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<sst xmlns="http://schemas.openxmlformats.org/spreadsheetml/2006/main" count="396" uniqueCount="259">
  <si>
    <t>Ник</t>
  </si>
  <si>
    <t>Ссылка</t>
  </si>
  <si>
    <t>Наименование</t>
  </si>
  <si>
    <t>Цвет</t>
  </si>
  <si>
    <t>Размер</t>
  </si>
  <si>
    <t>Количество</t>
  </si>
  <si>
    <t>Цена</t>
  </si>
  <si>
    <t>с налогом и доставкой по Штатам</t>
  </si>
  <si>
    <t>В рублях</t>
  </si>
  <si>
    <t>Доставка РФ</t>
  </si>
  <si>
    <t>Внесено</t>
  </si>
  <si>
    <t>Долг(-) / Сдача (+)</t>
  </si>
  <si>
    <t xml:space="preserve">Туко-туко </t>
  </si>
  <si>
    <t>http://www.childrensplace.com/webapp/wcs/stores/servlet/product_10001_10001_-1_616285_120886_25851%7C25913_baby%20girl%7Couterwear_babygirls</t>
  </si>
  <si>
    <t>windbreaker jacket</t>
  </si>
  <si>
    <t>watterfall (на замену можно любой цвет)</t>
  </si>
  <si>
    <t>24 mos</t>
  </si>
  <si>
    <t>http://www.childrensplace.com/webapp/wcs/stores/servlet/product_10001_10001_-1_592231</t>
  </si>
  <si>
    <t>tie-dye one-piece swimsuit</t>
  </si>
  <si>
    <t>wildorchid</t>
  </si>
  <si>
    <t>www.childrensplace.com/webap...ories_babygirls</t>
  </si>
  <si>
    <t>crochet headwrap</t>
  </si>
  <si>
    <t>голубой</t>
  </si>
  <si>
    <t>любой</t>
  </si>
  <si>
    <t xml:space="preserve">Оксана2009 </t>
  </si>
  <si>
    <t>http://www.crazy8.com/shop/dept_item.jsp?FOLDER%3C%3Efolder_id=2534374305284871&amp;PRODUCT%3C%3Eprd_id=845524445982984&amp;ASSORTMENT%3C%3East_id=1408474395917465&amp;bmUID=1277042488318</t>
  </si>
  <si>
    <t>Truck Double Sleeve One-Piece</t>
  </si>
  <si>
    <t>Earth</t>
  </si>
  <si>
    <t>6-12</t>
  </si>
  <si>
    <t>http://www.crazy8.com/shop/dept_item.jsp?FOLDER%3C%3Efolder_id=2534374305284869&amp;PRODUCT%3C%3Eprd_id=845524445982898&amp;ASSORTMENT%3C%3East_id=1408474395917465&amp;bmUID=1277046710706</t>
  </si>
  <si>
    <t>Pull-On Denim Carpenter Jean</t>
  </si>
  <si>
    <t>Denim</t>
  </si>
  <si>
    <t>http://www.crazy8.com/shop/dept_item.jsp?FOLDER%3C%3Efolder_id=2534374305284869&amp;PRODUCT%3C%3Eprd_id=845524445983005&amp;ASSORTMENT%3C%3East_id=1408474395917465&amp;bmUID=1277046779264</t>
  </si>
  <si>
    <t>Fleece Cargo Pant</t>
  </si>
  <si>
    <t>http://www.crazy8.com/shop/dept_item.jsp?PRODUCT%3C%3Eprd_id=845524445982997&amp;FOLDER%3C%3Efolder_id=2534374305278637&amp;ASSORTMENT%3C%3East_id=1408474395917465&amp;bmUID=1277047379902&amp;productSizeSelected=0&amp;fit_type=</t>
  </si>
  <si>
    <t>Stripe Double Sleeve Bodysuit</t>
  </si>
  <si>
    <t>Orange Truck</t>
  </si>
  <si>
    <t>http://www.crazy8.com/shop/dept_item.jsp?PRODUCT%3C%3Eprd_id=845524445983088&amp;FOLDER%3C%3Efolder_id=2534374305278637&amp;ASSORTMENT%3C%3East_id=1408474395917465&amp;bmUID=1277047608374&amp;productSizeSelected=0&amp;fit_type=</t>
  </si>
  <si>
    <t>Plaid Shirt</t>
  </si>
  <si>
    <t>Red Pepper</t>
  </si>
  <si>
    <t>http://www.crazy8.com/shop/dept_item.jsp?FOLDER%3C%3Efolder_id=2534374305284873&amp;PRODUCT%3C%3Eprd_id=845524445983234&amp;ASSORTMENT%3C%3East_id=1408474395917465&amp;bmUID=1277047695007</t>
  </si>
  <si>
    <t>Cabled Sweater Vest</t>
  </si>
  <si>
    <t>True Navy</t>
  </si>
  <si>
    <t>http://www.crazy8.com/shop/dept_item.jsp?PRODUCT%3C%3Eprd_id=845524445982495&amp;FOLDER%3C%3Efolder_id=2534374303497433&amp;ASSORTMENT%3C%3East_id=1408474395917465&amp;bmUID=1277048012000&amp;productSizeSelected=0&amp;fit_type=</t>
  </si>
  <si>
    <t>Stripe Hooded Tee</t>
  </si>
  <si>
    <t>Green Tree</t>
  </si>
  <si>
    <t>http://www.childrensplace.com/webapp/wcs/stores/servlet/TCPSearch?storeId=10001&amp;langId=-1&amp;catalogId=10001&amp;categoryId=24101&amp;categoryIdsTree=24101&amp;categoryNameTree=Newborn+%28Sizes+0-12m%29&amp;categoryName=newborns&amp;N=0&amp;Ne=&amp;Ns=default&amp;Nao=0&amp;Ntt=&amp;sale=1&amp;dept=1024101&amp;url=SaleView</t>
  </si>
  <si>
    <t>knotted cap</t>
  </si>
  <si>
    <t>frenchy</t>
  </si>
  <si>
    <t>3-6</t>
  </si>
  <si>
    <t>http://www.childrensplace.com/webapp/wcs/stores/servlet/product_10001_10001_-1_621115_124708_24101|24558|24535_newborn|boys|sleepwear_newborns</t>
  </si>
  <si>
    <t>americana stretchie</t>
  </si>
  <si>
    <t>http://www.childrensplace.com/webapp/wcs/stores/servlet/product_10001_10001_-1_614802_120813_24101|24558|24535_newborn|boys|sleepwear_newborns</t>
  </si>
  <si>
    <t>fish stretchie</t>
  </si>
  <si>
    <t>sailor</t>
  </si>
  <si>
    <t>6-9</t>
  </si>
  <si>
    <t>http://www.childrensplace.com/webapp/wcs/stores/servlet/product_10001_10001_-1_614627_121074_24101|24558|24529_newborn|boys|accessories_newborns</t>
  </si>
  <si>
    <t>booties 2-pack</t>
  </si>
  <si>
    <t>lt bird</t>
  </si>
  <si>
    <t xml:space="preserve">Holoddok </t>
  </si>
  <si>
    <t>http://www.crazy8.com/shop/dept_item.jsp?PRODUCT%3C%3Eprd_id=845524445983319&amp;FOLDER%3C%3Efolder_id=2534374303316537&amp;ASSORTMENT%3C%3East_id=1408474395917465&amp;bmUID=1276987164858&amp;productSizeSelected=0&amp;fit_type=</t>
  </si>
  <si>
    <t>Ice Cream Bike Short</t>
  </si>
  <si>
    <t>White</t>
  </si>
  <si>
    <t>18-24</t>
  </si>
  <si>
    <t>http://www.childrensplace.com/webapp/wcs/stores/servlet/product_10001_10001_-1_615072</t>
  </si>
  <si>
    <t>matchables shorts</t>
  </si>
  <si>
    <t>white</t>
  </si>
  <si>
    <t>18</t>
  </si>
  <si>
    <t>http://www.childrensplace.com/webapp/wcs/stores/servlet/product_10001_10001_-1_558525</t>
  </si>
  <si>
    <t>microfiber tights</t>
  </si>
  <si>
    <t>12-24</t>
  </si>
  <si>
    <t xml:space="preserve">BelaDonna </t>
  </si>
  <si>
    <t>http://www.childrensplace.com/webapp/wcs/stores/servlet/product_10001_10001_-1_632887_127817_27151|27308_big%20girl|school%20uniforms_biggirls</t>
  </si>
  <si>
    <t>uniform skort</t>
  </si>
  <si>
    <t>new navy</t>
  </si>
  <si>
    <t>12</t>
  </si>
  <si>
    <t>http://www.childrensplace.com/webapp/wcs/stores/servlet/product_10001_10001_-1_632848_127726_27151|27308_big%20girl|school%20uniforms_biggirls</t>
  </si>
  <si>
    <t>uniform long-sleeved top</t>
  </si>
  <si>
    <t>L</t>
  </si>
  <si>
    <t>http://www.childrensplace.com/webapp/wcs/stores/servlet/product_10001_10001_-1_632955_128139_27151|27308_big%20girl|school%20uniforms_biggirls</t>
  </si>
  <si>
    <t>uniform long-sleeved polo</t>
  </si>
  <si>
    <t>sky blue</t>
  </si>
  <si>
    <t>http://www.childrensplace.com/webapp/wcs/stores/servlet/product_10001_10001_-1_632836_128121_27151|27308_big%20girl|school%20uniforms_biggirls</t>
  </si>
  <si>
    <t>uniform v-neck cardigan</t>
  </si>
  <si>
    <t>http://www.childrensplace.com/webapp/wcs/stores/servlet/product_10001_10001_-1_633885_128057_27151|36151_big%20girl|backpacks_biggirls</t>
  </si>
  <si>
    <t>backpack</t>
  </si>
  <si>
    <t>multi</t>
  </si>
  <si>
    <t xml:space="preserve">4727 </t>
  </si>
  <si>
    <t>http://www.childrensplace.com/webapp/wcs/stores/servlet/product_10001_10001_-1_616281_120883_25851|72470|123601_baby%20girl|outfits|groovy%20girl_babygirls</t>
  </si>
  <si>
    <t>denim romper</t>
  </si>
  <si>
    <t>bbybluednm</t>
  </si>
  <si>
    <t>3t</t>
  </si>
  <si>
    <t>НЕТ</t>
  </si>
  <si>
    <t>http://www.childrensplace.com/webapp/wcs/stores/servlet/product_10001_10001_-1_621170_124744_25851|72470|126629_baby%20girl|outfits|sweet%20by%20the%20sea_babygirls</t>
  </si>
  <si>
    <t>flutter sleeve tank top</t>
  </si>
  <si>
    <t>guacamole</t>
  </si>
  <si>
    <t>http://www.childrensplace.com/webapp/wcs/stores/servlet/product_10001_10001_-1_621251_124760_25851|72470|126629_baby%20girl|outfits|sweet%20by%20the%20sea_babygirls</t>
  </si>
  <si>
    <t>denim dip-dye skort</t>
  </si>
  <si>
    <t>dk dnm</t>
  </si>
  <si>
    <t>http://www.childrensplace.com/webapp/wcs/stores/servlet/product_10001_10001_-1_614935_120319_25851|25925_baby%20girl|tops_babygirls</t>
  </si>
  <si>
    <t>zip-up floral hoodie</t>
  </si>
  <si>
    <t>http://www.childrensplace.com/webapp/wcs/stores/servlet/product_10001_10001_-1_615924_120313_25851|72470|123601_baby%20girl|outfits|groovy%20girl_babygirls</t>
  </si>
  <si>
    <t>yoga cami</t>
  </si>
  <si>
    <t>plum</t>
  </si>
  <si>
    <t>http://www.childrensplace.com/webapp/wcs/stores/servlet/product_10001_10001_-1_615920_120310_25851|72470|123601_baby%20girl|outfits|groovy%20girl_babygirls</t>
  </si>
  <si>
    <t>shine pony holder</t>
  </si>
  <si>
    <t>no</t>
  </si>
  <si>
    <t>http://www.childrensplace.com/webapp/wcs/stores/servlet/product_10001_10001_-1_614860_120303_25851|25925_baby%20girl|tops_babygirls</t>
  </si>
  <si>
    <t>long-sleeved knit shrug</t>
  </si>
  <si>
    <t>waterfall</t>
  </si>
  <si>
    <t>http://www.childrensplace.com/webapp/wcs/stores/servlet/product_10001_10001_-1_616165_120729_25851|61673_baby%20girl|baby%20girl%20shoes_babygirls</t>
  </si>
  <si>
    <t>boho sandal</t>
  </si>
  <si>
    <t>dk plum</t>
  </si>
  <si>
    <t>9</t>
  </si>
  <si>
    <t>http://www.childrensplace.com/webapp/wcs/stores/servlet/product_10001_10001_-1_621100_124783_25851|25912_baby%20girl|dresses_babygirls</t>
  </si>
  <si>
    <t>americana woven dress</t>
  </si>
  <si>
    <t>nautico</t>
  </si>
  <si>
    <t>http://www.childrensplace.com/webapp/wcs/stores/servlet/product_10001_10001_-1_591631_114128_25851|25911_baby%20girl|accessories_babygirls</t>
  </si>
  <si>
    <t>sunglasses 2 for $5.00</t>
  </si>
  <si>
    <t>white, crocus</t>
  </si>
  <si>
    <t>2-4</t>
  </si>
  <si>
    <t>http://www.childrensplace.com/webapp/wcs/stores/servlet/product_10001_10001_-1_621196_124694_25851|25911_baby%20girl|accessories_babygirls</t>
  </si>
  <si>
    <t>Americana pony holder</t>
  </si>
  <si>
    <t>pimento</t>
  </si>
  <si>
    <t>http://www.childrensplace.com/webapp/wcs/stores/servlet/product_10001_10001_-1_616060_120612_25851|72470|126629_baby%20girl|outfits|sweet%20by%20the%20sea_babygirls</t>
  </si>
  <si>
    <t>rainbow headwrap</t>
  </si>
  <si>
    <t>cool</t>
  </si>
  <si>
    <t>http://www.childrensplace.com/webapp/wcs/stores/servlet/productdef_10001_10001_-1_615581</t>
  </si>
  <si>
    <t>bouquet beach hat</t>
  </si>
  <si>
    <t>3-4</t>
  </si>
  <si>
    <t>http://www.childrensplace.com/webapp/wcs/stores/servlet/productdef_10001_10001_-1_614676</t>
  </si>
  <si>
    <t>matchables tee</t>
  </si>
  <si>
    <t>http://www.childrensplace.com/webapp/wcs/stores/servlet/productdef_10001_10001_-1_616407</t>
  </si>
  <si>
    <t>yoga skort</t>
  </si>
  <si>
    <t>http://www.childrensplace.com/webapp/wcs/stores/servlet/product_10001_10001_-1_614775_120593_25851|61673_baby%20girl|baby%20girl%20shoes_babygirls</t>
  </si>
  <si>
    <t>dazzle low-top sneaker</t>
  </si>
  <si>
    <t>silver</t>
  </si>
  <si>
    <t>7</t>
  </si>
  <si>
    <t xml:space="preserve">Фан-Фан </t>
  </si>
  <si>
    <t>http://www.crazy8.com/shop/dept_item.jsp?PRODUCT%3C%3Eprd_id=845524445983397&amp;FOLDER%3C%3Efolder_id=2534374304783043&amp;ASSORTMENT%3C%3East_id=1408474395917465&amp;bmUID=1276957306955&amp;productSizeSelected=1689949375151315&amp;fit_type=Regular</t>
  </si>
  <si>
    <t>Pistachio Green</t>
  </si>
  <si>
    <t>4</t>
  </si>
  <si>
    <t>http://www.childrensplace.com/webapp/wcs/stores/servlet/productdef_10001_10001_-1_621057</t>
  </si>
  <si>
    <t>butterfly knit romper</t>
  </si>
  <si>
    <t>cerise</t>
  </si>
  <si>
    <t>http://www.childrensplace.com/webapp/wcs/stores/servlet/product_10001_10001_-1_616059_120612_25851%7C25911_baby%20girl%7Caccessories_babygirls</t>
  </si>
  <si>
    <t>http://www.childrensplace.com/webapp/wcs/stores/servlet/productdef_10001_10001_-1_615144</t>
  </si>
  <si>
    <t>printed pretty tee</t>
  </si>
  <si>
    <t xml:space="preserve">Рубин </t>
  </si>
  <si>
    <t>http://www.childrensplace.com/webapp/wcs/stores/servlet/product_10001_10001_-1_616689</t>
  </si>
  <si>
    <t>denim cargo pedal pushers</t>
  </si>
  <si>
    <t>6-7</t>
  </si>
  <si>
    <t>http://www.childrensplace.com/webapp/wcs/stores/servlet/product_10001_10001_-1_350631</t>
  </si>
  <si>
    <t>flare - glitter wash</t>
  </si>
  <si>
    <t>http://www.childrensplace.com/webapp/wcs/stores/servlet/product_10001_10001_-1_614860</t>
  </si>
  <si>
    <t>розовый</t>
  </si>
  <si>
    <t>24 мес</t>
  </si>
  <si>
    <t>http://www.childrensplace.com/webapp/wcs/stores/servlet/product_10001_10001_-1_615744_120632_25851|25911_baby%20girl|accessories_babygirls</t>
  </si>
  <si>
    <t xml:space="preserve">mom_nn </t>
  </si>
  <si>
    <t>http://www.childrensplace.com/webapp/wcs/stores/servlet/product_10001_10001_-1_616284_120886_25851|25913_baby%20girl|outerwear_babygirls</t>
  </si>
  <si>
    <t>24 month</t>
  </si>
  <si>
    <t>http://www.childrensplace.com/webapp/wcs/stores/servlet/product_10001_10001_-1_616106_120656_25851|72475_baby%20girl|americana_babygirls</t>
  </si>
  <si>
    <t>five-pocket bermuda shorts</t>
  </si>
  <si>
    <t xml:space="preserve">Shmyak </t>
  </si>
  <si>
    <t>http://www.childrensplace.com/webapp/wcs/stores/servlet/product_10001_10001_-1_615720</t>
  </si>
  <si>
    <t xml:space="preserve">catch graphic tee </t>
  </si>
  <si>
    <t>bird</t>
  </si>
  <si>
    <t>http://www.childrensplace.com/webapp/wcs/stores/servlet/TCPSearch?storeId=10001&amp;langId=-1&amp;catalogId=10001&amp;productId=&amp;categoryId=24651&amp;categoryIdsTree=24651&amp;categoryNameTree=baby+boy&amp;categoryName=babyboys&amp;N=0&amp;Ne=&amp;Ns=default&amp;Nao=100&amp;Ntt=&amp;sale=1&amp;dept=1024651&amp;url=SaleView</t>
  </si>
  <si>
    <t>plaid football jersey</t>
  </si>
  <si>
    <t>cowboy</t>
  </si>
  <si>
    <t>http://www.childrensplace.com/webapp/wcs/stores/servlet/product_10001_10001_-1_616085</t>
  </si>
  <si>
    <t>racer-stripe polo</t>
  </si>
  <si>
    <t xml:space="preserve">campfire </t>
  </si>
  <si>
    <t xml:space="preserve">ОкаЛеди </t>
  </si>
  <si>
    <t>http://www.childrensplace.com/webapp/wcs/stores/servlet/product_10001_10001_-1_616043_120599_25851|25924_baby%20girl|bottoms_babygirls</t>
  </si>
  <si>
    <t>yoga capri pants</t>
  </si>
  <si>
    <t>18 мес</t>
  </si>
  <si>
    <t>http://www.childrensplace.com/webapp/wcs/stores/servlet/product_10001_10001_-1_616362_120961_25851|25911_baby%20girl|accessories_babygirls</t>
  </si>
  <si>
    <t>capri leggings</t>
  </si>
  <si>
    <t>http://www.childrensplace.com/webapp/wcs/stores/servlet/product_10001_10001_-1_616148_120701_25851|25925_baby%20girl|tops_babygirls</t>
  </si>
  <si>
    <t>dye print tee</t>
  </si>
  <si>
    <t>mango</t>
  </si>
  <si>
    <t>http://www.childrensplace.com/webapp/wcs/stores/servlet/product_10001_10001_-1_615144_120633_25851|25925_baby%20girl|tops_babygirls</t>
  </si>
  <si>
    <t>http://www.crazy8.com/shop/dept_item.jsp?PRODUCT%3C%3Eprd_id=845524445983398&amp;FOLDER%3C%3Efolder_id=2534374302775649&amp;ASSORTMENT%3C%3East_id=1408474395917465&amp;bmUID=1276891212562&amp;productSizeSelected=0&amp;fit_type=</t>
  </si>
  <si>
    <t>Ice Cream Pleated Dress</t>
  </si>
  <si>
    <t>18-24 мес</t>
  </si>
  <si>
    <t xml:space="preserve">abrikoshka </t>
  </si>
  <si>
    <t>http://www.childrensplace.com/webapp/wcs/stores/servlet/productdef_10001_10001_-1_616284</t>
  </si>
  <si>
    <t>розовая, голубая</t>
  </si>
  <si>
    <t xml:space="preserve">antar </t>
  </si>
  <si>
    <t>www.crazy8.com/shop/dept_ite...cted=0&amp;fit_type</t>
  </si>
  <si>
    <t xml:space="preserve">Carpenter Jeans </t>
  </si>
  <si>
    <t xml:space="preserve">Dark Wash Denim </t>
  </si>
  <si>
    <t xml:space="preserve">maryana2009 </t>
  </si>
  <si>
    <t>http://www.childrensplace.com/webapp/wcs/stores/servlet/TCPSearch?storeId=10001&amp;langId=-1&amp;catalogId=10001&amp;productId=&amp;categoryId=25851&amp;categoryIdsTree=25851&amp;categoryNameTree=baby+girl&amp;categoryName=babygirls&amp;N=0&amp;Ne=&amp;Ns=default&amp;Nao=200&amp;Ntt=&amp;sale=1&amp;dept=1025851&amp;url=SaleView</t>
  </si>
  <si>
    <t>http://www.childrensplace.com/webapp/wcs/stores/servlet/product_10001_10001_-1_621089</t>
  </si>
  <si>
    <t>foil art smocked top</t>
  </si>
  <si>
    <t>http://www.childrensplace.com/webapp/wcs/stores/servlet/productdef_10001_10001_-1_616041</t>
  </si>
  <si>
    <t>www.childrensplace.com/webap...skorts_babygirl</t>
  </si>
  <si>
    <t xml:space="preserve">cerise </t>
  </si>
  <si>
    <t xml:space="preserve">perez-olga </t>
  </si>
  <si>
    <t>http://www.childrensplace.com/webapp/wcs/stores/servlet/product_10001_10001_-1_615698</t>
  </si>
  <si>
    <t>snow wash denim skort</t>
  </si>
  <si>
    <t>http://www.childrensplace.com/webapp/wcs/stores/servlet/product_10001_10001_-1_621122</t>
  </si>
  <si>
    <t>butterfly babydoll cami</t>
  </si>
  <si>
    <t>http://www.childrensplace.com/webapp/wcs/stores/servlet/product_10001_10001_-1_615131</t>
  </si>
  <si>
    <t>denim</t>
  </si>
  <si>
    <t>tddlr 4</t>
  </si>
  <si>
    <t>http://www.childrensplace.com/webapp/wcs/stores/servlet/product_10001_10001_-1_614667</t>
  </si>
  <si>
    <t>isle princess flip flops</t>
  </si>
  <si>
    <t>bumblebee</t>
  </si>
  <si>
    <t>4-5toddler</t>
  </si>
  <si>
    <t>http://www.childrensplace.com/webapp/wcs/stores/servlet/product_10001_10001_-1_621105</t>
  </si>
  <si>
    <t>striped yoga capri pants</t>
  </si>
  <si>
    <t>http://www.childrensplace.com/webapp/wcs/stores/servlet/product_10001_10001_-1_614997</t>
  </si>
  <si>
    <t>http://www.childrensplace.com/webapp/wcs/stores/servlet/product_10001_10001_-1_615177_120739_61686%7C61673%7C61665_shoes%7Cbaby%20girl%20shoes%7Cflip%20flops_shoes</t>
  </si>
  <si>
    <t>happy whale flip flops</t>
  </si>
  <si>
    <t>http://www.childrensplace.com/webapp/wcs/stores/servlet/product_10001_10001_-1_616251</t>
  </si>
  <si>
    <t>белая</t>
  </si>
  <si>
    <t>http://www.childrensplace.com/webapp/wcs/stores/servlet/product_10001_10001_-1_621102</t>
  </si>
  <si>
    <t>http://www.childrensplace.com/webapp/wcs/stores/servlet/product_10001_10001_-1_615739</t>
  </si>
  <si>
    <t>fashion-pocket shorts</t>
  </si>
  <si>
    <t xml:space="preserve">www.childrensplace.com/webap...%20sea_babygirl </t>
  </si>
  <si>
    <t xml:space="preserve">www.childrensplace.com/webap...20girl_babygirl </t>
  </si>
  <si>
    <t>2t</t>
  </si>
  <si>
    <t xml:space="preserve">ино$транка </t>
  </si>
  <si>
    <t>http://www.childrensplace.com/webapp/wcs/stores/servlet/product_10001_10001_-1_621242_124702_25851%7C25924%7C26304_baby%20girl%7Cbottoms%7Cshorts%20-%20skorts_babygirls</t>
  </si>
  <si>
    <t>denim bubble shorts</t>
  </si>
  <si>
    <t>18 месяцев</t>
  </si>
  <si>
    <t>http://www.childrensplace.com/webapp/wcs/stores/servlet/product_10001_10001_-1_616281_120883_25851%7C72470%7C123601_baby%20girl%7Coutfits%7Cgroovy%20girl_babygirls</t>
  </si>
  <si>
    <t>http://www.childrensplace.com/webapp/wcs/stores/servlet/product_10001_10001_-1_615141_120785_24101%7C24557%7C127585_newborn%7Cgirls%7Cbodysuits_newborns</t>
  </si>
  <si>
    <t>little talker bodysuit</t>
  </si>
  <si>
    <t>lt plum</t>
  </si>
  <si>
    <t>9 месяцев</t>
  </si>
  <si>
    <t>http://www.childrensplace.com/webapp/wcs/stores/servlet/product_10001_10001_-1_621115_124708_24101%7C24557%7C24523_newborn%7Cgirls%7Csleepwear_newborns</t>
  </si>
  <si>
    <t>ketchup</t>
  </si>
  <si>
    <t>12 месяцев</t>
  </si>
  <si>
    <t>http://www.childrensplace.com/webapp/wcs/stores/servlet/product_10001_10001_-1_621077_124699_25851%7C25912_baby%20girl%7Cdresses_babygirls</t>
  </si>
  <si>
    <t>belted woven dress</t>
  </si>
  <si>
    <t>http://www.childrensplace.com/webapp/wcs/stores/servlet/product_10001_10001_-1_616355_120955_25851%7C25912_baby%20girl%7Cdresses_babygirls</t>
  </si>
  <si>
    <t>embroidered knit dress</t>
  </si>
  <si>
    <t>http://www.childrensplace.com/webapp/wcs/stores/servlet/product_10001_10001_-1_621154</t>
  </si>
  <si>
    <t>floral babydoll cami</t>
  </si>
  <si>
    <t>http://www.childrensplace.com/webapp/wcs/stores/servlet/product_10001_10001_-1_616690_121387_25851%7C54872%7C54870_baby%20girl%7Cjeans%7Cfashion%20denim_babygirls</t>
  </si>
  <si>
    <t>embroidered denim pedal pusher</t>
  </si>
  <si>
    <t>http://www.childrensplace.com/webapp/wcs/stores/servlet/productdef_10001_10001_-1_616254</t>
  </si>
  <si>
    <t>http://www.childrensplace.com/webapp/wcs/stores/servlet/product_10001_10001_-1_615926_120313_25851%7C25925_baby%20girl%7Ctops_babygirls</t>
  </si>
  <si>
    <t>http://www.childrensplace.com/webapp/wcs/stores/servlet/product_10001_10001_-1_614896_120303_25851%7C25925%7C26310_baby%20girl%7Ctops%7Clong%20sleeve_babygirls</t>
  </si>
  <si>
    <t>http://www.childrensplace.com/webapp/wcs/stores/servlet/product_10001_10001_-1_616309_120907_25851%7C25925%7C26320_baby%20girl%7Ctops%7Cshort%20sleeve_babygirls</t>
  </si>
  <si>
    <t>babydoll tank top</t>
  </si>
  <si>
    <t xml:space="preserve">www.childrensplace.com/webap...ssories_newborn </t>
  </si>
  <si>
    <t>print sunhat</t>
  </si>
  <si>
    <t>Purr</t>
  </si>
  <si>
    <t>-</t>
  </si>
  <si>
    <t>chidren's place</t>
  </si>
  <si>
    <t>crazy8</t>
  </si>
  <si>
    <t>ИТОГО:</t>
  </si>
  <si>
    <t>flare - true indigo wash</t>
  </si>
  <si>
    <t>trueindigo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</si>
</sst>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"/>
    <numFmt numFmtId="169" formatCode="0.000"/>
    <numFmt numFmtId="170" formatCode="0.0"/>
    <numFmt numFmtId="171" formatCode="0.00000"/>
    <numFmt numFmtId="172" formatCode="0.000000"/>
  </numFmts>
  <fonts count="19">
    <font>
      <sz val="10"/>
      <name val="Arial"/>
      <family val="2"/>
    </font>
    <font>
      <sz val="10"/>
      <color indexed="30"/>
      <name val="Arial"/>
      <family val="2"/>
    </font>
    <font>
      <sz val="10"/>
      <color indexed="17"/>
      <name val="Arial"/>
      <family val="2"/>
    </font>
    <font>
      <i/>
      <sz val="8"/>
      <name val="Arial"/>
      <family val="2"/>
    </font>
    <font>
      <i/>
      <sz val="8"/>
      <color indexed="17"/>
      <name val="Arial"/>
      <family val="2"/>
    </font>
    <font>
      <b/>
      <i/>
      <sz val="8"/>
      <color indexed="30"/>
      <name val="Arial"/>
      <family val="2"/>
    </font>
    <font>
      <sz val="10"/>
      <color indexed="12"/>
      <name val="Times New Roman"/>
      <family val="1"/>
    </font>
    <font>
      <u val="single"/>
      <sz val="10"/>
      <color indexed="12"/>
      <name val="Arial"/>
      <family val="2"/>
    </font>
    <font>
      <sz val="10"/>
      <name val="Times New Roman"/>
      <family val="1"/>
    </font>
    <font>
      <b/>
      <sz val="10"/>
      <color indexed="17"/>
      <name val="Arial"/>
      <family val="2"/>
    </font>
    <font>
      <i/>
      <sz val="10"/>
      <name val="Arial"/>
      <family val="2"/>
    </font>
    <font>
      <b/>
      <sz val="10"/>
      <color indexed="3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b/>
      <i/>
      <sz val="10"/>
      <name val="Arial"/>
      <family val="2"/>
    </font>
    <font>
      <i/>
      <sz val="8"/>
      <color indexed="52"/>
      <name val="Arial"/>
      <family val="2"/>
    </font>
    <font>
      <u val="single"/>
      <sz val="10"/>
      <color indexed="36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8" fillId="0" borderId="0" applyNumberFormat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 horizontal="left"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0" fontId="1" fillId="0" borderId="0" xfId="0" applyFont="1" applyAlignment="1">
      <alignment/>
    </xf>
    <xf numFmtId="1" fontId="2" fillId="0" borderId="0" xfId="0" applyNumberFormat="1" applyFont="1" applyAlignment="1">
      <alignment/>
    </xf>
    <xf numFmtId="0" fontId="3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1" fontId="4" fillId="0" borderId="0" xfId="0" applyNumberFormat="1" applyFont="1" applyFill="1" applyAlignment="1">
      <alignment horizontal="center" vertical="center" wrapText="1"/>
    </xf>
    <xf numFmtId="1" fontId="5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2" fillId="0" borderId="0" xfId="0" applyNumberFormat="1" applyFont="1" applyAlignment="1">
      <alignment/>
    </xf>
    <xf numFmtId="1" fontId="9" fillId="0" borderId="0" xfId="0" applyNumberFormat="1" applyFont="1" applyAlignment="1">
      <alignment/>
    </xf>
    <xf numFmtId="2" fontId="10" fillId="0" borderId="0" xfId="0" applyNumberFormat="1" applyFont="1" applyAlignment="1">
      <alignment/>
    </xf>
    <xf numFmtId="1" fontId="11" fillId="0" borderId="0" xfId="0" applyNumberFormat="1" applyFont="1" applyAlignment="1">
      <alignment/>
    </xf>
    <xf numFmtId="0" fontId="6" fillId="2" borderId="0" xfId="0" applyFont="1" applyFill="1" applyAlignment="1">
      <alignment/>
    </xf>
    <xf numFmtId="0" fontId="7" fillId="2" borderId="0" xfId="15" applyNumberFormat="1" applyFont="1" applyFill="1" applyBorder="1" applyAlignment="1" applyProtection="1">
      <alignment/>
      <protection/>
    </xf>
    <xf numFmtId="0" fontId="8" fillId="2" borderId="0" xfId="0" applyFont="1" applyFill="1" applyBorder="1" applyAlignment="1">
      <alignment/>
    </xf>
    <xf numFmtId="49" fontId="8" fillId="2" borderId="0" xfId="0" applyNumberFormat="1" applyFont="1" applyFill="1" applyBorder="1" applyAlignment="1">
      <alignment horizontal="left"/>
    </xf>
    <xf numFmtId="0" fontId="8" fillId="2" borderId="0" xfId="0" applyFont="1" applyFill="1" applyBorder="1" applyAlignment="1">
      <alignment/>
    </xf>
    <xf numFmtId="1" fontId="2" fillId="2" borderId="0" xfId="0" applyNumberFormat="1" applyFont="1" applyFill="1" applyAlignment="1">
      <alignment/>
    </xf>
    <xf numFmtId="1" fontId="9" fillId="2" borderId="0" xfId="0" applyNumberFormat="1" applyFont="1" applyFill="1" applyAlignment="1">
      <alignment/>
    </xf>
    <xf numFmtId="1" fontId="11" fillId="2" borderId="0" xfId="0" applyNumberFormat="1" applyFont="1" applyFill="1" applyAlignment="1">
      <alignment/>
    </xf>
    <xf numFmtId="1" fontId="1" fillId="0" borderId="0" xfId="0" applyNumberFormat="1" applyFont="1" applyAlignment="1">
      <alignment/>
    </xf>
    <xf numFmtId="2" fontId="10" fillId="2" borderId="0" xfId="0" applyNumberFormat="1" applyFont="1" applyFill="1" applyAlignment="1">
      <alignment/>
    </xf>
    <xf numFmtId="0" fontId="13" fillId="3" borderId="0" xfId="0" applyFont="1" applyFill="1" applyAlignment="1">
      <alignment/>
    </xf>
    <xf numFmtId="0" fontId="7" fillId="3" borderId="0" xfId="15" applyNumberFormat="1" applyFont="1" applyFill="1" applyBorder="1" applyAlignment="1" applyProtection="1">
      <alignment/>
      <protection/>
    </xf>
    <xf numFmtId="0" fontId="8" fillId="3" borderId="0" xfId="0" applyFont="1" applyFill="1" applyBorder="1" applyAlignment="1">
      <alignment/>
    </xf>
    <xf numFmtId="49" fontId="8" fillId="3" borderId="0" xfId="0" applyNumberFormat="1" applyFont="1" applyFill="1" applyBorder="1" applyAlignment="1">
      <alignment horizontal="left"/>
    </xf>
    <xf numFmtId="0" fontId="14" fillId="3" borderId="0" xfId="0" applyFont="1" applyFill="1" applyBorder="1" applyAlignment="1">
      <alignment/>
    </xf>
    <xf numFmtId="0" fontId="15" fillId="4" borderId="0" xfId="0" applyFont="1" applyFill="1" applyBorder="1" applyAlignment="1">
      <alignment horizontal="center"/>
    </xf>
    <xf numFmtId="1" fontId="9" fillId="3" borderId="0" xfId="0" applyNumberFormat="1" applyFont="1" applyFill="1" applyAlignment="1">
      <alignment/>
    </xf>
    <xf numFmtId="0" fontId="8" fillId="3" borderId="0" xfId="0" applyFont="1" applyFill="1" applyBorder="1" applyAlignment="1">
      <alignment/>
    </xf>
    <xf numFmtId="1" fontId="2" fillId="3" borderId="0" xfId="0" applyNumberFormat="1" applyFont="1" applyFill="1" applyAlignment="1">
      <alignment/>
    </xf>
    <xf numFmtId="1" fontId="11" fillId="3" borderId="0" xfId="0" applyNumberFormat="1" applyFont="1" applyFill="1" applyAlignment="1">
      <alignment/>
    </xf>
    <xf numFmtId="0" fontId="0" fillId="0" borderId="0" xfId="0" applyNumberFormat="1" applyAlignment="1">
      <alignment/>
    </xf>
    <xf numFmtId="2" fontId="16" fillId="0" borderId="0" xfId="0" applyNumberFormat="1" applyFont="1" applyAlignment="1">
      <alignment/>
    </xf>
    <xf numFmtId="0" fontId="7" fillId="0" borderId="0" xfId="15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>
      <alignment/>
    </xf>
    <xf numFmtId="49" fontId="8" fillId="0" borderId="0" xfId="0" applyNumberFormat="1" applyFont="1" applyFill="1" applyBorder="1" applyAlignment="1">
      <alignment horizontal="left"/>
    </xf>
    <xf numFmtId="0" fontId="0" fillId="0" borderId="0" xfId="0" applyFont="1" applyAlignment="1">
      <alignment wrapText="1"/>
    </xf>
    <xf numFmtId="0" fontId="14" fillId="2" borderId="0" xfId="0" applyFont="1" applyFill="1" applyBorder="1" applyAlignment="1">
      <alignment/>
    </xf>
    <xf numFmtId="0" fontId="10" fillId="0" borderId="0" xfId="0" applyFont="1" applyAlignment="1">
      <alignment horizontal="right"/>
    </xf>
    <xf numFmtId="1" fontId="1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2" fontId="1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1" fontId="17" fillId="0" borderId="0" xfId="0" applyNumberFormat="1" applyFont="1" applyAlignment="1">
      <alignment/>
    </xf>
    <xf numFmtId="2" fontId="17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6" fillId="5" borderId="0" xfId="0" applyFont="1" applyFill="1" applyAlignment="1">
      <alignment/>
    </xf>
    <xf numFmtId="0" fontId="7" fillId="5" borderId="0" xfId="15" applyNumberFormat="1" applyFont="1" applyFill="1" applyBorder="1" applyAlignment="1" applyProtection="1">
      <alignment/>
      <protection/>
    </xf>
    <xf numFmtId="0" fontId="8" fillId="5" borderId="0" xfId="0" applyFont="1" applyFill="1" applyBorder="1" applyAlignment="1">
      <alignment/>
    </xf>
    <xf numFmtId="49" fontId="8" fillId="5" borderId="0" xfId="0" applyNumberFormat="1" applyFont="1" applyFill="1" applyBorder="1" applyAlignment="1">
      <alignment horizontal="left"/>
    </xf>
    <xf numFmtId="0" fontId="8" fillId="5" borderId="0" xfId="0" applyFont="1" applyFill="1" applyBorder="1" applyAlignment="1">
      <alignment/>
    </xf>
    <xf numFmtId="1" fontId="9" fillId="5" borderId="0" xfId="0" applyNumberFormat="1" applyFont="1" applyFill="1" applyAlignment="1">
      <alignment/>
    </xf>
    <xf numFmtId="1" fontId="2" fillId="5" borderId="0" xfId="0" applyNumberFormat="1" applyFont="1" applyFill="1" applyAlignment="1">
      <alignment/>
    </xf>
    <xf numFmtId="1" fontId="11" fillId="5" borderId="0" xfId="0" applyNumberFormat="1" applyFont="1" applyFill="1" applyAlignment="1">
      <alignment/>
    </xf>
    <xf numFmtId="0" fontId="13" fillId="5" borderId="0" xfId="0" applyFont="1" applyFill="1" applyAlignment="1">
      <alignment/>
    </xf>
    <xf numFmtId="2" fontId="1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8" fillId="2" borderId="0" xfId="0" applyNumberFormat="1" applyFont="1" applyFill="1" applyBorder="1" applyAlignment="1">
      <alignment/>
    </xf>
    <xf numFmtId="2" fontId="14" fillId="3" borderId="0" xfId="0" applyNumberFormat="1" applyFont="1" applyFill="1" applyBorder="1" applyAlignment="1">
      <alignment/>
    </xf>
    <xf numFmtId="2" fontId="8" fillId="5" borderId="0" xfId="0" applyNumberFormat="1" applyFont="1" applyFill="1" applyBorder="1" applyAlignment="1">
      <alignment/>
    </xf>
    <xf numFmtId="2" fontId="14" fillId="2" borderId="0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 horizontal="left"/>
    </xf>
    <xf numFmtId="1" fontId="9" fillId="6" borderId="0" xfId="0" applyNumberFormat="1" applyFont="1" applyFill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AE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E6E6E6"/>
      <rgbColor rgb="00CCFFFF"/>
      <rgbColor rgb="00660066"/>
      <rgbColor rgb="00FF8080"/>
      <rgbColor rgb="000084D1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ukotuko.www.nn.ru/" TargetMode="External" /><Relationship Id="rId2" Type="http://schemas.openxmlformats.org/officeDocument/2006/relationships/hyperlink" Target="http://www.childrensplace.com/webapp/wcs/stores/servlet/product_10001_10001_-1_616285_120886_25851%7C25913_baby%20girl%7Couterwear_babygirls" TargetMode="External" /><Relationship Id="rId3" Type="http://schemas.openxmlformats.org/officeDocument/2006/relationships/hyperlink" Target="http://www.childrensplace.com/webapp/wcs/stores/servlet/product_10001_10001_-1_592231" TargetMode="External" /><Relationship Id="rId4" Type="http://schemas.openxmlformats.org/officeDocument/2006/relationships/hyperlink" Target="http://www.nn.ru/redirect.php?http://www.childrensplace.com/webapp/wcs/stores/servlet/product_10001_10001_-1_615744_120632_25851%7C25911_baby%20girl%7Caccessories_babygirls," TargetMode="External" /><Relationship Id="rId5" Type="http://schemas.openxmlformats.org/officeDocument/2006/relationships/hyperlink" Target="http://oksan2009.www.nn.ru/" TargetMode="External" /><Relationship Id="rId6" Type="http://schemas.openxmlformats.org/officeDocument/2006/relationships/hyperlink" Target="http://www.crazy8.com/shop/dept_item.jsp?FOLDER%3C%3Efolder_id=2534374305284871&amp;PRODUCT%3C%3Eprd_id=845524445982984&amp;ASSORTMENT%3C%3East_id=1408474395917465&amp;bmUID=1277042488318" TargetMode="External" /><Relationship Id="rId7" Type="http://schemas.openxmlformats.org/officeDocument/2006/relationships/hyperlink" Target="http://www.crazy8.com/shop/dept_item.jsp?FOLDER%3C%3Efolder_id=2534374305284869&amp;PRODUCT%3C%3Eprd_id=845524445982898&amp;ASSORTMENT%3C%3East_id=1408474395917465&amp;bmUID=1277046710706" TargetMode="External" /><Relationship Id="rId8" Type="http://schemas.openxmlformats.org/officeDocument/2006/relationships/hyperlink" Target="http://www.crazy8.com/shop/dept_item.jsp?FOLDER%3C%3Efolder_id=2534374305284869&amp;PRODUCT%3C%3Eprd_id=845524445983005&amp;ASSORTMENT%3C%3East_id=1408474395917465&amp;bmUID=1277046779264" TargetMode="External" /><Relationship Id="rId9" Type="http://schemas.openxmlformats.org/officeDocument/2006/relationships/hyperlink" Target="http://www.crazy8.com/shop/dept_item.jsp?PRODUCT%3C%3Eprd_id=845524445982997&amp;FOLDER%3C%3Efolder_id=2534374305278637&amp;ASSORTMENT%3C%3East_id=1408474395917465&amp;bmUID=1277047379902&amp;productSizeSelected=0&amp;fit_type" TargetMode="External" /><Relationship Id="rId10" Type="http://schemas.openxmlformats.org/officeDocument/2006/relationships/hyperlink" Target="http://www.crazy8.com/shop/dept_item.jsp?PRODUCT%3C%3Eprd_id=845524445983088&amp;FOLDER%3C%3Efolder_id=2534374305278637&amp;ASSORTMENT%3C%3East_id=1408474395917465&amp;bmUID=1277047608374&amp;productSizeSelected=0&amp;fit_type" TargetMode="External" /><Relationship Id="rId11" Type="http://schemas.openxmlformats.org/officeDocument/2006/relationships/hyperlink" Target="http://www.crazy8.com/shop/dept_item.jsp?FOLDER%3C%3Efolder_id=2534374305284873&amp;PRODUCT%3C%3Eprd_id=845524445983234&amp;ASSORTMENT%3C%3East_id=1408474395917465&amp;bmUID=1277047695007" TargetMode="External" /><Relationship Id="rId12" Type="http://schemas.openxmlformats.org/officeDocument/2006/relationships/hyperlink" Target="http://www.crazy8.com/shop/dept_item.jsp?PRODUCT%3C%3Eprd_id=845524445982495&amp;FOLDER%3C%3Efolder_id=2534374303497433&amp;ASSORTMENT%3C%3East_id=1408474395917465&amp;bmUID=1277048012000&amp;productSizeSelected=0&amp;fit_type" TargetMode="External" /><Relationship Id="rId13" Type="http://schemas.openxmlformats.org/officeDocument/2006/relationships/hyperlink" Target="http://www.childrensplace.com/webapp/wcs/stores/servlet/TCPSearch?storeId=10001&amp;langId=-1&amp;catalogId=10001&amp;categoryId=24101&amp;categoryIdsTree=24101&amp;categoryNameTree=Newborn+%28Sizes+0-12m%29&amp;categoryName=newborns&amp;N=0&amp;Ne=&amp;Ns=default&amp;Nao=0&amp;Ntt=&amp;sale=1&amp;dept=102" TargetMode="External" /><Relationship Id="rId14" Type="http://schemas.openxmlformats.org/officeDocument/2006/relationships/hyperlink" Target="http://www.childrensplace.com/webapp/wcs/stores/servlet/product_10001_10001_-1_621115_124708_24101" TargetMode="External" /><Relationship Id="rId15" Type="http://schemas.openxmlformats.org/officeDocument/2006/relationships/hyperlink" Target="http://www.childrensplace.com/webapp/wcs/stores/servlet/product_10001_10001_-1_614802_120813_24101" TargetMode="External" /><Relationship Id="rId16" Type="http://schemas.openxmlformats.org/officeDocument/2006/relationships/hyperlink" Target="http://www.childrensplace.com/webapp/wcs/stores/servlet/product_10001_10001_-1_614627_121074_24101" TargetMode="External" /><Relationship Id="rId17" Type="http://schemas.openxmlformats.org/officeDocument/2006/relationships/hyperlink" Target="http://holoddok.www.nn.ru/" TargetMode="External" /><Relationship Id="rId18" Type="http://schemas.openxmlformats.org/officeDocument/2006/relationships/hyperlink" Target="http://www.crazy8.com/shop/dept_item.jsp?PRODUCT%3C%3Eprd_id=845524445983319&amp;FOLDER%3C%3Efolder_id=2534374303316537&amp;ASSORTMENT%3C%3East_id=1408474395917465&amp;bmUID=1276987164858&amp;productSizeSelected=0&amp;fit_type" TargetMode="External" /><Relationship Id="rId19" Type="http://schemas.openxmlformats.org/officeDocument/2006/relationships/hyperlink" Target="http://www.childrensplace.com/webapp/wcs/stores/servlet/product_10001_10001_-1_615072" TargetMode="External" /><Relationship Id="rId20" Type="http://schemas.openxmlformats.org/officeDocument/2006/relationships/hyperlink" Target="http://www.childrensplace.com/webapp/wcs/stores/servlet/product_10001_10001_-1_558525" TargetMode="External" /><Relationship Id="rId21" Type="http://schemas.openxmlformats.org/officeDocument/2006/relationships/hyperlink" Target="http://brioche.www.nn.ru/" TargetMode="External" /><Relationship Id="rId22" Type="http://schemas.openxmlformats.org/officeDocument/2006/relationships/hyperlink" Target="http://www.childrensplace.com/webapp/wcs/stores/servlet/product_10001_10001_-1_632887_127817_27151%7C27308_big%20girl%7Cschool%20uniforms_biggirls" TargetMode="External" /><Relationship Id="rId23" Type="http://schemas.openxmlformats.org/officeDocument/2006/relationships/hyperlink" Target="http://www.childrensplace.com/webapp/wcs/stores/servlet/product_10001_10001_-1_632848_127726_27151%7C27308_big%20girl%7Cschool%20uniforms_biggirls" TargetMode="External" /><Relationship Id="rId24" Type="http://schemas.openxmlformats.org/officeDocument/2006/relationships/hyperlink" Target="http://www.childrensplace.com/webapp/wcs/stores/servlet/product_10001_10001_-1_632955_128139_27151%7C27308_big%20girl%7Cschool%20uniforms_biggirls" TargetMode="External" /><Relationship Id="rId25" Type="http://schemas.openxmlformats.org/officeDocument/2006/relationships/hyperlink" Target="http://www.childrensplace.com/webapp/wcs/stores/servlet/product_10001_10001_-1_632836_128121_27151%7C27308_big%20girl%7Cschool%20uniforms_biggirls" TargetMode="External" /><Relationship Id="rId26" Type="http://schemas.openxmlformats.org/officeDocument/2006/relationships/hyperlink" Target="http://www.childrensplace.com/webapp/wcs/stores/servlet/product_10001_10001_-1_633885_128057_27151%7C36151_big%20girl%7Cbackpacks_biggirls" TargetMode="External" /><Relationship Id="rId27" Type="http://schemas.openxmlformats.org/officeDocument/2006/relationships/hyperlink" Target="http://4727.www.nn.ru/" TargetMode="External" /><Relationship Id="rId28" Type="http://schemas.openxmlformats.org/officeDocument/2006/relationships/hyperlink" Target="http://www.childrensplace.com/webapp/wcs/stores/servlet/product_10001_10001_-1_616281_120883_25851%7C72470%7C123601_baby%20girl%7Coutfits%7Cgroovy%20girl_babygirls" TargetMode="External" /><Relationship Id="rId29" Type="http://schemas.openxmlformats.org/officeDocument/2006/relationships/hyperlink" Target="http://www.childrensplace.com/webapp/wcs/stores/servlet/product_10001_10001_-1_621170_124744_25851%7C72470%7C126629_baby%20girl%7Coutfits%7Csweet%20by%20the%20sea_babygirls" TargetMode="External" /><Relationship Id="rId30" Type="http://schemas.openxmlformats.org/officeDocument/2006/relationships/hyperlink" Target="http://www.childrensplace.com/webapp/wcs/stores/servlet/product_10001_10001_-1_621251_124760_25851%7C72470%7C126629_baby%20girl%7Coutfits%7Csweet%20by%20the%20sea_babygirls" TargetMode="External" /><Relationship Id="rId31" Type="http://schemas.openxmlformats.org/officeDocument/2006/relationships/hyperlink" Target="http://www.childrensplace.com/webapp/wcs/stores/servlet/product_10001_10001_-1_614935_120319_25851%7C25925_baby%20girl%7Ctops_babygirls" TargetMode="External" /><Relationship Id="rId32" Type="http://schemas.openxmlformats.org/officeDocument/2006/relationships/hyperlink" Target="http://www.childrensplace.com/webapp/wcs/stores/servlet/product_10001_10001_-1_615924_120313_25851%7C72470%7C123601_baby%20girl%7Coutfits%7Cgroovy%20girl_babygirls" TargetMode="External" /><Relationship Id="rId33" Type="http://schemas.openxmlformats.org/officeDocument/2006/relationships/hyperlink" Target="http://www.childrensplace.com/webapp/wcs/stores/servlet/product_10001_10001_-1_615920_120310_25851%7C72470%7C123601_baby%20girl%7Coutfits%7Cgroovy%20girl_babygirls" TargetMode="External" /><Relationship Id="rId34" Type="http://schemas.openxmlformats.org/officeDocument/2006/relationships/hyperlink" Target="http://www.childrensplace.com/webapp/wcs/stores/servlet/product_10001_10001_-1_614860_120303_25851%7C25925_baby%20girl%7Ctops_babygirls" TargetMode="External" /><Relationship Id="rId35" Type="http://schemas.openxmlformats.org/officeDocument/2006/relationships/hyperlink" Target="http://www.childrensplace.com/webapp/wcs/stores/servlet/product_10001_10001_-1_616165_120729_25851%7C61673_baby%20girl%7Cbaby%20girl%20shoes_babygirls" TargetMode="External" /><Relationship Id="rId36" Type="http://schemas.openxmlformats.org/officeDocument/2006/relationships/hyperlink" Target="http://www.childrensplace.com/webapp/wcs/stores/servlet/product_10001_10001_-1_621100_124783_25851%7C25912_baby%20girl%7Cdresses_babygirls" TargetMode="External" /><Relationship Id="rId37" Type="http://schemas.openxmlformats.org/officeDocument/2006/relationships/hyperlink" Target="http://www.childrensplace.com/webapp/wcs/stores/servlet/product_10001_10001_-1_591631_114128_25851" TargetMode="External" /><Relationship Id="rId38" Type="http://schemas.openxmlformats.org/officeDocument/2006/relationships/hyperlink" Target="http://www.childrensplace.com/webapp/wcs/stores/servlet/product_10001_10001_-1_621196_124694_25851" TargetMode="External" /><Relationship Id="rId39" Type="http://schemas.openxmlformats.org/officeDocument/2006/relationships/hyperlink" Target="http://www.childrensplace.com/webapp/wcs/stores/servlet/product_10001_10001_-1_616060_120612_25851%7C72470%7C126629_baby%20girl%7Coutfits%7Csweet%20by%20the%20sea_babygirls" TargetMode="External" /><Relationship Id="rId40" Type="http://schemas.openxmlformats.org/officeDocument/2006/relationships/hyperlink" Target="http://www.childrensplace.com/webapp/wcs/stores/servlet/productdef_10001_10001_-1_615581" TargetMode="External" /><Relationship Id="rId41" Type="http://schemas.openxmlformats.org/officeDocument/2006/relationships/hyperlink" Target="http://www.childrensplace.com/webapp/wcs/stores/servlet/productdef_10001_10001_-1_614676" TargetMode="External" /><Relationship Id="rId42" Type="http://schemas.openxmlformats.org/officeDocument/2006/relationships/hyperlink" Target="http://www.childrensplace.com/webapp/wcs/stores/servlet/productdef_10001_10001_-1_616407" TargetMode="External" /><Relationship Id="rId43" Type="http://schemas.openxmlformats.org/officeDocument/2006/relationships/hyperlink" Target="http://www.childrensplace.com/webapp/wcs/stores/servlet/product_10001_10001_-1_614775_120593_25851" TargetMode="External" /><Relationship Id="rId44" Type="http://schemas.openxmlformats.org/officeDocument/2006/relationships/hyperlink" Target="http://fanfan.www.nn.ru/" TargetMode="External" /><Relationship Id="rId45" Type="http://schemas.openxmlformats.org/officeDocument/2006/relationships/hyperlink" Target="http://www.crazy8.com/shop/dept_item.jsp?PRODUCT%3C%3Eprd_id=845524445983397&amp;FOLDER%3C%3Efolder_id=2534374304783043&amp;ASSORTMENT%3C%3East_id=1408474395917465&amp;bmUID=1276957306955&amp;productSizeSelected=1689949375151315&amp;fit_type=Regular" TargetMode="External" /><Relationship Id="rId46" Type="http://schemas.openxmlformats.org/officeDocument/2006/relationships/hyperlink" Target="http://www.childrensplace.com/webapp/wcs/stores/servlet/productdef_10001_10001_-1_621057" TargetMode="External" /><Relationship Id="rId47" Type="http://schemas.openxmlformats.org/officeDocument/2006/relationships/hyperlink" Target="http://www.childrensplace.com/webapp/wcs/stores/servlet/product_10001_10001_-1_616059_120612_25851%7C25911_baby%20girl%7Caccessories_babygirls" TargetMode="External" /><Relationship Id="rId48" Type="http://schemas.openxmlformats.org/officeDocument/2006/relationships/hyperlink" Target="http://www.childrensplace.com/webapp/wcs/stores/servlet/productdef_10001_10001_-1_615144" TargetMode="External" /><Relationship Id="rId49" Type="http://schemas.openxmlformats.org/officeDocument/2006/relationships/hyperlink" Target="http://rubin.www.nn.ru/" TargetMode="External" /><Relationship Id="rId50" Type="http://schemas.openxmlformats.org/officeDocument/2006/relationships/hyperlink" Target="http://www.childrensplace.com/webapp/wcs/stores/servlet/product_10001_10001_-1_616689" TargetMode="External" /><Relationship Id="rId51" Type="http://schemas.openxmlformats.org/officeDocument/2006/relationships/hyperlink" Target="http://www.childrensplace.com/webapp/wcs/stores/servlet/product_10001_10001_-1_350631" TargetMode="External" /><Relationship Id="rId52" Type="http://schemas.openxmlformats.org/officeDocument/2006/relationships/hyperlink" Target="http://www.childrensplace.com/webapp/wcs/stores/servlet/product_10001_10001_-1_614860" TargetMode="External" /><Relationship Id="rId53" Type="http://schemas.openxmlformats.org/officeDocument/2006/relationships/hyperlink" Target="http://www.childrensplace.com/webapp/wcs/stores/servlet/product_10001_10001_-1_615744_120632_25851%7C25911_baby%20girl%7Caccessories_babygirls" TargetMode="External" /><Relationship Id="rId54" Type="http://schemas.openxmlformats.org/officeDocument/2006/relationships/hyperlink" Target="http://mom.www.nn.ru/" TargetMode="External" /><Relationship Id="rId55" Type="http://schemas.openxmlformats.org/officeDocument/2006/relationships/hyperlink" Target="http://www.childrensplace.com/webapp/wcs/stores/servlet/product_10001_10001_-1_616284_120886_25851" TargetMode="External" /><Relationship Id="rId56" Type="http://schemas.openxmlformats.org/officeDocument/2006/relationships/hyperlink" Target="http://www.childrensplace.com/webapp/wcs/stores/servlet/product_10001_10001_-1_616106_120656_25851" TargetMode="External" /><Relationship Id="rId57" Type="http://schemas.openxmlformats.org/officeDocument/2006/relationships/hyperlink" Target="http://shmyak.www.nn.ru/" TargetMode="External" /><Relationship Id="rId58" Type="http://schemas.openxmlformats.org/officeDocument/2006/relationships/hyperlink" Target="http://www.childrensplace.com/webapp/wcs/stores/servlet/product_10001_10001_-1_615720" TargetMode="External" /><Relationship Id="rId59" Type="http://schemas.openxmlformats.org/officeDocument/2006/relationships/hyperlink" Target="http://www.childrensplace.com/webapp/wcs/stores/servlet/TCPSearch?storeId=10001&amp;langId=-1&amp;catalogId=10001&amp;productId=&amp;categoryId=24651&amp;categoryIdsTree=24651&amp;categoryNameTree=baby+boy&amp;categoryName=babyboys&amp;N=0&amp;Ne=&amp;Ns=default&amp;Nao=100&amp;Ntt=&amp;sale=1&amp;dept=1024651" TargetMode="External" /><Relationship Id="rId60" Type="http://schemas.openxmlformats.org/officeDocument/2006/relationships/hyperlink" Target="http://www.childrensplace.com/webapp/wcs/stores/servlet/TCPSearch?storeId=10001&amp;langId=-1&amp;catalogId=10001&amp;productId=&amp;categoryId=24651&amp;categoryIdsTree=24651&amp;categoryNameTree=baby+boy&amp;categoryName=babyboys&amp;N=0&amp;Ne=&amp;Ns=default&amp;Nao=100&amp;Ntt=&amp;sale=1&amp;dept=1024651" TargetMode="External" /><Relationship Id="rId61" Type="http://schemas.openxmlformats.org/officeDocument/2006/relationships/hyperlink" Target="http://www.childrensplace.com/webapp/wcs/stores/servlet/product_10001_10001_-1_616085" TargetMode="External" /><Relationship Id="rId62" Type="http://schemas.openxmlformats.org/officeDocument/2006/relationships/hyperlink" Target="http://www.nn.ru/user.php?user_id=179266" TargetMode="External" /><Relationship Id="rId63" Type="http://schemas.openxmlformats.org/officeDocument/2006/relationships/hyperlink" Target="http://www.childrensplace.com/webapp/wcs/stores/servlet/product_10001_10001_-1_616043_120599_25851" TargetMode="External" /><Relationship Id="rId64" Type="http://schemas.openxmlformats.org/officeDocument/2006/relationships/hyperlink" Target="http://www.childrensplace.com/webapp/wcs/stores/servlet/product_10001_10001_-1_616362_120961_25851" TargetMode="External" /><Relationship Id="rId65" Type="http://schemas.openxmlformats.org/officeDocument/2006/relationships/hyperlink" Target="http://www.childrensplace.com/webapp/wcs/stores/servlet/product_10001_10001_-1_616148_120701_25851%7C25925_baby%20girl%7Ctops_babygirls" TargetMode="External" /><Relationship Id="rId66" Type="http://schemas.openxmlformats.org/officeDocument/2006/relationships/hyperlink" Target="http://www.childrensplace.com/webapp/wcs/stores/servlet/product_10001_10001_-1_615144_120633_25851" TargetMode="External" /><Relationship Id="rId67" Type="http://schemas.openxmlformats.org/officeDocument/2006/relationships/hyperlink" Target="http://www.crazy8.com/shop/dept_item.jsp?PRODUCT%3C%3Eprd_id=845524445983398&amp;FOLDER%3C%3Efolder_id=2534374302775649&amp;ASSORTMENT%3C%3East_id=1408474395917465&amp;bmUID=1276891212562&amp;productSizeSelected=0&amp;fit_type" TargetMode="External" /><Relationship Id="rId68" Type="http://schemas.openxmlformats.org/officeDocument/2006/relationships/hyperlink" Target="http://abrikoska.www.nn.ru/" TargetMode="External" /><Relationship Id="rId69" Type="http://schemas.openxmlformats.org/officeDocument/2006/relationships/hyperlink" Target="http://www.childrensplace.com/webapp/wcs/stores/servlet/productdef_10001_10001_-1_616284" TargetMode="External" /><Relationship Id="rId70" Type="http://schemas.openxmlformats.org/officeDocument/2006/relationships/hyperlink" Target="http://antar.www.nn.ru/" TargetMode="External" /><Relationship Id="rId71" Type="http://schemas.openxmlformats.org/officeDocument/2006/relationships/hyperlink" Target="http://www.nn.ru/redirect.php?http://www.crazy8.com/shop/dept_item.jsp?PRODUCT%3C%3Eprd_id=845524445979905&amp;FOLDER%3C%3Efolder_id=2534374306246405&amp;ASSORTMENT%3C%3East_id=1408474395917465&amp;bmUID=1277124186144&amp;productSizeSelected=0&amp;fit_type=" TargetMode="External" /><Relationship Id="rId72" Type="http://schemas.openxmlformats.org/officeDocument/2006/relationships/hyperlink" Target="http://maryana2009.www.nn.ru/" TargetMode="External" /><Relationship Id="rId73" Type="http://schemas.openxmlformats.org/officeDocument/2006/relationships/hyperlink" Target="http://www.childrensplace.com/webapp/wcs/stores/servlet/TCPSearch?storeId=10001&amp;langId=-1&amp;catalogId=10001&amp;productId=&amp;categoryId=25851&amp;categoryIdsTree=25851&amp;categoryNameTree=baby+girl&amp;categoryName=babygirls&amp;N=0&amp;Ne=&amp;Ns=default&amp;Nao=200&amp;Ntt=&amp;sale=1&amp;dept=10258" TargetMode="External" /><Relationship Id="rId74" Type="http://schemas.openxmlformats.org/officeDocument/2006/relationships/hyperlink" Target="http://www.childrensplace.com/webapp/wcs/stores/servlet/product_10001_10001_-1_621089" TargetMode="External" /><Relationship Id="rId75" Type="http://schemas.openxmlformats.org/officeDocument/2006/relationships/hyperlink" Target="http://www.childrensplace.com/webapp/wcs/stores/servlet/productdef_10001_10001_-1_616041" TargetMode="External" /><Relationship Id="rId76" Type="http://schemas.openxmlformats.org/officeDocument/2006/relationships/hyperlink" Target="http://www.nn.ru/redirect.php?http://www.childrensplace.com/webapp/wcs/stores/servlet/product_10001_10001_-1_616253_120832_25851%7C25924%7C26304_baby%20girl%7Cbottoms%7Cshorts%20-%20skorts_babygirls" TargetMode="External" /><Relationship Id="rId77" Type="http://schemas.openxmlformats.org/officeDocument/2006/relationships/hyperlink" Target="http://www.nn.ru/redirect.php?http://www.childrensplace.com/webapp/wcs/stores/servlet/product_10001_10001_-1_615744_120632_25851%7C25911_baby%20girl%7Caccessories_babygirls," TargetMode="External" /><Relationship Id="rId78" Type="http://schemas.openxmlformats.org/officeDocument/2006/relationships/hyperlink" Target="http://perezolga.www.nn.ru/" TargetMode="External" /><Relationship Id="rId79" Type="http://schemas.openxmlformats.org/officeDocument/2006/relationships/hyperlink" Target="http://www.childrensplace.com/webapp/wcs/stores/servlet/product_10001_10001_-1_615698" TargetMode="External" /><Relationship Id="rId80" Type="http://schemas.openxmlformats.org/officeDocument/2006/relationships/hyperlink" Target="http://www.childrensplace.com/webapp/wcs/stores/servlet/product_10001_10001_-1_621122" TargetMode="External" /><Relationship Id="rId81" Type="http://schemas.openxmlformats.org/officeDocument/2006/relationships/hyperlink" Target="http://www.childrensplace.com/webapp/wcs/stores/servlet/product_10001_10001_-1_615131" TargetMode="External" /><Relationship Id="rId82" Type="http://schemas.openxmlformats.org/officeDocument/2006/relationships/hyperlink" Target="http://www.childrensplace.com/webapp/wcs/stores/servlet/product_10001_10001_-1_614667" TargetMode="External" /><Relationship Id="rId83" Type="http://schemas.openxmlformats.org/officeDocument/2006/relationships/hyperlink" Target="http://www.childrensplace.com/webapp/wcs/stores/servlet/product_10001_10001_-1_621105" TargetMode="External" /><Relationship Id="rId84" Type="http://schemas.openxmlformats.org/officeDocument/2006/relationships/hyperlink" Target="http://www.childrensplace.com/webapp/wcs/stores/servlet/product_10001_10001_-1_614997" TargetMode="External" /><Relationship Id="rId85" Type="http://schemas.openxmlformats.org/officeDocument/2006/relationships/hyperlink" Target="http://www.childrensplace.com/webapp/wcs/stores/servlet/product_10001_10001_-1_615177_120739_61686%7C61673%7C61665_shoes%7Cbaby%20girl%20shoes%7Cflip%20flops_shoes" TargetMode="External" /><Relationship Id="rId86" Type="http://schemas.openxmlformats.org/officeDocument/2006/relationships/hyperlink" Target="http://www.childrensplace.com/webapp/wcs/stores/servlet/product_10001_10001_-1_616251" TargetMode="External" /><Relationship Id="rId87" Type="http://schemas.openxmlformats.org/officeDocument/2006/relationships/hyperlink" Target="http://www.childrensplace.com/webapp/wcs/stores/servlet/product_10001_10001_-1_621102" TargetMode="External" /><Relationship Id="rId88" Type="http://schemas.openxmlformats.org/officeDocument/2006/relationships/hyperlink" Target="http://www.childrensplace.com/webapp/wcs/stores/servlet/product_10001_10001_-1_615739" TargetMode="External" /><Relationship Id="rId89" Type="http://schemas.openxmlformats.org/officeDocument/2006/relationships/hyperlink" Target="http://www.nn.ru/redirect.php?http://www.childrensplace.com/webapp/wcs/stores/servlet/product_10001_10001_-1_616060_120612_25851%7C72470%7C126629_baby%20girl%7Coutfits%7Csweet%20by%20the%20sea_babygirls" TargetMode="External" /><Relationship Id="rId90" Type="http://schemas.openxmlformats.org/officeDocument/2006/relationships/hyperlink" Target="http://www.nn.ru/redirect.php?http://www.childrensplace.com/webapp/wcs/stores/servlet/product_10001_10001_-1_616281_120883_25851%7C72470%7C123601_baby%20girl%7Coutfits%7Cgroovy%20girl_babygirls" TargetMode="External" /><Relationship Id="rId91" Type="http://schemas.openxmlformats.org/officeDocument/2006/relationships/hyperlink" Target="http://inostranka.www.nn.ru/" TargetMode="External" /><Relationship Id="rId92" Type="http://schemas.openxmlformats.org/officeDocument/2006/relationships/hyperlink" Target="http://www.childrensplace.com/webapp/wcs/stores/servlet/product_10001_10001_-1_621242_124702_25851%7C25924%7C26304_baby%20girl%7Cbottoms%7Cshorts%20-%20skorts_babygirls" TargetMode="External" /><Relationship Id="rId93" Type="http://schemas.openxmlformats.org/officeDocument/2006/relationships/hyperlink" Target="http://www.childrensplace.com/webapp/wcs/stores/servlet/product_10001_10001_-1_616285_120886_25851%7C25913_baby%20girl%7Couterwear_babygirls" TargetMode="External" /><Relationship Id="rId94" Type="http://schemas.openxmlformats.org/officeDocument/2006/relationships/hyperlink" Target="http://www.childrensplace.com/webapp/wcs/stores/servlet/product_10001_10001_-1_616281_120883_25851%7C72470%7C123601_baby%20girl%7Coutfits%7Cgroovy%20girl_babygirls" TargetMode="External" /><Relationship Id="rId95" Type="http://schemas.openxmlformats.org/officeDocument/2006/relationships/hyperlink" Target="http://www.childrensplace.com/webapp/wcs/stores/servlet/product_10001_10001_-1_615141_120785_24101%7C24557%7C127585_newborn%7Cgirls%7Cbodysuits_newborns" TargetMode="External" /><Relationship Id="rId96" Type="http://schemas.openxmlformats.org/officeDocument/2006/relationships/hyperlink" Target="http://www.childrensplace.com/webapp/wcs/stores/servlet/product_10001_10001_-1_621115_124708_24101%7C24557%7C24523_newborn%7Cgirls%7Csleepwear_newborns" TargetMode="External" /><Relationship Id="rId97" Type="http://schemas.openxmlformats.org/officeDocument/2006/relationships/hyperlink" Target="http://www.childrensplace.com/webapp/wcs/stores/servlet/product_10001_10001_-1_621077_124699_25851%7C25912_baby%20girl%7Cdresses_babygirls" TargetMode="External" /><Relationship Id="rId98" Type="http://schemas.openxmlformats.org/officeDocument/2006/relationships/hyperlink" Target="http://www.childrensplace.com/webapp/wcs/stores/servlet/product_10001_10001_-1_616355_120955_25851%7C25912_baby%20girl%7Cdresses_babygirls" TargetMode="External" /><Relationship Id="rId99" Type="http://schemas.openxmlformats.org/officeDocument/2006/relationships/hyperlink" Target="http://www.childrensplace.com/webapp/wcs/stores/servlet/product_10001_10001_-1_621154" TargetMode="External" /><Relationship Id="rId100" Type="http://schemas.openxmlformats.org/officeDocument/2006/relationships/hyperlink" Target="http://www.childrensplace.com/webapp/wcs/stores/servlet/product_10001_10001_-1_616690_121387_25851%7C54872%7C54870_baby%20girl%7Cjeans%7Cfashion%20denim_babygirls" TargetMode="External" /><Relationship Id="rId101" Type="http://schemas.openxmlformats.org/officeDocument/2006/relationships/hyperlink" Target="http://www.childrensplace.com/webapp/wcs/stores/servlet/productdef_10001_10001_-1_616254" TargetMode="External" /><Relationship Id="rId102" Type="http://schemas.openxmlformats.org/officeDocument/2006/relationships/hyperlink" Target="http://www.childrensplace.com/webapp/wcs/stores/servlet/product_10001_10001_-1_615926_120313_25851%7C25925_baby%20girl%7Ctops_babygirls" TargetMode="External" /><Relationship Id="rId103" Type="http://schemas.openxmlformats.org/officeDocument/2006/relationships/hyperlink" Target="http://www.childrensplace.com/webapp/wcs/stores/servlet/product_10001_10001_-1_615926_120313_25851%7C25925_baby%20girl%7Ctops_babygirls" TargetMode="External" /><Relationship Id="rId104" Type="http://schemas.openxmlformats.org/officeDocument/2006/relationships/hyperlink" Target="http://www.childrensplace.com/webapp/wcs/stores/servlet/product_10001_10001_-1_614896_120303_25851%7C25925%7C26310_baby%20girl%7Ctops%7Clong%20sleeve_babygirls" TargetMode="External" /><Relationship Id="rId105" Type="http://schemas.openxmlformats.org/officeDocument/2006/relationships/hyperlink" Target="http://www.childrensplace.com/webapp/wcs/stores/servlet/product_10001_10001_-1_616309_120907_25851%7C25925%7C26320_baby%20girl%7Ctops%7Cshort%20sleeve_babygirls" TargetMode="External" /><Relationship Id="rId106" Type="http://schemas.openxmlformats.org/officeDocument/2006/relationships/hyperlink" Target="http://www.nn.ru/redirect.php?http://www.childrensplace.com/webapp/wcs/stores/servlet/product_10001_10001_-1_621176_124690_24101%7C24557%7C24526_newborn%7Cgirls%7Caccessories_newborns" TargetMode="External" /><Relationship Id="rId10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6"/>
  <sheetViews>
    <sheetView tabSelected="1" workbookViewId="0" topLeftCell="A88">
      <selection activeCell="D124" sqref="D124"/>
    </sheetView>
  </sheetViews>
  <sheetFormatPr defaultColWidth="9.140625" defaultRowHeight="12.75"/>
  <cols>
    <col min="1" max="1" width="14.8515625" style="0" customWidth="1"/>
    <col min="2" max="2" width="25.7109375" style="1" customWidth="1"/>
    <col min="3" max="3" width="45.7109375" style="0" customWidth="1"/>
    <col min="4" max="4" width="21.28125" style="0" customWidth="1"/>
    <col min="5" max="5" width="11.57421875" style="2" customWidth="1"/>
    <col min="6" max="6" width="11.421875" style="0" customWidth="1"/>
    <col min="7" max="7" width="12.57421875" style="0" customWidth="1"/>
    <col min="8" max="8" width="11.57421875" style="0" customWidth="1"/>
    <col min="9" max="9" width="11.57421875" style="3" customWidth="1"/>
    <col min="10" max="10" width="11.57421875" style="4" customWidth="1"/>
    <col min="11" max="11" width="11.57421875" style="5" customWidth="1"/>
    <col min="12" max="12" width="11.57421875" style="3" customWidth="1"/>
    <col min="13" max="13" width="11.57421875" style="6" customWidth="1"/>
    <col min="14" max="14" width="11.57421875" style="7" customWidth="1"/>
    <col min="15" max="15" width="15.8515625" style="7" customWidth="1"/>
    <col min="16" max="16384" width="11.57421875" style="0" customWidth="1"/>
  </cols>
  <sheetData>
    <row r="1" spans="1:256" s="12" customFormat="1" ht="38.25" customHeight="1">
      <c r="A1" s="8" t="s">
        <v>0</v>
      </c>
      <c r="B1" s="8" t="s">
        <v>1</v>
      </c>
      <c r="C1" s="8" t="s">
        <v>2</v>
      </c>
      <c r="D1" s="8" t="s">
        <v>3</v>
      </c>
      <c r="E1" s="9" t="s">
        <v>4</v>
      </c>
      <c r="F1" s="8" t="s">
        <v>5</v>
      </c>
      <c r="G1" s="8" t="s">
        <v>6</v>
      </c>
      <c r="H1" s="8" t="s">
        <v>7</v>
      </c>
      <c r="I1" s="10" t="s">
        <v>8</v>
      </c>
      <c r="J1" s="8" t="s">
        <v>9</v>
      </c>
      <c r="K1" s="10" t="s">
        <v>8</v>
      </c>
      <c r="L1" s="10" t="s">
        <v>10</v>
      </c>
      <c r="M1" s="11" t="s">
        <v>11</v>
      </c>
      <c r="Q1" s="13"/>
      <c r="V1" s="13"/>
      <c r="IS1" s="14"/>
      <c r="IT1" s="14"/>
      <c r="IU1"/>
      <c r="IV1"/>
    </row>
    <row r="2" spans="1:15" ht="12.75">
      <c r="A2" s="54" t="s">
        <v>12</v>
      </c>
      <c r="B2" s="55" t="s">
        <v>13</v>
      </c>
      <c r="C2" s="56" t="s">
        <v>14</v>
      </c>
      <c r="D2" s="56" t="s">
        <v>15</v>
      </c>
      <c r="E2" s="57" t="s">
        <v>16</v>
      </c>
      <c r="F2" s="58">
        <v>1</v>
      </c>
      <c r="G2" s="58">
        <v>8.49</v>
      </c>
      <c r="H2" s="67">
        <f>G2/$G$125*20+G2*1.0975</f>
        <v>9.651396502672116</v>
      </c>
      <c r="I2" s="59"/>
      <c r="J2" s="58"/>
      <c r="K2" s="60"/>
      <c r="L2" s="59"/>
      <c r="M2" s="61"/>
      <c r="N2"/>
      <c r="O2"/>
    </row>
    <row r="3" spans="1:15" ht="12.75">
      <c r="A3" s="54"/>
      <c r="B3" s="55" t="s">
        <v>17</v>
      </c>
      <c r="C3" s="56" t="s">
        <v>18</v>
      </c>
      <c r="D3" s="56" t="s">
        <v>19</v>
      </c>
      <c r="E3" s="57" t="s">
        <v>16</v>
      </c>
      <c r="F3" s="58">
        <v>1</v>
      </c>
      <c r="G3" s="58">
        <v>6.99</v>
      </c>
      <c r="H3" s="67">
        <f>G3/$G$125*20+G3*1.0975</f>
        <v>7.946202774284816</v>
      </c>
      <c r="I3" s="59"/>
      <c r="J3" s="58"/>
      <c r="K3" s="60"/>
      <c r="L3" s="59"/>
      <c r="M3" s="61"/>
      <c r="N3"/>
      <c r="O3"/>
    </row>
    <row r="4" spans="1:15" ht="12.75">
      <c r="A4" s="54"/>
      <c r="B4" s="55" t="s">
        <v>20</v>
      </c>
      <c r="C4" s="56" t="s">
        <v>21</v>
      </c>
      <c r="D4" s="56" t="s">
        <v>22</v>
      </c>
      <c r="E4" s="57" t="s">
        <v>23</v>
      </c>
      <c r="F4" s="58">
        <v>1</v>
      </c>
      <c r="G4" s="58">
        <v>1.25</v>
      </c>
      <c r="H4" s="67">
        <f>G4/$G$125*20+G4*1.0975</f>
        <v>1.4209947736560828</v>
      </c>
      <c r="I4" s="59"/>
      <c r="J4" s="58"/>
      <c r="K4" s="60"/>
      <c r="L4" s="59"/>
      <c r="M4" s="61"/>
      <c r="N4"/>
      <c r="O4"/>
    </row>
    <row r="5" spans="7:15" ht="12.75">
      <c r="G5" s="15">
        <f>SUM(G2:G4)</f>
        <v>16.73</v>
      </c>
      <c r="H5" s="63">
        <f>SUM(H2:H4)</f>
        <v>19.018594050613014</v>
      </c>
      <c r="I5" s="16">
        <f>H5/$H$125*$I$125</f>
        <v>607.4985924237658</v>
      </c>
      <c r="J5" s="17"/>
      <c r="K5" s="7"/>
      <c r="L5" s="16">
        <v>600</v>
      </c>
      <c r="M5" s="18">
        <f>L5-I5-K5</f>
        <v>-7.4985924237657855</v>
      </c>
      <c r="N5"/>
      <c r="O5"/>
    </row>
    <row r="6" spans="8:15" ht="12.75">
      <c r="H6" s="64"/>
      <c r="I6"/>
      <c r="J6"/>
      <c r="K6"/>
      <c r="L6"/>
      <c r="M6"/>
      <c r="N6"/>
      <c r="O6"/>
    </row>
    <row r="7" spans="1:15" ht="12.75">
      <c r="A7" s="54" t="s">
        <v>24</v>
      </c>
      <c r="B7" s="30" t="s">
        <v>25</v>
      </c>
      <c r="C7" s="31" t="s">
        <v>26</v>
      </c>
      <c r="D7" s="31" t="s">
        <v>27</v>
      </c>
      <c r="E7" s="32" t="s">
        <v>28</v>
      </c>
      <c r="F7" s="33">
        <v>1</v>
      </c>
      <c r="G7" s="34" t="s">
        <v>92</v>
      </c>
      <c r="H7" s="66"/>
      <c r="I7" s="35"/>
      <c r="J7" s="36"/>
      <c r="K7" s="37"/>
      <c r="L7" s="35"/>
      <c r="M7" s="38"/>
      <c r="N7"/>
      <c r="O7"/>
    </row>
    <row r="8" spans="1:15" ht="12.75">
      <c r="A8" s="19"/>
      <c r="B8" s="20" t="s">
        <v>29</v>
      </c>
      <c r="C8" s="21" t="s">
        <v>30</v>
      </c>
      <c r="D8" s="21" t="s">
        <v>31</v>
      </c>
      <c r="E8" s="22" t="s">
        <v>28</v>
      </c>
      <c r="F8" s="23">
        <v>1</v>
      </c>
      <c r="G8" s="23">
        <v>4.99</v>
      </c>
      <c r="H8" s="65">
        <f aca="true" t="shared" si="0" ref="H8:H13">G8/$G$126*10.7+G8</f>
        <v>5.989868913857678</v>
      </c>
      <c r="I8" s="24"/>
      <c r="J8" s="23"/>
      <c r="K8" s="24"/>
      <c r="L8" s="25"/>
      <c r="M8" s="26"/>
      <c r="N8"/>
      <c r="O8"/>
    </row>
    <row r="9" spans="1:15" ht="12.75">
      <c r="A9" s="19"/>
      <c r="B9" s="20" t="s">
        <v>32</v>
      </c>
      <c r="C9" s="21" t="s">
        <v>33</v>
      </c>
      <c r="D9" s="21" t="s">
        <v>27</v>
      </c>
      <c r="E9" s="22" t="s">
        <v>28</v>
      </c>
      <c r="F9" s="23">
        <v>1</v>
      </c>
      <c r="G9" s="23">
        <v>2.49</v>
      </c>
      <c r="H9" s="65">
        <f t="shared" si="0"/>
        <v>2.988932584269663</v>
      </c>
      <c r="I9" s="24"/>
      <c r="J9" s="23"/>
      <c r="K9" s="24"/>
      <c r="L9" s="25"/>
      <c r="M9" s="26"/>
      <c r="N9"/>
      <c r="O9"/>
    </row>
    <row r="10" spans="1:15" ht="12.75">
      <c r="A10" s="19"/>
      <c r="B10" s="20" t="s">
        <v>34</v>
      </c>
      <c r="C10" s="21" t="s">
        <v>35</v>
      </c>
      <c r="D10" s="21" t="s">
        <v>36</v>
      </c>
      <c r="E10" s="22" t="s">
        <v>28</v>
      </c>
      <c r="F10" s="23">
        <v>1</v>
      </c>
      <c r="G10" s="23">
        <v>2.99</v>
      </c>
      <c r="H10" s="65">
        <f t="shared" si="0"/>
        <v>3.589119850187266</v>
      </c>
      <c r="I10" s="24"/>
      <c r="J10" s="23"/>
      <c r="K10" s="24"/>
      <c r="L10" s="25"/>
      <c r="M10" s="26"/>
      <c r="N10"/>
      <c r="O10"/>
    </row>
    <row r="11" spans="1:15" ht="12.75">
      <c r="A11" s="19"/>
      <c r="B11" s="20" t="s">
        <v>37</v>
      </c>
      <c r="C11" s="21" t="s">
        <v>38</v>
      </c>
      <c r="D11" s="21" t="s">
        <v>39</v>
      </c>
      <c r="E11" s="22" t="s">
        <v>28</v>
      </c>
      <c r="F11" s="23">
        <v>1</v>
      </c>
      <c r="G11" s="23">
        <v>4.49</v>
      </c>
      <c r="H11" s="65">
        <f t="shared" si="0"/>
        <v>5.389681647940074</v>
      </c>
      <c r="I11" s="24"/>
      <c r="J11" s="23"/>
      <c r="K11" s="24"/>
      <c r="L11" s="25"/>
      <c r="M11" s="26"/>
      <c r="N11"/>
      <c r="O11"/>
    </row>
    <row r="12" spans="1:15" ht="12.75">
      <c r="A12" s="19"/>
      <c r="B12" s="20" t="s">
        <v>40</v>
      </c>
      <c r="C12" s="21" t="s">
        <v>41</v>
      </c>
      <c r="D12" s="21" t="s">
        <v>42</v>
      </c>
      <c r="E12" s="22" t="s">
        <v>28</v>
      </c>
      <c r="F12" s="23">
        <v>1</v>
      </c>
      <c r="G12" s="23">
        <v>4.49</v>
      </c>
      <c r="H12" s="65">
        <f t="shared" si="0"/>
        <v>5.389681647940074</v>
      </c>
      <c r="I12" s="24"/>
      <c r="J12" s="23"/>
      <c r="K12" s="24"/>
      <c r="L12" s="25"/>
      <c r="M12" s="26"/>
      <c r="N12"/>
      <c r="O12"/>
    </row>
    <row r="13" spans="1:15" ht="12.75">
      <c r="A13" s="19"/>
      <c r="B13" s="20" t="s">
        <v>43</v>
      </c>
      <c r="C13" s="21" t="s">
        <v>44</v>
      </c>
      <c r="D13" s="21" t="s">
        <v>45</v>
      </c>
      <c r="E13" s="22" t="s">
        <v>28</v>
      </c>
      <c r="F13" s="23">
        <v>1</v>
      </c>
      <c r="G13" s="23">
        <v>6.49</v>
      </c>
      <c r="H13" s="65">
        <f t="shared" si="0"/>
        <v>7.790430711610487</v>
      </c>
      <c r="I13" s="24"/>
      <c r="J13" s="23"/>
      <c r="K13" s="24"/>
      <c r="L13" s="25"/>
      <c r="M13" s="26"/>
      <c r="N13"/>
      <c r="O13"/>
    </row>
    <row r="14" spans="1:15" ht="12.75">
      <c r="A14" s="54"/>
      <c r="B14" s="55" t="s">
        <v>46</v>
      </c>
      <c r="C14" s="56" t="s">
        <v>47</v>
      </c>
      <c r="D14" s="56" t="s">
        <v>48</v>
      </c>
      <c r="E14" s="57" t="s">
        <v>49</v>
      </c>
      <c r="F14" s="58">
        <v>1</v>
      </c>
      <c r="G14" s="58">
        <v>2.62</v>
      </c>
      <c r="H14" s="67">
        <f>G14/$G$125*20+G14*1.0975</f>
        <v>2.9784050455831497</v>
      </c>
      <c r="I14" s="59"/>
      <c r="J14" s="58"/>
      <c r="K14" s="60"/>
      <c r="L14" s="59"/>
      <c r="M14" s="61"/>
      <c r="N14"/>
      <c r="O14"/>
    </row>
    <row r="15" spans="1:15" ht="12.75">
      <c r="A15" s="54"/>
      <c r="B15" s="55" t="s">
        <v>50</v>
      </c>
      <c r="C15" s="56" t="s">
        <v>51</v>
      </c>
      <c r="D15" s="56"/>
      <c r="E15" s="57" t="s">
        <v>49</v>
      </c>
      <c r="F15" s="58">
        <v>1</v>
      </c>
      <c r="G15" s="58">
        <v>4.99</v>
      </c>
      <c r="H15" s="67">
        <f>G15/$G$125*20+G15*1.0975</f>
        <v>5.672611136435083</v>
      </c>
      <c r="I15" s="59"/>
      <c r="J15" s="58"/>
      <c r="K15" s="60"/>
      <c r="L15" s="59"/>
      <c r="M15" s="61"/>
      <c r="N15"/>
      <c r="O15"/>
    </row>
    <row r="16" spans="1:15" ht="12.75">
      <c r="A16" s="54"/>
      <c r="B16" s="55" t="s">
        <v>52</v>
      </c>
      <c r="C16" s="56" t="s">
        <v>53</v>
      </c>
      <c r="D16" s="56" t="s">
        <v>54</v>
      </c>
      <c r="E16" s="57" t="s">
        <v>55</v>
      </c>
      <c r="F16" s="58">
        <v>1</v>
      </c>
      <c r="G16" s="58">
        <v>8.33</v>
      </c>
      <c r="H16" s="67">
        <f>G16/$G$125*20+G16*1.0975</f>
        <v>9.469509171644138</v>
      </c>
      <c r="I16" s="59"/>
      <c r="J16" s="58"/>
      <c r="K16" s="60"/>
      <c r="L16" s="59"/>
      <c r="M16" s="61"/>
      <c r="N16"/>
      <c r="O16"/>
    </row>
    <row r="17" spans="1:15" ht="12.75">
      <c r="A17" s="54"/>
      <c r="B17" s="55" t="s">
        <v>56</v>
      </c>
      <c r="C17" s="56" t="s">
        <v>57</v>
      </c>
      <c r="D17" s="56" t="s">
        <v>58</v>
      </c>
      <c r="E17" s="57" t="s">
        <v>28</v>
      </c>
      <c r="F17" s="58">
        <v>1</v>
      </c>
      <c r="G17" s="58">
        <v>2.62</v>
      </c>
      <c r="H17" s="67">
        <f>G17/$G$125*20+G17*1.0975</f>
        <v>2.9784050455831497</v>
      </c>
      <c r="I17" s="59"/>
      <c r="J17" s="58"/>
      <c r="K17" s="60"/>
      <c r="L17" s="59"/>
      <c r="M17" s="61"/>
      <c r="N17"/>
      <c r="O17"/>
    </row>
    <row r="18" spans="7:15" ht="12.75">
      <c r="G18" s="15">
        <f>SUM(G7:G17)</f>
        <v>44.5</v>
      </c>
      <c r="H18" s="63">
        <f>SUM(H7:H17)</f>
        <v>52.236645755050766</v>
      </c>
      <c r="I18" s="16">
        <f>SUM(H14:H17)/$H$125*$I$125+SUM(H8:H13)/$H$126*$I$126</f>
        <v>1656.735387256027</v>
      </c>
      <c r="J18" s="17"/>
      <c r="K18" s="7"/>
      <c r="L18" s="16">
        <v>1866</v>
      </c>
      <c r="M18" s="18">
        <f>L18-I18-K18</f>
        <v>209.26461274397298</v>
      </c>
      <c r="N18"/>
      <c r="O18"/>
    </row>
    <row r="19" spans="8:15" ht="12.75">
      <c r="H19" s="64"/>
      <c r="I19" s="16"/>
      <c r="K19" s="7"/>
      <c r="L19" s="16"/>
      <c r="M19" s="27"/>
      <c r="N19"/>
      <c r="O19"/>
    </row>
    <row r="20" spans="1:15" ht="12.75">
      <c r="A20" s="19" t="s">
        <v>59</v>
      </c>
      <c r="B20" s="20" t="s">
        <v>60</v>
      </c>
      <c r="C20" s="21" t="s">
        <v>61</v>
      </c>
      <c r="D20" s="21" t="s">
        <v>62</v>
      </c>
      <c r="E20" s="22" t="s">
        <v>63</v>
      </c>
      <c r="F20" s="23">
        <v>1</v>
      </c>
      <c r="G20" s="23">
        <v>4.49</v>
      </c>
      <c r="H20" s="65">
        <f>G20/$G$126*10.7+G20</f>
        <v>5.389681647940074</v>
      </c>
      <c r="I20" s="24"/>
      <c r="J20" s="28"/>
      <c r="K20" s="24"/>
      <c r="L20" s="25"/>
      <c r="M20" s="26">
        <f>L20-I20-K20</f>
        <v>0</v>
      </c>
      <c r="N20"/>
      <c r="O20"/>
    </row>
    <row r="21" spans="1:15" ht="12.75">
      <c r="A21" s="54"/>
      <c r="B21" s="55" t="s">
        <v>64</v>
      </c>
      <c r="C21" s="56" t="s">
        <v>65</v>
      </c>
      <c r="D21" s="56" t="s">
        <v>66</v>
      </c>
      <c r="E21" s="57" t="s">
        <v>67</v>
      </c>
      <c r="F21" s="58">
        <v>1</v>
      </c>
      <c r="G21" s="58">
        <v>3.99</v>
      </c>
      <c r="H21" s="67">
        <f>G21/$G$125*20+G21*1.0975</f>
        <v>4.535815317510217</v>
      </c>
      <c r="I21" s="59"/>
      <c r="J21" s="58"/>
      <c r="K21" s="60"/>
      <c r="L21" s="59"/>
      <c r="M21" s="61"/>
      <c r="N21"/>
      <c r="O21"/>
    </row>
    <row r="22" spans="1:15" ht="12.75">
      <c r="A22" s="54"/>
      <c r="B22" s="55" t="s">
        <v>68</v>
      </c>
      <c r="C22" s="56" t="s">
        <v>69</v>
      </c>
      <c r="D22" s="56" t="s">
        <v>66</v>
      </c>
      <c r="E22" s="57" t="s">
        <v>70</v>
      </c>
      <c r="F22" s="58">
        <v>1</v>
      </c>
      <c r="G22" s="58">
        <v>2.99</v>
      </c>
      <c r="H22" s="67">
        <f>G22/$G$125*20+G22*1.0975</f>
        <v>3.3990194985853504</v>
      </c>
      <c r="I22" s="59"/>
      <c r="J22" s="58"/>
      <c r="K22" s="60"/>
      <c r="L22" s="59"/>
      <c r="M22" s="61"/>
      <c r="N22"/>
      <c r="O22"/>
    </row>
    <row r="23" spans="7:15" ht="12.75">
      <c r="G23" s="15">
        <f>SUM(G20:G22)</f>
        <v>11.47</v>
      </c>
      <c r="H23" s="63">
        <f>SUM(H20:H22)</f>
        <v>13.324516464035641</v>
      </c>
      <c r="I23" s="16">
        <f>SUM(H21:H22)/$H$125*$I$125+SUM(H20)/$H$126*$I$126</f>
        <v>423.5694151922639</v>
      </c>
      <c r="J23" s="17"/>
      <c r="K23" s="7"/>
      <c r="L23" s="16">
        <v>600</v>
      </c>
      <c r="M23" s="18">
        <f>L23-I23-K23</f>
        <v>176.43058480773612</v>
      </c>
      <c r="N23"/>
      <c r="O23"/>
    </row>
    <row r="24" spans="8:15" ht="12.75">
      <c r="H24" s="64"/>
      <c r="I24" s="16"/>
      <c r="K24" s="7"/>
      <c r="L24" s="16"/>
      <c r="M24" s="27"/>
      <c r="N24"/>
      <c r="O24"/>
    </row>
    <row r="25" spans="1:15" ht="12.75">
      <c r="A25" s="54" t="s">
        <v>71</v>
      </c>
      <c r="B25" s="55" t="s">
        <v>72</v>
      </c>
      <c r="C25" s="56" t="s">
        <v>73</v>
      </c>
      <c r="D25" s="56" t="s">
        <v>74</v>
      </c>
      <c r="E25" s="57" t="s">
        <v>75</v>
      </c>
      <c r="F25" s="58">
        <v>1</v>
      </c>
      <c r="G25" s="58">
        <v>12.5</v>
      </c>
      <c r="H25" s="67">
        <f>G25/$G$125*20+G25*1.0975</f>
        <v>14.209947736560828</v>
      </c>
      <c r="I25" s="59"/>
      <c r="J25" s="58"/>
      <c r="K25" s="60"/>
      <c r="L25" s="59"/>
      <c r="M25" s="61"/>
      <c r="N25"/>
      <c r="O25"/>
    </row>
    <row r="26" spans="1:15" ht="12.75">
      <c r="A26" s="54"/>
      <c r="B26" s="55" t="s">
        <v>76</v>
      </c>
      <c r="C26" s="56" t="s">
        <v>77</v>
      </c>
      <c r="D26" s="56" t="s">
        <v>66</v>
      </c>
      <c r="E26" s="57" t="s">
        <v>78</v>
      </c>
      <c r="F26" s="58">
        <v>1</v>
      </c>
      <c r="G26" s="58">
        <v>10.5</v>
      </c>
      <c r="H26" s="67">
        <f>G26/$G$125*20+G26*1.0975</f>
        <v>11.936356098711096</v>
      </c>
      <c r="I26" s="59"/>
      <c r="J26" s="58"/>
      <c r="K26" s="60"/>
      <c r="L26" s="59"/>
      <c r="M26" s="61"/>
      <c r="N26"/>
      <c r="O26"/>
    </row>
    <row r="27" spans="1:15" ht="12.75">
      <c r="A27" s="54"/>
      <c r="B27" s="55" t="s">
        <v>79</v>
      </c>
      <c r="C27" s="56" t="s">
        <v>80</v>
      </c>
      <c r="D27" s="56" t="s">
        <v>81</v>
      </c>
      <c r="E27" s="57" t="s">
        <v>78</v>
      </c>
      <c r="F27" s="58">
        <v>1</v>
      </c>
      <c r="G27" s="58">
        <v>10.5</v>
      </c>
      <c r="H27" s="67">
        <f>G27/$G$125*20+G27*1.0975</f>
        <v>11.936356098711096</v>
      </c>
      <c r="I27" s="59"/>
      <c r="J27" s="58"/>
      <c r="K27" s="60"/>
      <c r="L27" s="59"/>
      <c r="M27" s="61"/>
      <c r="N27"/>
      <c r="O27"/>
    </row>
    <row r="28" spans="1:15" ht="12.75">
      <c r="A28" s="54"/>
      <c r="B28" s="55" t="s">
        <v>82</v>
      </c>
      <c r="C28" s="56" t="s">
        <v>83</v>
      </c>
      <c r="D28" s="56" t="s">
        <v>74</v>
      </c>
      <c r="E28" s="57" t="s">
        <v>78</v>
      </c>
      <c r="F28" s="58">
        <v>1</v>
      </c>
      <c r="G28" s="58">
        <v>16.5</v>
      </c>
      <c r="H28" s="67">
        <f>G28/$G$125*20+G28*1.0975</f>
        <v>18.75713101226029</v>
      </c>
      <c r="I28" s="59"/>
      <c r="J28" s="58"/>
      <c r="K28" s="60"/>
      <c r="L28" s="59"/>
      <c r="M28" s="61"/>
      <c r="N28"/>
      <c r="O28"/>
    </row>
    <row r="29" spans="1:15" ht="12.75">
      <c r="A29" s="54"/>
      <c r="B29" s="55" t="s">
        <v>84</v>
      </c>
      <c r="C29" s="56" t="s">
        <v>85</v>
      </c>
      <c r="D29" s="56" t="s">
        <v>86</v>
      </c>
      <c r="E29" s="57"/>
      <c r="F29" s="58">
        <v>1</v>
      </c>
      <c r="G29" s="58">
        <v>15.5</v>
      </c>
      <c r="H29" s="67">
        <f>G29/$G$125*20+G29*1.0975</f>
        <v>17.62033519333543</v>
      </c>
      <c r="I29" s="59"/>
      <c r="J29" s="58"/>
      <c r="K29" s="60"/>
      <c r="L29" s="59"/>
      <c r="M29" s="61"/>
      <c r="N29"/>
      <c r="O29"/>
    </row>
    <row r="30" spans="7:15" ht="12.75">
      <c r="G30" s="15">
        <f>SUM(G25:G29)</f>
        <v>65.5</v>
      </c>
      <c r="H30" s="63">
        <f>SUM(H25:H29)</f>
        <v>74.46012613957873</v>
      </c>
      <c r="I30" s="16">
        <f>H30/$H$125*$I$125</f>
        <v>2378.431428795974</v>
      </c>
      <c r="J30" s="17"/>
      <c r="K30" s="7"/>
      <c r="L30" s="16">
        <v>1800</v>
      </c>
      <c r="M30" s="18">
        <f>L30-I30-K30</f>
        <v>-578.4314287959742</v>
      </c>
      <c r="N30"/>
      <c r="O30"/>
    </row>
    <row r="31" spans="8:15" ht="12.75">
      <c r="H31" s="64"/>
      <c r="I31" s="16"/>
      <c r="K31" s="7"/>
      <c r="L31" s="16"/>
      <c r="M31" s="27"/>
      <c r="N31"/>
      <c r="O31"/>
    </row>
    <row r="32" spans="1:15" ht="12.75">
      <c r="A32" s="54" t="s">
        <v>87</v>
      </c>
      <c r="B32" s="30" t="s">
        <v>88</v>
      </c>
      <c r="C32" s="31" t="s">
        <v>89</v>
      </c>
      <c r="D32" s="31" t="s">
        <v>90</v>
      </c>
      <c r="E32" s="32" t="s">
        <v>91</v>
      </c>
      <c r="F32" s="33">
        <v>1</v>
      </c>
      <c r="G32" s="34" t="s">
        <v>92</v>
      </c>
      <c r="H32" s="66"/>
      <c r="I32" s="35"/>
      <c r="J32" s="36"/>
      <c r="K32" s="37"/>
      <c r="L32" s="35"/>
      <c r="M32" s="38"/>
      <c r="N32"/>
      <c r="O32"/>
    </row>
    <row r="33" spans="1:15" ht="12.75">
      <c r="A33" s="54"/>
      <c r="B33" s="55" t="s">
        <v>93</v>
      </c>
      <c r="C33" s="56" t="s">
        <v>94</v>
      </c>
      <c r="D33" s="56" t="s">
        <v>95</v>
      </c>
      <c r="E33" s="57" t="s">
        <v>91</v>
      </c>
      <c r="F33" s="58">
        <v>1</v>
      </c>
      <c r="G33" s="58">
        <v>7.99</v>
      </c>
      <c r="H33" s="67">
        <f>G33/$G$125*20+G33*1.0975</f>
        <v>9.082998593209682</v>
      </c>
      <c r="I33" s="59"/>
      <c r="J33" s="58"/>
      <c r="K33" s="60"/>
      <c r="L33" s="59"/>
      <c r="M33" s="61"/>
      <c r="N33"/>
      <c r="O33"/>
    </row>
    <row r="34" spans="1:15" ht="12.75">
      <c r="A34" s="54"/>
      <c r="B34" s="55" t="s">
        <v>96</v>
      </c>
      <c r="C34" s="56" t="s">
        <v>97</v>
      </c>
      <c r="D34" s="56" t="s">
        <v>98</v>
      </c>
      <c r="E34" s="57" t="s">
        <v>91</v>
      </c>
      <c r="F34" s="58">
        <v>1</v>
      </c>
      <c r="G34" s="58">
        <v>9.99</v>
      </c>
      <c r="H34" s="67">
        <f>G34/$G$125*20+G34*1.0975</f>
        <v>11.356590231059414</v>
      </c>
      <c r="I34" s="59"/>
      <c r="J34" s="58"/>
      <c r="K34" s="60"/>
      <c r="L34" s="59"/>
      <c r="M34" s="61"/>
      <c r="N34"/>
      <c r="O34"/>
    </row>
    <row r="35" spans="1:15" ht="12.75">
      <c r="A35" s="29"/>
      <c r="B35" s="30" t="s">
        <v>99</v>
      </c>
      <c r="C35" s="31" t="s">
        <v>100</v>
      </c>
      <c r="D35" s="31" t="s">
        <v>66</v>
      </c>
      <c r="E35" s="32" t="s">
        <v>91</v>
      </c>
      <c r="F35" s="36">
        <v>1</v>
      </c>
      <c r="G35" s="34" t="s">
        <v>92</v>
      </c>
      <c r="H35" s="66"/>
      <c r="I35" s="35"/>
      <c r="J35" s="36"/>
      <c r="K35" s="37"/>
      <c r="L35" s="35"/>
      <c r="M35" s="38"/>
      <c r="N35"/>
      <c r="O35"/>
    </row>
    <row r="36" spans="1:15" ht="12.75">
      <c r="A36" s="54"/>
      <c r="B36" s="55" t="s">
        <v>101</v>
      </c>
      <c r="C36" s="56" t="s">
        <v>102</v>
      </c>
      <c r="D36" s="56" t="s">
        <v>103</v>
      </c>
      <c r="E36" s="57" t="s">
        <v>91</v>
      </c>
      <c r="F36" s="58">
        <v>1</v>
      </c>
      <c r="G36" s="58">
        <v>3.99</v>
      </c>
      <c r="H36" s="67">
        <f aca="true" t="shared" si="1" ref="H36:H41">G36/$G$125*20+G36*1.0975</f>
        <v>4.535815317510217</v>
      </c>
      <c r="I36" s="59"/>
      <c r="J36" s="58"/>
      <c r="K36" s="60"/>
      <c r="L36" s="59"/>
      <c r="M36" s="61"/>
      <c r="N36"/>
      <c r="O36"/>
    </row>
    <row r="37" spans="1:15" ht="12.75">
      <c r="A37" s="54"/>
      <c r="B37" s="55" t="s">
        <v>104</v>
      </c>
      <c r="C37" s="56" t="s">
        <v>105</v>
      </c>
      <c r="D37" s="56" t="s">
        <v>103</v>
      </c>
      <c r="E37" s="57" t="s">
        <v>106</v>
      </c>
      <c r="F37" s="58">
        <v>2</v>
      </c>
      <c r="G37" s="58">
        <v>2.5</v>
      </c>
      <c r="H37" s="67">
        <f t="shared" si="1"/>
        <v>2.8419895473121657</v>
      </c>
      <c r="I37" s="59"/>
      <c r="J37" s="58"/>
      <c r="K37" s="60"/>
      <c r="L37" s="59"/>
      <c r="M37" s="61"/>
      <c r="N37"/>
      <c r="O37"/>
    </row>
    <row r="38" spans="1:15" ht="12.75">
      <c r="A38" s="54"/>
      <c r="B38" s="55" t="s">
        <v>107</v>
      </c>
      <c r="C38" s="56" t="s">
        <v>108</v>
      </c>
      <c r="D38" s="56" t="s">
        <v>109</v>
      </c>
      <c r="E38" s="57" t="s">
        <v>91</v>
      </c>
      <c r="F38" s="58">
        <v>1</v>
      </c>
      <c r="G38" s="58">
        <v>7.99</v>
      </c>
      <c r="H38" s="67">
        <f t="shared" si="1"/>
        <v>9.082998593209682</v>
      </c>
      <c r="I38" s="59"/>
      <c r="J38" s="58"/>
      <c r="K38" s="60"/>
      <c r="L38" s="59"/>
      <c r="M38" s="61"/>
      <c r="N38"/>
      <c r="O38"/>
    </row>
    <row r="39" spans="1:15" ht="12.75">
      <c r="A39" s="54"/>
      <c r="B39" s="55" t="s">
        <v>110</v>
      </c>
      <c r="C39" s="56" t="s">
        <v>111</v>
      </c>
      <c r="D39" s="56" t="s">
        <v>112</v>
      </c>
      <c r="E39" s="57" t="s">
        <v>113</v>
      </c>
      <c r="F39" s="58">
        <v>1</v>
      </c>
      <c r="G39" s="58">
        <v>12.99</v>
      </c>
      <c r="H39" s="67">
        <f t="shared" si="1"/>
        <v>14.766977687834014</v>
      </c>
      <c r="I39" s="59"/>
      <c r="J39" s="58"/>
      <c r="K39" s="60"/>
      <c r="L39" s="59"/>
      <c r="M39" s="61"/>
      <c r="N39"/>
      <c r="O39"/>
    </row>
    <row r="40" spans="1:15" ht="12.75">
      <c r="A40" s="54"/>
      <c r="B40" s="55" t="s">
        <v>114</v>
      </c>
      <c r="C40" s="56" t="s">
        <v>115</v>
      </c>
      <c r="D40" s="56" t="s">
        <v>116</v>
      </c>
      <c r="E40" s="57" t="s">
        <v>91</v>
      </c>
      <c r="F40" s="58">
        <v>1</v>
      </c>
      <c r="G40" s="58">
        <v>12.25</v>
      </c>
      <c r="H40" s="67">
        <f t="shared" si="1"/>
        <v>13.925748781829611</v>
      </c>
      <c r="I40" s="59"/>
      <c r="J40" s="58"/>
      <c r="K40" s="60"/>
      <c r="L40" s="59"/>
      <c r="M40" s="61"/>
      <c r="N40"/>
      <c r="O40"/>
    </row>
    <row r="41" spans="1:15" ht="12.75">
      <c r="A41" s="54"/>
      <c r="B41" s="55" t="s">
        <v>117</v>
      </c>
      <c r="C41" s="56" t="s">
        <v>118</v>
      </c>
      <c r="D41" s="56" t="s">
        <v>119</v>
      </c>
      <c r="E41" s="57" t="s">
        <v>120</v>
      </c>
      <c r="F41" s="58">
        <v>2</v>
      </c>
      <c r="G41" s="58">
        <v>5</v>
      </c>
      <c r="H41" s="67">
        <f t="shared" si="1"/>
        <v>5.683979094624331</v>
      </c>
      <c r="I41" s="59"/>
      <c r="J41" s="58"/>
      <c r="K41" s="60"/>
      <c r="L41" s="59"/>
      <c r="M41" s="61"/>
      <c r="N41"/>
      <c r="O41"/>
    </row>
    <row r="42" spans="1:15" ht="12.75">
      <c r="A42" s="29"/>
      <c r="B42" s="30" t="s">
        <v>121</v>
      </c>
      <c r="C42" s="31" t="s">
        <v>122</v>
      </c>
      <c r="D42" s="31" t="s">
        <v>123</v>
      </c>
      <c r="E42" s="32" t="s">
        <v>106</v>
      </c>
      <c r="F42" s="33">
        <v>2</v>
      </c>
      <c r="G42" s="34" t="s">
        <v>92</v>
      </c>
      <c r="H42" s="66"/>
      <c r="I42" s="35"/>
      <c r="J42" s="36"/>
      <c r="K42" s="37"/>
      <c r="L42" s="35"/>
      <c r="M42" s="38"/>
      <c r="N42"/>
      <c r="O42"/>
    </row>
    <row r="43" spans="1:15" ht="12.75">
      <c r="A43" s="54"/>
      <c r="B43" s="55" t="s">
        <v>124</v>
      </c>
      <c r="C43" s="56" t="s">
        <v>125</v>
      </c>
      <c r="D43" s="56" t="s">
        <v>126</v>
      </c>
      <c r="E43" s="57" t="s">
        <v>106</v>
      </c>
      <c r="F43" s="58">
        <v>1</v>
      </c>
      <c r="G43" s="58">
        <v>1.25</v>
      </c>
      <c r="H43" s="67">
        <f>G43/$G$125*20+G43*1.0975</f>
        <v>1.4209947736560828</v>
      </c>
      <c r="I43" s="59"/>
      <c r="J43" s="58"/>
      <c r="K43" s="60"/>
      <c r="L43" s="59"/>
      <c r="M43" s="61"/>
      <c r="N43"/>
      <c r="O43"/>
    </row>
    <row r="44" spans="1:15" ht="12.75">
      <c r="A44" s="29"/>
      <c r="B44" s="30" t="s">
        <v>127</v>
      </c>
      <c r="C44" s="31" t="s">
        <v>128</v>
      </c>
      <c r="D44" s="31" t="s">
        <v>109</v>
      </c>
      <c r="E44" s="32" t="s">
        <v>129</v>
      </c>
      <c r="F44" s="33">
        <v>1</v>
      </c>
      <c r="G44" s="34" t="s">
        <v>92</v>
      </c>
      <c r="H44" s="66"/>
      <c r="I44" s="35"/>
      <c r="J44" s="36"/>
      <c r="K44" s="37"/>
      <c r="L44" s="35"/>
      <c r="M44" s="38"/>
      <c r="N44"/>
      <c r="O44"/>
    </row>
    <row r="45" spans="1:15" ht="12.75">
      <c r="A45" s="54"/>
      <c r="B45" s="55" t="s">
        <v>130</v>
      </c>
      <c r="C45" s="56" t="s">
        <v>131</v>
      </c>
      <c r="D45" s="56" t="s">
        <v>103</v>
      </c>
      <c r="E45" s="57" t="s">
        <v>91</v>
      </c>
      <c r="F45" s="58">
        <v>1</v>
      </c>
      <c r="G45" s="58">
        <v>3.99</v>
      </c>
      <c r="H45" s="67">
        <f>G45/$G$125*20+G45*1.0975</f>
        <v>4.535815317510217</v>
      </c>
      <c r="I45" s="59"/>
      <c r="J45" s="58"/>
      <c r="K45" s="60"/>
      <c r="L45" s="59"/>
      <c r="M45" s="61"/>
      <c r="N45"/>
      <c r="O45"/>
    </row>
    <row r="46" spans="1:15" ht="12.75">
      <c r="A46" s="54"/>
      <c r="B46" s="55" t="s">
        <v>132</v>
      </c>
      <c r="C46" s="56" t="s">
        <v>133</v>
      </c>
      <c r="D46" s="56" t="s">
        <v>103</v>
      </c>
      <c r="E46" s="57" t="s">
        <v>91</v>
      </c>
      <c r="F46" s="58">
        <v>1</v>
      </c>
      <c r="G46" s="58">
        <v>3.99</v>
      </c>
      <c r="H46" s="67">
        <f>G46/$G$125*20+G46*1.0975</f>
        <v>4.535815317510217</v>
      </c>
      <c r="I46" s="59"/>
      <c r="J46" s="58"/>
      <c r="K46" s="60"/>
      <c r="L46" s="59"/>
      <c r="M46" s="61"/>
      <c r="N46"/>
      <c r="O46"/>
    </row>
    <row r="47" spans="1:15" ht="12.75">
      <c r="A47" s="54"/>
      <c r="B47" s="55" t="s">
        <v>134</v>
      </c>
      <c r="C47" s="56" t="s">
        <v>135</v>
      </c>
      <c r="D47" s="56" t="s">
        <v>136</v>
      </c>
      <c r="E47" s="57" t="s">
        <v>137</v>
      </c>
      <c r="F47" s="58">
        <v>1</v>
      </c>
      <c r="G47" s="58">
        <v>12.99</v>
      </c>
      <c r="H47" s="67">
        <f>G47/$G$125*20+G47*1.0975</f>
        <v>14.766977687834014</v>
      </c>
      <c r="I47" s="59"/>
      <c r="J47" s="58"/>
      <c r="K47" s="60"/>
      <c r="L47" s="59"/>
      <c r="M47" s="61"/>
      <c r="N47"/>
      <c r="O47"/>
    </row>
    <row r="48" spans="7:15" ht="12.75">
      <c r="G48" s="15">
        <f>SUM(G32:G47)</f>
        <v>84.91999999999999</v>
      </c>
      <c r="H48" s="63">
        <f>SUM(H32:H47)</f>
        <v>96.53670094309965</v>
      </c>
      <c r="I48" s="16">
        <f>H48/$H$125*$I$125</f>
        <v>3083.609113486323</v>
      </c>
      <c r="J48" s="17"/>
      <c r="K48" s="7"/>
      <c r="L48" s="16">
        <v>4000</v>
      </c>
      <c r="M48" s="18">
        <f>L48-I48-K48</f>
        <v>916.3908865136768</v>
      </c>
      <c r="N48"/>
      <c r="O48"/>
    </row>
    <row r="49" spans="7:15" ht="12.75">
      <c r="G49" s="39"/>
      <c r="H49" s="40"/>
      <c r="I49" s="7"/>
      <c r="J49" s="17"/>
      <c r="K49" s="7"/>
      <c r="L49" s="7"/>
      <c r="M49" s="27"/>
      <c r="N49"/>
      <c r="O49"/>
    </row>
    <row r="50" spans="1:15" ht="12.75">
      <c r="A50" s="19" t="s">
        <v>138</v>
      </c>
      <c r="B50" s="20" t="s">
        <v>139</v>
      </c>
      <c r="C50" s="21" t="s">
        <v>38</v>
      </c>
      <c r="D50" s="21" t="s">
        <v>140</v>
      </c>
      <c r="E50" s="22" t="s">
        <v>141</v>
      </c>
      <c r="F50" s="23">
        <v>1</v>
      </c>
      <c r="G50" s="23">
        <v>5.99</v>
      </c>
      <c r="H50" s="65">
        <f>G50/$G$126*10.7+G50</f>
        <v>7.190243445692884</v>
      </c>
      <c r="I50" s="24"/>
      <c r="J50" s="23"/>
      <c r="K50" s="24"/>
      <c r="L50" s="25"/>
      <c r="M50" s="26"/>
      <c r="N50"/>
      <c r="O50"/>
    </row>
    <row r="51" spans="1:17" ht="12.75">
      <c r="A51" s="54"/>
      <c r="B51" s="55" t="s">
        <v>142</v>
      </c>
      <c r="C51" s="56" t="s">
        <v>143</v>
      </c>
      <c r="D51" s="56" t="s">
        <v>144</v>
      </c>
      <c r="E51" s="57" t="s">
        <v>141</v>
      </c>
      <c r="F51" s="58">
        <v>1</v>
      </c>
      <c r="G51" s="58">
        <v>7.25</v>
      </c>
      <c r="H51" s="67">
        <f>G51/$G$125*20+G51*1.0975</f>
        <v>8.24176968720528</v>
      </c>
      <c r="I51" s="59"/>
      <c r="J51" s="58"/>
      <c r="K51" s="60"/>
      <c r="L51" s="59"/>
      <c r="M51" s="61"/>
      <c r="N51" s="41"/>
      <c r="O51" s="42"/>
      <c r="P51" s="42"/>
      <c r="Q51" s="43"/>
    </row>
    <row r="52" spans="1:15" ht="12.75">
      <c r="A52" s="54"/>
      <c r="B52" s="55" t="s">
        <v>145</v>
      </c>
      <c r="C52" s="56" t="s">
        <v>125</v>
      </c>
      <c r="D52" s="56" t="s">
        <v>126</v>
      </c>
      <c r="E52" s="57"/>
      <c r="F52" s="58">
        <v>1</v>
      </c>
      <c r="G52" s="58">
        <v>1.25</v>
      </c>
      <c r="H52" s="67">
        <f>G52/$G$125*20+G52*1.0975</f>
        <v>1.4209947736560828</v>
      </c>
      <c r="I52" s="59"/>
      <c r="J52" s="58"/>
      <c r="K52" s="60"/>
      <c r="L52" s="59"/>
      <c r="M52" s="61"/>
      <c r="N52"/>
      <c r="O52"/>
    </row>
    <row r="53" spans="1:15" ht="12.75">
      <c r="A53" s="54"/>
      <c r="B53" s="55" t="s">
        <v>146</v>
      </c>
      <c r="C53" s="56" t="s">
        <v>147</v>
      </c>
      <c r="D53" s="56" t="s">
        <v>86</v>
      </c>
      <c r="E53" s="57" t="s">
        <v>141</v>
      </c>
      <c r="F53" s="58">
        <v>1</v>
      </c>
      <c r="G53" s="58">
        <v>3.99</v>
      </c>
      <c r="H53" s="67">
        <f>G53/$G$125*20+G53*1.0975</f>
        <v>4.535815317510217</v>
      </c>
      <c r="I53" s="59"/>
      <c r="J53" s="58"/>
      <c r="K53" s="60"/>
      <c r="L53" s="59"/>
      <c r="M53" s="61"/>
      <c r="N53"/>
      <c r="O53"/>
    </row>
    <row r="54" spans="7:15" ht="12.75">
      <c r="G54" s="15">
        <f>SUM(G50:G53)</f>
        <v>18.48</v>
      </c>
      <c r="H54" s="63">
        <f>SUM(H50:H53)</f>
        <v>21.388823224064463</v>
      </c>
      <c r="I54" s="16">
        <f>SUM(H51:H53)/$H$125*$I$125+SUM(H50)/$H$126*$I$126</f>
        <v>680.4784877314625</v>
      </c>
      <c r="J54" s="17"/>
      <c r="K54" s="7"/>
      <c r="L54" s="16">
        <v>700</v>
      </c>
      <c r="M54" s="18">
        <f>L54-I54-K54</f>
        <v>19.52151226853755</v>
      </c>
      <c r="N54"/>
      <c r="O54"/>
    </row>
    <row r="55" spans="8:15" ht="12.75">
      <c r="H55" s="40"/>
      <c r="I55" s="7"/>
      <c r="J55" s="17"/>
      <c r="K55" s="7"/>
      <c r="L55" s="7"/>
      <c r="M55" s="27"/>
      <c r="N55"/>
      <c r="O55"/>
    </row>
    <row r="56" spans="1:15" ht="12.75">
      <c r="A56" s="62" t="s">
        <v>148</v>
      </c>
      <c r="B56" s="55" t="s">
        <v>149</v>
      </c>
      <c r="C56" s="56" t="s">
        <v>150</v>
      </c>
      <c r="D56" s="56"/>
      <c r="E56" s="57" t="s">
        <v>151</v>
      </c>
      <c r="F56" s="58">
        <v>1</v>
      </c>
      <c r="G56" s="58">
        <v>8.25</v>
      </c>
      <c r="H56" s="67">
        <f>G56/$G$125*20+G56*1.0975</f>
        <v>9.378565506130146</v>
      </c>
      <c r="I56" s="59"/>
      <c r="J56" s="58"/>
      <c r="K56" s="60"/>
      <c r="L56" s="59"/>
      <c r="M56" s="61"/>
      <c r="N56"/>
      <c r="O56"/>
    </row>
    <row r="57" spans="1:15" ht="12.75">
      <c r="A57" s="54"/>
      <c r="B57" s="55" t="s">
        <v>152</v>
      </c>
      <c r="C57" s="56" t="s">
        <v>153</v>
      </c>
      <c r="D57" s="56"/>
      <c r="E57" s="57" t="s">
        <v>151</v>
      </c>
      <c r="F57" s="58">
        <v>1</v>
      </c>
      <c r="G57" s="58">
        <v>5.99</v>
      </c>
      <c r="H57" s="67">
        <f>G57/$G$125*20+G57*1.0975</f>
        <v>6.809406955359949</v>
      </c>
      <c r="I57" s="59"/>
      <c r="J57" s="58"/>
      <c r="K57" s="60"/>
      <c r="L57" s="59"/>
      <c r="M57" s="61"/>
      <c r="N57"/>
      <c r="O57"/>
    </row>
    <row r="58" spans="1:15" ht="12.75">
      <c r="A58" s="54"/>
      <c r="B58" s="55" t="s">
        <v>154</v>
      </c>
      <c r="C58" s="56" t="s">
        <v>108</v>
      </c>
      <c r="D58" s="56" t="s">
        <v>155</v>
      </c>
      <c r="E58" s="57" t="s">
        <v>156</v>
      </c>
      <c r="F58" s="58">
        <v>1</v>
      </c>
      <c r="G58" s="58">
        <v>5.99</v>
      </c>
      <c r="H58" s="67">
        <f>G58/$G$125*20+G58*1.0975</f>
        <v>6.809406955359949</v>
      </c>
      <c r="I58" s="59"/>
      <c r="J58" s="58"/>
      <c r="K58" s="60"/>
      <c r="L58" s="59"/>
      <c r="M58" s="61"/>
      <c r="N58"/>
      <c r="O58"/>
    </row>
    <row r="59" spans="1:15" ht="12.75">
      <c r="A59" s="54"/>
      <c r="B59" s="55" t="s">
        <v>157</v>
      </c>
      <c r="C59" s="56" t="s">
        <v>21</v>
      </c>
      <c r="D59" s="56" t="s">
        <v>155</v>
      </c>
      <c r="E59" s="57"/>
      <c r="F59" s="58">
        <v>1</v>
      </c>
      <c r="G59" s="58">
        <v>1.25</v>
      </c>
      <c r="H59" s="67">
        <f>G59/$G$125*20+G59*1.0975</f>
        <v>1.4209947736560828</v>
      </c>
      <c r="I59" s="59"/>
      <c r="J59" s="58"/>
      <c r="K59" s="60"/>
      <c r="L59" s="59"/>
      <c r="M59" s="61"/>
      <c r="N59"/>
      <c r="O59"/>
    </row>
    <row r="60" spans="7:15" ht="12.75">
      <c r="G60" s="15">
        <f>SUM(G56:G59)</f>
        <v>21.48</v>
      </c>
      <c r="H60" s="63">
        <f>SUM(H56:H59)</f>
        <v>24.41837419050613</v>
      </c>
      <c r="I60" s="16">
        <f>H60/$H$125*$I$125</f>
        <v>779.9802609242372</v>
      </c>
      <c r="J60" s="17"/>
      <c r="K60" s="7"/>
      <c r="L60" s="16">
        <v>770</v>
      </c>
      <c r="M60" s="18">
        <f>L60-I60-K60</f>
        <v>-9.9802609242372</v>
      </c>
      <c r="N60"/>
      <c r="O60"/>
    </row>
    <row r="61" spans="8:15" ht="12.75">
      <c r="H61" s="64"/>
      <c r="I61" s="7"/>
      <c r="K61" s="7"/>
      <c r="L61" s="7"/>
      <c r="M61" s="27"/>
      <c r="N61"/>
      <c r="O61"/>
    </row>
    <row r="62" spans="1:15" ht="12.75">
      <c r="A62" s="62" t="s">
        <v>158</v>
      </c>
      <c r="B62" s="55" t="s">
        <v>159</v>
      </c>
      <c r="C62" s="56" t="s">
        <v>14</v>
      </c>
      <c r="D62" s="56" t="s">
        <v>109</v>
      </c>
      <c r="E62" s="57" t="s">
        <v>160</v>
      </c>
      <c r="F62" s="58">
        <v>1</v>
      </c>
      <c r="G62" s="58">
        <v>8.49</v>
      </c>
      <c r="H62" s="67">
        <f>G62/$G$125*20+G62*1.0975</f>
        <v>9.651396502672116</v>
      </c>
      <c r="I62" s="59"/>
      <c r="J62" s="58"/>
      <c r="K62" s="60"/>
      <c r="L62" s="59"/>
      <c r="M62" s="61"/>
      <c r="N62"/>
      <c r="O62"/>
    </row>
    <row r="63" spans="1:15" ht="12.75">
      <c r="A63" s="54"/>
      <c r="B63" s="55" t="s">
        <v>161</v>
      </c>
      <c r="C63" s="56" t="s">
        <v>162</v>
      </c>
      <c r="D63" s="56" t="s">
        <v>103</v>
      </c>
      <c r="E63" s="57" t="s">
        <v>160</v>
      </c>
      <c r="F63" s="58">
        <v>1</v>
      </c>
      <c r="G63" s="58">
        <v>4.99</v>
      </c>
      <c r="H63" s="67">
        <f>G63/$G$125*20+G63*1.0975</f>
        <v>5.672611136435083</v>
      </c>
      <c r="I63" s="59"/>
      <c r="J63" s="58"/>
      <c r="K63" s="60"/>
      <c r="L63" s="59"/>
      <c r="M63" s="61"/>
      <c r="N63"/>
      <c r="O63"/>
    </row>
    <row r="64" spans="7:15" ht="12.75">
      <c r="G64" s="15">
        <f>SUM(G62:G63)</f>
        <v>13.48</v>
      </c>
      <c r="H64" s="63">
        <f>SUM(H62:H63)</f>
        <v>15.324007639107197</v>
      </c>
      <c r="I64" s="16">
        <f>H64/$H$125*$I$125</f>
        <v>489.4848192392327</v>
      </c>
      <c r="J64" s="17"/>
      <c r="K64" s="7"/>
      <c r="L64" s="16">
        <v>484</v>
      </c>
      <c r="M64" s="18">
        <f>L64-I64-K64</f>
        <v>-5.484819239232706</v>
      </c>
      <c r="N64"/>
      <c r="O64"/>
    </row>
    <row r="65" spans="8:15" ht="12.75">
      <c r="H65" s="40"/>
      <c r="I65" s="16"/>
      <c r="J65" s="17"/>
      <c r="K65" s="7"/>
      <c r="L65" s="16"/>
      <c r="M65" s="18"/>
      <c r="N65"/>
      <c r="O65"/>
    </row>
    <row r="66" spans="1:15" ht="12.75">
      <c r="A66" s="54" t="s">
        <v>163</v>
      </c>
      <c r="B66" s="55" t="s">
        <v>164</v>
      </c>
      <c r="C66" s="56" t="s">
        <v>165</v>
      </c>
      <c r="D66" s="56" t="s">
        <v>166</v>
      </c>
      <c r="E66" s="57" t="s">
        <v>91</v>
      </c>
      <c r="F66" s="58">
        <v>1</v>
      </c>
      <c r="G66" s="58">
        <v>7.5</v>
      </c>
      <c r="H66" s="67">
        <f>G66/$G$125*20+G66*1.0975</f>
        <v>8.525968641936498</v>
      </c>
      <c r="I66" s="59"/>
      <c r="J66" s="58"/>
      <c r="K66" s="60"/>
      <c r="L66" s="59"/>
      <c r="M66" s="61"/>
      <c r="N66"/>
      <c r="O66"/>
    </row>
    <row r="67" spans="1:15" ht="12.75">
      <c r="A67" s="54"/>
      <c r="B67" s="55" t="s">
        <v>167</v>
      </c>
      <c r="C67" s="56" t="s">
        <v>168</v>
      </c>
      <c r="D67" s="56" t="s">
        <v>169</v>
      </c>
      <c r="E67" s="57" t="s">
        <v>91</v>
      </c>
      <c r="F67" s="58">
        <v>1</v>
      </c>
      <c r="G67" s="58">
        <v>5.25</v>
      </c>
      <c r="H67" s="67">
        <f>G67/$G$125*20+G67*1.0975</f>
        <v>5.968178049355548</v>
      </c>
      <c r="I67" s="59"/>
      <c r="J67" s="58"/>
      <c r="K67" s="60"/>
      <c r="L67" s="59"/>
      <c r="M67" s="61"/>
      <c r="N67"/>
      <c r="O67"/>
    </row>
    <row r="68" spans="1:15" ht="12.75">
      <c r="A68" s="54"/>
      <c r="B68" s="55" t="s">
        <v>167</v>
      </c>
      <c r="C68" s="56" t="s">
        <v>168</v>
      </c>
      <c r="D68" s="56" t="s">
        <v>166</v>
      </c>
      <c r="E68" s="57" t="s">
        <v>91</v>
      </c>
      <c r="F68" s="58">
        <v>1</v>
      </c>
      <c r="G68" s="58">
        <v>5.25</v>
      </c>
      <c r="H68" s="67">
        <f>G68/$G$125*20+G68*1.0975</f>
        <v>5.968178049355548</v>
      </c>
      <c r="I68" s="59"/>
      <c r="J68" s="58"/>
      <c r="K68" s="60"/>
      <c r="L68" s="59"/>
      <c r="M68" s="61"/>
      <c r="N68"/>
      <c r="O68"/>
    </row>
    <row r="69" spans="1:15" ht="12.75">
      <c r="A69" s="54"/>
      <c r="B69" s="55" t="s">
        <v>170</v>
      </c>
      <c r="C69" s="56" t="s">
        <v>171</v>
      </c>
      <c r="D69" s="56" t="s">
        <v>172</v>
      </c>
      <c r="E69" s="57" t="s">
        <v>91</v>
      </c>
      <c r="F69" s="58">
        <v>1</v>
      </c>
      <c r="G69" s="58">
        <v>3.99</v>
      </c>
      <c r="H69" s="67">
        <f>G69/$G$125*20+G69*1.0975</f>
        <v>4.535815317510217</v>
      </c>
      <c r="I69" s="59"/>
      <c r="J69" s="58"/>
      <c r="K69" s="60"/>
      <c r="L69" s="59"/>
      <c r="M69" s="61"/>
      <c r="N69"/>
      <c r="O69"/>
    </row>
    <row r="70" spans="7:15" ht="12.75">
      <c r="G70" s="15">
        <f>SUM(G66:G69)</f>
        <v>21.990000000000002</v>
      </c>
      <c r="H70" s="63">
        <f>SUM(H66:H69)</f>
        <v>24.99814005815781</v>
      </c>
      <c r="I70" s="16">
        <f>H70/$H$125*$I$125</f>
        <v>798.4993453316563</v>
      </c>
      <c r="J70" s="17"/>
      <c r="K70" s="7"/>
      <c r="L70" s="16">
        <v>636</v>
      </c>
      <c r="M70" s="18">
        <f>L70-I70-K70</f>
        <v>-162.4993453316563</v>
      </c>
      <c r="N70"/>
      <c r="O70"/>
    </row>
    <row r="71" spans="8:15" ht="12.75">
      <c r="H71" s="40"/>
      <c r="I71" s="16"/>
      <c r="J71" s="17"/>
      <c r="K71" s="7"/>
      <c r="L71" s="16"/>
      <c r="M71" s="18"/>
      <c r="N71"/>
      <c r="O71"/>
    </row>
    <row r="72" spans="1:15" ht="12.75">
      <c r="A72" s="54" t="s">
        <v>173</v>
      </c>
      <c r="B72" s="55" t="s">
        <v>174</v>
      </c>
      <c r="C72" s="56" t="s">
        <v>175</v>
      </c>
      <c r="D72" s="56" t="s">
        <v>109</v>
      </c>
      <c r="E72" s="57" t="s">
        <v>176</v>
      </c>
      <c r="F72" s="58">
        <v>1</v>
      </c>
      <c r="G72" s="58">
        <v>3.99</v>
      </c>
      <c r="H72" s="67">
        <f>G72/$G$125*20+G72*1.0975</f>
        <v>4.535815317510217</v>
      </c>
      <c r="I72" s="59"/>
      <c r="J72" s="58"/>
      <c r="K72" s="60"/>
      <c r="L72" s="59"/>
      <c r="M72" s="61"/>
      <c r="N72"/>
      <c r="O72"/>
    </row>
    <row r="73" spans="1:15" ht="12.75">
      <c r="A73" s="54"/>
      <c r="B73" s="55" t="s">
        <v>177</v>
      </c>
      <c r="C73" s="56" t="s">
        <v>178</v>
      </c>
      <c r="D73" s="56" t="s">
        <v>86</v>
      </c>
      <c r="E73" s="57" t="s">
        <v>176</v>
      </c>
      <c r="F73" s="58">
        <v>1</v>
      </c>
      <c r="G73" s="58">
        <v>4.5</v>
      </c>
      <c r="H73" s="67">
        <f>G73/$G$125*20+G73*1.0975</f>
        <v>5.115581185161899</v>
      </c>
      <c r="I73" s="59"/>
      <c r="J73" s="58"/>
      <c r="K73" s="60"/>
      <c r="L73" s="59"/>
      <c r="M73" s="61"/>
      <c r="N73"/>
      <c r="O73"/>
    </row>
    <row r="74" spans="1:15" ht="12.75">
      <c r="A74" s="54"/>
      <c r="B74" s="55" t="s">
        <v>179</v>
      </c>
      <c r="C74" s="56" t="s">
        <v>180</v>
      </c>
      <c r="D74" s="56" t="s">
        <v>181</v>
      </c>
      <c r="E74" s="57" t="s">
        <v>176</v>
      </c>
      <c r="F74" s="58">
        <v>1</v>
      </c>
      <c r="G74" s="58">
        <v>4.49</v>
      </c>
      <c r="H74" s="67">
        <f>G74/$G$125*20+G74*1.0975</f>
        <v>5.104213226972649</v>
      </c>
      <c r="I74" s="59"/>
      <c r="J74" s="58"/>
      <c r="K74" s="60"/>
      <c r="L74" s="59"/>
      <c r="M74" s="61"/>
      <c r="N74"/>
      <c r="O74"/>
    </row>
    <row r="75" spans="1:15" ht="12.75">
      <c r="A75" s="54"/>
      <c r="B75" s="55" t="s">
        <v>182</v>
      </c>
      <c r="C75" s="56" t="s">
        <v>147</v>
      </c>
      <c r="D75" s="56" t="s">
        <v>86</v>
      </c>
      <c r="E75" s="57" t="s">
        <v>176</v>
      </c>
      <c r="F75" s="58">
        <v>1</v>
      </c>
      <c r="G75" s="58">
        <v>3.99</v>
      </c>
      <c r="H75" s="67">
        <f>G75/$G$125*20+G75*1.0975</f>
        <v>4.535815317510217</v>
      </c>
      <c r="I75" s="59"/>
      <c r="J75" s="58"/>
      <c r="K75" s="60"/>
      <c r="L75" s="59"/>
      <c r="M75" s="61"/>
      <c r="N75"/>
      <c r="O75"/>
    </row>
    <row r="76" spans="1:15" ht="12.75">
      <c r="A76" s="19"/>
      <c r="B76" s="20" t="s">
        <v>183</v>
      </c>
      <c r="C76" s="21" t="s">
        <v>184</v>
      </c>
      <c r="D76" s="21"/>
      <c r="E76" s="22" t="s">
        <v>185</v>
      </c>
      <c r="F76" s="23">
        <v>1</v>
      </c>
      <c r="G76" s="23">
        <v>9.99</v>
      </c>
      <c r="H76" s="65">
        <f>G76/$G$126*10.7+G76</f>
        <v>11.991741573033707</v>
      </c>
      <c r="I76" s="24"/>
      <c r="J76" s="23"/>
      <c r="K76" s="24"/>
      <c r="L76" s="25"/>
      <c r="M76" s="26"/>
      <c r="N76"/>
      <c r="O76"/>
    </row>
    <row r="77" spans="7:15" ht="12.75">
      <c r="G77" s="15">
        <f>SUM(G72:G76)</f>
        <v>26.96</v>
      </c>
      <c r="H77" s="63">
        <f>SUM(H72:H76)</f>
        <v>31.283166620188688</v>
      </c>
      <c r="I77" s="16">
        <f>SUM(H72:H75)/$H$125*$I$125+SUM(H76)/$H$126*$I$126</f>
        <v>994.7035006181361</v>
      </c>
      <c r="J77" s="17"/>
      <c r="K77" s="7"/>
      <c r="L77" s="16">
        <v>975</v>
      </c>
      <c r="M77" s="18">
        <f>L77-I77-K77</f>
        <v>-19.703500618136104</v>
      </c>
      <c r="N77"/>
      <c r="O77"/>
    </row>
    <row r="78" spans="8:15" ht="12.75">
      <c r="H78" s="40"/>
      <c r="I78" s="16"/>
      <c r="J78" s="17"/>
      <c r="K78" s="7"/>
      <c r="L78" s="16"/>
      <c r="M78" s="18"/>
      <c r="N78"/>
      <c r="O78"/>
    </row>
    <row r="79" spans="1:15" ht="12.75">
      <c r="A79" s="54" t="s">
        <v>186</v>
      </c>
      <c r="B79" s="55" t="s">
        <v>187</v>
      </c>
      <c r="C79" s="56" t="s">
        <v>14</v>
      </c>
      <c r="D79" s="56" t="s">
        <v>188</v>
      </c>
      <c r="E79" s="57" t="s">
        <v>160</v>
      </c>
      <c r="F79" s="58">
        <v>2</v>
      </c>
      <c r="G79" s="58">
        <f>8.49*2</f>
        <v>16.98</v>
      </c>
      <c r="H79" s="67">
        <f>G79/$G$125*20+G79*1.0975</f>
        <v>19.30279300534423</v>
      </c>
      <c r="I79" s="59"/>
      <c r="J79" s="58"/>
      <c r="K79" s="60"/>
      <c r="L79" s="59">
        <v>800</v>
      </c>
      <c r="M79" s="61">
        <f>L79-I79-K79</f>
        <v>800</v>
      </c>
      <c r="N79"/>
      <c r="O79"/>
    </row>
    <row r="80" spans="1:15" ht="12.75">
      <c r="A80" s="54"/>
      <c r="B80" s="55"/>
      <c r="C80" s="56" t="s">
        <v>257</v>
      </c>
      <c r="D80" s="56" t="s">
        <v>258</v>
      </c>
      <c r="E80" s="57" t="s">
        <v>160</v>
      </c>
      <c r="F80" s="58">
        <v>2</v>
      </c>
      <c r="G80" s="58">
        <f>4.99*F80</f>
        <v>9.98</v>
      </c>
      <c r="H80" s="67">
        <f>G80/$G$125*20+G80*1.0975</f>
        <v>11.345222272870165</v>
      </c>
      <c r="I80" s="59"/>
      <c r="J80" s="58"/>
      <c r="K80" s="60"/>
      <c r="L80" s="59"/>
      <c r="M80" s="61"/>
      <c r="N80"/>
      <c r="O80"/>
    </row>
    <row r="81" spans="7:15" ht="12.75">
      <c r="G81" s="15">
        <f>SUM(G79:G80)</f>
        <v>26.96</v>
      </c>
      <c r="H81" s="63">
        <f>SUM(H79:H80)</f>
        <v>30.648015278214395</v>
      </c>
      <c r="I81" s="16">
        <f>H81/$H$125*$I$125</f>
        <v>978.9696384784654</v>
      </c>
      <c r="J81" s="17"/>
      <c r="K81" s="7"/>
      <c r="L81" s="16"/>
      <c r="M81" s="18"/>
      <c r="N81"/>
      <c r="O81"/>
    </row>
    <row r="82" spans="1:15" ht="12.75">
      <c r="A82" s="44"/>
      <c r="H82" s="40"/>
      <c r="I82" s="16"/>
      <c r="J82" s="17"/>
      <c r="K82" s="7"/>
      <c r="L82" s="16"/>
      <c r="M82" s="27"/>
      <c r="N82"/>
      <c r="O82"/>
    </row>
    <row r="83" spans="1:15" ht="12.75">
      <c r="A83" s="19" t="s">
        <v>189</v>
      </c>
      <c r="B83" s="20" t="s">
        <v>190</v>
      </c>
      <c r="C83" s="21" t="s">
        <v>191</v>
      </c>
      <c r="D83" s="21" t="s">
        <v>192</v>
      </c>
      <c r="E83" s="22" t="s">
        <v>63</v>
      </c>
      <c r="F83" s="23">
        <v>1</v>
      </c>
      <c r="G83" s="45">
        <v>6.99</v>
      </c>
      <c r="H83" s="68">
        <f>G83/$G$126*10.7+G83</f>
        <v>8.39061797752809</v>
      </c>
      <c r="I83" s="25">
        <f>H83/$H$126*$I$126</f>
        <v>264.82937078651685</v>
      </c>
      <c r="J83" s="28"/>
      <c r="K83" s="24"/>
      <c r="L83" s="25">
        <v>250</v>
      </c>
      <c r="M83" s="26">
        <f>L83-I83-K83</f>
        <v>-14.829370786516847</v>
      </c>
      <c r="N83"/>
      <c r="O83"/>
    </row>
    <row r="84" spans="1:15" ht="12.75">
      <c r="A84" s="44"/>
      <c r="H84" s="40"/>
      <c r="I84" s="16"/>
      <c r="J84" s="17"/>
      <c r="K84" s="7"/>
      <c r="L84" s="16"/>
      <c r="M84" s="27"/>
      <c r="N84"/>
      <c r="O84"/>
    </row>
    <row r="85" spans="1:15" ht="12.75">
      <c r="A85" s="54" t="s">
        <v>193</v>
      </c>
      <c r="B85" s="55" t="s">
        <v>194</v>
      </c>
      <c r="C85" s="56" t="s">
        <v>14</v>
      </c>
      <c r="D85" s="56" t="s">
        <v>144</v>
      </c>
      <c r="E85" s="57" t="s">
        <v>176</v>
      </c>
      <c r="F85" s="58">
        <v>1</v>
      </c>
      <c r="G85" s="58">
        <v>8.49</v>
      </c>
      <c r="H85" s="67">
        <f>G85/$G$125*20+G85*1.0975</f>
        <v>9.651396502672116</v>
      </c>
      <c r="I85" s="59"/>
      <c r="J85" s="58"/>
      <c r="K85" s="60"/>
      <c r="L85" s="59"/>
      <c r="M85" s="61"/>
      <c r="N85"/>
      <c r="O85"/>
    </row>
    <row r="86" spans="1:15" ht="12.75">
      <c r="A86" s="54"/>
      <c r="B86" s="55" t="s">
        <v>195</v>
      </c>
      <c r="C86" s="56" t="s">
        <v>196</v>
      </c>
      <c r="D86" s="56" t="s">
        <v>66</v>
      </c>
      <c r="E86" s="57" t="s">
        <v>156</v>
      </c>
      <c r="F86" s="58">
        <v>1</v>
      </c>
      <c r="G86" s="58">
        <v>5.99</v>
      </c>
      <c r="H86" s="67">
        <f>G86/$G$125*20+G86*1.0975</f>
        <v>6.809406955359949</v>
      </c>
      <c r="I86" s="59"/>
      <c r="J86" s="58"/>
      <c r="K86" s="60"/>
      <c r="L86" s="59"/>
      <c r="M86" s="61"/>
      <c r="N86"/>
      <c r="O86"/>
    </row>
    <row r="87" spans="1:15" ht="12.75">
      <c r="A87" s="54"/>
      <c r="B87" s="55" t="s">
        <v>197</v>
      </c>
      <c r="C87" s="56" t="s">
        <v>175</v>
      </c>
      <c r="D87" s="56" t="s">
        <v>103</v>
      </c>
      <c r="E87" s="57" t="s">
        <v>156</v>
      </c>
      <c r="F87" s="58">
        <v>1</v>
      </c>
      <c r="G87" s="58">
        <v>3.99</v>
      </c>
      <c r="H87" s="67">
        <f>G87/$G$125*20+G87*1.0975</f>
        <v>4.535815317510217</v>
      </c>
      <c r="I87" s="59"/>
      <c r="J87" s="58"/>
      <c r="K87" s="60"/>
      <c r="L87" s="59"/>
      <c r="M87" s="61"/>
      <c r="N87"/>
      <c r="O87"/>
    </row>
    <row r="88" spans="1:15" ht="12.75">
      <c r="A88" s="54"/>
      <c r="B88" s="55" t="s">
        <v>198</v>
      </c>
      <c r="C88" s="56" t="s">
        <v>133</v>
      </c>
      <c r="D88" s="56" t="s">
        <v>199</v>
      </c>
      <c r="E88" s="57" t="s">
        <v>160</v>
      </c>
      <c r="F88" s="58"/>
      <c r="G88" s="58">
        <v>3.99</v>
      </c>
      <c r="H88" s="67">
        <f>G88/$G$125*20+G88*1.0975</f>
        <v>4.535815317510217</v>
      </c>
      <c r="I88" s="59"/>
      <c r="J88" s="58"/>
      <c r="K88" s="60"/>
      <c r="L88" s="59"/>
      <c r="M88" s="61"/>
      <c r="N88"/>
      <c r="O88"/>
    </row>
    <row r="89" spans="1:15" ht="12.75">
      <c r="A89" s="54"/>
      <c r="B89" s="55" t="s">
        <v>20</v>
      </c>
      <c r="C89" s="56" t="s">
        <v>21</v>
      </c>
      <c r="D89" s="56" t="s">
        <v>199</v>
      </c>
      <c r="E89" s="57"/>
      <c r="F89" s="58">
        <v>1</v>
      </c>
      <c r="G89" s="58">
        <v>1.25</v>
      </c>
      <c r="H89" s="67">
        <f>G89/$G$125*20+G89*1.0975</f>
        <v>1.4209947736560828</v>
      </c>
      <c r="I89" s="59"/>
      <c r="J89" s="58"/>
      <c r="K89" s="60"/>
      <c r="L89" s="59"/>
      <c r="M89" s="61"/>
      <c r="N89"/>
      <c r="O89"/>
    </row>
    <row r="90" spans="7:15" ht="12.75">
      <c r="G90" s="15">
        <f>SUM(G85:G89)</f>
        <v>23.71</v>
      </c>
      <c r="H90" s="63">
        <f>SUM(H85:H89)</f>
        <v>26.95342886670858</v>
      </c>
      <c r="I90" s="16">
        <f>H90/$H$125*$I$125</f>
        <v>860.9558652939322</v>
      </c>
      <c r="J90" s="17"/>
      <c r="K90" s="7"/>
      <c r="L90" s="16">
        <v>770</v>
      </c>
      <c r="M90" s="18">
        <f>L90-I90-K90</f>
        <v>-90.95586529393222</v>
      </c>
      <c r="N90"/>
      <c r="O90"/>
    </row>
    <row r="91" spans="8:15" ht="12.75">
      <c r="H91" s="40"/>
      <c r="I91" s="16"/>
      <c r="J91" s="17"/>
      <c r="K91" s="7"/>
      <c r="L91" s="16"/>
      <c r="M91" s="18"/>
      <c r="N91"/>
      <c r="O91"/>
    </row>
    <row r="92" spans="1:15" ht="12.75">
      <c r="A92" s="54" t="s">
        <v>200</v>
      </c>
      <c r="B92" s="55" t="s">
        <v>201</v>
      </c>
      <c r="C92" s="56" t="s">
        <v>202</v>
      </c>
      <c r="D92" s="56"/>
      <c r="E92" s="57" t="s">
        <v>156</v>
      </c>
      <c r="F92" s="58">
        <v>1</v>
      </c>
      <c r="G92" s="58">
        <v>11.99</v>
      </c>
      <c r="H92" s="67">
        <f aca="true" t="shared" si="2" ref="H92:H102">G92/$G$125*20+G92*1.0975</f>
        <v>13.630181868909148</v>
      </c>
      <c r="I92" s="59"/>
      <c r="J92" s="58"/>
      <c r="K92" s="60"/>
      <c r="L92" s="59"/>
      <c r="M92" s="61"/>
      <c r="N92"/>
      <c r="O92"/>
    </row>
    <row r="93" spans="1:15" ht="12.75">
      <c r="A93" s="54"/>
      <c r="B93" s="55" t="s">
        <v>203</v>
      </c>
      <c r="C93" s="56" t="s">
        <v>204</v>
      </c>
      <c r="D93" s="56" t="s">
        <v>109</v>
      </c>
      <c r="E93" s="57" t="s">
        <v>156</v>
      </c>
      <c r="F93" s="58">
        <v>1</v>
      </c>
      <c r="G93" s="58">
        <v>7.99</v>
      </c>
      <c r="H93" s="67">
        <f t="shared" si="2"/>
        <v>9.082998593209682</v>
      </c>
      <c r="I93" s="59"/>
      <c r="J93" s="58"/>
      <c r="K93" s="60"/>
      <c r="L93" s="59"/>
      <c r="M93" s="61"/>
      <c r="N93"/>
      <c r="O93"/>
    </row>
    <row r="94" spans="1:15" ht="12.75">
      <c r="A94" s="54"/>
      <c r="B94" s="55" t="s">
        <v>205</v>
      </c>
      <c r="C94" s="56" t="s">
        <v>135</v>
      </c>
      <c r="D94" s="56" t="s">
        <v>206</v>
      </c>
      <c r="E94" s="57" t="s">
        <v>207</v>
      </c>
      <c r="F94" s="58">
        <v>1</v>
      </c>
      <c r="G94" s="58">
        <v>12.99</v>
      </c>
      <c r="H94" s="67">
        <f t="shared" si="2"/>
        <v>14.766977687834014</v>
      </c>
      <c r="I94" s="59"/>
      <c r="J94" s="58"/>
      <c r="K94" s="60"/>
      <c r="L94" s="59"/>
      <c r="M94" s="61"/>
      <c r="N94"/>
      <c r="O94"/>
    </row>
    <row r="95" spans="1:15" ht="12.75">
      <c r="A95" s="54"/>
      <c r="B95" s="55" t="s">
        <v>208</v>
      </c>
      <c r="C95" s="56" t="s">
        <v>209</v>
      </c>
      <c r="D95" s="56" t="s">
        <v>210</v>
      </c>
      <c r="E95" s="57" t="s">
        <v>211</v>
      </c>
      <c r="F95" s="58">
        <v>1</v>
      </c>
      <c r="G95" s="58">
        <v>2</v>
      </c>
      <c r="H95" s="67">
        <f t="shared" si="2"/>
        <v>2.2735916378497327</v>
      </c>
      <c r="I95" s="59"/>
      <c r="J95" s="58"/>
      <c r="K95" s="60"/>
      <c r="L95" s="59"/>
      <c r="M95" s="61"/>
      <c r="N95"/>
      <c r="O95"/>
    </row>
    <row r="96" spans="1:15" ht="12.75">
      <c r="A96" s="54"/>
      <c r="B96" s="55" t="s">
        <v>212</v>
      </c>
      <c r="C96" s="56" t="s">
        <v>213</v>
      </c>
      <c r="D96" s="56" t="s">
        <v>103</v>
      </c>
      <c r="E96" s="57" t="s">
        <v>91</v>
      </c>
      <c r="F96" s="58">
        <v>1</v>
      </c>
      <c r="G96" s="58">
        <v>3.99</v>
      </c>
      <c r="H96" s="67">
        <f t="shared" si="2"/>
        <v>4.535815317510217</v>
      </c>
      <c r="I96" s="59"/>
      <c r="J96" s="58"/>
      <c r="K96" s="60"/>
      <c r="L96" s="59"/>
      <c r="M96" s="61"/>
      <c r="N96"/>
      <c r="O96"/>
    </row>
    <row r="97" spans="1:15" ht="12.75">
      <c r="A97" s="54"/>
      <c r="B97" s="55" t="s">
        <v>214</v>
      </c>
      <c r="C97" s="56" t="s">
        <v>65</v>
      </c>
      <c r="D97" s="56" t="s">
        <v>109</v>
      </c>
      <c r="E97" s="57" t="s">
        <v>91</v>
      </c>
      <c r="F97" s="58">
        <v>1</v>
      </c>
      <c r="G97" s="58">
        <v>3.99</v>
      </c>
      <c r="H97" s="67">
        <f t="shared" si="2"/>
        <v>4.535815317510217</v>
      </c>
      <c r="I97" s="59"/>
      <c r="J97" s="58"/>
      <c r="K97" s="60"/>
      <c r="L97" s="59"/>
      <c r="M97" s="61"/>
      <c r="N97"/>
      <c r="O97"/>
    </row>
    <row r="98" spans="1:15" ht="12.75">
      <c r="A98" s="54"/>
      <c r="B98" s="55" t="s">
        <v>215</v>
      </c>
      <c r="C98" s="56" t="s">
        <v>216</v>
      </c>
      <c r="D98" s="56" t="s">
        <v>109</v>
      </c>
      <c r="E98" s="57" t="s">
        <v>211</v>
      </c>
      <c r="F98" s="58">
        <v>1</v>
      </c>
      <c r="G98" s="58">
        <v>2</v>
      </c>
      <c r="H98" s="67">
        <f t="shared" si="2"/>
        <v>2.2735916378497327</v>
      </c>
      <c r="I98" s="59"/>
      <c r="J98" s="58"/>
      <c r="K98" s="60"/>
      <c r="L98" s="59"/>
      <c r="M98" s="61"/>
      <c r="N98"/>
      <c r="O98"/>
    </row>
    <row r="99" spans="1:15" ht="12.75">
      <c r="A99" s="54"/>
      <c r="B99" s="55" t="s">
        <v>217</v>
      </c>
      <c r="C99" s="56" t="s">
        <v>133</v>
      </c>
      <c r="D99" s="56" t="s">
        <v>218</v>
      </c>
      <c r="E99" s="57" t="s">
        <v>160</v>
      </c>
      <c r="F99" s="58">
        <v>1</v>
      </c>
      <c r="G99" s="58">
        <v>3.99</v>
      </c>
      <c r="H99" s="67">
        <f t="shared" si="2"/>
        <v>4.535815317510217</v>
      </c>
      <c r="I99" s="59"/>
      <c r="J99" s="58"/>
      <c r="K99" s="60"/>
      <c r="L99" s="59"/>
      <c r="M99" s="61"/>
      <c r="N99"/>
      <c r="O99"/>
    </row>
    <row r="100" spans="1:15" ht="12.75">
      <c r="A100" s="54"/>
      <c r="B100" s="55" t="s">
        <v>219</v>
      </c>
      <c r="C100" s="56" t="s">
        <v>196</v>
      </c>
      <c r="D100" s="56" t="s">
        <v>103</v>
      </c>
      <c r="E100" s="57" t="s">
        <v>91</v>
      </c>
      <c r="F100" s="58">
        <v>1</v>
      </c>
      <c r="G100" s="58">
        <v>5.99</v>
      </c>
      <c r="H100" s="67">
        <f t="shared" si="2"/>
        <v>6.809406955359949</v>
      </c>
      <c r="I100" s="59"/>
      <c r="J100" s="58"/>
      <c r="K100" s="60"/>
      <c r="L100" s="59"/>
      <c r="M100" s="61"/>
      <c r="N100"/>
      <c r="O100"/>
    </row>
    <row r="101" spans="1:15" ht="12.75">
      <c r="A101" s="54"/>
      <c r="B101" s="55" t="s">
        <v>220</v>
      </c>
      <c r="C101" s="56" t="s">
        <v>221</v>
      </c>
      <c r="D101" s="56" t="s">
        <v>103</v>
      </c>
      <c r="E101" s="57" t="s">
        <v>91</v>
      </c>
      <c r="F101" s="58">
        <v>1</v>
      </c>
      <c r="G101" s="58">
        <v>6.99</v>
      </c>
      <c r="H101" s="67">
        <f t="shared" si="2"/>
        <v>7.946202774284816</v>
      </c>
      <c r="I101" s="59"/>
      <c r="J101" s="58"/>
      <c r="K101" s="60"/>
      <c r="L101" s="59"/>
      <c r="M101" s="61"/>
      <c r="N101"/>
      <c r="O101"/>
    </row>
    <row r="102" spans="1:15" ht="12.75">
      <c r="A102" s="54"/>
      <c r="B102" s="55" t="s">
        <v>222</v>
      </c>
      <c r="C102" s="56" t="s">
        <v>125</v>
      </c>
      <c r="D102" s="56" t="s">
        <v>126</v>
      </c>
      <c r="E102" s="57"/>
      <c r="F102" s="58">
        <v>1</v>
      </c>
      <c r="G102" s="58">
        <v>1.25</v>
      </c>
      <c r="H102" s="67">
        <f t="shared" si="2"/>
        <v>1.4209947736560828</v>
      </c>
      <c r="I102" s="59"/>
      <c r="J102" s="58"/>
      <c r="K102" s="60"/>
      <c r="L102" s="59"/>
      <c r="M102" s="61"/>
      <c r="N102"/>
      <c r="O102"/>
    </row>
    <row r="103" spans="1:15" ht="12.75">
      <c r="A103" s="29"/>
      <c r="B103" s="30" t="s">
        <v>223</v>
      </c>
      <c r="C103" s="31" t="s">
        <v>89</v>
      </c>
      <c r="D103" s="31" t="s">
        <v>90</v>
      </c>
      <c r="E103" s="32" t="s">
        <v>224</v>
      </c>
      <c r="F103" s="33">
        <v>1</v>
      </c>
      <c r="G103" s="34" t="s">
        <v>92</v>
      </c>
      <c r="H103" s="66"/>
      <c r="I103" s="35"/>
      <c r="J103" s="36"/>
      <c r="K103" s="37"/>
      <c r="L103" s="35"/>
      <c r="M103" s="38"/>
      <c r="N103"/>
      <c r="O103"/>
    </row>
    <row r="104" spans="7:15" ht="12.75">
      <c r="G104" s="15">
        <f>SUM(G92:G103)</f>
        <v>63.17000000000001</v>
      </c>
      <c r="H104" s="63">
        <f>SUM(H92:H103)</f>
        <v>71.81139188148379</v>
      </c>
      <c r="I104" s="16">
        <f>H104/$H$125*$I$125</f>
        <v>2293.8246314052167</v>
      </c>
      <c r="J104" s="17"/>
      <c r="K104" s="7"/>
      <c r="L104" s="16">
        <v>2344</v>
      </c>
      <c r="M104" s="18">
        <f>L104-I104-K104</f>
        <v>50.17536859478332</v>
      </c>
      <c r="N104"/>
      <c r="O104"/>
    </row>
    <row r="105" spans="8:15" ht="12.75">
      <c r="H105" s="40"/>
      <c r="I105" s="16"/>
      <c r="J105" s="17"/>
      <c r="K105" s="7"/>
      <c r="L105" s="16"/>
      <c r="M105" s="18"/>
      <c r="N105"/>
      <c r="O105"/>
    </row>
    <row r="106" spans="1:15" ht="12.75">
      <c r="A106" s="54" t="s">
        <v>225</v>
      </c>
      <c r="B106" s="55" t="s">
        <v>226</v>
      </c>
      <c r="C106" s="56" t="s">
        <v>227</v>
      </c>
      <c r="D106" s="56" t="s">
        <v>90</v>
      </c>
      <c r="E106" s="57" t="s">
        <v>228</v>
      </c>
      <c r="F106" s="58">
        <v>1</v>
      </c>
      <c r="G106" s="58">
        <v>8.25</v>
      </c>
      <c r="H106" s="67">
        <f aca="true" t="shared" si="3" ref="H106:H120">G106/$G$125*20+G106*1.0975</f>
        <v>9.378565506130146</v>
      </c>
      <c r="I106" s="59"/>
      <c r="J106" s="58"/>
      <c r="K106" s="60"/>
      <c r="L106" s="59"/>
      <c r="M106" s="61"/>
      <c r="N106"/>
      <c r="O106"/>
    </row>
    <row r="107" spans="1:15" ht="12.75">
      <c r="A107" s="54"/>
      <c r="B107" s="55" t="s">
        <v>13</v>
      </c>
      <c r="C107" s="56" t="s">
        <v>14</v>
      </c>
      <c r="D107" s="56" t="s">
        <v>109</v>
      </c>
      <c r="E107" s="57" t="s">
        <v>228</v>
      </c>
      <c r="F107" s="58">
        <v>1</v>
      </c>
      <c r="G107" s="58">
        <v>8.49</v>
      </c>
      <c r="H107" s="67">
        <f t="shared" si="3"/>
        <v>9.651396502672116</v>
      </c>
      <c r="I107" s="59"/>
      <c r="J107" s="58"/>
      <c r="K107" s="60"/>
      <c r="L107" s="59"/>
      <c r="M107" s="61"/>
      <c r="N107"/>
      <c r="O107"/>
    </row>
    <row r="108" spans="1:15" ht="12.75">
      <c r="A108" s="54"/>
      <c r="B108" s="55" t="s">
        <v>229</v>
      </c>
      <c r="C108" s="56" t="s">
        <v>89</v>
      </c>
      <c r="D108" s="56" t="s">
        <v>90</v>
      </c>
      <c r="E108" s="57" t="s">
        <v>228</v>
      </c>
      <c r="F108" s="58">
        <v>1</v>
      </c>
      <c r="G108" s="58">
        <v>12.99</v>
      </c>
      <c r="H108" s="67">
        <f t="shared" si="3"/>
        <v>14.766977687834014</v>
      </c>
      <c r="I108" s="59"/>
      <c r="J108" s="58"/>
      <c r="K108" s="60"/>
      <c r="L108" s="59"/>
      <c r="M108" s="61"/>
      <c r="N108"/>
      <c r="O108"/>
    </row>
    <row r="109" spans="1:15" ht="12.75">
      <c r="A109" s="54"/>
      <c r="B109" s="55" t="s">
        <v>230</v>
      </c>
      <c r="C109" s="56" t="s">
        <v>231</v>
      </c>
      <c r="D109" s="56" t="s">
        <v>232</v>
      </c>
      <c r="E109" s="57" t="s">
        <v>233</v>
      </c>
      <c r="F109" s="58">
        <v>1</v>
      </c>
      <c r="G109" s="58">
        <v>4.5</v>
      </c>
      <c r="H109" s="67">
        <f t="shared" si="3"/>
        <v>5.115581185161899</v>
      </c>
      <c r="I109" s="59"/>
      <c r="J109" s="58"/>
      <c r="K109" s="60"/>
      <c r="L109" s="59"/>
      <c r="M109" s="61"/>
      <c r="N109"/>
      <c r="O109"/>
    </row>
    <row r="110" spans="1:15" ht="12.75">
      <c r="A110" s="54"/>
      <c r="B110" s="55" t="s">
        <v>234</v>
      </c>
      <c r="C110" s="56" t="s">
        <v>51</v>
      </c>
      <c r="D110" s="56" t="s">
        <v>235</v>
      </c>
      <c r="E110" s="57" t="s">
        <v>236</v>
      </c>
      <c r="F110" s="58">
        <v>1</v>
      </c>
      <c r="G110" s="58">
        <v>4.99</v>
      </c>
      <c r="H110" s="67">
        <f t="shared" si="3"/>
        <v>5.672611136435083</v>
      </c>
      <c r="I110" s="59"/>
      <c r="J110" s="58"/>
      <c r="K110" s="60"/>
      <c r="L110" s="59"/>
      <c r="M110" s="61"/>
      <c r="N110"/>
      <c r="O110"/>
    </row>
    <row r="111" spans="1:15" ht="12.75">
      <c r="A111" s="54"/>
      <c r="B111" s="55" t="s">
        <v>237</v>
      </c>
      <c r="C111" s="56" t="s">
        <v>238</v>
      </c>
      <c r="D111" s="56" t="s">
        <v>144</v>
      </c>
      <c r="E111" s="57" t="s">
        <v>228</v>
      </c>
      <c r="F111" s="58">
        <v>1</v>
      </c>
      <c r="G111" s="58">
        <v>9.75</v>
      </c>
      <c r="H111" s="67">
        <f t="shared" si="3"/>
        <v>11.083759234517446</v>
      </c>
      <c r="I111" s="59"/>
      <c r="J111" s="58"/>
      <c r="K111" s="60"/>
      <c r="L111" s="59"/>
      <c r="M111" s="61"/>
      <c r="N111"/>
      <c r="O111"/>
    </row>
    <row r="112" spans="1:15" ht="12.75">
      <c r="A112" s="54"/>
      <c r="B112" s="55" t="s">
        <v>239</v>
      </c>
      <c r="C112" s="56" t="s">
        <v>240</v>
      </c>
      <c r="D112" s="56" t="s">
        <v>66</v>
      </c>
      <c r="E112" s="57" t="s">
        <v>228</v>
      </c>
      <c r="F112" s="58">
        <v>1</v>
      </c>
      <c r="G112" s="58">
        <v>8.25</v>
      </c>
      <c r="H112" s="67">
        <f t="shared" si="3"/>
        <v>9.378565506130146</v>
      </c>
      <c r="I112" s="59"/>
      <c r="J112" s="58"/>
      <c r="K112" s="60"/>
      <c r="L112" s="59"/>
      <c r="M112" s="61"/>
      <c r="N112"/>
      <c r="O112"/>
    </row>
    <row r="113" spans="1:15" ht="12.75">
      <c r="A113" s="54"/>
      <c r="B113" s="55" t="s">
        <v>241</v>
      </c>
      <c r="C113" s="56" t="s">
        <v>242</v>
      </c>
      <c r="D113" s="56" t="s">
        <v>109</v>
      </c>
      <c r="E113" s="57" t="s">
        <v>228</v>
      </c>
      <c r="F113" s="58">
        <v>1</v>
      </c>
      <c r="G113" s="58">
        <v>7.99</v>
      </c>
      <c r="H113" s="67">
        <f t="shared" si="3"/>
        <v>9.082998593209682</v>
      </c>
      <c r="I113" s="59"/>
      <c r="J113" s="58"/>
      <c r="K113" s="60"/>
      <c r="L113" s="59"/>
      <c r="M113" s="61"/>
      <c r="N113"/>
      <c r="O113"/>
    </row>
    <row r="114" spans="1:15" ht="12.75">
      <c r="A114" s="54"/>
      <c r="B114" s="55" t="s">
        <v>243</v>
      </c>
      <c r="C114" s="56" t="s">
        <v>244</v>
      </c>
      <c r="D114" s="56" t="s">
        <v>98</v>
      </c>
      <c r="E114" s="57" t="s">
        <v>236</v>
      </c>
      <c r="F114" s="58">
        <v>1</v>
      </c>
      <c r="G114" s="58">
        <v>11.24</v>
      </c>
      <c r="H114" s="67">
        <f t="shared" si="3"/>
        <v>12.777585004715498</v>
      </c>
      <c r="I114" s="59"/>
      <c r="J114" s="58"/>
      <c r="K114" s="60"/>
      <c r="L114" s="59"/>
      <c r="M114" s="61"/>
      <c r="N114"/>
      <c r="O114"/>
    </row>
    <row r="115" spans="1:15" ht="12.75">
      <c r="A115" s="54"/>
      <c r="B115" s="55" t="s">
        <v>245</v>
      </c>
      <c r="C115" s="56" t="s">
        <v>133</v>
      </c>
      <c r="D115" s="56" t="s">
        <v>109</v>
      </c>
      <c r="E115" s="57" t="s">
        <v>228</v>
      </c>
      <c r="F115" s="58">
        <v>1</v>
      </c>
      <c r="G115" s="58">
        <v>3.99</v>
      </c>
      <c r="H115" s="67">
        <f t="shared" si="3"/>
        <v>4.535815317510217</v>
      </c>
      <c r="I115" s="59"/>
      <c r="J115" s="58"/>
      <c r="K115" s="60"/>
      <c r="L115" s="59"/>
      <c r="M115" s="61"/>
      <c r="N115"/>
      <c r="O115"/>
    </row>
    <row r="116" spans="1:15" ht="12.75">
      <c r="A116" s="54"/>
      <c r="B116" s="55" t="s">
        <v>246</v>
      </c>
      <c r="C116" s="56" t="s">
        <v>102</v>
      </c>
      <c r="D116" s="56" t="s">
        <v>109</v>
      </c>
      <c r="E116" s="57" t="s">
        <v>228</v>
      </c>
      <c r="F116" s="58">
        <v>1</v>
      </c>
      <c r="G116" s="58">
        <v>3.99</v>
      </c>
      <c r="H116" s="67">
        <f t="shared" si="3"/>
        <v>4.535815317510217</v>
      </c>
      <c r="I116" s="59"/>
      <c r="J116" s="58"/>
      <c r="K116" s="60"/>
      <c r="L116" s="59"/>
      <c r="M116" s="61"/>
      <c r="N116"/>
      <c r="O116"/>
    </row>
    <row r="117" spans="1:15" ht="12.75">
      <c r="A117" s="54"/>
      <c r="B117" s="55" t="s">
        <v>246</v>
      </c>
      <c r="C117" s="56" t="s">
        <v>102</v>
      </c>
      <c r="D117" s="56" t="s">
        <v>66</v>
      </c>
      <c r="E117" s="57" t="s">
        <v>228</v>
      </c>
      <c r="F117" s="58">
        <v>1</v>
      </c>
      <c r="G117" s="58">
        <v>3.99</v>
      </c>
      <c r="H117" s="67">
        <f t="shared" si="3"/>
        <v>4.535815317510217</v>
      </c>
      <c r="I117" s="59"/>
      <c r="J117" s="58"/>
      <c r="K117" s="60"/>
      <c r="L117" s="59"/>
      <c r="M117" s="61"/>
      <c r="N117"/>
      <c r="O117"/>
    </row>
    <row r="118" spans="1:15" ht="12.75">
      <c r="A118" s="54"/>
      <c r="B118" s="55" t="s">
        <v>247</v>
      </c>
      <c r="C118" s="56" t="s">
        <v>108</v>
      </c>
      <c r="D118" s="56" t="s">
        <v>109</v>
      </c>
      <c r="E118" s="57" t="s">
        <v>228</v>
      </c>
      <c r="F118" s="58">
        <v>1</v>
      </c>
      <c r="G118" s="58">
        <v>7.99</v>
      </c>
      <c r="H118" s="67">
        <f t="shared" si="3"/>
        <v>9.082998593209682</v>
      </c>
      <c r="I118" s="59"/>
      <c r="J118" s="58"/>
      <c r="K118" s="60"/>
      <c r="L118" s="59"/>
      <c r="M118" s="61"/>
      <c r="N118"/>
      <c r="O118"/>
    </row>
    <row r="119" spans="1:15" ht="12.75">
      <c r="A119" s="54"/>
      <c r="B119" s="55" t="s">
        <v>248</v>
      </c>
      <c r="C119" s="56" t="s">
        <v>249</v>
      </c>
      <c r="D119" s="56" t="s">
        <v>66</v>
      </c>
      <c r="E119" s="57" t="s">
        <v>228</v>
      </c>
      <c r="F119" s="58">
        <v>1</v>
      </c>
      <c r="G119" s="58">
        <v>4.99</v>
      </c>
      <c r="H119" s="67">
        <f t="shared" si="3"/>
        <v>5.672611136435083</v>
      </c>
      <c r="I119" s="59"/>
      <c r="J119" s="58"/>
      <c r="K119" s="60"/>
      <c r="L119" s="59"/>
      <c r="M119" s="61"/>
      <c r="N119"/>
      <c r="O119"/>
    </row>
    <row r="120" spans="1:15" ht="12.75">
      <c r="A120" s="54"/>
      <c r="B120" s="55" t="s">
        <v>250</v>
      </c>
      <c r="C120" s="56" t="s">
        <v>251</v>
      </c>
      <c r="D120" s="56"/>
      <c r="E120" s="57" t="s">
        <v>28</v>
      </c>
      <c r="F120" s="58">
        <v>1</v>
      </c>
      <c r="G120" s="58">
        <v>4.87</v>
      </c>
      <c r="H120" s="67">
        <f t="shared" si="3"/>
        <v>5.5361956381640995</v>
      </c>
      <c r="I120" s="59"/>
      <c r="J120" s="58"/>
      <c r="K120" s="60"/>
      <c r="L120" s="59"/>
      <c r="M120" s="61"/>
      <c r="N120"/>
      <c r="O120"/>
    </row>
    <row r="121" spans="7:15" ht="12.75">
      <c r="G121" s="15">
        <f>SUM(G106:G120)</f>
        <v>106.26999999999998</v>
      </c>
      <c r="H121" s="63">
        <f>SUM(H106:H120)</f>
        <v>120.80729167714553</v>
      </c>
      <c r="I121" s="16">
        <f>H121/$H$125*$I$125</f>
        <v>3858.868823483179</v>
      </c>
      <c r="J121" s="17"/>
      <c r="K121" s="7"/>
      <c r="L121" s="16">
        <v>3455</v>
      </c>
      <c r="M121" s="18">
        <f>L121-I121-K121</f>
        <v>-403.86882348317886</v>
      </c>
      <c r="N121"/>
      <c r="O121"/>
    </row>
    <row r="122" spans="8:15" ht="12.75">
      <c r="H122" s="40"/>
      <c r="I122" s="16"/>
      <c r="J122" s="17"/>
      <c r="K122" s="7"/>
      <c r="L122" s="16"/>
      <c r="M122" s="18"/>
      <c r="N122"/>
      <c r="O122"/>
    </row>
    <row r="123" spans="1:15" ht="12.75">
      <c r="A123" s="54" t="s">
        <v>252</v>
      </c>
      <c r="B123" s="55"/>
      <c r="C123" s="56"/>
      <c r="D123" s="56"/>
      <c r="E123" s="57"/>
      <c r="F123" s="58"/>
      <c r="G123" s="58">
        <v>9.75</v>
      </c>
      <c r="H123" s="67">
        <f>G123/$G$125*20+G123*1.0975</f>
        <v>11.083759234517446</v>
      </c>
      <c r="I123" s="71">
        <f>H123/$H$125*$I$125</f>
        <v>354.0413195535993</v>
      </c>
      <c r="J123" s="58"/>
      <c r="K123" s="60"/>
      <c r="L123" s="59" t="s">
        <v>253</v>
      </c>
      <c r="M123" s="61" t="s">
        <v>253</v>
      </c>
      <c r="N123"/>
      <c r="O123"/>
    </row>
    <row r="124" spans="9:15" ht="12.75">
      <c r="I124" s="7"/>
      <c r="K124" s="7"/>
      <c r="L124" s="7"/>
      <c r="M124" s="27"/>
      <c r="N124"/>
      <c r="O124"/>
    </row>
    <row r="125" spans="6:15" ht="12.75">
      <c r="F125" s="46" t="s">
        <v>254</v>
      </c>
      <c r="G125" s="39">
        <f>SUM(G66:G69,G62:G63,G56:G59,G51:G53,G32:G47,G25:G29,G14:G17,G2:G4,G72:G75,G106:G120,G92:G102,G85:G89,G79:G80,G21:G22,G123)</f>
        <v>508.9600000000003</v>
      </c>
      <c r="H125" s="64">
        <f>SUM(H66:H69,H62:H63,H56:H59,H51:H53,H32:H47,H25:H29,H14:H17,H2:H4,H72:H75,H106:H120,H92:H103,H85:H89,H79:H80,H21:H22,H123)</f>
        <v>578.5836000000003</v>
      </c>
      <c r="I125" s="17">
        <f>2585.38+5473.32+4650.62+5772</f>
        <v>18481.32</v>
      </c>
      <c r="J125" s="17"/>
      <c r="K125" s="4"/>
      <c r="L125" s="47"/>
      <c r="M125" s="27"/>
      <c r="N125"/>
      <c r="O125"/>
    </row>
    <row r="126" spans="6:15" ht="12.75">
      <c r="F126" s="46" t="s">
        <v>255</v>
      </c>
      <c r="G126" s="39">
        <f>SUM(G50,G20,G7:G13,G76,G83)</f>
        <v>53.40000000000001</v>
      </c>
      <c r="H126" s="64">
        <f>SUM(H50,H20,H7:H13,H76,H83)</f>
        <v>64.1</v>
      </c>
      <c r="I126" s="17">
        <v>2023.16</v>
      </c>
      <c r="J126" s="17"/>
      <c r="K126" s="47"/>
      <c r="L126" s="47"/>
      <c r="M126" s="27"/>
      <c r="N126"/>
      <c r="O126"/>
    </row>
    <row r="127" spans="6:16" ht="12.75">
      <c r="F127" s="48" t="s">
        <v>256</v>
      </c>
      <c r="G127" s="39">
        <f>SUM(G70,G64,G60,G54,G48,G30,G23,G18,G5,G77,G121,G104,G90,G83,G81,G123)</f>
        <v>562.36</v>
      </c>
      <c r="H127" s="64">
        <f>SUM(H70,H64,H60,H54,H48,H30,H23,H18,H5,H77,H121,H104,H90,H83,H81,H123)</f>
        <v>642.6835999999998</v>
      </c>
      <c r="I127" s="64">
        <f>SUM(I70,I64,I60,I54,I48,I30,I23,I18,I5,I77,I121,I104,I90,I83,I81,I123)</f>
        <v>20504.47999999999</v>
      </c>
      <c r="J127" s="17"/>
      <c r="K127" s="47"/>
      <c r="L127" s="47"/>
      <c r="M127" s="49"/>
      <c r="N127"/>
      <c r="O127"/>
      <c r="P127" s="50"/>
    </row>
    <row r="128" spans="7:16" ht="12.75">
      <c r="G128" s="51">
        <f>G127-G126-G125</f>
        <v>0</v>
      </c>
      <c r="H128" s="51">
        <f>H127-H126-H125</f>
        <v>0</v>
      </c>
      <c r="I128" s="51">
        <f>I127-I126-I125</f>
        <v>0</v>
      </c>
      <c r="J128" s="51"/>
      <c r="K128" s="52"/>
      <c r="M128" s="51"/>
      <c r="N128"/>
      <c r="O128"/>
      <c r="P128" s="50"/>
    </row>
    <row r="129" spans="9:16" ht="12.75">
      <c r="I129" s="7"/>
      <c r="K129" s="7"/>
      <c r="L129" s="7"/>
      <c r="M129" s="49"/>
      <c r="N129"/>
      <c r="O129"/>
      <c r="P129" s="50"/>
    </row>
    <row r="130" spans="9:15" ht="12.75">
      <c r="I130" s="7"/>
      <c r="K130" s="7"/>
      <c r="L130" s="7"/>
      <c r="M130" s="27"/>
      <c r="N130"/>
      <c r="O130"/>
    </row>
    <row r="131" spans="7:15" ht="12.75">
      <c r="G131" s="39"/>
      <c r="I131" s="50"/>
      <c r="K131" s="7"/>
      <c r="L131" s="7"/>
      <c r="M131" s="27"/>
      <c r="N131"/>
      <c r="O131"/>
    </row>
    <row r="132" spans="4:15" ht="12.75">
      <c r="D132" s="70"/>
      <c r="E132" s="69"/>
      <c r="F132" s="64"/>
      <c r="H132" s="64"/>
      <c r="I132" s="64"/>
      <c r="K132" s="7"/>
      <c r="L132" s="7"/>
      <c r="M132" s="27"/>
      <c r="N132"/>
      <c r="O132"/>
    </row>
    <row r="133" spans="4:15" ht="12.75">
      <c r="D133" s="70"/>
      <c r="E133" s="69"/>
      <c r="F133" s="64"/>
      <c r="H133" s="64"/>
      <c r="I133" s="64"/>
      <c r="K133" s="50"/>
      <c r="L133" s="50"/>
      <c r="M133" s="27"/>
      <c r="N133"/>
      <c r="O133"/>
    </row>
    <row r="134" spans="4:15" ht="12.75">
      <c r="D134" s="70"/>
      <c r="E134" s="69"/>
      <c r="F134" s="64"/>
      <c r="H134" s="64"/>
      <c r="I134" s="64"/>
      <c r="K134" s="50"/>
      <c r="L134" s="7"/>
      <c r="M134" s="27"/>
      <c r="N134"/>
      <c r="O134"/>
    </row>
    <row r="135" spans="4:11" ht="12.75">
      <c r="D135" s="70"/>
      <c r="E135" s="69"/>
      <c r="F135" s="64"/>
      <c r="H135" s="64"/>
      <c r="I135" s="64"/>
      <c r="K135" s="53"/>
    </row>
    <row r="136" ht="12.75">
      <c r="L136"/>
    </row>
  </sheetData>
  <sheetProtection/>
  <hyperlinks>
    <hyperlink ref="A2" r:id="rId1" display="Туко-туко "/>
    <hyperlink ref="B2" r:id="rId2" display="http://www.childrensplace.com/webapp/wcs/stores/servlet/product_10001_10001_-1_616285_120886_25851%7C25913_baby%20girl%7Couterwear_babygirls"/>
    <hyperlink ref="B3" r:id="rId3" display="http://www.childrensplace.com/webapp/wcs/stores/servlet/product_10001_10001_-1_592231"/>
    <hyperlink ref="B4" r:id="rId4" display="www.childrensplace.com/webap...ories_babygirls"/>
    <hyperlink ref="A7" r:id="rId5" display="Оксана2009 "/>
    <hyperlink ref="B7" r:id="rId6" display="http://www.crazy8.com/shop/dept_item.jsp?FOLDER%3C%3Efolder_id=2534374305284871&amp;PRODUCT%3C%3Eprd_id=845524445982984&amp;ASSORTMENT%3C%3East_id=1408474395917465&amp;bmUID=1277042488318"/>
    <hyperlink ref="B8" r:id="rId7" display="http://www.crazy8.com/shop/dept_item.jsp?FOLDER%3C%3Efolder_id=2534374305284869&amp;PRODUCT%3C%3Eprd_id=845524445982898&amp;ASSORTMENT%3C%3East_id=1408474395917465&amp;bmUID=1277046710706"/>
    <hyperlink ref="B9" r:id="rId8" display="http://www.crazy8.com/shop/dept_item.jsp?FOLDER%3C%3Efolder_id=2534374305284869&amp;PRODUCT%3C%3Eprd_id=845524445983005&amp;ASSORTMENT%3C%3East_id=1408474395917465&amp;bmUID=1277046779264"/>
    <hyperlink ref="B10" r:id="rId9" display="http://www.crazy8.com/shop/dept_item.jsp?PRODUCT%3C%3Eprd_id=845524445982997&amp;FOLDER%3C%3Efolder_id=2534374305278637&amp;ASSORTMENT%3C%3East_id=1408474395917465&amp;bmUID=1277047379902&amp;productSizeSelected=0&amp;fit_type="/>
    <hyperlink ref="B11" r:id="rId10" display="http://www.crazy8.com/shop/dept_item.jsp?PRODUCT%3C%3Eprd_id=845524445983088&amp;FOLDER%3C%3Efolder_id=2534374305278637&amp;ASSORTMENT%3C%3East_id=1408474395917465&amp;bmUID=1277047608374&amp;productSizeSelected=0&amp;fit_type="/>
    <hyperlink ref="B12" r:id="rId11" display="http://www.crazy8.com/shop/dept_item.jsp?FOLDER%3C%3Efolder_id=2534374305284873&amp;PRODUCT%3C%3Eprd_id=845524445983234&amp;ASSORTMENT%3C%3East_id=1408474395917465&amp;bmUID=1277047695007"/>
    <hyperlink ref="B13" r:id="rId12" display="http://www.crazy8.com/shop/dept_item.jsp?PRODUCT%3C%3Eprd_id=845524445982495&amp;FOLDER%3C%3Efolder_id=2534374303497433&amp;ASSORTMENT%3C%3East_id=1408474395917465&amp;bmUID=1277048012000&amp;productSizeSelected=0&amp;fit_type="/>
    <hyperlink ref="B14" r:id="rId13" display="http://www.childrensplace.com/webapp/wcs/stores/servlet/TCPSearch?storeId=10001&amp;langId=-1&amp;catalogId=10001&amp;categoryId=24101&amp;categoryIdsTree=24101&amp;categoryNameTree=Newborn+%28Sizes+0-12m%29&amp;categoryName=newborns&amp;N=0&amp;Ne=&amp;Ns=default&amp;Nao=0&amp;Ntt=&amp;sale=1&amp;dept=102"/>
    <hyperlink ref="B15" r:id="rId14" display="http://www.childrensplace.com/webapp/wcs/stores/servlet/product_10001_10001_-1_621115_124708_24101|24558|24535_newborn|boys|sleepwear_newborns"/>
    <hyperlink ref="B16" r:id="rId15" display="http://www.childrensplace.com/webapp/wcs/stores/servlet/product_10001_10001_-1_614802_120813_24101|24558|24535_newborn|boys|sleepwear_newborns"/>
    <hyperlink ref="B17" r:id="rId16" display="http://www.childrensplace.com/webapp/wcs/stores/servlet/product_10001_10001_-1_614627_121074_24101|24558|24529_newborn|boys|accessories_newborns"/>
    <hyperlink ref="A20" r:id="rId17" display="Holoddok "/>
    <hyperlink ref="B20" r:id="rId18" display="http://www.crazy8.com/shop/dept_item.jsp?PRODUCT%3C%3Eprd_id=845524445983319&amp;FOLDER%3C%3Efolder_id=2534374303316537&amp;ASSORTMENT%3C%3East_id=1408474395917465&amp;bmUID=1276987164858&amp;productSizeSelected=0&amp;fit_type="/>
    <hyperlink ref="B21" r:id="rId19" display="http://www.childrensplace.com/webapp/wcs/stores/servlet/product_10001_10001_-1_615072"/>
    <hyperlink ref="B22" r:id="rId20" display="http://www.childrensplace.com/webapp/wcs/stores/servlet/product_10001_10001_-1_558525"/>
    <hyperlink ref="A25" r:id="rId21" display="BelaDonna "/>
    <hyperlink ref="B25" r:id="rId22" display="http://www.childrensplace.com/webapp/wcs/stores/servlet/product_10001_10001_-1_632887_127817_27151|27308_big%20girl|school%20uniforms_biggirls"/>
    <hyperlink ref="B26" r:id="rId23" display="http://www.childrensplace.com/webapp/wcs/stores/servlet/product_10001_10001_-1_632848_127726_27151|27308_big%20girl|school%20uniforms_biggirls"/>
    <hyperlink ref="B27" r:id="rId24" display="http://www.childrensplace.com/webapp/wcs/stores/servlet/product_10001_10001_-1_632955_128139_27151|27308_big%20girl|school%20uniforms_biggirls"/>
    <hyperlink ref="B28" r:id="rId25" display="http://www.childrensplace.com/webapp/wcs/stores/servlet/product_10001_10001_-1_632836_128121_27151|27308_big%20girl|school%20uniforms_biggirls"/>
    <hyperlink ref="B29" r:id="rId26" display="http://www.childrensplace.com/webapp/wcs/stores/servlet/product_10001_10001_-1_633885_128057_27151|36151_big%20girl|backpacks_biggirls"/>
    <hyperlink ref="A32" r:id="rId27" display="4727 "/>
    <hyperlink ref="B32" r:id="rId28" display="http://www.childrensplace.com/webapp/wcs/stores/servlet/product_10001_10001_-1_616281_120883_25851|72470|123601_baby%20girl|outfits|groovy%20girl_babygirls"/>
    <hyperlink ref="B33" r:id="rId29" display="http://www.childrensplace.com/webapp/wcs/stores/servlet/product_10001_10001_-1_621170_124744_25851|72470|126629_baby%20girl|outfits|sweet%20by%20the%20sea_babygirls"/>
    <hyperlink ref="B34" r:id="rId30" display="http://www.childrensplace.com/webapp/wcs/stores/servlet/product_10001_10001_-1_621251_124760_25851|72470|126629_baby%20girl|outfits|sweet%20by%20the%20sea_babygirls"/>
    <hyperlink ref="B35" r:id="rId31" display="http://www.childrensplace.com/webapp/wcs/stores/servlet/product_10001_10001_-1_614935_120319_25851|25925_baby%20girl|tops_babygirls"/>
    <hyperlink ref="B36" r:id="rId32" display="http://www.childrensplace.com/webapp/wcs/stores/servlet/product_10001_10001_-1_615924_120313_25851|72470|123601_baby%20girl|outfits|groovy%20girl_babygirls"/>
    <hyperlink ref="B37" r:id="rId33" display="http://www.childrensplace.com/webapp/wcs/stores/servlet/product_10001_10001_-1_615920_120310_25851|72470|123601_baby%20girl|outfits|groovy%20girl_babygirls"/>
    <hyperlink ref="B38" r:id="rId34" display="http://www.childrensplace.com/webapp/wcs/stores/servlet/product_10001_10001_-1_614860_120303_25851|25925_baby%20girl|tops_babygirls"/>
    <hyperlink ref="B39" r:id="rId35" display="http://www.childrensplace.com/webapp/wcs/stores/servlet/product_10001_10001_-1_616165_120729_25851|61673_baby%20girl|baby%20girl%20shoes_babygirls"/>
    <hyperlink ref="B40" r:id="rId36" display="http://www.childrensplace.com/webapp/wcs/stores/servlet/product_10001_10001_-1_621100_124783_25851|25912_baby%20girl|dresses_babygirls"/>
    <hyperlink ref="B41" r:id="rId37" display="http://www.childrensplace.com/webapp/wcs/stores/servlet/product_10001_10001_-1_591631_114128_25851|25911_baby%20girl|accessories_babygirls"/>
    <hyperlink ref="B42" r:id="rId38" display="http://www.childrensplace.com/webapp/wcs/stores/servlet/product_10001_10001_-1_621196_124694_25851|25911_baby%20girl|accessories_babygirls"/>
    <hyperlink ref="B43" r:id="rId39" display="http://www.childrensplace.com/webapp/wcs/stores/servlet/product_10001_10001_-1_616060_120612_25851|72470|126629_baby%20girl|outfits|sweet%20by%20the%20sea_babygirls"/>
    <hyperlink ref="B44" r:id="rId40" display="http://www.childrensplace.com/webapp/wcs/stores/servlet/productdef_10001_10001_-1_615581"/>
    <hyperlink ref="B45" r:id="rId41" display="http://www.childrensplace.com/webapp/wcs/stores/servlet/productdef_10001_10001_-1_614676"/>
    <hyperlink ref="B46" r:id="rId42" display="http://www.childrensplace.com/webapp/wcs/stores/servlet/productdef_10001_10001_-1_616407"/>
    <hyperlink ref="B47" r:id="rId43" display="http://www.childrensplace.com/webapp/wcs/stores/servlet/product_10001_10001_-1_614775_120593_25851|61673_baby%20girl|baby%20girl%20shoes_babygirls"/>
    <hyperlink ref="A50" r:id="rId44" display="Фан-Фан "/>
    <hyperlink ref="B50" r:id="rId45" display="http://www.crazy8.com/shop/dept_item.jsp?PRODUCT%3C%3Eprd_id=845524445983397&amp;FOLDER%3C%3Efolder_id=2534374304783043&amp;ASSORTMENT%3C%3East_id=1408474395917465&amp;bmUID=1276957306955&amp;productSizeSelected=1689949375151315&amp;fit_type=Regular"/>
    <hyperlink ref="B51" r:id="rId46" display="http://www.childrensplace.com/webapp/wcs/stores/servlet/productdef_10001_10001_-1_621057"/>
    <hyperlink ref="B52" r:id="rId47" display="http://www.childrensplace.com/webapp/wcs/stores/servlet/product_10001_10001_-1_616059_120612_25851%7C25911_baby%20girl%7Caccessories_babygirls"/>
    <hyperlink ref="B53" r:id="rId48" display="http://www.childrensplace.com/webapp/wcs/stores/servlet/productdef_10001_10001_-1_615144"/>
    <hyperlink ref="A56" r:id="rId49" display="Рубин "/>
    <hyperlink ref="B56" r:id="rId50" display="http://www.childrensplace.com/webapp/wcs/stores/servlet/product_10001_10001_-1_616689"/>
    <hyperlink ref="B57" r:id="rId51" display="http://www.childrensplace.com/webapp/wcs/stores/servlet/product_10001_10001_-1_350631"/>
    <hyperlink ref="B58" r:id="rId52" display="http://www.childrensplace.com/webapp/wcs/stores/servlet/product_10001_10001_-1_614860"/>
    <hyperlink ref="B59" r:id="rId53" display="http://www.childrensplace.com/webapp/wcs/stores/servlet/product_10001_10001_-1_615744_120632_25851|25911_baby%20girl|accessories_babygirls"/>
    <hyperlink ref="A62" r:id="rId54" display="mom_nn "/>
    <hyperlink ref="B62" r:id="rId55" display="http://www.childrensplace.com/webapp/wcs/stores/servlet/product_10001_10001_-1_616284_120886_25851|25913_baby%20girl|outerwear_babygirls"/>
    <hyperlink ref="B63" r:id="rId56" display="http://www.childrensplace.com/webapp/wcs/stores/servlet/product_10001_10001_-1_616106_120656_25851|72475_baby%20girl|americana_babygirls"/>
    <hyperlink ref="A66" r:id="rId57" display="Shmyak "/>
    <hyperlink ref="B66" r:id="rId58" display="http://www.childrensplace.com/webapp/wcs/stores/servlet/product_10001_10001_-1_615720"/>
    <hyperlink ref="B67" r:id="rId59" display="http://www.childrensplace.com/webapp/wcs/stores/servlet/TCPSearch?storeId=10001&amp;langId=-1&amp;catalogId=10001&amp;productId=&amp;categoryId=24651&amp;categoryIdsTree=24651&amp;categoryNameTree=baby+boy&amp;categoryName=babyboys&amp;N=0&amp;Ne=&amp;Ns=default&amp;Nao=100&amp;Ntt=&amp;sale=1&amp;dept=1024651"/>
    <hyperlink ref="B68" r:id="rId60" display="http://www.childrensplace.com/webapp/wcs/stores/servlet/TCPSearch?storeId=10001&amp;langId=-1&amp;catalogId=10001&amp;productId=&amp;categoryId=24651&amp;categoryIdsTree=24651&amp;categoryNameTree=baby+boy&amp;categoryName=babyboys&amp;N=0&amp;Ne=&amp;Ns=default&amp;Nao=100&amp;Ntt=&amp;sale=1&amp;dept=1024651"/>
    <hyperlink ref="B69" r:id="rId61" display="http://www.childrensplace.com/webapp/wcs/stores/servlet/product_10001_10001_-1_616085"/>
    <hyperlink ref="A72" r:id="rId62" display="ОкаЛеди "/>
    <hyperlink ref="B72" r:id="rId63" display="http://www.childrensplace.com/webapp/wcs/stores/servlet/product_10001_10001_-1_616043_120599_25851|25924_baby%20girl|bottoms_babygirls"/>
    <hyperlink ref="B73" r:id="rId64" display="http://www.childrensplace.com/webapp/wcs/stores/servlet/product_10001_10001_-1_616362_120961_25851|25911_baby%20girl|accessories_babygirls"/>
    <hyperlink ref="B74" r:id="rId65" display="http://www.childrensplace.com/webapp/wcs/stores/servlet/product_10001_10001_-1_616148_120701_25851|25925_baby%20girl|tops_babygirls"/>
    <hyperlink ref="B75" r:id="rId66" display="http://www.childrensplace.com/webapp/wcs/stores/servlet/product_10001_10001_-1_615144_120633_25851|25925_baby%20girl|tops_babygirls"/>
    <hyperlink ref="B76" r:id="rId67" display="http://www.crazy8.com/shop/dept_item.jsp?PRODUCT%3C%3Eprd_id=845524445983398&amp;FOLDER%3C%3Efolder_id=2534374302775649&amp;ASSORTMENT%3C%3East_id=1408474395917465&amp;bmUID=1276891212562&amp;productSizeSelected=0&amp;fit_type="/>
    <hyperlink ref="A79" r:id="rId68" display="abrikoshka "/>
    <hyperlink ref="B79" r:id="rId69" display="http://www.childrensplace.com/webapp/wcs/stores/servlet/productdef_10001_10001_-1_616284"/>
    <hyperlink ref="A83" r:id="rId70" display="antar "/>
    <hyperlink ref="B83" r:id="rId71" display="www.crazy8.com/shop/dept_ite...cted=0&amp;fit_type"/>
    <hyperlink ref="A85" r:id="rId72" display="maryana2009 "/>
    <hyperlink ref="B85" r:id="rId73" display="http://www.childrensplace.com/webapp/wcs/stores/servlet/TCPSearch?storeId=10001&amp;langId=-1&amp;catalogId=10001&amp;productId=&amp;categoryId=25851&amp;categoryIdsTree=25851&amp;categoryNameTree=baby+girl&amp;categoryName=babygirls&amp;N=0&amp;Ne=&amp;Ns=default&amp;Nao=200&amp;Ntt=&amp;sale=1&amp;dept=10258"/>
    <hyperlink ref="B86" r:id="rId74" display="http://www.childrensplace.com/webapp/wcs/stores/servlet/product_10001_10001_-1_621089"/>
    <hyperlink ref="B87" r:id="rId75" display="http://www.childrensplace.com/webapp/wcs/stores/servlet/productdef_10001_10001_-1_616041"/>
    <hyperlink ref="B88" r:id="rId76" display="www.childrensplace.com/webap...skorts_babygirl"/>
    <hyperlink ref="B89" r:id="rId77" display="www.childrensplace.com/webap...ories_babygirls"/>
    <hyperlink ref="A92" r:id="rId78" display="perez-olga "/>
    <hyperlink ref="B92" r:id="rId79" display="http://www.childrensplace.com/webapp/wcs/stores/servlet/product_10001_10001_-1_615698"/>
    <hyperlink ref="B93" r:id="rId80" display="http://www.childrensplace.com/webapp/wcs/stores/servlet/product_10001_10001_-1_621122"/>
    <hyperlink ref="B94" r:id="rId81" display="http://www.childrensplace.com/webapp/wcs/stores/servlet/product_10001_10001_-1_615131"/>
    <hyperlink ref="B95" r:id="rId82" display="http://www.childrensplace.com/webapp/wcs/stores/servlet/product_10001_10001_-1_614667"/>
    <hyperlink ref="B96" r:id="rId83" display="http://www.childrensplace.com/webapp/wcs/stores/servlet/product_10001_10001_-1_621105"/>
    <hyperlink ref="B97" r:id="rId84" display="http://www.childrensplace.com/webapp/wcs/stores/servlet/product_10001_10001_-1_614997"/>
    <hyperlink ref="B98" r:id="rId85" display="http://www.childrensplace.com/webapp/wcs/stores/servlet/product_10001_10001_-1_615177_120739_61686%7C61673%7C61665_shoes%7Cbaby%20girl%20shoes%7Cflip%20flops_shoes"/>
    <hyperlink ref="B99" r:id="rId86" display="http://www.childrensplace.com/webapp/wcs/stores/servlet/product_10001_10001_-1_616251"/>
    <hyperlink ref="B100" r:id="rId87" display="http://www.childrensplace.com/webapp/wcs/stores/servlet/product_10001_10001_-1_621102"/>
    <hyperlink ref="B101" r:id="rId88" display="http://www.childrensplace.com/webapp/wcs/stores/servlet/product_10001_10001_-1_615739"/>
    <hyperlink ref="B102" r:id="rId89" display="www.childrensplace.com/webap...%20sea_babygirl "/>
    <hyperlink ref="B103" r:id="rId90" display="www.childrensplace.com/webap...20girl_babygirl "/>
    <hyperlink ref="A106" r:id="rId91" display="ино$транка "/>
    <hyperlink ref="B106" r:id="rId92" display="http://www.childrensplace.com/webapp/wcs/stores/servlet/product_10001_10001_-1_621242_124702_25851%7C25924%7C26304_baby%20girl%7Cbottoms%7Cshorts%20-%20skorts_babygirls"/>
    <hyperlink ref="B107" r:id="rId93" display="http://www.childrensplace.com/webapp/wcs/stores/servlet/product_10001_10001_-1_616285_120886_25851%7C25913_baby%20girl%7Couterwear_babygirls"/>
    <hyperlink ref="B108" r:id="rId94" display="http://www.childrensplace.com/webapp/wcs/stores/servlet/product_10001_10001_-1_616281_120883_25851%7C72470%7C123601_baby%20girl%7Coutfits%7Cgroovy%20girl_babygirls"/>
    <hyperlink ref="B109" r:id="rId95" display="http://www.childrensplace.com/webapp/wcs/stores/servlet/product_10001_10001_-1_615141_120785_24101%7C24557%7C127585_newborn%7Cgirls%7Cbodysuits_newborns"/>
    <hyperlink ref="B110" r:id="rId96" display="http://www.childrensplace.com/webapp/wcs/stores/servlet/product_10001_10001_-1_621115_124708_24101%7C24557%7C24523_newborn%7Cgirls%7Csleepwear_newborns"/>
    <hyperlink ref="B111" r:id="rId97" display="http://www.childrensplace.com/webapp/wcs/stores/servlet/product_10001_10001_-1_621077_124699_25851%7C25912_baby%20girl%7Cdresses_babygirls"/>
    <hyperlink ref="B112" r:id="rId98" display="http://www.childrensplace.com/webapp/wcs/stores/servlet/product_10001_10001_-1_616355_120955_25851%7C25912_baby%20girl%7Cdresses_babygirls"/>
    <hyperlink ref="B113" r:id="rId99" display="http://www.childrensplace.com/webapp/wcs/stores/servlet/product_10001_10001_-1_621154"/>
    <hyperlink ref="B114" r:id="rId100" display="http://www.childrensplace.com/webapp/wcs/stores/servlet/product_10001_10001_-1_616690_121387_25851%7C54872%7C54870_baby%20girl%7Cjeans%7Cfashion%20denim_babygirls"/>
    <hyperlink ref="B115" r:id="rId101" display="http://www.childrensplace.com/webapp/wcs/stores/servlet/productdef_10001_10001_-1_616254"/>
    <hyperlink ref="B116" r:id="rId102" display="http://www.childrensplace.com/webapp/wcs/stores/servlet/product_10001_10001_-1_615926_120313_25851%7C25925_baby%20girl%7Ctops_babygirls"/>
    <hyperlink ref="B117" r:id="rId103" display="http://www.childrensplace.com/webapp/wcs/stores/servlet/product_10001_10001_-1_615926_120313_25851%7C25925_baby%20girl%7Ctops_babygirls"/>
    <hyperlink ref="B118" r:id="rId104" display="http://www.childrensplace.com/webapp/wcs/stores/servlet/product_10001_10001_-1_614896_120303_25851%7C25925%7C26310_baby%20girl%7Ctops%7Clong%20sleeve_babygirls"/>
    <hyperlink ref="B119" r:id="rId105" display="http://www.childrensplace.com/webapp/wcs/stores/servlet/product_10001_10001_-1_616309_120907_25851%7C25925%7C26320_baby%20girl%7Ctops%7Cshort%20sleeve_babygirls"/>
    <hyperlink ref="B120" r:id="rId106" display="www.childrensplace.com/webap...ssories_newborn "/>
  </hyperlinks>
  <printOptions/>
  <pageMargins left="0.7875" right="0.7875" top="1.0527777777777778" bottom="1.0527777777777778" header="0.7875" footer="0.7875"/>
  <pageSetup horizontalDpi="300" verticalDpi="300" orientation="portrait" paperSize="9" r:id="rId107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SIGALAEV</cp:lastModifiedBy>
  <dcterms:modified xsi:type="dcterms:W3CDTF">2010-06-30T20:15:42Z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