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" i="1"/>
  <c r="C21"/>
  <c r="E21" s="1"/>
  <c r="C22"/>
  <c r="E22" s="1"/>
  <c r="C33"/>
  <c r="E33" s="1"/>
  <c r="C32"/>
  <c r="C30" s="1"/>
  <c r="E30" s="1"/>
  <c r="C23"/>
  <c r="E23" s="1"/>
  <c r="C20"/>
  <c r="E20" s="1"/>
  <c r="C25"/>
  <c r="E25" s="1"/>
  <c r="C26"/>
  <c r="E26" s="1"/>
  <c r="C19"/>
  <c r="D19"/>
  <c r="E29"/>
  <c r="E27"/>
  <c r="E28"/>
  <c r="E19" l="1"/>
  <c r="C24"/>
  <c r="E24" s="1"/>
  <c r="E32"/>
  <c r="C31"/>
  <c r="E31" s="1"/>
  <c r="E34" l="1"/>
</calcChain>
</file>

<file path=xl/sharedStrings.xml><?xml version="1.0" encoding="utf-8"?>
<sst xmlns="http://schemas.openxmlformats.org/spreadsheetml/2006/main" count="38" uniqueCount="38">
  <si>
    <t>Константы</t>
  </si>
  <si>
    <t>Содержание и ремонт жилья, </t>
  </si>
  <si>
    <t>ТЭ на подогрев-мощность, </t>
  </si>
  <si>
    <t>Центр. Отопл. Мощность, </t>
  </si>
  <si>
    <t>Центр. Отопл. Энерг, </t>
  </si>
  <si>
    <t>Водоотведение, </t>
  </si>
  <si>
    <t>Электроснабжение ОДН, </t>
  </si>
  <si>
    <t>ХВС ОДН, </t>
  </si>
  <si>
    <t>Вода на подогрев, </t>
  </si>
  <si>
    <t>ТЭ на подогрев-энергия, </t>
  </si>
  <si>
    <t>Вода на подогрев ОДН, </t>
  </si>
  <si>
    <t>ХВС. </t>
  </si>
  <si>
    <t>Нагрузка на дом по ГВС [Мкал/ч]</t>
  </si>
  <si>
    <t>Нагрузка на дом по отоплению [Мкал/ч]</t>
  </si>
  <si>
    <t>Площадь квартры [м2]</t>
  </si>
  <si>
    <t>Площадь дома [м2]</t>
  </si>
  <si>
    <t>Количество жильцов квартиры [чел]</t>
  </si>
  <si>
    <t>Количество жильцов дома [чел]</t>
  </si>
  <si>
    <t>объем</t>
  </si>
  <si>
    <t>тариф</t>
  </si>
  <si>
    <t>сумма</t>
  </si>
  <si>
    <t>Наименование услуги</t>
  </si>
  <si>
    <t>№</t>
  </si>
  <si>
    <t>Показания счетчика ХВС [м3]</t>
  </si>
  <si>
    <t>Показания счетчика ГВС [м3]</t>
  </si>
  <si>
    <t>Показания электросчетчика День [Квт/ч]</t>
  </si>
  <si>
    <t>Показания электросчетчика Ночь [Квт/ч]</t>
  </si>
  <si>
    <t>Всего:</t>
  </si>
  <si>
    <t>Тариф на содержание и ремонт (ДУК)</t>
  </si>
  <si>
    <t>Показания счетчика Тепла [Гкал]</t>
  </si>
  <si>
    <t>(дом 107)</t>
  </si>
  <si>
    <t>Эл. Энергия, день норма</t>
  </si>
  <si>
    <t>Эл. Энергия, ночь норма</t>
  </si>
  <si>
    <t>Эл. Энергия, день сверх нормы</t>
  </si>
  <si>
    <t>Эл. Энергия, ночь сверх нормы</t>
  </si>
  <si>
    <t>жил</t>
  </si>
  <si>
    <t>нежил</t>
  </si>
  <si>
    <t xml:space="preserve">общ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</si>
</sst>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sz val="11"/>
      <color theme="0" tint="-0.249977111117893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2" fontId="0" fillId="0" borderId="1" xfId="0" applyNumberFormat="1" applyBorder="1"/>
    <xf numFmtId="0" fontId="2" fillId="0" borderId="1" xfId="0" applyFont="1" applyBorder="1"/>
    <xf numFmtId="2" fontId="2" fillId="0" borderId="1" xfId="0" applyNumberFormat="1" applyFont="1" applyFill="1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1" xfId="0" applyFont="1" applyFill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workbookViewId="0">
      <selection activeCell="H16" sqref="H16"/>
    </sheetView>
  </sheetViews>
  <sheetFormatPr defaultRowHeight="15"/>
  <cols>
    <col min="1" max="1" width="5.5703125" customWidth="1"/>
    <col min="2" max="2" width="38.85546875" customWidth="1"/>
    <col min="3" max="3" width="13.28515625" style="1" customWidth="1"/>
    <col min="4" max="5" width="13.28515625" customWidth="1"/>
  </cols>
  <sheetData>
    <row r="2" spans="2:6">
      <c r="B2" s="5" t="s">
        <v>0</v>
      </c>
      <c r="C2" s="2"/>
    </row>
    <row r="3" spans="2:6">
      <c r="B3" s="4" t="s">
        <v>14</v>
      </c>
      <c r="C3" s="11">
        <v>37.1</v>
      </c>
    </row>
    <row r="4" spans="2:6">
      <c r="B4" s="4" t="s">
        <v>15</v>
      </c>
      <c r="C4" s="11">
        <f>SUM(F4:F5)</f>
        <v>10088.6</v>
      </c>
      <c r="D4" s="20" t="s">
        <v>30</v>
      </c>
      <c r="E4" s="4" t="s">
        <v>35</v>
      </c>
      <c r="F4" s="4">
        <v>9465.1</v>
      </c>
    </row>
    <row r="5" spans="2:6">
      <c r="B5" s="4" t="s">
        <v>16</v>
      </c>
      <c r="C5" s="11">
        <v>1</v>
      </c>
      <c r="E5" s="4" t="s">
        <v>36</v>
      </c>
      <c r="F5" s="4">
        <v>623.5</v>
      </c>
    </row>
    <row r="6" spans="2:6">
      <c r="B6" s="4" t="s">
        <v>17</v>
      </c>
      <c r="C6" s="19">
        <v>180</v>
      </c>
      <c r="E6" s="4" t="s">
        <v>37</v>
      </c>
      <c r="F6" s="4">
        <v>2054.3000000000002</v>
      </c>
    </row>
    <row r="7" spans="2:6">
      <c r="B7" s="4" t="s">
        <v>28</v>
      </c>
      <c r="C7" s="5">
        <v>22.07</v>
      </c>
    </row>
    <row r="8" spans="2:6">
      <c r="B8" s="4" t="s">
        <v>12</v>
      </c>
      <c r="C8" s="18">
        <v>116.7</v>
      </c>
    </row>
    <row r="9" spans="2:6">
      <c r="B9" s="4" t="s">
        <v>13</v>
      </c>
      <c r="C9" s="18">
        <v>499.18400000000003</v>
      </c>
    </row>
    <row r="10" spans="2:6">
      <c r="B10" s="7" t="s">
        <v>23</v>
      </c>
      <c r="C10" s="11">
        <v>0</v>
      </c>
    </row>
    <row r="11" spans="2:6">
      <c r="B11" s="7" t="s">
        <v>24</v>
      </c>
      <c r="C11" s="11">
        <v>0</v>
      </c>
    </row>
    <row r="12" spans="2:6">
      <c r="B12" s="7" t="s">
        <v>29</v>
      </c>
      <c r="C12" s="11">
        <v>0</v>
      </c>
    </row>
    <row r="13" spans="2:6">
      <c r="B13" s="14"/>
      <c r="C13" s="15"/>
      <c r="D13" s="6"/>
    </row>
    <row r="14" spans="2:6">
      <c r="B14" s="7" t="s">
        <v>25</v>
      </c>
      <c r="C14" s="11">
        <v>0</v>
      </c>
      <c r="D14" s="16"/>
      <c r="E14" s="16"/>
    </row>
    <row r="15" spans="2:6">
      <c r="B15" s="7" t="s">
        <v>26</v>
      </c>
      <c r="C15" s="11">
        <v>0</v>
      </c>
      <c r="D15" s="16"/>
      <c r="E15" s="16"/>
    </row>
    <row r="18" spans="1:5">
      <c r="A18" s="5" t="s">
        <v>22</v>
      </c>
      <c r="B18" s="5" t="s">
        <v>21</v>
      </c>
      <c r="C18" s="5" t="s">
        <v>18</v>
      </c>
      <c r="D18" s="5" t="s">
        <v>19</v>
      </c>
      <c r="E18" s="5" t="s">
        <v>20</v>
      </c>
    </row>
    <row r="19" spans="1:5">
      <c r="A19" s="5">
        <v>1</v>
      </c>
      <c r="B19" s="3" t="s">
        <v>1</v>
      </c>
      <c r="C19" s="2">
        <f>C3</f>
        <v>37.1</v>
      </c>
      <c r="D19" s="4">
        <f>C7</f>
        <v>22.07</v>
      </c>
      <c r="E19" s="8">
        <f>C19*D19</f>
        <v>818.79700000000003</v>
      </c>
    </row>
    <row r="20" spans="1:5">
      <c r="A20" s="5">
        <v>2</v>
      </c>
      <c r="B20" s="3" t="s">
        <v>2</v>
      </c>
      <c r="C20" s="13">
        <f>C8*C5/C6</f>
        <v>0.64833333333333332</v>
      </c>
      <c r="D20" s="4">
        <v>242.18</v>
      </c>
      <c r="E20" s="8">
        <f t="shared" ref="E20:E28" si="0">C20*D20</f>
        <v>157.01336666666666</v>
      </c>
    </row>
    <row r="21" spans="1:5">
      <c r="A21" s="5">
        <v>3</v>
      </c>
      <c r="B21" s="3" t="s">
        <v>9</v>
      </c>
      <c r="C21" s="2">
        <f>C11</f>
        <v>0</v>
      </c>
      <c r="D21" s="4"/>
      <c r="E21" s="8">
        <f>C21*D21</f>
        <v>0</v>
      </c>
    </row>
    <row r="22" spans="1:5">
      <c r="A22" s="5">
        <v>4</v>
      </c>
      <c r="B22" s="3" t="s">
        <v>3</v>
      </c>
      <c r="C22" s="13">
        <f>C9*C3/C4</f>
        <v>1.8357082647741017</v>
      </c>
      <c r="D22" s="4">
        <v>242.18</v>
      </c>
      <c r="E22" s="8">
        <f t="shared" si="0"/>
        <v>444.57182756299193</v>
      </c>
    </row>
    <row r="23" spans="1:5">
      <c r="A23" s="5">
        <v>5</v>
      </c>
      <c r="B23" s="3" t="s">
        <v>4</v>
      </c>
      <c r="C23" s="2">
        <f>C12</f>
        <v>0</v>
      </c>
      <c r="D23" s="4">
        <v>901.71</v>
      </c>
      <c r="E23" s="8">
        <f t="shared" si="0"/>
        <v>0</v>
      </c>
    </row>
    <row r="24" spans="1:5">
      <c r="A24" s="5">
        <v>6</v>
      </c>
      <c r="B24" s="3" t="s">
        <v>5</v>
      </c>
      <c r="C24" s="2">
        <f>SUM(C26,C25)</f>
        <v>0</v>
      </c>
      <c r="D24" s="4">
        <v>8.16</v>
      </c>
      <c r="E24" s="8">
        <f t="shared" si="0"/>
        <v>0</v>
      </c>
    </row>
    <row r="25" spans="1:5">
      <c r="A25" s="5">
        <v>7</v>
      </c>
      <c r="B25" s="3" t="s">
        <v>11</v>
      </c>
      <c r="C25" s="2">
        <f>C10</f>
        <v>0</v>
      </c>
      <c r="D25" s="4">
        <v>14.11</v>
      </c>
      <c r="E25" s="8">
        <f>C25*D25</f>
        <v>0</v>
      </c>
    </row>
    <row r="26" spans="1:5">
      <c r="A26" s="5">
        <v>8</v>
      </c>
      <c r="B26" s="3" t="s">
        <v>8</v>
      </c>
      <c r="C26" s="2">
        <f>C11</f>
        <v>0</v>
      </c>
      <c r="D26" s="4">
        <v>14.11</v>
      </c>
      <c r="E26" s="8">
        <f>C26*D26</f>
        <v>0</v>
      </c>
    </row>
    <row r="27" spans="1:5">
      <c r="A27" s="5">
        <v>9</v>
      </c>
      <c r="B27" s="3" t="s">
        <v>7</v>
      </c>
      <c r="C27" s="2"/>
      <c r="D27" s="4">
        <v>14.11</v>
      </c>
      <c r="E27" s="8">
        <f t="shared" si="0"/>
        <v>0</v>
      </c>
    </row>
    <row r="28" spans="1:5">
      <c r="A28" s="5">
        <v>10</v>
      </c>
      <c r="B28" s="3" t="s">
        <v>10</v>
      </c>
      <c r="C28" s="2"/>
      <c r="D28" s="4">
        <v>14.11</v>
      </c>
      <c r="E28" s="8">
        <f t="shared" si="0"/>
        <v>0</v>
      </c>
    </row>
    <row r="29" spans="1:5">
      <c r="A29" s="5">
        <v>11</v>
      </c>
      <c r="B29" s="3" t="s">
        <v>6</v>
      </c>
      <c r="C29" s="2"/>
      <c r="D29" s="4">
        <v>1.98</v>
      </c>
      <c r="E29" s="8">
        <f>C29*D29</f>
        <v>0</v>
      </c>
    </row>
    <row r="30" spans="1:5">
      <c r="A30" s="5">
        <v>12</v>
      </c>
      <c r="B30" s="3" t="s">
        <v>31</v>
      </c>
      <c r="C30" s="2">
        <f>C14-C32</f>
        <v>0</v>
      </c>
      <c r="D30" s="4">
        <v>2.02</v>
      </c>
      <c r="E30" s="12">
        <f>C30*D30</f>
        <v>0</v>
      </c>
    </row>
    <row r="31" spans="1:5">
      <c r="A31" s="5"/>
      <c r="B31" s="3" t="s">
        <v>32</v>
      </c>
      <c r="C31" s="2">
        <f>C15-C33</f>
        <v>0</v>
      </c>
      <c r="D31" s="4">
        <v>0.99</v>
      </c>
      <c r="E31" s="12">
        <f t="shared" ref="E31:E33" si="1">C31*D31</f>
        <v>0</v>
      </c>
    </row>
    <row r="32" spans="1:5">
      <c r="A32" s="5"/>
      <c r="B32" s="3" t="s">
        <v>33</v>
      </c>
      <c r="C32" s="2">
        <f>MAX(C14-C5*50,0)</f>
        <v>0</v>
      </c>
      <c r="D32" s="4">
        <v>3.8</v>
      </c>
      <c r="E32" s="12">
        <f t="shared" si="1"/>
        <v>0</v>
      </c>
    </row>
    <row r="33" spans="1:5">
      <c r="A33" s="5"/>
      <c r="B33" s="3" t="s">
        <v>34</v>
      </c>
      <c r="C33" s="2">
        <f>MAX(C15-C5*50,0)</f>
        <v>0</v>
      </c>
      <c r="D33" s="4">
        <v>1.97</v>
      </c>
      <c r="E33" s="12">
        <f t="shared" si="1"/>
        <v>0</v>
      </c>
    </row>
    <row r="34" spans="1:5">
      <c r="A34" s="9"/>
      <c r="B34" s="17" t="s">
        <v>27</v>
      </c>
      <c r="C34" s="5"/>
      <c r="D34" s="9"/>
      <c r="E34" s="10">
        <f>SUM(E19:E33)</f>
        <v>1420.3821942296586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2014-09-04T10:49:03Z</dcterms:modified>
</cp:coreProperties>
</file>