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4685" windowHeight="15675" activeTab="0"/>
  </bookViews>
  <sheets>
    <sheet name="Лист1" sheetId="1" r:id="rId1"/>
  </sheets>
  <definedNames>
    <definedName name="_xlnm._FilterDatabase" localSheetId="0" hidden="1">'Лист1'!$A$1:$R$32</definedName>
  </definedNames>
  <calcPr fullCalcOnLoad="1" refMode="R1C1"/>
</workbook>
</file>

<file path=xl/sharedStrings.xml><?xml version="1.0" encoding="utf-8"?>
<sst xmlns="http://schemas.openxmlformats.org/spreadsheetml/2006/main" count="1536" uniqueCount="734">
  <si>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</si>
  <si>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</si>
  <si>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</si>
  <si>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</si>
  <si>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</si>
  <si>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</si>
  <si>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</si>
  <si>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</si>
  <si>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</si>
  <si>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</si>
  <si>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</si>
  <si>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36C</t>
  </si>
  <si>
    <t>S</t>
  </si>
  <si>
    <t>L</t>
  </si>
  <si>
    <t>M</t>
  </si>
  <si>
    <t>доставка</t>
  </si>
  <si>
    <t>доставка+орг% по предоплате</t>
  </si>
  <si>
    <t>предварительный курс $</t>
  </si>
  <si>
    <t>Black (093)</t>
  </si>
  <si>
    <t>итог.сумма заказа</t>
  </si>
  <si>
    <t>36B</t>
  </si>
  <si>
    <t>32A</t>
  </si>
  <si>
    <t>Цена</t>
  </si>
  <si>
    <t>36D</t>
  </si>
  <si>
    <t>34D</t>
  </si>
  <si>
    <t>XS/S</t>
  </si>
  <si>
    <t>Jet Stream (K94)</t>
  </si>
  <si>
    <t>XL</t>
  </si>
  <si>
    <t xml:space="preserve">себе </t>
  </si>
  <si>
    <t>Aqua Seychelles (6U8)</t>
  </si>
  <si>
    <t>Palm Floral (78Y)</t>
  </si>
  <si>
    <t>Fresh Lilac (39P)</t>
  </si>
  <si>
    <t>Violet Fem (6U3)</t>
  </si>
  <si>
    <t>Minty Fresh (6HC)</t>
  </si>
  <si>
    <t>Tropical Palm (C54)</t>
  </si>
  <si>
    <t>Ignited (2FD)</t>
  </si>
  <si>
    <t>LP-334-387 </t>
  </si>
  <si>
    <t>LP-333-221 </t>
  </si>
  <si>
    <t>LP-324-590</t>
  </si>
  <si>
    <t>LP-339-621</t>
  </si>
  <si>
    <t>Reliance (44B)</t>
  </si>
  <si>
    <t>LP-332-077</t>
  </si>
  <si>
    <t>Lavender Perfume (C94)</t>
  </si>
  <si>
    <t>LP-335-406</t>
  </si>
  <si>
    <t>Blue Sequin (4C2)</t>
  </si>
  <si>
    <t>LP-325-209</t>
  </si>
  <si>
    <t>Black (3HW)</t>
  </si>
  <si>
    <t>LP-329-607</t>
  </si>
  <si>
    <t>Deep Lotus Angel (2GR)</t>
  </si>
  <si>
    <t>LP-320-476</t>
  </si>
  <si>
    <t>Ignited Embellished (2FD)</t>
  </si>
  <si>
    <t>LP-325-835 </t>
  </si>
  <si>
    <t>Seychelles (2AV)</t>
  </si>
  <si>
    <t>LP-315-641</t>
  </si>
  <si>
    <t>Sydney Stripe (AB7)</t>
  </si>
  <si>
    <t>Paradise Zig Zag Print (3US)</t>
  </si>
  <si>
    <t>Bright Pink (2R7)</t>
  </si>
  <si>
    <t>Triumph White (092)</t>
  </si>
  <si>
    <t>LP-339-575 </t>
  </si>
  <si>
    <t>LP-331-445</t>
  </si>
  <si>
    <t>LP-327-458 </t>
  </si>
  <si>
    <t>Black (372)</t>
  </si>
  <si>
    <t>Eclipse Blue (3KD)</t>
  </si>
  <si>
    <t>LP-312-735 </t>
  </si>
  <si>
    <t>Seafoam Blue (2P2)</t>
  </si>
  <si>
    <t>LP-312-815</t>
  </si>
  <si>
    <t>Champagne Dot Print (HE3)</t>
  </si>
  <si>
    <t>LP-312-725 </t>
  </si>
  <si>
    <t>Itty Dot Print (DJ7)</t>
  </si>
  <si>
    <t>LP-319-940</t>
  </si>
  <si>
    <t>Hot And Spicy Dot Lace (42Y)</t>
  </si>
  <si>
    <t>LP-315-658</t>
  </si>
  <si>
    <t>Multi Geo Stripe (7CY)</t>
  </si>
  <si>
    <t>LP-294-021</t>
  </si>
  <si>
    <t>LP-324-926</t>
  </si>
  <si>
    <t>Byron Paisley Paisley Floral (6XU)</t>
  </si>
  <si>
    <t>LP-327-496</t>
  </si>
  <si>
    <t>https://www.victoriassecret.com/clothing/tees-steals/the-essential-bra-top-cami?ProductID=241965&amp;CatalogueType=OLS</t>
  </si>
  <si>
    <t>LP-341-443</t>
  </si>
  <si>
    <t>Zoyann</t>
  </si>
  <si>
    <t>Bright Coral (H47)</t>
  </si>
  <si>
    <t>Sharkskin Grey (6VR)</t>
  </si>
  <si>
    <t>https://www.victoriassecret.com/lingerie/sale-and-clearance/mesh-bodysuit?ProductID=240083&amp;CatalogueType=OLS</t>
  </si>
  <si>
    <t>zulechka</t>
  </si>
  <si>
    <t>https://www.victoriassecret.com/lingerie/sale-and-clearance/embroidered-push-up-bra-dream-angels?ProductID=248377&amp;CatalogueType=OLS</t>
  </si>
  <si>
    <t>https://www.victoriassecret.com/lingerie/sale-and-clearance/fearless-demi-push-up-bra-very-sexy?ProductID=246829&amp;CatalogueType=OLS</t>
  </si>
  <si>
    <t>https://www.victoriassecret.com/sale/clearancepanties/lace-floral-v-string-panty-pink?ProductID=247505&amp;CatalogueType=OLS </t>
  </si>
  <si>
    <t>https://www.victoriassecret.com/panties/panty-clearance/cutout-lace-cheekini-panty-very-sexy?ProductID=248444&amp;CatalogueType=OLS</t>
  </si>
  <si>
    <t>https://www.victoriassecret.com/panties/panty-clearance/lace-trim-cheekini-panty-dream-angels?ProductID=247025&amp;CatalogueType=OLS</t>
  </si>
  <si>
    <t>https://www.victoriassecret.com/panties/panty-clearance/strappy-sequin-v-string-panty-very-sexy?ProductID=209498&amp;CatalogueType=OLS</t>
  </si>
  <si>
    <t>https://www.victoriassecret.com/panties/panty-clearance/limited-edition-waist-cincher-very-sexy?ProductID=221512&amp;CatalogueType=OLS</t>
  </si>
  <si>
    <t>Neff241288</t>
  </si>
  <si>
    <t>https://www.victoriassecret.com/sale/sleepwear/tee-and-short-set-signature-cotton?ProductID=202377&amp;CatalogueType=OLS</t>
  </si>
  <si>
    <t>ponka100</t>
  </si>
  <si>
    <t>https://www.victoriassecret.com/sale/sleepwear/lace-trim-slip-dream-angels?ProductID=249179&amp;CatalogueType=OLS</t>
  </si>
  <si>
    <t>https://www.victoriassecret.com/sale/clearancepanties/lace-waist-cheeky-panty-cotton-lingerie?ProductID=246796&amp;CatalogueType=OLS</t>
  </si>
  <si>
    <t>https://www.victoriassecret.com/panties/panty-clearance/curved-hem-hipster-panty?ProductID=247465&amp;CatalogueType=OLS</t>
  </si>
  <si>
    <t>https://www.victoriassecret.com/swimwear/very-sexy/the-itsy-very-sexy?ProductID=226503&amp;CatalogueType=OLS</t>
  </si>
  <si>
    <t>Polinna</t>
  </si>
  <si>
    <t>aviation</t>
  </si>
  <si>
    <t>https://www.victoriassecret.com//swimwear/bandeau/the-knockout-bandeau-very-sexy?ProductID=209969&amp;CatalogueType=OLS&amp;origin=search</t>
  </si>
  <si>
    <t>https://www.victoriassecret.com/bras/very-sexy/cutout-lace-cheekini-panty-very-sexy?ProductID=230044&amp;CatalogueType=OLS</t>
  </si>
  <si>
    <t>mashulya57</t>
  </si>
  <si>
    <t>https://www.victoriassecret.com/sale/bras/push-up-bra-body-by-victoria?ProductID=246756&amp;CatalogueType=OLS</t>
  </si>
  <si>
    <t>https://www.victoriassecret.com/sale/clearancepanties/cheekini-panty-body-by-victoria?ProductID=246771&amp;CatalogueType=OLS</t>
  </si>
  <si>
    <t>https://www.victoriassecret.com/sale/clearancebras/perfect-coverage-bra-body-by-victoria?ProductID=246751&amp;CatalogueType=OLS</t>
  </si>
  <si>
    <t>Зета Джонс</t>
  </si>
  <si>
    <t>Leksandra</t>
  </si>
  <si>
    <t>https://www.victoriassecret.com/swimwear/shop-by-size/the-flirt-bandeau-beach-sexy?ProductID=226450&amp;CatalogueType=OLS</t>
  </si>
  <si>
    <t>https://www.victoriassecret.com/swimwear/shop-by-size/the-fabulous-top-beach-sexy?ProductID=217776&amp;CatalogueType=OLS</t>
  </si>
  <si>
    <t>https://www.victoriassecret.com/swimwear/shop-by-size/the-unforgettable-demi-top-forever-sexy?ProductID=232163&amp;CatalogueType=OLS</t>
  </si>
  <si>
    <t>доставка %%</t>
  </si>
  <si>
    <t>https://www.victoriassecret.com/bras/panty-clearance/ruched-back-hiphugger-panty-cotton-lingerie?ProductID=246802&amp;CatalogueType=OLS</t>
  </si>
  <si>
    <t>https://www.victoriassecret.com/bras/panty-clearance/lace-waist-cheeky-panty-cotton-lingerie?ProductID=246790&amp;CatalogueType=OLS</t>
  </si>
  <si>
    <t>выкуплено 6 июня</t>
  </si>
  <si>
    <t>ариша11</t>
  </si>
  <si>
    <t>kustik</t>
  </si>
  <si>
    <t>https://www.victoriassecret.com/sale/clearancepanties/thong-panty-body-by-victoria?ProductID=246763&amp;CatalogueType=OLS</t>
  </si>
  <si>
    <t>LP-312-812</t>
  </si>
  <si>
    <t>https://www.victoriassecret.com/sale/clearancepanties/mesh-inset-thong-panty?ProductID=218568&amp;CatalogueType=OLS</t>
  </si>
  <si>
    <t>LP-327-359</t>
  </si>
  <si>
    <t>Quicksand (3F4)</t>
  </si>
  <si>
    <t>https://www.victoriassecret.com/sale/clearancepanties/thong-panty-body-by-victoria?ProductID=247346&amp;CatalogueType=OLS</t>
  </si>
  <si>
    <t>LP-339-045</t>
  </si>
  <si>
    <t>Eclipse Crochet Lace (2XR)</t>
  </si>
  <si>
    <t>Nastasiyacherry</t>
  </si>
  <si>
    <t>https://www.victoriassecret.com/sale/clearancepanties/string-bikini-panty-cotton-lingerie?ProductID=246784&amp;CatalogueType=OLS</t>
  </si>
  <si>
    <t>LP-315-275</t>
  </si>
  <si>
    <t>Purple Rose Stripe (26Q)</t>
  </si>
  <si>
    <t>https://www.victoriassecret.com/sale/clearancepanties/thong-panty-allover-lace-from-cotton-lingerie?ProductID=247355&amp;CatalogueType=OLS</t>
  </si>
  <si>
    <t>LP-339-061 </t>
  </si>
  <si>
    <t>Neon Nectar (3R9)</t>
  </si>
  <si>
    <t>https://www.victoriassecret.com/sale/clearancepanties/bridal-thong-panty-the-lacie?ProductID=248917&amp;CatalogueType=OLS</t>
  </si>
  <si>
    <t>LP-326-926 </t>
  </si>
  <si>
    <t>OS</t>
  </si>
  <si>
    <t>Hitched Graphic (3P2)</t>
  </si>
  <si>
    <t>https://www.victoriassecret.com/sale/clearancepanties/low-rise-cheekini-panty-the-lacie?ProductID=248920&amp;CatalogueType=OLS</t>
  </si>
  <si>
    <t>LP-329-722 </t>
  </si>
  <si>
    <t>White With Hearts Lace (4DX)</t>
  </si>
  <si>
    <t>https://www.victoriassecret.com/sale/clearancepanties/lace-trim-hipkini-panty-dream-angels?ProductID=247017&amp;CatalogueType=OLS</t>
  </si>
  <si>
    <t>LP-335-391</t>
  </si>
  <si>
    <t>Butterfly Print (HC5)</t>
  </si>
  <si>
    <t>Znadezhda</t>
  </si>
  <si>
    <t>https://www.victoriassecret.com/sale/clearanceclothing/fringe-kimono?ProductID=242189&amp;CatalogueType=OLS</t>
  </si>
  <si>
    <t>LP-341-293 </t>
  </si>
  <si>
    <t>Blue Boho (3U5)</t>
  </si>
  <si>
    <t>скидка 20% с самой дорогой вещи</t>
  </si>
  <si>
    <t>KateBond</t>
  </si>
  <si>
    <t>https://www.victoriassecret.com/sale/swim/the-flirt-bandeau-beach-sexy?ProductID=189745&amp;CatalogueType=OLS</t>
  </si>
  <si>
    <t>LP-297-089</t>
  </si>
  <si>
    <t>Coral Paisley (2HZ)</t>
  </si>
  <si>
    <t>LP-297-090 </t>
  </si>
  <si>
    <t>https://www.victoriassecret.com/sale/clothing/drawstring-short?ProductID=218675&amp;CatalogueType=OLS</t>
  </si>
  <si>
    <t>LP-329-492</t>
  </si>
  <si>
    <t>Paisley Print (6U9)</t>
  </si>
  <si>
    <t>invysotskaya</t>
  </si>
  <si>
    <t>https://www.victoriassecret.com/sale/clearanceclothing/v-neck-tee-essential-tees?ProductID=197110&amp;CatalogueType=OLS</t>
  </si>
  <si>
    <t>LP-314-737 </t>
  </si>
  <si>
    <t>Grape Escape (5A7)</t>
  </si>
  <si>
    <t>https://www.victoriassecret.com/sale/clearanceclothing/the-essential-bra-top-cami?ProductID=241965&amp;CatalogueType=OLS</t>
  </si>
  <si>
    <t>eyeofthemoon</t>
  </si>
  <si>
    <t>https://www.victoriassecret.com/sale/clearancebras/add-2-cups-push-up-bra-bombshell?ProductID=246803&amp;CatalogueType=OLS</t>
  </si>
  <si>
    <t>LP-321-914 </t>
  </si>
  <si>
    <t>34A</t>
  </si>
  <si>
    <t>Black/White Ribbon Trim (GK1)</t>
  </si>
  <si>
    <t>https://www.victoriassecret.com/sale/clearancepanties/low-rise-cheekini-panty-the-lacie?ProductID=247310&amp;CatalogueType=OLS</t>
  </si>
  <si>
    <t>LP-338-388 </t>
  </si>
  <si>
    <t>Pink Turn Of The Tides (3AA)</t>
  </si>
  <si>
    <t>https://www.victoriassecret.com/sale/clearancepanties/thong-panty-the-lacie?ProductID=248943&amp;CatalogueType=OLS</t>
  </si>
  <si>
    <t>LP-333-132</t>
  </si>
  <si>
    <t>Bombshell Pink Knot It (4EJ)</t>
  </si>
  <si>
    <t>https://www.victoriassecret.com/sale/clearancepanties/limited-edition-lace-thong-panty?ProductID=248871&amp;CatalogueType=OLS</t>
  </si>
  <si>
    <t>LP-325-649</t>
  </si>
  <si>
    <t>https://www.victoriassecret.com/sale/clearancepanties/lace-cheekster-panty-pink?ProductID=247447&amp;CatalogueType=OLS</t>
  </si>
  <si>
    <t>LP-339-548</t>
  </si>
  <si>
    <t>Buff (B15)</t>
  </si>
  <si>
    <t>масловадарья</t>
  </si>
  <si>
    <t>https://www.victoriassecret.com//swimwear/shop-by-size-mobile/ruffle-bralette-top-beach-sexy?ProductID=232268&amp;CatalogueType=OLS&amp;origin=search</t>
  </si>
  <si>
    <t>LP-329-661 </t>
  </si>
  <si>
    <t>Neon Citrus (6UH)</t>
  </si>
  <si>
    <t>LP-329-662</t>
  </si>
  <si>
    <t>Ясечка1</t>
  </si>
  <si>
    <t>https://www.victoriassecret.com/swimwear/itsy/the-itsy-beach-sexy?ProductID=205414&amp;CatalogueType=OLS</t>
  </si>
  <si>
    <t>LP-321-061</t>
  </si>
  <si>
    <t>White (092)</t>
  </si>
  <si>
    <t>https://www.victoriassecret.com/swimwear/shop-by-size/the-plunge-halter-beach-sexy?ProductID=247829&amp;CatalogueType=OLS</t>
  </si>
  <si>
    <t>LP-311-593 </t>
  </si>
  <si>
    <t>https://www.victoriassecret.com/swimwear/all-bottoms/the-knockout-bikini-beach-sexy?ProductID=210305&amp;CatalogueType=OLS</t>
  </si>
  <si>
    <t>LP-294-031</t>
  </si>
  <si>
    <t>Multi Stripe Geo (7CY)</t>
  </si>
  <si>
    <t>Estimated Ship: June 24</t>
  </si>
  <si>
    <t>https://www.victoriassecret.com/swimwear/bandeau/the-flirt-bandeau-beach-sexy?ProductID=242219&amp;CatalogueType=OLS</t>
  </si>
  <si>
    <t>LP-316-860</t>
  </si>
  <si>
    <t>34В </t>
  </si>
  <si>
    <t>Flo Fuchsia (5W7)</t>
  </si>
  <si>
    <t>https://www.victoriassecret.com/swimwear/bandeau/cheeky-hipkini-beach-sexy?ProductID=234871&amp;CatalogueType=OLS</t>
  </si>
  <si>
    <t>LP-316-861</t>
  </si>
  <si>
    <t>https://www.victoriassecret.com/sale/clothing/the-beach-bra-top-dress?ProductID=241940&amp;CatalogueType=OLS</t>
  </si>
  <si>
    <t>LP-338-652</t>
  </si>
  <si>
    <t>https://www.victoriassecret.com/sale/clearancepanties/geo-lace-trim-cheekster-panty-pink?ProductID=247467&amp;CatalogueType=OLS</t>
  </si>
  <si>
    <t>LP-339-589 </t>
  </si>
  <si>
    <t>St Patty Green (29R)</t>
  </si>
  <si>
    <t>https://www.victoriassecret.com/sale/clearancebras/perfect-coverage-bra-body-by-victoria?ProductID=248162&amp;CatalogueType=OLS</t>
  </si>
  <si>
    <t>LP-329-272</t>
  </si>
  <si>
    <t>Shell Pink Daisy Lace (H32)</t>
  </si>
  <si>
    <t>нет в наличии</t>
  </si>
  <si>
    <t>https://www.victoriassecret.com/panties/panty-clearance/allover-lace-mini-cheekster-pink?ProductID=247449&amp;CatalogueType=OLS</t>
  </si>
  <si>
    <t>LP-339-543</t>
  </si>
  <si>
    <t>https://www.victoriassecret.com/panties/panty-clearance/date-mini-cheekster-panty-pink?ProductID=247462&amp;CatalogueType=OLS</t>
  </si>
  <si>
    <t>LP-339-568</t>
  </si>
  <si>
    <t>Rose Grey (GG3)</t>
  </si>
  <si>
    <t>https://www.victoriassecret.com/panties/panty-clearance/geo-lace-trim-thong-panty-pink?ProductID=247469&amp;CatalogueType=OLS</t>
  </si>
  <si>
    <t>LP-339-587</t>
  </si>
  <si>
    <t>Jannet17</t>
  </si>
  <si>
    <t>Love VS Graphic (268)</t>
  </si>
  <si>
    <t>https://www.victoriassecret.com/sale/clearancepanties/low-rise-bloomer-panty-cotton-lingerie?ProductID=247280&amp;CatalogueType=OLS</t>
  </si>
  <si>
    <t>LP-337-472</t>
  </si>
  <si>
    <t>Wild Thing Print (3ZA)</t>
  </si>
  <si>
    <t>Black Stripe (3W6)</t>
  </si>
  <si>
    <t>выкуплено 7 июня</t>
  </si>
  <si>
    <t>Order Date: 06/06/2015</t>
  </si>
  <si>
    <t>Order Date: 06/07/2015</t>
  </si>
  <si>
    <t>https://www.victoriassecret.com//pink/apparel-the-tee-shop-mobile/side-slit-pocket-tee-pink?ProductID=243215&amp;CatalogueType=OLS&amp;origin=search</t>
  </si>
  <si>
    <t>Svetlana.Kulkova</t>
  </si>
  <si>
    <t>https://www.victoriassecret.com/swimwear/sale-and-specials/the-strappy-cheeky-beach-sexy?ProductID=232259&amp;CatalogueType=OLS</t>
  </si>
  <si>
    <t>https://www.victoriassecret.com/swimwear/sale-and-specials/ruffle-bralette-top-beach-sexy?ProductID=232266&amp;CatalogueType=OLS</t>
  </si>
  <si>
    <t>Order Date: 06/09/2015</t>
  </si>
  <si>
    <t>LP-315-641 </t>
  </si>
  <si>
    <t>Festival Geo (4JG)</t>
  </si>
  <si>
    <t>LP-337-812</t>
  </si>
  <si>
    <t>White Stripe (4T6)</t>
  </si>
  <si>
    <t>LP-312-815 </t>
  </si>
  <si>
    <t>Pirouette Pink (2PT)</t>
  </si>
  <si>
    <t>LP-329-661</t>
  </si>
  <si>
    <t>LP-329-662 </t>
  </si>
  <si>
    <t>https://www.victoriassecret.com/lingerie/sale-and-clearance/limited-edition-demi-bra-very-sexy?ProductID=247530&amp;CatalogueType=OLS</t>
  </si>
  <si>
    <t>LP-339-711</t>
  </si>
  <si>
    <t>Black Over New Nude (3HW)</t>
  </si>
  <si>
    <t>cdtnbr84</t>
  </si>
  <si>
    <t>https://www.victoriassecret.com/victorias-secret-sport/shop-sport-bras-by-size/incredible-by-victorias-secret-sport-bra-victorias-secret-sport?ProductID=244727&amp;CatalogueType=OLS</t>
  </si>
  <si>
    <t>LP-335-169</t>
  </si>
  <si>
    <t>https://www.victoriassecret.com/sleepwear/sleepshirts-and-nighties/eyelet-lace-trim-nightie?ProductID=237792&amp;CatalogueType=OLS</t>
  </si>
  <si>
    <t>LP-311-259</t>
  </si>
  <si>
    <t>Iconic Leopard (4H3)</t>
  </si>
  <si>
    <t>Dianaaa</t>
  </si>
  <si>
    <t>https://www.victoriassecret.com/sale/clearancebras/strappy-crossback-push-up-bra-very-sexy?ProductID=246924&amp;CatalogueType=OLS</t>
  </si>
  <si>
    <t>LP-332-602</t>
  </si>
  <si>
    <t>Bright Cherry (3YU)</t>
  </si>
  <si>
    <t>https://www.victoriassecret.com/panties/panty-clearance/scandalous-v-string-panty-very-sexy?ProductID=246904&amp;CatalogueType=OLS&amp;swatchImage=V869695_2FD</t>
  </si>
  <si>
    <t>LP-332-451 </t>
  </si>
  <si>
    <t>Ignited Red (2FD)</t>
  </si>
  <si>
    <t>Justanna</t>
  </si>
  <si>
    <t>https://www.victoriassecret.com/sale/clearanceswim/braided-lace-up-bandeau-beach-sexy?ProductID=235583&amp;CatalogueType=OLS</t>
  </si>
  <si>
    <t>LP-333-502</t>
  </si>
  <si>
    <t>Pineapple Toss (7DH)</t>
  </si>
  <si>
    <t>https://www.victoriassecret.com/sale/clearanceswim/convertible-halter-forever-sexy?ProductID=223856&amp;CatalogueType=OLS</t>
  </si>
  <si>
    <t>LP-316-636</t>
  </si>
  <si>
    <t>34C</t>
  </si>
  <si>
    <t>White Floral/Animal (5YZ)</t>
  </si>
  <si>
    <t xml:space="preserve">little_signorina </t>
  </si>
  <si>
    <t>https://www.victoriassecret.com/swimwear/beach-sexy/the-flirt-bandeau-beach-sexy?ProductID=237688&amp;CatalogueType=OLS</t>
  </si>
  <si>
    <t>LP-324-603 </t>
  </si>
  <si>
    <t>Black White Dot (4U3)</t>
  </si>
  <si>
    <t>LP-318-445</t>
  </si>
  <si>
    <t xml:space="preserve">50% скидка </t>
  </si>
  <si>
    <t>LP-324-604</t>
  </si>
  <si>
    <t>https://www.victoriassecret.com/swimwear/beach-sexy/the-teeny-triangle-top-beach-sexy?ProductID=246611&amp;CatalogueType=OLS</t>
  </si>
  <si>
    <t>LP-336-783</t>
  </si>
  <si>
    <t>Little Leopard (58K)</t>
  </si>
  <si>
    <t>LP-336-799 </t>
  </si>
  <si>
    <t>Эйвори</t>
  </si>
  <si>
    <t>https://www.victoriassecret.com/sale/clearancebras/ring-strappy-back-push-up-bra-very-sexy?ProductID=246920&amp;CatalogueType=OLS</t>
  </si>
  <si>
    <t>LP-332-595</t>
  </si>
  <si>
    <t>34B</t>
  </si>
  <si>
    <t>Dark And Stormy (3DQ)</t>
  </si>
  <si>
    <t>https://www.victoriassecret.com/lingerie/shop-all-lingerie/lace-trim-slip-dream-angels?ProductID=241982&amp;CatalogueType=OLS</t>
  </si>
  <si>
    <t>LP-333-761</t>
  </si>
  <si>
    <t>Coconut White (B20)</t>
  </si>
  <si>
    <t>https://www.victoriassecret.com/sale/clearancepanties/ultra-low-rise-cheeky-panty-the-lacie?ProductID=248915&amp;CatalogueType=OLS</t>
  </si>
  <si>
    <t>LP-317-989</t>
  </si>
  <si>
    <t>Minty Fresh/Dark And Stormy Cross Dye (L89)</t>
  </si>
  <si>
    <t>https://www.victoriassecret.com/sale/clearancepanties/dot-mesh-thong-panty-cotton-lingerie?ProductID=246880&amp;CatalogueType=OLS</t>
  </si>
  <si>
    <t>LP-331-914</t>
  </si>
  <si>
    <t>Tangy Sorbet Dot Mesh Lace (G49)</t>
  </si>
  <si>
    <t>https://www.victoriassecret.com/sale/clearancepanties/lace-trim-cheekster-panty-pink?ProductID=247509&amp;CatalogueType=OLS</t>
  </si>
  <si>
    <t>LP-339-622</t>
  </si>
  <si>
    <t>Heather Lime Zest With Minty Fresh (26N)</t>
  </si>
  <si>
    <t>https://www.victoriassecret.com/sale/clearancepanties/all-over-geo-lace-thong-pink?ProductID=247494&amp;CatalogueType=OLS</t>
  </si>
  <si>
    <t>LP-339-610</t>
  </si>
  <si>
    <t>Atomic Tangerine (B58)</t>
  </si>
  <si>
    <t>https://www.victoriassecret.com/sale/clearancepanties/high-leg-brief-panty-cotton-lingerie?ProductID=246781&amp;CatalogueType=OLS&amp;swatchImage=V429888</t>
  </si>
  <si>
    <t>https://www.victoriassecret.com/sale/clearancepanties/hiphugger-panty-cotton-lingerie?ProductID=246817&amp;CatalogueType=OLS&amp;swatchImage=V429869</t>
  </si>
  <si>
    <t>Airis*</t>
  </si>
  <si>
    <t>https://www.victoriassecret.com/sale/clearancebras/ring-strappy-back-push-up-bra-very-sexy?ProductID=246917&amp;CatalogueType=OLS</t>
  </si>
  <si>
    <t>LP-332-593</t>
  </si>
  <si>
    <t>32B</t>
  </si>
  <si>
    <t>Bright Cherry W/ Lace Trim (3YU)</t>
  </si>
  <si>
    <t>Bogdana</t>
  </si>
  <si>
    <t>https://www.victoriassecret.com/sale/clearancepanties/lace-waist-hiphugger-panty-cotton-lingerie?ProductID=248952&amp;CatalogueType=OLS</t>
  </si>
  <si>
    <t>https://www.victoriassecret.com/sale/clearancepanties/lace-waist-hiphugger-panty-cotton-lingerie?ProductID=246879&amp;CatalogueType=OLS</t>
  </si>
  <si>
    <t>https://www.victoriassecret.com/panties/bra-clearance/wear-everywhere-strapless-push-up-bra-pink?ProductID=248424&amp;CatalogueType=OLS</t>
  </si>
  <si>
    <t>LenaRuS</t>
  </si>
  <si>
    <t>https://www.victoriassecret.com/swimwear/bandeau/the-lace-midi-beach-sexy?ProductID=226536&amp;CatalogueType=OLS</t>
  </si>
  <si>
    <t>LP-329-578</t>
  </si>
  <si>
    <t>Black Lace (79J)</t>
  </si>
  <si>
    <t>LP-329-579</t>
  </si>
  <si>
    <t>СчастьеЕсть</t>
  </si>
  <si>
    <t>Arishkin</t>
  </si>
  <si>
    <t>https://www.victoriassecret.com//swimwear/halter/the-plunge-halter-beach-sexy?ProductID=247882&amp;CatalogueType=OLS&amp;origin=search</t>
  </si>
  <si>
    <t>https://www.victoriassecret.com//swimwear/cheeky/the-knockout-bikini-beach-sexy?ProductID=210305&amp;CatalogueType=OLS&amp;origin=search</t>
  </si>
  <si>
    <t>Симпампулька</t>
  </si>
  <si>
    <t>https://www.victoriassecret.com/sale/swim/the-flirt-bandeau-beach-sexy?ProductID=212226&amp;CatalogueType=OLS</t>
  </si>
  <si>
    <t>https://www.victoriassecret.com/panties/panty-clearance/itsy-cheekini-panty-very-sexy?ProductID=247384&amp;CatalogueType=OLS&amp;swatchImage=2FD</t>
  </si>
  <si>
    <t>https://www.victoriassecret.com/sleepwear/slips/racerback-slip-signature-cotton?ProductID=202387&amp;CatalogueType=OLS</t>
  </si>
  <si>
    <t>скидка 20% с самой дорогой вещи из клиранса</t>
  </si>
  <si>
    <t>выкуплено 9 июня</t>
  </si>
  <si>
    <t>Order Date: 06/11/2015</t>
  </si>
  <si>
    <t>LP-332-484</t>
  </si>
  <si>
    <t>Set Sail Stripe (3WB)</t>
  </si>
  <si>
    <t>LP-331-909</t>
  </si>
  <si>
    <t>Blue Sydney Stripe (AB7)</t>
  </si>
  <si>
    <t>Cherry Print (3X4)</t>
  </si>
  <si>
    <t>LP-311-593</t>
  </si>
  <si>
    <t>Estimated Ship: July 5 </t>
  </si>
  <si>
    <t>LP-293-957</t>
  </si>
  <si>
    <t>LP-332-494</t>
  </si>
  <si>
    <t>Heather Grey (Q10)</t>
  </si>
  <si>
    <t>LP-321-659 </t>
  </si>
  <si>
    <t>Bombshell Pink Angel Lace Racerback (25C)</t>
  </si>
  <si>
    <t>svet ok</t>
  </si>
  <si>
    <t>LP-330-415 </t>
  </si>
  <si>
    <t>Gypsy Paisley Stripe (78D)</t>
  </si>
  <si>
    <t>LP-329-572 </t>
  </si>
  <si>
    <t>LP-332-623</t>
  </si>
  <si>
    <t>Grey Floral (HH4)</t>
  </si>
  <si>
    <t>LP-325-816</t>
  </si>
  <si>
    <t>Bright Cherry (S40)</t>
  </si>
  <si>
    <t>Estimated Ship: Sept. 20</t>
  </si>
  <si>
    <t>LP-334-811 </t>
  </si>
  <si>
    <t>Sapphired Up Ring Back (3JY)</t>
  </si>
  <si>
    <t>LP-334-807 </t>
  </si>
  <si>
    <t>Black Sun Rays (E26)</t>
  </si>
  <si>
    <t>Pirouette Pink Sun Rays (H79)</t>
  </si>
  <si>
    <t>Bombshell Pink Ring Back (25C)</t>
  </si>
  <si>
    <t>LP-339-580</t>
  </si>
  <si>
    <t>Purple Tie Dye (4TZ)</t>
  </si>
  <si>
    <t>LP-339-299 </t>
  </si>
  <si>
    <t>Coral Flash Strappy (L86)</t>
  </si>
  <si>
    <t>LP-329-719 </t>
  </si>
  <si>
    <t>White Heart Lace (4DX)</t>
  </si>
  <si>
    <t>globusnn</t>
  </si>
  <si>
    <t>https://www.victoriassecret.com/panties/panty-clearance/cheekini-panty-body-by-victoria?ProductID=246875&amp;CatalogueType=OLS</t>
  </si>
  <si>
    <t>LP-331-908</t>
  </si>
  <si>
    <t>Champagne Metallic Lace (934)</t>
  </si>
  <si>
    <t>https://www.victoriassecret.com/panties/panty-clearance/low-rise-bikini-panty-cotton-lingerie?ProductID=246805&amp;CatalogueType=OLS</t>
  </si>
  <si>
    <t>LP-319-937 </t>
  </si>
  <si>
    <t>Bohemian Rhapsody (45A)</t>
  </si>
  <si>
    <t>https://www.victoriassecret.com/sleepwear/sleepshirts-and-nighties/ruffle-slip?ProductID=241782&amp;CatalogueType=OLS</t>
  </si>
  <si>
    <t>LP-334-664</t>
  </si>
  <si>
    <t>Blue Paisley (276)</t>
  </si>
  <si>
    <t>https://www.victoriassecret.com/sleepwear/sleepshirts-and-nighties/racerback-slip-signature-cotton?ProductID=202385&amp;CatalogueType=OLS</t>
  </si>
  <si>
    <t>LP-320-536</t>
  </si>
  <si>
    <t>Solar Sorbet Angel (G60)</t>
  </si>
  <si>
    <t>Ko4ka</t>
  </si>
  <si>
    <t>https://www.victoriassecret.com/victorias-secret-sport/sport-sale-event/incredible-by-victoria39s-secret-front-close-sport-bra-victorias-secret-sport?ProductID=205543&amp;CatalogueType=OLS&amp;swatchImage=4CB</t>
  </si>
  <si>
    <t>LP-340-404</t>
  </si>
  <si>
    <t>32D</t>
  </si>
  <si>
    <t>LP-293-950</t>
  </si>
  <si>
    <t>Engineered Paisley (6XS)</t>
  </si>
  <si>
    <t>LP-324-894</t>
  </si>
  <si>
    <t>Rich Grape (5ZF)</t>
  </si>
  <si>
    <t>balanova</t>
  </si>
  <si>
    <t>https://www.victoriassecret.com/sale/clearancebras/unlined-demi-bra-body-by-victoria?ProductID=246866&amp;CatalogueType=OLS</t>
  </si>
  <si>
    <t>LP-331-774</t>
  </si>
  <si>
    <t>Smoke And Mirror Grey (E49)</t>
  </si>
  <si>
    <t>https://www.victoriassecret.com/beauty/makeup-specials/shiny-kiss-flavored-gloss-beauty-rush?ProductID=228349&amp;CatalogueType=OLS</t>
  </si>
  <si>
    <t>LP-312-885</t>
  </si>
  <si>
    <t>Candy Baby (06G)</t>
  </si>
  <si>
    <t>Pink Goes Pop (AS8)</t>
  </si>
  <si>
    <t>mamaksy</t>
  </si>
  <si>
    <t>https://www.victoriassecret.com/beauty/all-makeup/shiny-kiss-flavored-gloss-beauty-rush?ProductID=228349&amp;CatalogueType=OLS</t>
  </si>
  <si>
    <t>LP-312-885 </t>
  </si>
  <si>
    <t>Taffy Go Lucky (048)</t>
  </si>
  <si>
    <t>https://www.victoriassecret.com/beauty/makeup-specials/color-shine-gloss-beauty-rush?ProductID=234689&amp;CatalogueType=OLS</t>
  </si>
  <si>
    <t>LP-318-814 </t>
  </si>
  <si>
    <t>Electric (26T)</t>
  </si>
  <si>
    <t>LP-303-392</t>
  </si>
  <si>
    <t>White (L87)</t>
  </si>
  <si>
    <t>nightmare</t>
  </si>
  <si>
    <t>https://www.victoriassecret.com/sleepwear/sleepshirts-and-nighties/sleepshirt-signature-cotton?ProductID=246912&amp;CatalogueType=OLS</t>
  </si>
  <si>
    <t>LP-332-487</t>
  </si>
  <si>
    <t>Neon Pink Meteor (37A)</t>
  </si>
  <si>
    <t>выкуплено 11 июня</t>
  </si>
  <si>
    <t>Estimated Ship: May 12 - вышлют отдельно 12 мая (возможно раньше, возможно позже, дата ориентировочная)</t>
  </si>
  <si>
    <t>Estimated Ship: June 28 - вышлют отдельно 28 июня (возможно раньше, возможно позже, дата ориентировочная)</t>
  </si>
  <si>
    <t>https://www.victoriassecret.com/sale/clearancebras/add-2-cups-push-up-bra-bombshell?ProductID=247558&amp;CatalogueType=OLS</t>
  </si>
  <si>
    <t>LP-339-904</t>
  </si>
  <si>
    <t>Floral Ribbon Slot (48T)</t>
  </si>
  <si>
    <t>LP-337-092</t>
  </si>
  <si>
    <t>Violet Sugar (P76)</t>
  </si>
  <si>
    <t>LP-334-460</t>
  </si>
  <si>
    <t>Harbor Blue (C61)</t>
  </si>
  <si>
    <t>LP-313-901</t>
  </si>
  <si>
    <t>Queens Fool Print (W60)</t>
  </si>
  <si>
    <t>Pirouette Pink (752)</t>
  </si>
  <si>
    <t>https://www.victoriassecret.com/panties/5-for-27-styles/logo-thong-panty-allover-lace-from-cotton-lingerie?ProductID=248901&amp;CatalogueType=OLS</t>
  </si>
  <si>
    <t>Black (E26)</t>
  </si>
  <si>
    <t>https://www.victoriassecret.com/panties/5-for-27-styles/dot-logo-thong-panty-allover-lace-from-cotton-lingerie?ProductID=249881&amp;CatalogueType=OLS</t>
  </si>
  <si>
    <t>https://www.victoriassecret.com/panties/5-for-27-styles/thong-panty-allover-lace-from-cotton-lingerie?ProductID=242290&amp;CatalogueType=OLS</t>
  </si>
  <si>
    <t>LP-313-836</t>
  </si>
  <si>
    <t>Bombshell Pink (25C)</t>
  </si>
  <si>
    <t>LP-322-558 </t>
  </si>
  <si>
    <t>Mini Leopard Print Mix (DI9)</t>
  </si>
  <si>
    <t>https://www.victoriassecret.com/sale/clearancepanties/lace-trim-hipster-panty-pink?ProductID=247457&amp;CatalogueType=OLS</t>
  </si>
  <si>
    <t>LP-339-571 </t>
  </si>
  <si>
    <t>https://www.victoriassecret.com/sale/clearancepanties/curved-hem-hipster-pink?ProductID=247456&amp;CatalogueType=OLS</t>
  </si>
  <si>
    <t>LP-339-577 </t>
  </si>
  <si>
    <t>Heather Peach (5TV)</t>
  </si>
  <si>
    <t>https://www.victoriassecret.com/sale/clearancepanties/lace-trim-cheekster-pink?ProductID=247439&amp;CatalogueType=OLS</t>
  </si>
  <si>
    <t>LP-339-552</t>
  </si>
  <si>
    <t>https://www.victoriassecret.com/panties/panty-clearance/ruched-back-hiphugger-panty-cotton-lingerie?ProductID=246802&amp;CatalogueType=OLS</t>
  </si>
  <si>
    <t>LP-319-940 </t>
  </si>
  <si>
    <t>Eggplant Painters Stripe (3PJ)</t>
  </si>
  <si>
    <t>LP-315-274</t>
  </si>
  <si>
    <t>Mini Leopard Print (DI9)</t>
  </si>
  <si>
    <t>https://www.victoriassecret.com/sale/clearancepanties/lace-trim-hipster-panty-pink?ProductID=247461&amp;CatalogueType=OLS</t>
  </si>
  <si>
    <t>LP-339-579 </t>
  </si>
  <si>
    <t xml:space="preserve">XS </t>
  </si>
  <si>
    <t>Order Date: 06/14/2015</t>
  </si>
  <si>
    <t>https://www.victoriassecret.com/panties/3-for-33-styles/mesh-crisscross-cheeky-panty-very-sexy?ProductID=244709&amp;CatalogueType=OLS</t>
  </si>
  <si>
    <t>LP-334-291</t>
  </si>
  <si>
    <t>True Navy (J01)</t>
  </si>
  <si>
    <t>https://www.victoriassecret.com/panties/3-for-33-styles/no-show-sexy-bikini-panty?ProductID=245284&amp;CatalogueType=OLS</t>
  </si>
  <si>
    <t>LP-276-570</t>
  </si>
  <si>
    <t>White (DK9)</t>
  </si>
  <si>
    <t>https://www.victoriassecret.com/panties/3-for-33-styles/victoria39s-secret-darling-mesh-thong-panty?ProductID=235564&amp;CatalogueType=OLS</t>
  </si>
  <si>
    <t>LP-333-454 </t>
  </si>
  <si>
    <t>Pink Balloon With Pirouette Trim (AR3)</t>
  </si>
  <si>
    <t>https://www.victoriassecret.com//pink/bras/personal-bra-boutique/victoria39s-secret-darling-demi-push-up?ProductID=247812&amp;CatalogueType=OLS&amp;origin=search</t>
  </si>
  <si>
    <t>LP-333-896</t>
  </si>
  <si>
    <t>Pink Ruched (AR3)</t>
  </si>
  <si>
    <t>https://www.victoriassecret.com/victorias-secret-sport/panties/no-show-thong-sport-panty-victorias-secret-sport?ProductID=242727&amp;CatalogueType=OLS</t>
  </si>
  <si>
    <t>LP-323-975</t>
  </si>
  <si>
    <t>Black (DL3)</t>
  </si>
  <si>
    <t>https://www.victoriassecret.com/victorias-secret-sport/sports-bras/angel-by-victoria39s-secret-sport-bra-victorias-secret-sport?ProductID=240208&amp;CatalogueType=OLS</t>
  </si>
  <si>
    <t>LP-328-515</t>
  </si>
  <si>
    <t>Neon Lemon (160)</t>
  </si>
  <si>
    <t>https://www.victoriassecret.com/victorias-secret-sport/all-tops/gym-tank-victorias-secret-sport?ProductID=241356&amp;CatalogueType=OLS</t>
  </si>
  <si>
    <t>LP-334-338</t>
  </si>
  <si>
    <t>Neon Lemon VSX Graphic (BW8)</t>
  </si>
  <si>
    <t>Signija</t>
  </si>
  <si>
    <t>https://www.victoriassecret.com/bras/bra-clearance/demi-bra-body-by-victoria?ProductID=246755&amp;CatalogueType=OLS</t>
  </si>
  <si>
    <t>LP-312-729</t>
  </si>
  <si>
    <t>Black Dot (302)</t>
  </si>
  <si>
    <t>Дарья:)</t>
  </si>
  <si>
    <t>https://www.victoriassecret.com/swimwear/sale-and-specials/the-strappy-fabulous-top-beach-sexy?ProductID=221376&amp;CatalogueType=OLS</t>
  </si>
  <si>
    <t>Black Floral (79U)</t>
  </si>
  <si>
    <t>https://www.victoriassecret.com/swimwear/all-bottoms/the-itsy-beach-sexy?ProductID=246122&amp;CatalogueType=OLS</t>
  </si>
  <si>
    <t>LP-336-802</t>
  </si>
  <si>
    <t>Cabana Green (22P)</t>
  </si>
  <si>
    <t>https://www.victoriassecret.com/swimwear/one-pieces-tankinis/belted-asymmetric-one-piece-forever-sexy?ProductID=221435&amp;CatalogueType=OLS</t>
  </si>
  <si>
    <t>LP-329-155</t>
  </si>
  <si>
    <t>Black/White Tiny Animal (6X4)</t>
  </si>
  <si>
    <t>vihrovatati</t>
  </si>
  <si>
    <t>https://www.victoriassecret.com/sale/clearanceswim/the-knockout-bandeau-forever-sexy?ProductID=224665&amp;CatalogueType=OLS</t>
  </si>
  <si>
    <t>LP-303-540</t>
  </si>
  <si>
    <t>34DD</t>
  </si>
  <si>
    <t>Diffused Floral (6X8)</t>
  </si>
  <si>
    <t>https://www.victoriassecret.com/swimwear/halter/the-hottie-halter-very-sexy?ProductID=248086&amp;CatalogueType=OLS</t>
  </si>
  <si>
    <t>LP-333-986</t>
  </si>
  <si>
    <t>Iris (805)</t>
  </si>
  <si>
    <t>https://www.victoriassecret.com/swimwear/halter/the-hottie-cheeky-very-sexy?ProductID=233936&amp;CatalogueType=OLS</t>
  </si>
  <si>
    <t>LP-333-989</t>
  </si>
  <si>
    <t>https://www.victoriassecret.com/clothing/cover-ups-steals/the-itsy-beach-sexy?ProductID=205452&amp;CatalogueType=OLS</t>
  </si>
  <si>
    <t>https://www.victoriassecret.com/swimwear/sale-and-specials/cropped-top-beach-sexy?ProductID=228811&amp;CatalogueType=OLS</t>
  </si>
  <si>
    <t>https://www.victoriassecret.com/swimwear/sale-and-specials/the-embossed-teeny-triangle-top-beach-sexy?ProductID=243203&amp;CatalogueType=OLS</t>
  </si>
  <si>
    <t>LP-334-687</t>
  </si>
  <si>
    <t>https://www.victoriassecret.com/swimwear/sale-and-specials/embossed-neoprene-string-bottom-beach-sexy?ProductID=241783&amp;CatalogueType=OLS</t>
  </si>
  <si>
    <t>LP-334-688</t>
  </si>
  <si>
    <t>https://www.victoriassecret.com/sale/clearanceswim/the-itsy-beach-sexy?ProductID=246122&amp;CatalogueType=OLS</t>
  </si>
  <si>
    <t>LP-336-802 </t>
  </si>
  <si>
    <t>Boardwalk Pink (77D)</t>
  </si>
  <si>
    <t>https://www.victoriassecret.com/swimwear/clearance/the-teeny-triangle-top-beach-sexy?ProductID=205345&amp;CatalogueType=OLS</t>
  </si>
  <si>
    <t>LP-336-782 </t>
  </si>
  <si>
    <t>https://www.victoriassecret.com/swimwear/sale-and-specials/the-lace-midi-beach-sexy?ProductID=226536&amp;CatalogueType=OLS</t>
  </si>
  <si>
    <t>https://www.victoriassecret.com/swimwear/all-bottoms/the-teeny-bikini-beach-sexy?ProductID=246153&amp;CatalogueType=OLS&amp;swatchImage=092</t>
  </si>
  <si>
    <t>LP-333-050</t>
  </si>
  <si>
    <t>White Lace (092)</t>
  </si>
  <si>
    <t>ИринаСП</t>
  </si>
  <si>
    <t>https://www.victoriassecret.com/swimwear/sale-and-specials/the-flounce-fabulous-top-beach-sexy?ProductID=227188&amp;CatalogueType=OLS</t>
  </si>
  <si>
    <t>LP-329-065 </t>
  </si>
  <si>
    <t>Spring Orchid (77K)</t>
  </si>
  <si>
    <t>LP-329-577 </t>
  </si>
  <si>
    <t>SoLHblLLLkO</t>
  </si>
  <si>
    <t>https://www.victoriassecret.com/swimwear/beach-sexy/the-getaway-halter-beach-sexy?ProductID=228715&amp;CatalogueType=OLS</t>
  </si>
  <si>
    <t>LP-339-098</t>
  </si>
  <si>
    <t>32D3</t>
  </si>
  <si>
    <t>White Graffiti Metallic (6XG)</t>
  </si>
  <si>
    <t>Estimated Ship: July 9</t>
  </si>
  <si>
    <t>LP-327-426</t>
  </si>
  <si>
    <t>nau6a</t>
  </si>
  <si>
    <t>https://www.victoriassecret.com/swimwear/sale-and-specials/flounce-halter-beach-sexy?ProductID=221500&amp;CatalogueType=OLS</t>
  </si>
  <si>
    <t>LP-329-575</t>
  </si>
  <si>
    <t>Sanded Ivory (77H)</t>
  </si>
  <si>
    <t>LP-329-577</t>
  </si>
  <si>
    <t>https://www.victoriassecret.com/swimwear/clearance/the-plunge-halter-beach-sexy?ProductID=247864&amp;CatalogueType=OLS</t>
  </si>
  <si>
    <t>Purple Cloud (6TM)</t>
  </si>
  <si>
    <t>LP-336-785 </t>
  </si>
  <si>
    <t>Sky High Cloud (6XK)</t>
  </si>
  <si>
    <t>выкуплено 14 июня</t>
  </si>
  <si>
    <t>горбушечка</t>
  </si>
  <si>
    <t>https://www.victoriassecret.com/victorias-secret-sport/bottoms-sale/knockout-by-victoria39s-secret-tight-victorias-secret-sport?ProductID=247756&amp;CatalogueType=OLS</t>
  </si>
  <si>
    <t>LP-329-958</t>
  </si>
  <si>
    <t>XS.Short</t>
  </si>
  <si>
    <t>Neon Nectar Tribal Geo (7F3)</t>
  </si>
  <si>
    <t>https://www.victoriassecret.com/bras/push-up/push-up-bra-dream-angels?ProductID=244463&amp;CatalogueType=OLS</t>
  </si>
  <si>
    <t>LP-334-746</t>
  </si>
  <si>
    <t>Smoke And Mirrors W/ Peek-A-Boo Lace (M37)</t>
  </si>
  <si>
    <t>https://www.victoriassecret.com/panties/thongs-and-v-strings/lace-trim-thong-panty-dream-angels?ProductID=243169&amp;CatalogueType=OLS</t>
  </si>
  <si>
    <t>LP-325-298</t>
  </si>
  <si>
    <t>Smoke And Mirrors With Frosted Iris Iridescent Lace And Treasure (M37)</t>
  </si>
  <si>
    <t>Order Date: 06/15/2015</t>
  </si>
  <si>
    <t>zvezda13</t>
  </si>
  <si>
    <t>https://www.victoriassecret.com/swimwear/sale-and-specials/the-knockout-bandeau-very-sexy?ProductID=236426&amp;CatalogueType=OLS</t>
  </si>
  <si>
    <t>LP-332-355</t>
  </si>
  <si>
    <t>Creamy Apricot (6TU)</t>
  </si>
  <si>
    <t>https://www.victoriassecret.com/swimwear/sale-and-specials/the-itsy-beach-sexy?ProductID=187984&amp;CatalogueType=OLS</t>
  </si>
  <si>
    <t>https://www.victoriassecret.com/panties/5-for-27-styles/dot-logo-thong-panty-allover-lace-from-cotton-lingerie?ProductID=247246&amp;CatalogueType=OLS</t>
  </si>
  <si>
    <t>Estimated Ship: Jun 24</t>
  </si>
  <si>
    <t>https://www.victoriassecret.com//sale/panties/lace-waist-thong-panty-cotton-lingerie?ProductID=240796&amp;CatalogueType=OLS&amp;origin=search</t>
  </si>
  <si>
    <t>https://www.victoriassecret.com//panties/5-for-27-styles/dot-logo-thong-panty-allover-lace-from-cotton-lingerie?ProductID=249881&amp;CatalogueType=OLS&amp;origin=search</t>
  </si>
  <si>
    <t>terrii</t>
  </si>
  <si>
    <t>https://www.victoriassecret.com/beauty/vs-fantasies-bodycare-specials/pure-seduction-deep-softening-body-butter-vs-fantasies?ProductID=166527&amp;CatalogueType=OLS</t>
  </si>
  <si>
    <t>LP-320-381</t>
  </si>
  <si>
    <t>Pure Seduction (25F)</t>
  </si>
  <si>
    <t>https://www.victoriassecret.com/beauty/vs-fantasies-bodycare-specials/aqua-kiss-deep-softening-body-butter-vs-fantasies?ProductID=154946&amp;CatalogueType=OLS</t>
  </si>
  <si>
    <t>LP-317-848 </t>
  </si>
  <si>
    <t>Aqua Kiss (96F)</t>
  </si>
  <si>
    <t>пристрой</t>
  </si>
  <si>
    <t>https://www.victoriassecret.com/sale/vs-fantasies-bodycare-special/mango-temptation-smoothing-body-scrub-vs-fantasies?ProductID=154950&amp;CatalogueType=OLS</t>
  </si>
  <si>
    <t>LP-317-855</t>
  </si>
  <si>
    <t>Mango Temptation (2F7)</t>
  </si>
  <si>
    <t>https://www.victoriassecret.com/sale/vs-fantasies-bodycare-special/sheer-love-smoothing-body-scrub-vs-fantasies?ProductID=154954&amp;CatalogueType=OLS</t>
  </si>
  <si>
    <t>LP-317-856 </t>
  </si>
  <si>
    <t>Sheer Love (2HW)</t>
  </si>
  <si>
    <t>Annet_</t>
  </si>
  <si>
    <t>https://www.victoriassecret.com/swimwear/sale-and-specials/the-knockout-bandeau-very-sexy?ProductID=233572&amp;CatalogueType=OLS</t>
  </si>
  <si>
    <t>LP-292-940 </t>
  </si>
  <si>
    <t>32C</t>
  </si>
  <si>
    <t>Underwater (6U2)</t>
  </si>
  <si>
    <t>https://www.victoriassecret.com/swimwear/sale-and-specials/the-knockout-cheeky-very-sexy?ProductID=205077&amp;CatalogueType=OLS</t>
  </si>
  <si>
    <t>LP-292-945</t>
  </si>
  <si>
    <t>https://www.victoriassecret.com/swimwear/forever-sexy/the-angel-convertible-forever-sexy?ProductID=229077&amp;CatalogueType=OLS</t>
  </si>
  <si>
    <t>LP-324-907 </t>
  </si>
  <si>
    <t>38C</t>
  </si>
  <si>
    <t>Estimated Ship: Aug. 24</t>
  </si>
  <si>
    <t>https://www.victoriassecret.com/sale/clearanceswim/push-up-halter-the-gorgeous-swim-collection?ProductID=217298&amp;CatalogueType=OLS</t>
  </si>
  <si>
    <t>LP-329-685</t>
  </si>
  <si>
    <t>Blue Heather Embellished (6Y3)</t>
  </si>
  <si>
    <t>https://www.victoriassecret.com/sale/clearanceswim/the-knockout-bikini-beach-sexy?ProductID=246068&amp;CatalogueType=OLS</t>
  </si>
  <si>
    <t>LP-336-794</t>
  </si>
  <si>
    <t>Ibiza Blue (6UR)</t>
  </si>
  <si>
    <t>https://www.victoriassecret.com/clothing/shop-all/lace-short?ProductID=221482&amp;CatalogueType=OLS</t>
  </si>
  <si>
    <t>LP-329-466</t>
  </si>
  <si>
    <t>fler_jonh</t>
  </si>
  <si>
    <t>https://www.victoriassecret.com/sale/clearancepanties/lace-waist-bikini-panty-cotton-lingerie?ProductID=246797&amp;CatalogueType=OLS</t>
  </si>
  <si>
    <t>LP-319-929</t>
  </si>
  <si>
    <t>Original Dot (3CF)</t>
  </si>
  <si>
    <t>Fleur Print (E88)</t>
  </si>
  <si>
    <t>KateMo</t>
  </si>
  <si>
    <t>https://www.victoriassecret.com/pink/major-swim-deals/mini-bikini-bottom-pink?ProductID=251236&amp;CatalogueType=OLS</t>
  </si>
  <si>
    <t>LP-338-885</t>
  </si>
  <si>
    <t>Black (9ZF)</t>
  </si>
  <si>
    <t>https://www.victoriassecret.com/swimwear/sale-styles/the-teeny-triangle-top-beach-sexy?ProductID=230189&amp;CatalogueType=OLS</t>
  </si>
  <si>
    <t>LP-334-651</t>
  </si>
  <si>
    <t>Estimated Ship: Jun 27</t>
  </si>
  <si>
    <t>Leno-k</t>
  </si>
  <si>
    <t>https://www.victoriassecret.com/catalogue/convertible-halter-forever-sexy?ProductID=228689&amp;CatalogueType=OLS&amp;cqo=true&amp;cqoCat=LP</t>
  </si>
  <si>
    <t>Pepper Grey (5YW)</t>
  </si>
  <si>
    <t>https://www.victoriassecret.com/catalogue/the-reversible-side-tie-cheeky-bottom-beach-sexy?ProductID=226466&amp;CatalogueType=OLS&amp;cqo=true&amp;cqoCat=LP</t>
  </si>
  <si>
    <t>LP-329-565</t>
  </si>
  <si>
    <t>Aqua/Coral Leo (79T)</t>
  </si>
  <si>
    <t>https://www.victoriassecret.com/swimwear/sale-styles/reversible-lace-up-halter-beach-sexy?ProductID=246676&amp;CatalogueType=OLS</t>
  </si>
  <si>
    <t>LP-335-194</t>
  </si>
  <si>
    <t>https://www.victoriassecret.com/swimwear/clearance/triangle-bikini-set-beach-sexy?ProductID=113227&amp;CatalogueType=OLS</t>
  </si>
  <si>
    <t>LP-305-383</t>
  </si>
  <si>
    <t>Seafoam Glow (433)</t>
  </si>
  <si>
    <t>Got A Mint (133)</t>
  </si>
  <si>
    <t>https://www.victoriassecret.com/beauty/sale-and-clearance/amber-romance-travel-size-body-lotion-vs-fantasies?ProductID=154977&amp;CatalogueType=OLS</t>
  </si>
  <si>
    <t>LP-317-878</t>
  </si>
  <si>
    <t>Amber Romance (259)</t>
  </si>
  <si>
    <t>выкуплено 15 июня</t>
  </si>
  <si>
    <t>https://www.victoriassecret.com//panties/5-for-27-styles/logo-thong-panty-allover-lace-from-cotton-lingerie?ProductID=233390&amp;CatalogueType=OLS&amp;origin=search</t>
  </si>
  <si>
    <t>Order Date: 06/21/2015</t>
  </si>
  <si>
    <t>mykonoss</t>
  </si>
  <si>
    <t>https://www.victoriassecret.com/swimwear/bandeau/the-knockout-bandeau-very-sexy?ProductID=233573&amp;CatalogueType=OLS</t>
  </si>
  <si>
    <t>Red Ignited (6NN)</t>
  </si>
  <si>
    <t>Juliettt</t>
  </si>
  <si>
    <t>Dark Floral (78E)</t>
  </si>
  <si>
    <t>Ольга82</t>
  </si>
  <si>
    <t>https://www.victoriassecret.com/bras/all-sale-and-clearance/freestyle-max-support-sport-bra-victorias-secret-sport?ProductID=240082&amp;CatalogueType=OLS</t>
  </si>
  <si>
    <t>Hello Lovely (S45)</t>
  </si>
  <si>
    <t>anime2286</t>
  </si>
  <si>
    <t>https://www.victoriassecret.com/swimwear/itsy/the-itsy-very-sexy?ProductID=228030&amp;CatalogueType=OLS</t>
  </si>
  <si>
    <t>https://www.victoriassecret.com/swimwear/bandeau/the-sexiest-bandeau-very-sexy?ProductID=237115&amp;CatalogueType=OLS</t>
  </si>
  <si>
    <t>https://www.victoriassecret.com/beauty/travel-and-accessories/signature-stud-cosmetic-bag-victorias-secret?ProductID=237214&amp;CatalogueType=OLS</t>
  </si>
  <si>
    <t>Lolita Pink (5KG)</t>
  </si>
  <si>
    <t>https://www.victoriassecret.com/bras/all-sale-and-clearance/limited-edition-unlined-demi-bra?ProductID=248452&amp;CatalogueType=OLS</t>
  </si>
  <si>
    <t>New Nude (608)</t>
  </si>
  <si>
    <t>Мама Матвея</t>
  </si>
  <si>
    <t>https://www.victoriassecret.com/swimwear/shop-by-size/ruched-halter-top-forever-sexy?ProductID=101330&amp;CatalogueType=OLS</t>
  </si>
  <si>
    <t>Black/White (3JE)</t>
  </si>
  <si>
    <t>https://www.victoriassecret.com//pink/beach-lifestyle/beach-towel-pink?ProductID=236902&amp;CatalogueType=OLS&amp;origin=search</t>
  </si>
  <si>
    <t>Teal Tie Dye (4TJ)</t>
  </si>
  <si>
    <t>https://www.victoriassecret.com/swimwear/itsy/the-itsy-beach-sexy?ProductID=205411&amp;CatalogueType=OLS</t>
  </si>
  <si>
    <t>https://www.victoriassecret.com/sale/swim/the-knockout-bandeau-forever-sexy?ProductID=205401&amp;CatalogueType=OLS</t>
  </si>
  <si>
    <t>https://www.victoriassecret.com/swimwear/shop-by-size/the-high-leg-mesh-itsy-beach-sexy?ProductID=233912&amp;CatalogueType=OLS</t>
  </si>
  <si>
    <t>White (7JT)</t>
  </si>
  <si>
    <t>https://www.victoriassecret.com/swimwear/shop-by-size/the-mesh-beach-bandeau-beach-sexy?ProductID=232051&amp;CatalogueType=OLS</t>
  </si>
  <si>
    <t>https://www.victoriassecret.com/swimwear/shop-by-size/the-love-bikini-very-sexy?ProductID=233939&amp;CatalogueType=OLS</t>
  </si>
  <si>
    <t>Dawn (3FY)</t>
  </si>
  <si>
    <t>https://www.victoriassecret.com/swimwear/shop-by-size/the-love-triangle-top-very-sexy?ProductID=246567&amp;CatalogueType=OLS</t>
  </si>
  <si>
    <t>https://www.victoriassecret.com/bras/all-sale-and-clearance/perfect-shape-bra-body-by-victoria?ProductID=249169&amp;CatalogueType=OLS</t>
  </si>
  <si>
    <t>Champagne (M58)</t>
  </si>
  <si>
    <t>stellar81</t>
  </si>
  <si>
    <t>https://www.victoriassecret.com/bras/bra-clearance/push-up-bra-dream-angels?ProductID=248285&amp;CatalogueType=OLS</t>
  </si>
  <si>
    <t>Ignited Embellished Lace W/ Cap Sleeves (2FD)</t>
  </si>
  <si>
    <t>https://www.victoriassecret.com/pink/pink-swim-sale/triangle-bikini-top-pink?ProductID=249973&amp;CatalogueType=OLS</t>
  </si>
  <si>
    <t>Neon Hot Pink (498)</t>
  </si>
  <si>
    <t>sashulya.m</t>
  </si>
  <si>
    <t>https://www.victoriassecret.com/swimwear/shop-by-size/the-hottie-halter-very-sexy?ProductID=227104&amp;CatalogueType=OLS</t>
  </si>
  <si>
    <t>@lisa</t>
  </si>
  <si>
    <t>https://www.victoriassecret.com/swimwear/sale-and-specials/belted-asymmetric-one-piece-forever-sexy?ProductID=226213&amp;CatalogueType=OLS&amp;swatchImage=093</t>
  </si>
  <si>
    <t>banket</t>
  </si>
  <si>
    <t>irisha19850</t>
  </si>
  <si>
    <t>https://www.victoriassecret.com/swimwear/sale-and-specials/ruffle-strap-one-piece-beach-sexy?ProductID=229881&amp;CatalogueType=OLS</t>
  </si>
  <si>
    <t>Coral Flash (6WG)</t>
  </si>
  <si>
    <t>https://www.victoriassecret.com/sale/clearanceswim/the-flirt-bandeau-beach-sexy?ProductID=246603&amp;CatalogueType=OLS</t>
  </si>
  <si>
    <t>https://www.victoriassecret.com/swimwear/shop-by-size/the-strappy-bandeau-beach-sexy?ProductID=246132&amp;CatalogueType=OLS </t>
  </si>
  <si>
    <t>LP-336-777 </t>
  </si>
  <si>
    <t>Natural Tiger (6XQ)</t>
  </si>
  <si>
    <t>https://www.victoriassecret.com/swimwear/shop-by-size/the-itsy-beach-sexy?ProductID=246124&amp;CatalogueType=OLS</t>
  </si>
  <si>
    <t>LP-336-805</t>
  </si>
  <si>
    <t>bazilika</t>
  </si>
  <si>
    <t>https://www.victoriassecret.com/catalogue/the-strappy-bandeau-beach-sexy?ProductID=246132&amp;CatalogueType=OLS&amp;cqo=true&amp;cqoCat=LP</t>
  </si>
  <si>
    <t>LP-336-776 </t>
  </si>
  <si>
    <t>Jetstream Blue (6TK)</t>
  </si>
  <si>
    <t>https://www.victoriassecret.com//sale/clearanceswim/triangle-bikini-set-beach-sexy?ProductID=113227&amp;CatalogueType=OLS&amp;origin=search</t>
  </si>
  <si>
    <t>LP-312-990</t>
  </si>
  <si>
    <t>Animal (29B)</t>
  </si>
  <si>
    <t>https://www.victoriassecret.com//swimwear/all-bottoms/the-knockout-bikini-beach-sexy?ProductID=246068&amp;CatalogueType=OLS&amp;origin=search</t>
  </si>
  <si>
    <t>Everglade Green (5YX)</t>
  </si>
  <si>
    <t>https://www.victoriassecret.com//swimwear/shop-by-size-mobile/the-teeny-triangle-top-beach-sexy?ProductID=221792&amp;CatalogueType=OLS&amp;origin=search</t>
  </si>
  <si>
    <t>Lu Lu</t>
  </si>
  <si>
    <t>https://www.victoriassecret.com/sleepwear/semi-sale-pajamas/cotton-mayfair-boxer-pajama?ProductID=252367&amp;CatalogueType=OLS</t>
  </si>
  <si>
    <t>LP-331-129 </t>
  </si>
  <si>
    <t>Black Mini Leopard (DI9)</t>
  </si>
  <si>
    <t>https://www.victoriassecret.com/swimwear/beach-sexy/the-fabulous-top-beach-sexy?ProductID=209984&amp;CatalogueType=OLS</t>
  </si>
  <si>
    <t>LP-340-892</t>
  </si>
  <si>
    <t>32DD</t>
  </si>
  <si>
    <t>Jetstream Blue/Neon Citrus Colorblock (6ZB)</t>
  </si>
  <si>
    <t>https://www.victoriassecret.com/swimwear/beach-sexy/the-neoprene-itsy-bottom-beach-sexy?ProductID=247990&amp;CatalogueType=OLS</t>
  </si>
  <si>
    <t>LP-340-890</t>
  </si>
  <si>
    <t>Jet Stream Blue/Iced Kiwi (6ZB)</t>
  </si>
  <si>
    <t>https://www.victoriassecret.com/sleepwear/shop-all-sleep/the-angel-sleep-tee-by-victorias-secret?ProductID=215433&amp;CatalogueType=OLS</t>
  </si>
  <si>
    <t>LP-332-494 </t>
  </si>
  <si>
    <t>Black/ White Leopard (3MT)</t>
  </si>
  <si>
    <t>elena-1983</t>
  </si>
  <si>
    <t>https://www.victoriassecret.com/sale/clearanceclothing/crochet-crop-tank?ProductID=218665&amp;CatalogueType=OLS</t>
  </si>
  <si>
    <t>LP-329-083 </t>
  </si>
  <si>
    <t>margarita3434</t>
  </si>
  <si>
    <t>https://www.victoriassecret.com/swimwear/clearance/ruffle-bralette-top-beach-sexy?ProductID=232268&amp;CatalogueType=OLS</t>
  </si>
  <si>
    <t>https://www.victoriassecret.com/swimwear/clearance/the-strappy-cheeky-beach-sexy?ProductID=232259&amp;CatalogueType=OLS</t>
  </si>
  <si>
    <t>http://www.nn.ru/popup.php?c=classForum&amp;m=forumCutTree&amp;s=2845&amp;do=cutread&amp;thread=30285881&amp;topic_id=122657171</t>
  </si>
  <si>
    <t>Sapphired Up (42C)</t>
  </si>
  <si>
    <t>Bahama Blue (2VV)</t>
  </si>
  <si>
    <t>LP-329-774</t>
  </si>
  <si>
    <t>Navy And Neon Violet (DB7)</t>
  </si>
  <si>
    <t>leno4kafly</t>
  </si>
  <si>
    <t>LP-327-959</t>
  </si>
  <si>
    <t>Ocean Blue Chevron Print (3PU)</t>
  </si>
  <si>
    <t>http://www.nn.ru/popup.php?c=classForum&amp;m=forumCutTree&amp;s=2845&amp;do=cutread&amp;thread=30285881&amp;topic_id=122633829</t>
  </si>
  <si>
    <t>LP-327-640 </t>
  </si>
  <si>
    <t>Sea Blue Marl (73R)</t>
  </si>
  <si>
    <t>Yana@</t>
  </si>
  <si>
    <t>http://www.nn.ru/popup.php?c=classForum&amp;m=forumCutTree&amp;s=2845&amp;do=cutread&amp;thread=30285881&amp;topic_id=122657985</t>
  </si>
  <si>
    <t>LP-313-818 </t>
  </si>
  <si>
    <t>Paradise Graphic (CK4)</t>
  </si>
  <si>
    <t>LP-304-353</t>
  </si>
  <si>
    <t>Desert Festival Print (492)</t>
  </si>
  <si>
    <t>LP-322-443</t>
  </si>
  <si>
    <t>Navy Marl (4U7)</t>
  </si>
  <si>
    <t>LP-327-642</t>
  </si>
  <si>
    <t>Heather Grey And Neon Kiwi (660)</t>
  </si>
  <si>
    <t>https://www.victoriassecret.com//swimwear/clearance/the-strappy-fabulous-top-beach-sexy?ProductID=221376&amp;CatalogueType=OLS&amp;origin=search</t>
  </si>
  <si>
    <t>LP-329-060</t>
  </si>
  <si>
    <t>Wild Thing (3ZA)</t>
  </si>
  <si>
    <t>Bahama Blue (4FD)</t>
  </si>
  <si>
    <t>https://www.victoriassecret.com/clothing/all-handbags-and-accessories-c/mini-bag-victorias-secret?ProductID=249884&amp;CatalogueType=OLS</t>
  </si>
  <si>
    <t>LP-330-952</t>
  </si>
  <si>
    <t>Yellow Studded (5QZ)</t>
  </si>
  <si>
    <t>LP-323-944</t>
  </si>
  <si>
    <t>https://www.victoriassecret.com/sale/clearancepanties/lace-waist-cheeky-panty-cotton-lingerie?ProductID=246796&amp;CatalogueType=O</t>
  </si>
  <si>
    <t>Mini Pink Leopard Print (W48)</t>
  </si>
  <si>
    <t>ma$yanya</t>
  </si>
  <si>
    <t>LP-328-932</t>
  </si>
  <si>
    <t>Beach Glass Print (U84)</t>
  </si>
  <si>
    <t>Crazy Over Paisley Print (DR2)</t>
  </si>
  <si>
    <t>LP-339-577</t>
  </si>
  <si>
    <t>Heather Mint (26N)</t>
  </si>
  <si>
    <t>https://www.victoriassecret.com/sale/clearancepanties/low-rise-bikini-panty-cotton-lingerie?ProductID=246805&amp;CatalogueType=OLS</t>
  </si>
  <si>
    <t>LP-319-937</t>
  </si>
  <si>
    <t>Limeade Stripe (3DJ)</t>
  </si>
  <si>
    <t>https://www.victoriassecret.com/panties/panty-clearance/itsy-panty?ProductID=248948&amp;CatalogueType=OLS</t>
  </si>
  <si>
    <t>LP-332-015</t>
  </si>
  <si>
    <t>Pink Geo Print (V25)</t>
  </si>
  <si>
    <t>Tatyanadok</t>
  </si>
  <si>
    <t>https://www.victoriassecret.com/sale/clearancepanties/bikini-panty-cotton-lingerie?ProductID=246800&amp;CatalogueType=OLS</t>
  </si>
  <si>
    <t>LP-319-932</t>
  </si>
  <si>
    <t>VS Graphic (CT7)</t>
  </si>
  <si>
    <t>https://www.victoriassecret.com/sale/clearancepanties/ruched-back-hiphugger-panty-cotton-lingerie?ProductID=246802&amp;CatalogueType=OLS</t>
  </si>
  <si>
    <t>Shooting Hearts Print (4NA)</t>
  </si>
  <si>
    <t>https://www.victoriassecret.com/sale/clearancepanties/itsy-panty?ProductID=248948&amp;CatalogueType=OLS</t>
  </si>
  <si>
    <t>LP-332-015 </t>
  </si>
  <si>
    <t>Pineapple Toss Print (3BG)</t>
  </si>
  <si>
    <t>Solar Sorbet (G89)</t>
  </si>
  <si>
    <t>https://www.victoriassecret.com/bras/all-sale-and-clearance/unlined-perfect-coverage-bra-cotton-lingerie?ProductID=246773&amp;CatalogueType=OLS</t>
  </si>
  <si>
    <t>LP-313-118</t>
  </si>
  <si>
    <t>Light Nude (608)</t>
  </si>
  <si>
    <t>https://www.victoriassecret.com/sale/clearancepanties/thong-panty-the-lacie?ProductID=247335&amp;CatalogueType=OLS</t>
  </si>
  <si>
    <t>Suslichka</t>
  </si>
  <si>
    <t>https://www.victoriassecret.com/sale/clearancepanties/hiphugger-panty-the-lacie?ProductID=248914&amp;CatalogueType=OLS</t>
  </si>
  <si>
    <t>выкуплено 21 июня</t>
  </si>
  <si>
    <t>будет в следующем выкупе: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</si>
</sst>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$-409]#,##0.0"/>
    <numFmt numFmtId="182" formatCode="[$$-409]#,##0.000"/>
    <numFmt numFmtId="183" formatCode="[$$-409]#,##0.0000"/>
    <numFmt numFmtId="184" formatCode="0.00000"/>
    <numFmt numFmtId="185" formatCode="0.0000"/>
    <numFmt numFmtId="18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Palatino Linotype"/>
      <family val="1"/>
    </font>
    <font>
      <sz val="10"/>
      <color indexed="10"/>
      <name val="Palatino Linotype"/>
      <family val="1"/>
    </font>
    <font>
      <b/>
      <sz val="11"/>
      <name val="Calibri"/>
      <family val="2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Palatino Linotype"/>
      <family val="1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sz val="10"/>
      <color rgb="FFFF0000"/>
      <name val="Palatino Linotype"/>
      <family val="1"/>
    </font>
    <font>
      <sz val="10"/>
      <color rgb="FF666666"/>
      <name val="Palatino Linotype"/>
      <family val="1"/>
    </font>
    <font>
      <sz val="9"/>
      <color rgb="FF333333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Palatino Linotype"/>
      <family val="1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2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176" fontId="24" fillId="0" borderId="13" xfId="0" applyNumberFormat="1" applyFont="1" applyFill="1" applyBorder="1" applyAlignment="1">
      <alignment/>
    </xf>
    <xf numFmtId="0" fontId="0" fillId="0" borderId="0" xfId="0" applyAlignment="1">
      <alignment/>
    </xf>
    <xf numFmtId="17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38" fillId="0" borderId="10" xfId="42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176" fontId="0" fillId="0" borderId="10" xfId="0" applyNumberFormat="1" applyFill="1" applyBorder="1" applyAlignment="1">
      <alignment/>
    </xf>
    <xf numFmtId="0" fontId="55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38" fillId="0" borderId="10" xfId="42" applyBorder="1" applyAlignment="1">
      <alignment/>
    </xf>
    <xf numFmtId="0" fontId="52" fillId="0" borderId="10" xfId="0" applyFont="1" applyFill="1" applyBorder="1" applyAlignment="1">
      <alignment/>
    </xf>
    <xf numFmtId="0" fontId="38" fillId="0" borderId="10" xfId="42" applyBorder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Alignment="1">
      <alignment/>
    </xf>
    <xf numFmtId="176" fontId="0" fillId="33" borderId="17" xfId="0" applyNumberFormat="1" applyFill="1" applyBorder="1" applyAlignment="1">
      <alignment/>
    </xf>
    <xf numFmtId="176" fontId="50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0" fontId="53" fillId="0" borderId="0" xfId="0" applyFont="1" applyAlignment="1">
      <alignment wrapText="1"/>
    </xf>
    <xf numFmtId="176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wrapText="1"/>
    </xf>
    <xf numFmtId="176" fontId="0" fillId="33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50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176" fontId="24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6" fontId="24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3" fillId="0" borderId="0" xfId="0" applyFont="1" applyAlignment="1">
      <alignment horizontal="left" wrapText="1"/>
    </xf>
    <xf numFmtId="0" fontId="0" fillId="34" borderId="10" xfId="0" applyFill="1" applyBorder="1" applyAlignment="1">
      <alignment/>
    </xf>
    <xf numFmtId="0" fontId="53" fillId="0" borderId="0" xfId="0" applyFont="1" applyFill="1" applyAlignment="1">
      <alignment wrapText="1"/>
    </xf>
    <xf numFmtId="0" fontId="38" fillId="0" borderId="0" xfId="42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clearancepanties/lace-floral-v-string-panty-pink?ProductID=247505&amp;CatalogueType=OLS&#160;" TargetMode="External" /><Relationship Id="rId2" Type="http://schemas.openxmlformats.org/officeDocument/2006/relationships/hyperlink" Target="https://www.victoriassecret.com/clothing/tees-steals/the-essential-bra-top-cami?ProductID=241965&amp;CatalogueType=OLS" TargetMode="External" /><Relationship Id="rId3" Type="http://schemas.openxmlformats.org/officeDocument/2006/relationships/hyperlink" Target="https://www.victoriassecret.com/clothing/tees-steals/the-essential-bra-top-cami?ProductID=241965&amp;CatalogueType=OLS" TargetMode="External" /><Relationship Id="rId4" Type="http://schemas.openxmlformats.org/officeDocument/2006/relationships/hyperlink" Target="https://www.victoriassecret.com/swimwear/shop-by-size/the-unforgettable-demi-top-forever-sexy?ProductID=232163&amp;CatalogueType=OLS" TargetMode="External" /><Relationship Id="rId5" Type="http://schemas.openxmlformats.org/officeDocument/2006/relationships/hyperlink" Target="https://www.victoriassecret.com/swimwear/all-bottoms/the-knockout-bikini-beach-sexy?ProductID=246068&amp;CatalogueType=OLS&amp;origin=search" TargetMode="External" /><Relationship Id="rId6" Type="http://schemas.openxmlformats.org/officeDocument/2006/relationships/hyperlink" Target="https://www.victoriassecret.com/swimwear/shop-by-size/the-strappy-bandeau-beach-sexy?ProductID=246132&amp;CatalogueType=OLS&#160;" TargetMode="External" /><Relationship Id="rId7" Type="http://schemas.openxmlformats.org/officeDocument/2006/relationships/hyperlink" Target="https://www.victoriassecret.com/swimwear/shop-by-size/the-itsy-beach-sexy?ProductID=246124&amp;CatalogueType=OL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0"/>
  <sheetViews>
    <sheetView tabSelected="1" zoomScalePageLayoutView="0" workbookViewId="0" topLeftCell="A1">
      <pane ySplit="1" topLeftCell="A279" activePane="bottomLeft" state="frozen"/>
      <selection pane="topLeft" activeCell="A1" sqref="A1"/>
      <selection pane="bottomLeft" activeCell="J301" sqref="J301"/>
    </sheetView>
  </sheetViews>
  <sheetFormatPr defaultColWidth="8.8515625" defaultRowHeight="15"/>
  <cols>
    <col min="1" max="3" width="8.8515625" style="35" customWidth="1"/>
    <col min="4" max="4" width="10.8515625" style="35" bestFit="1" customWidth="1"/>
    <col min="5" max="5" width="8.8515625" style="35" customWidth="1"/>
    <col min="6" max="6" width="35.421875" style="35" customWidth="1"/>
    <col min="7" max="7" width="8.8515625" style="35" customWidth="1"/>
    <col min="8" max="8" width="9.140625" style="37" customWidth="1"/>
    <col min="9" max="9" width="11.7109375" style="37" bestFit="1" customWidth="1"/>
    <col min="10" max="10" width="20.8515625" style="35" bestFit="1" customWidth="1"/>
    <col min="11" max="11" width="20.421875" style="35" bestFit="1" customWidth="1"/>
    <col min="12" max="15" width="8.8515625" style="15" customWidth="1"/>
    <col min="16" max="16" width="28.140625" style="15" bestFit="1" customWidth="1"/>
    <col min="17" max="17" width="9.00390625" style="15" bestFit="1" customWidth="1"/>
    <col min="18" max="16384" width="8.8515625" style="15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3" t="s">
        <v>22</v>
      </c>
      <c r="J1" s="4" t="s">
        <v>9</v>
      </c>
      <c r="K1" s="4" t="s">
        <v>10</v>
      </c>
    </row>
    <row r="2" spans="1:12" s="8" customFormat="1" ht="15.75">
      <c r="A2" s="40" t="s">
        <v>220</v>
      </c>
      <c r="B2" s="26"/>
      <c r="C2" s="26"/>
      <c r="D2" s="26"/>
      <c r="E2" s="26"/>
      <c r="F2" s="41" t="s">
        <v>114</v>
      </c>
      <c r="G2" s="26"/>
      <c r="H2" s="29"/>
      <c r="I2" s="29"/>
      <c r="J2" s="26"/>
      <c r="K2" s="30"/>
      <c r="L2" s="6"/>
    </row>
    <row r="3" spans="1:12" s="8" customFormat="1" ht="15.75">
      <c r="A3" s="24" t="s">
        <v>79</v>
      </c>
      <c r="B3" s="25" t="s">
        <v>77</v>
      </c>
      <c r="C3" s="26"/>
      <c r="D3" s="27" t="s">
        <v>78</v>
      </c>
      <c r="E3" s="26" t="s">
        <v>14</v>
      </c>
      <c r="F3" s="28" t="s">
        <v>80</v>
      </c>
      <c r="G3" s="26">
        <v>1</v>
      </c>
      <c r="H3" s="29">
        <v>7.99</v>
      </c>
      <c r="I3" s="29"/>
      <c r="J3" s="38">
        <f>H3*$Q$8*$Q$11</f>
        <v>551.3282132614282</v>
      </c>
      <c r="K3" s="38">
        <f>H3*$Q$9*$Q$11</f>
        <v>574.0997132614284</v>
      </c>
      <c r="L3" s="6"/>
    </row>
    <row r="4" spans="1:12" s="8" customFormat="1" ht="16.5" thickBot="1">
      <c r="A4" s="24" t="s">
        <v>79</v>
      </c>
      <c r="B4" s="25" t="s">
        <v>77</v>
      </c>
      <c r="C4" s="26"/>
      <c r="D4" s="27" t="s">
        <v>78</v>
      </c>
      <c r="E4" s="26" t="s">
        <v>14</v>
      </c>
      <c r="F4" s="28" t="s">
        <v>81</v>
      </c>
      <c r="G4" s="26">
        <v>1</v>
      </c>
      <c r="H4" s="29">
        <v>7.99</v>
      </c>
      <c r="I4" s="29"/>
      <c r="J4" s="38">
        <f aca="true" t="shared" si="0" ref="J4:J33">H4*$Q$8*$Q$11</f>
        <v>551.3282132614282</v>
      </c>
      <c r="K4" s="38">
        <f aca="true" t="shared" si="1" ref="K4:K33">H4*$Q$9*$Q$11</f>
        <v>574.0997132614284</v>
      </c>
      <c r="L4" s="6"/>
    </row>
    <row r="5" spans="1:17" s="7" customFormat="1" ht="15.75">
      <c r="A5" s="24" t="s">
        <v>83</v>
      </c>
      <c r="B5" s="25" t="s">
        <v>82</v>
      </c>
      <c r="C5" s="26"/>
      <c r="D5" s="27" t="s">
        <v>36</v>
      </c>
      <c r="E5" s="31" t="s">
        <v>23</v>
      </c>
      <c r="F5" s="28" t="s">
        <v>18</v>
      </c>
      <c r="G5" s="26">
        <v>1</v>
      </c>
      <c r="H5" s="29">
        <v>19.99</v>
      </c>
      <c r="I5" s="16"/>
      <c r="J5" s="38">
        <f t="shared" si="0"/>
        <v>1379.3555673461765</v>
      </c>
      <c r="K5" s="38">
        <f t="shared" si="1"/>
        <v>1436.3270673461766</v>
      </c>
      <c r="P5" s="19" t="s">
        <v>19</v>
      </c>
      <c r="Q5" s="14">
        <f>SUM(H3:H33)</f>
        <v>455.23000000000013</v>
      </c>
    </row>
    <row r="6" spans="1:17" s="7" customFormat="1" ht="15.75">
      <c r="A6" s="24" t="s">
        <v>83</v>
      </c>
      <c r="B6" s="25" t="s">
        <v>84</v>
      </c>
      <c r="C6" s="26"/>
      <c r="D6" s="27" t="s">
        <v>37</v>
      </c>
      <c r="E6" s="31" t="s">
        <v>24</v>
      </c>
      <c r="F6" s="28" t="s">
        <v>34</v>
      </c>
      <c r="G6" s="26">
        <v>1</v>
      </c>
      <c r="H6" s="29">
        <v>34.99</v>
      </c>
      <c r="I6" s="16"/>
      <c r="J6" s="38">
        <f t="shared" si="0"/>
        <v>2414.389759952112</v>
      </c>
      <c r="K6" s="38">
        <f t="shared" si="1"/>
        <v>2514.1112599521125</v>
      </c>
      <c r="P6" s="20" t="s">
        <v>15</v>
      </c>
      <c r="Q6" s="10">
        <v>63.99</v>
      </c>
    </row>
    <row r="7" spans="1:17" ht="15.75">
      <c r="A7" s="24" t="s">
        <v>83</v>
      </c>
      <c r="B7" s="25" t="s">
        <v>85</v>
      </c>
      <c r="C7" s="26"/>
      <c r="D7" s="27" t="s">
        <v>38</v>
      </c>
      <c r="E7" s="31" t="s">
        <v>24</v>
      </c>
      <c r="F7" s="28" t="s">
        <v>35</v>
      </c>
      <c r="G7" s="26">
        <v>1</v>
      </c>
      <c r="H7" s="29">
        <v>26.99</v>
      </c>
      <c r="I7" s="16"/>
      <c r="J7" s="38">
        <f t="shared" si="0"/>
        <v>1862.3715238956129</v>
      </c>
      <c r="K7" s="38">
        <f t="shared" si="1"/>
        <v>1939.2930238956133</v>
      </c>
      <c r="P7" s="21" t="s">
        <v>111</v>
      </c>
      <c r="Q7" s="39">
        <f>Q6/Q5</f>
        <v>0.14056630714144494</v>
      </c>
    </row>
    <row r="8" spans="1:17" s="8" customFormat="1" ht="15.75">
      <c r="A8" s="24" t="s">
        <v>83</v>
      </c>
      <c r="B8" s="32" t="s">
        <v>86</v>
      </c>
      <c r="C8" s="26"/>
      <c r="D8" s="27" t="s">
        <v>39</v>
      </c>
      <c r="E8" s="33" t="s">
        <v>12</v>
      </c>
      <c r="F8" s="28" t="s">
        <v>33</v>
      </c>
      <c r="G8" s="26">
        <v>1</v>
      </c>
      <c r="H8" s="29">
        <v>3.99</v>
      </c>
      <c r="I8" s="16"/>
      <c r="J8" s="38">
        <f t="shared" si="0"/>
        <v>275.31909523317887</v>
      </c>
      <c r="K8" s="38">
        <f t="shared" si="1"/>
        <v>286.69059523317884</v>
      </c>
      <c r="P8" s="20" t="s">
        <v>16</v>
      </c>
      <c r="Q8" s="11">
        <f>1+Q6/Q5+0.07</f>
        <v>1.210566307141445</v>
      </c>
    </row>
    <row r="9" spans="1:17" s="8" customFormat="1" ht="15.75">
      <c r="A9" s="24" t="s">
        <v>83</v>
      </c>
      <c r="B9" s="25" t="s">
        <v>87</v>
      </c>
      <c r="C9" s="26"/>
      <c r="D9" s="27" t="s">
        <v>41</v>
      </c>
      <c r="E9" s="33" t="s">
        <v>12</v>
      </c>
      <c r="F9" s="28" t="s">
        <v>40</v>
      </c>
      <c r="G9" s="26">
        <v>1</v>
      </c>
      <c r="H9" s="29">
        <v>12.99</v>
      </c>
      <c r="I9" s="16"/>
      <c r="J9" s="38">
        <f t="shared" si="0"/>
        <v>896.3396107967401</v>
      </c>
      <c r="K9" s="38">
        <f t="shared" si="1"/>
        <v>933.3611107967403</v>
      </c>
      <c r="L9" s="9"/>
      <c r="P9" s="20" t="s">
        <v>16</v>
      </c>
      <c r="Q9" s="11">
        <f>1+Q6/Q5+0.12</f>
        <v>1.260566307141445</v>
      </c>
    </row>
    <row r="10" spans="1:17" s="8" customFormat="1" ht="15.75">
      <c r="A10" s="24" t="s">
        <v>83</v>
      </c>
      <c r="B10" s="25" t="s">
        <v>88</v>
      </c>
      <c r="C10" s="26"/>
      <c r="D10" s="27" t="s">
        <v>43</v>
      </c>
      <c r="E10" s="33" t="s">
        <v>12</v>
      </c>
      <c r="F10" s="28" t="s">
        <v>42</v>
      </c>
      <c r="G10" s="26">
        <v>1</v>
      </c>
      <c r="H10" s="29">
        <v>5.99</v>
      </c>
      <c r="I10" s="16"/>
      <c r="J10" s="38">
        <f t="shared" si="0"/>
        <v>413.3236542473036</v>
      </c>
      <c r="K10" s="38">
        <f t="shared" si="1"/>
        <v>430.3951542473036</v>
      </c>
      <c r="P10" s="22"/>
      <c r="Q10" s="11"/>
    </row>
    <row r="11" spans="1:17" s="8" customFormat="1" ht="16.5" thickBot="1">
      <c r="A11" s="24" t="s">
        <v>83</v>
      </c>
      <c r="B11" s="25" t="s">
        <v>89</v>
      </c>
      <c r="C11" s="26"/>
      <c r="D11" s="27" t="s">
        <v>45</v>
      </c>
      <c r="E11" s="33" t="s">
        <v>12</v>
      </c>
      <c r="F11" s="28" t="s">
        <v>44</v>
      </c>
      <c r="G11" s="26">
        <v>1</v>
      </c>
      <c r="H11" s="29">
        <v>9.99</v>
      </c>
      <c r="I11" s="16"/>
      <c r="J11" s="38">
        <f t="shared" si="0"/>
        <v>689.3327722755531</v>
      </c>
      <c r="K11" s="38">
        <f t="shared" si="1"/>
        <v>717.804272275553</v>
      </c>
      <c r="P11" s="23" t="s">
        <v>17</v>
      </c>
      <c r="Q11" s="13">
        <v>57</v>
      </c>
    </row>
    <row r="12" spans="1:17" s="8" customFormat="1" ht="15.75">
      <c r="A12" s="24" t="s">
        <v>83</v>
      </c>
      <c r="B12" s="25" t="s">
        <v>90</v>
      </c>
      <c r="C12" s="26"/>
      <c r="D12" s="27" t="s">
        <v>47</v>
      </c>
      <c r="E12" s="31" t="s">
        <v>25</v>
      </c>
      <c r="F12" s="28" t="s">
        <v>46</v>
      </c>
      <c r="G12" s="26">
        <v>1</v>
      </c>
      <c r="H12" s="29">
        <v>19.99</v>
      </c>
      <c r="I12" s="16"/>
      <c r="J12" s="38">
        <f t="shared" si="0"/>
        <v>1379.3555673461765</v>
      </c>
      <c r="K12" s="38">
        <f t="shared" si="1"/>
        <v>1436.3270673461766</v>
      </c>
      <c r="P12" s="17"/>
      <c r="Q12" s="17"/>
    </row>
    <row r="13" spans="1:17" s="8" customFormat="1" ht="15.75">
      <c r="A13" s="24" t="s">
        <v>91</v>
      </c>
      <c r="B13" s="25" t="s">
        <v>92</v>
      </c>
      <c r="C13" s="26"/>
      <c r="D13" s="27" t="s">
        <v>49</v>
      </c>
      <c r="E13" s="33" t="s">
        <v>7</v>
      </c>
      <c r="F13" s="28" t="s">
        <v>48</v>
      </c>
      <c r="G13" s="26">
        <v>1</v>
      </c>
      <c r="H13" s="29">
        <v>34.5</v>
      </c>
      <c r="I13" s="16"/>
      <c r="J13" s="38">
        <f t="shared" si="0"/>
        <v>2380.5786429936516</v>
      </c>
      <c r="K13" s="38">
        <f t="shared" si="1"/>
        <v>2478.903642993652</v>
      </c>
      <c r="P13" s="12"/>
      <c r="Q13" s="17"/>
    </row>
    <row r="14" spans="1:17" s="8" customFormat="1" ht="15.75">
      <c r="A14" s="24" t="s">
        <v>93</v>
      </c>
      <c r="B14" s="25" t="s">
        <v>94</v>
      </c>
      <c r="C14" s="26"/>
      <c r="D14" s="27" t="s">
        <v>51</v>
      </c>
      <c r="E14" s="33" t="s">
        <v>7</v>
      </c>
      <c r="F14" s="28" t="s">
        <v>50</v>
      </c>
      <c r="G14" s="26">
        <v>1</v>
      </c>
      <c r="H14" s="29">
        <v>19.99</v>
      </c>
      <c r="I14" s="16"/>
      <c r="J14" s="38">
        <f t="shared" si="0"/>
        <v>1379.3555673461765</v>
      </c>
      <c r="K14" s="38">
        <f t="shared" si="1"/>
        <v>1436.3270673461766</v>
      </c>
      <c r="L14" s="9"/>
      <c r="P14" s="5"/>
      <c r="Q14" s="18"/>
    </row>
    <row r="15" spans="1:17" ht="15.75">
      <c r="A15" s="24" t="s">
        <v>91</v>
      </c>
      <c r="B15" s="25" t="s">
        <v>95</v>
      </c>
      <c r="C15" s="26"/>
      <c r="D15" s="27" t="s">
        <v>53</v>
      </c>
      <c r="E15" s="33" t="s">
        <v>12</v>
      </c>
      <c r="F15" s="28" t="s">
        <v>52</v>
      </c>
      <c r="G15" s="26">
        <v>1</v>
      </c>
      <c r="H15" s="29">
        <v>3.99</v>
      </c>
      <c r="I15" s="16"/>
      <c r="J15" s="38">
        <f t="shared" si="0"/>
        <v>275.31909523317887</v>
      </c>
      <c r="K15" s="38">
        <f t="shared" si="1"/>
        <v>286.69059523317884</v>
      </c>
      <c r="P15" s="5"/>
      <c r="Q15" s="18"/>
    </row>
    <row r="16" spans="1:17" s="8" customFormat="1" ht="15.75">
      <c r="A16" s="24" t="s">
        <v>28</v>
      </c>
      <c r="B16" s="25" t="s">
        <v>95</v>
      </c>
      <c r="C16" s="26"/>
      <c r="D16" s="27" t="s">
        <v>53</v>
      </c>
      <c r="E16" s="33" t="s">
        <v>12</v>
      </c>
      <c r="F16" s="28" t="s">
        <v>52</v>
      </c>
      <c r="G16" s="26">
        <v>1</v>
      </c>
      <c r="H16" s="29">
        <v>3.99</v>
      </c>
      <c r="I16" s="16"/>
      <c r="J16" s="38">
        <f t="shared" si="0"/>
        <v>275.31909523317887</v>
      </c>
      <c r="K16" s="38">
        <f t="shared" si="1"/>
        <v>286.69059523317884</v>
      </c>
      <c r="P16" s="12"/>
      <c r="Q16" s="5"/>
    </row>
    <row r="17" spans="1:17" s="8" customFormat="1" ht="15.75">
      <c r="A17" s="24" t="s">
        <v>28</v>
      </c>
      <c r="B17" s="25" t="s">
        <v>95</v>
      </c>
      <c r="C17" s="26"/>
      <c r="D17" s="27" t="s">
        <v>53</v>
      </c>
      <c r="E17" s="33" t="s">
        <v>12</v>
      </c>
      <c r="F17" s="28" t="s">
        <v>52</v>
      </c>
      <c r="G17" s="26">
        <v>1</v>
      </c>
      <c r="H17" s="29">
        <v>3.99</v>
      </c>
      <c r="I17" s="16"/>
      <c r="J17" s="38">
        <f t="shared" si="0"/>
        <v>275.31909523317887</v>
      </c>
      <c r="K17" s="38">
        <f t="shared" si="1"/>
        <v>286.69059523317884</v>
      </c>
      <c r="P17" s="5"/>
      <c r="Q17" s="12"/>
    </row>
    <row r="18" spans="1:17" s="8" customFormat="1" ht="15.75">
      <c r="A18" s="24" t="s">
        <v>91</v>
      </c>
      <c r="B18" s="25" t="s">
        <v>95</v>
      </c>
      <c r="C18" s="26"/>
      <c r="D18" s="27" t="s">
        <v>53</v>
      </c>
      <c r="E18" s="33" t="s">
        <v>14</v>
      </c>
      <c r="F18" s="28" t="s">
        <v>54</v>
      </c>
      <c r="G18" s="26">
        <v>1</v>
      </c>
      <c r="H18" s="29">
        <v>3.99</v>
      </c>
      <c r="I18" s="16"/>
      <c r="J18" s="38">
        <f t="shared" si="0"/>
        <v>275.31909523317887</v>
      </c>
      <c r="K18" s="38">
        <f t="shared" si="1"/>
        <v>286.69059523317884</v>
      </c>
      <c r="L18" s="9"/>
      <c r="P18" s="5"/>
      <c r="Q18" s="12"/>
    </row>
    <row r="19" spans="1:11" s="8" customFormat="1" ht="15.75">
      <c r="A19" s="24" t="s">
        <v>91</v>
      </c>
      <c r="B19" s="25" t="s">
        <v>95</v>
      </c>
      <c r="C19" s="26"/>
      <c r="D19" s="27" t="s">
        <v>53</v>
      </c>
      <c r="E19" s="33" t="s">
        <v>14</v>
      </c>
      <c r="F19" s="28" t="s">
        <v>55</v>
      </c>
      <c r="G19" s="26">
        <v>1</v>
      </c>
      <c r="H19" s="29">
        <v>3.99</v>
      </c>
      <c r="I19" s="16"/>
      <c r="J19" s="38">
        <f t="shared" si="0"/>
        <v>275.31909523317887</v>
      </c>
      <c r="K19" s="38">
        <f t="shared" si="1"/>
        <v>286.69059523317884</v>
      </c>
    </row>
    <row r="20" spans="1:11" s="8" customFormat="1" ht="15.75">
      <c r="A20" s="24" t="s">
        <v>91</v>
      </c>
      <c r="B20" s="25" t="s">
        <v>95</v>
      </c>
      <c r="C20" s="26"/>
      <c r="D20" s="27" t="s">
        <v>53</v>
      </c>
      <c r="E20" s="33" t="s">
        <v>12</v>
      </c>
      <c r="F20" s="28" t="s">
        <v>26</v>
      </c>
      <c r="G20" s="26">
        <v>1</v>
      </c>
      <c r="H20" s="29">
        <v>3.99</v>
      </c>
      <c r="I20" s="16"/>
      <c r="J20" s="38">
        <f t="shared" si="0"/>
        <v>275.31909523317887</v>
      </c>
      <c r="K20" s="38">
        <f t="shared" si="1"/>
        <v>286.69059523317884</v>
      </c>
    </row>
    <row r="21" spans="1:11" s="8" customFormat="1" ht="15.75">
      <c r="A21" s="24" t="s">
        <v>91</v>
      </c>
      <c r="B21" s="25" t="s">
        <v>95</v>
      </c>
      <c r="C21" s="26"/>
      <c r="D21" s="27" t="s">
        <v>53</v>
      </c>
      <c r="E21" s="33" t="s">
        <v>12</v>
      </c>
      <c r="F21" s="28" t="s">
        <v>56</v>
      </c>
      <c r="G21" s="26">
        <v>1</v>
      </c>
      <c r="H21" s="29">
        <v>3.99</v>
      </c>
      <c r="I21" s="16"/>
      <c r="J21" s="38">
        <f t="shared" si="0"/>
        <v>275.31909523317887</v>
      </c>
      <c r="K21" s="38">
        <f t="shared" si="1"/>
        <v>286.69059523317884</v>
      </c>
    </row>
    <row r="22" spans="1:11" s="8" customFormat="1" ht="15.75">
      <c r="A22" s="24" t="s">
        <v>91</v>
      </c>
      <c r="B22" s="25" t="s">
        <v>95</v>
      </c>
      <c r="C22" s="26"/>
      <c r="D22" s="27" t="s">
        <v>53</v>
      </c>
      <c r="E22" s="33" t="s">
        <v>12</v>
      </c>
      <c r="F22" s="28" t="s">
        <v>31</v>
      </c>
      <c r="G22" s="26">
        <v>1</v>
      </c>
      <c r="H22" s="29">
        <v>3.99</v>
      </c>
      <c r="I22" s="16"/>
      <c r="J22" s="38">
        <f t="shared" si="0"/>
        <v>275.31909523317887</v>
      </c>
      <c r="K22" s="38">
        <f t="shared" si="1"/>
        <v>286.69059523317884</v>
      </c>
    </row>
    <row r="23" spans="1:11" s="8" customFormat="1" ht="15.75">
      <c r="A23" s="24" t="s">
        <v>91</v>
      </c>
      <c r="B23" s="25" t="s">
        <v>96</v>
      </c>
      <c r="C23" s="26"/>
      <c r="D23" s="27" t="s">
        <v>58</v>
      </c>
      <c r="E23" s="33" t="s">
        <v>12</v>
      </c>
      <c r="F23" s="28" t="s">
        <v>57</v>
      </c>
      <c r="G23" s="26">
        <v>1</v>
      </c>
      <c r="H23" s="29">
        <v>3.99</v>
      </c>
      <c r="I23" s="16"/>
      <c r="J23" s="38">
        <f t="shared" si="0"/>
        <v>275.31909523317887</v>
      </c>
      <c r="K23" s="38">
        <f t="shared" si="1"/>
        <v>286.69059523317884</v>
      </c>
    </row>
    <row r="24" spans="1:11" s="8" customFormat="1" ht="15.75">
      <c r="A24" s="24" t="s">
        <v>98</v>
      </c>
      <c r="B24" s="25" t="s">
        <v>97</v>
      </c>
      <c r="C24" s="26"/>
      <c r="D24" s="27" t="s">
        <v>59</v>
      </c>
      <c r="E24" s="33" t="s">
        <v>12</v>
      </c>
      <c r="F24" s="28" t="s">
        <v>30</v>
      </c>
      <c r="G24" s="26">
        <v>1</v>
      </c>
      <c r="H24" s="29">
        <v>12.99</v>
      </c>
      <c r="I24" s="16"/>
      <c r="J24" s="38">
        <f t="shared" si="0"/>
        <v>896.3396107967401</v>
      </c>
      <c r="K24" s="38">
        <f t="shared" si="1"/>
        <v>933.3611107967403</v>
      </c>
    </row>
    <row r="25" spans="1:11" s="8" customFormat="1" ht="15.75">
      <c r="A25" s="24" t="s">
        <v>99</v>
      </c>
      <c r="B25" s="25" t="s">
        <v>100</v>
      </c>
      <c r="C25" s="26"/>
      <c r="D25" s="27" t="s">
        <v>60</v>
      </c>
      <c r="E25" s="31" t="s">
        <v>20</v>
      </c>
      <c r="F25" s="28" t="s">
        <v>32</v>
      </c>
      <c r="G25" s="26">
        <v>1</v>
      </c>
      <c r="H25" s="29">
        <v>29.99</v>
      </c>
      <c r="I25" s="16"/>
      <c r="J25" s="38">
        <f t="shared" si="0"/>
        <v>2069.3783624168</v>
      </c>
      <c r="K25" s="38">
        <f t="shared" si="1"/>
        <v>2154.8498624168</v>
      </c>
    </row>
    <row r="26" spans="1:11" s="8" customFormat="1" ht="15.75">
      <c r="A26" s="24" t="s">
        <v>99</v>
      </c>
      <c r="B26" s="25" t="s">
        <v>101</v>
      </c>
      <c r="C26" s="26"/>
      <c r="D26" s="27" t="s">
        <v>41</v>
      </c>
      <c r="E26" s="33" t="s">
        <v>13</v>
      </c>
      <c r="F26" s="28" t="s">
        <v>61</v>
      </c>
      <c r="G26" s="26">
        <v>1</v>
      </c>
      <c r="H26" s="29">
        <v>12.99</v>
      </c>
      <c r="I26" s="16"/>
      <c r="J26" s="38">
        <f t="shared" si="0"/>
        <v>896.3396107967401</v>
      </c>
      <c r="K26" s="38">
        <f t="shared" si="1"/>
        <v>933.3611107967403</v>
      </c>
    </row>
    <row r="27" spans="1:11" s="8" customFormat="1" ht="15.75">
      <c r="A27" s="24" t="s">
        <v>102</v>
      </c>
      <c r="B27" s="25" t="s">
        <v>103</v>
      </c>
      <c r="C27" s="26"/>
      <c r="D27" s="27" t="s">
        <v>63</v>
      </c>
      <c r="E27" s="31" t="s">
        <v>21</v>
      </c>
      <c r="F27" s="28" t="s">
        <v>62</v>
      </c>
      <c r="G27" s="26">
        <v>1</v>
      </c>
      <c r="H27" s="29">
        <v>24.99</v>
      </c>
      <c r="I27" s="16"/>
      <c r="J27" s="38">
        <f t="shared" si="0"/>
        <v>1724.3669648814885</v>
      </c>
      <c r="K27" s="38">
        <f t="shared" si="1"/>
        <v>1795.5884648814886</v>
      </c>
    </row>
    <row r="28" spans="1:11" s="8" customFormat="1" ht="15.75">
      <c r="A28" s="24" t="s">
        <v>102</v>
      </c>
      <c r="B28" s="25" t="s">
        <v>104</v>
      </c>
      <c r="C28" s="26"/>
      <c r="D28" s="27" t="s">
        <v>65</v>
      </c>
      <c r="E28" s="33" t="s">
        <v>7</v>
      </c>
      <c r="F28" s="28" t="s">
        <v>62</v>
      </c>
      <c r="G28" s="26">
        <v>1</v>
      </c>
      <c r="H28" s="29">
        <v>5.99</v>
      </c>
      <c r="I28" s="16"/>
      <c r="J28" s="38">
        <f t="shared" si="0"/>
        <v>413.3236542473036</v>
      </c>
      <c r="K28" s="38">
        <f t="shared" si="1"/>
        <v>430.3951542473036</v>
      </c>
    </row>
    <row r="29" spans="1:11" s="8" customFormat="1" ht="15.75">
      <c r="A29" s="24" t="s">
        <v>102</v>
      </c>
      <c r="B29" s="25" t="s">
        <v>104</v>
      </c>
      <c r="C29" s="26"/>
      <c r="D29" s="27" t="s">
        <v>65</v>
      </c>
      <c r="E29" s="33" t="s">
        <v>7</v>
      </c>
      <c r="F29" s="28" t="s">
        <v>64</v>
      </c>
      <c r="G29" s="26">
        <v>1</v>
      </c>
      <c r="H29" s="29">
        <v>5.99</v>
      </c>
      <c r="I29" s="16"/>
      <c r="J29" s="38">
        <f t="shared" si="0"/>
        <v>413.3236542473036</v>
      </c>
      <c r="K29" s="38">
        <f t="shared" si="1"/>
        <v>430.3951542473036</v>
      </c>
    </row>
    <row r="30" spans="1:11" s="8" customFormat="1" ht="15.75">
      <c r="A30" s="24" t="s">
        <v>106</v>
      </c>
      <c r="B30" s="25" t="s">
        <v>105</v>
      </c>
      <c r="C30" s="26"/>
      <c r="D30" s="27" t="s">
        <v>67</v>
      </c>
      <c r="E30" s="31" t="s">
        <v>11</v>
      </c>
      <c r="F30" s="28" t="s">
        <v>66</v>
      </c>
      <c r="G30" s="26">
        <v>1</v>
      </c>
      <c r="H30" s="29">
        <v>24.99</v>
      </c>
      <c r="I30" s="16"/>
      <c r="J30" s="38">
        <f t="shared" si="0"/>
        <v>1724.3669648814885</v>
      </c>
      <c r="K30" s="38">
        <f t="shared" si="1"/>
        <v>1795.5884648814886</v>
      </c>
    </row>
    <row r="31" spans="1:11" s="8" customFormat="1" ht="15.75">
      <c r="A31" s="24" t="s">
        <v>107</v>
      </c>
      <c r="B31" s="25" t="s">
        <v>108</v>
      </c>
      <c r="C31" s="26"/>
      <c r="D31" s="27" t="s">
        <v>73</v>
      </c>
      <c r="E31" s="31" t="s">
        <v>23</v>
      </c>
      <c r="F31" s="28" t="s">
        <v>72</v>
      </c>
      <c r="G31" s="26">
        <v>1</v>
      </c>
      <c r="H31" s="29">
        <v>24</v>
      </c>
      <c r="I31" s="16"/>
      <c r="J31" s="38">
        <f t="shared" si="0"/>
        <v>1656.0547081694967</v>
      </c>
      <c r="K31" s="38">
        <f t="shared" si="1"/>
        <v>1724.4547081694968</v>
      </c>
    </row>
    <row r="32" spans="1:11" s="8" customFormat="1" ht="15.75">
      <c r="A32" s="24" t="s">
        <v>107</v>
      </c>
      <c r="B32" s="25" t="s">
        <v>109</v>
      </c>
      <c r="C32" s="26"/>
      <c r="D32" s="27" t="s">
        <v>76</v>
      </c>
      <c r="E32" s="31" t="s">
        <v>23</v>
      </c>
      <c r="F32" s="28" t="s">
        <v>75</v>
      </c>
      <c r="G32" s="26">
        <v>1</v>
      </c>
      <c r="H32" s="29">
        <v>48</v>
      </c>
      <c r="I32" s="26"/>
      <c r="J32" s="38">
        <f t="shared" si="0"/>
        <v>3312.1094163389935</v>
      </c>
      <c r="K32" s="38">
        <f t="shared" si="1"/>
        <v>3448.9094163389937</v>
      </c>
    </row>
    <row r="33" spans="1:11" ht="15.75">
      <c r="A33" s="24" t="s">
        <v>107</v>
      </c>
      <c r="B33" s="34" t="s">
        <v>110</v>
      </c>
      <c r="D33" s="27" t="s">
        <v>74</v>
      </c>
      <c r="E33" s="36" t="s">
        <v>27</v>
      </c>
      <c r="F33" s="28" t="s">
        <v>29</v>
      </c>
      <c r="G33" s="26">
        <v>1</v>
      </c>
      <c r="H33" s="37">
        <v>24</v>
      </c>
      <c r="J33" s="38">
        <f t="shared" si="0"/>
        <v>1656.0547081694967</v>
      </c>
      <c r="K33" s="38">
        <f t="shared" si="1"/>
        <v>1724.4547081694968</v>
      </c>
    </row>
    <row r="34" spans="1:6" ht="16.5" thickBot="1">
      <c r="A34" s="40" t="s">
        <v>221</v>
      </c>
      <c r="F34" s="41" t="s">
        <v>219</v>
      </c>
    </row>
    <row r="35" spans="1:17" ht="15.75">
      <c r="A35" s="35" t="s">
        <v>116</v>
      </c>
      <c r="B35" s="35" t="s">
        <v>117</v>
      </c>
      <c r="D35" s="42" t="s">
        <v>118</v>
      </c>
      <c r="E35" s="15" t="s">
        <v>7</v>
      </c>
      <c r="F35" s="43" t="s">
        <v>64</v>
      </c>
      <c r="G35" s="35">
        <v>1</v>
      </c>
      <c r="H35" s="29">
        <v>5.99</v>
      </c>
      <c r="I35" s="38">
        <f aca="true" t="shared" si="2" ref="I35:I70">H35*$Q$41</f>
        <v>341.43</v>
      </c>
      <c r="J35" s="38">
        <f>H35*$Q$38*$Q$41</f>
        <v>416.9402048827156</v>
      </c>
      <c r="K35" s="38">
        <f>H35*$Q$39*$Q$41</f>
        <v>434.0117048827156</v>
      </c>
      <c r="P35" s="19" t="s">
        <v>19</v>
      </c>
      <c r="Q35" s="14">
        <f>SUM(H35:H70)</f>
        <v>423.33000000000015</v>
      </c>
    </row>
    <row r="36" spans="1:17" ht="15.75">
      <c r="A36" s="35" t="s">
        <v>116</v>
      </c>
      <c r="B36" s="35" t="s">
        <v>119</v>
      </c>
      <c r="D36" s="42" t="s">
        <v>120</v>
      </c>
      <c r="E36" s="15" t="s">
        <v>7</v>
      </c>
      <c r="F36" s="43" t="s">
        <v>121</v>
      </c>
      <c r="G36" s="35">
        <v>1</v>
      </c>
      <c r="H36" s="29">
        <v>5.99</v>
      </c>
      <c r="I36" s="38">
        <f t="shared" si="2"/>
        <v>341.43</v>
      </c>
      <c r="J36" s="38">
        <f aca="true" t="shared" si="3" ref="J36:J70">H36*$Q$38*$Q$41</f>
        <v>416.9402048827156</v>
      </c>
      <c r="K36" s="38">
        <f aca="true" t="shared" si="4" ref="K36:K70">H36*$Q$39*$Q$41</f>
        <v>434.0117048827156</v>
      </c>
      <c r="P36" s="20" t="s">
        <v>15</v>
      </c>
      <c r="Q36" s="10">
        <v>63.99</v>
      </c>
    </row>
    <row r="37" spans="1:17" ht="15.75">
      <c r="A37" s="35" t="s">
        <v>116</v>
      </c>
      <c r="B37" s="35" t="s">
        <v>122</v>
      </c>
      <c r="D37" s="42" t="s">
        <v>123</v>
      </c>
      <c r="E37" s="15" t="s">
        <v>7</v>
      </c>
      <c r="F37" s="43" t="s">
        <v>124</v>
      </c>
      <c r="G37" s="35">
        <v>1</v>
      </c>
      <c r="H37" s="29">
        <v>5.99</v>
      </c>
      <c r="I37" s="38">
        <f t="shared" si="2"/>
        <v>341.43</v>
      </c>
      <c r="J37" s="38">
        <f t="shared" si="3"/>
        <v>416.9402048827156</v>
      </c>
      <c r="K37" s="38">
        <f t="shared" si="4"/>
        <v>434.0117048827156</v>
      </c>
      <c r="P37" s="21" t="s">
        <v>111</v>
      </c>
      <c r="Q37" s="39">
        <f>Q36/Q35</f>
        <v>0.15115867054071286</v>
      </c>
    </row>
    <row r="38" spans="1:17" ht="15.75">
      <c r="A38" s="35" t="s">
        <v>125</v>
      </c>
      <c r="B38" s="35" t="s">
        <v>126</v>
      </c>
      <c r="D38" s="42" t="s">
        <v>127</v>
      </c>
      <c r="E38" s="33" t="s">
        <v>14</v>
      </c>
      <c r="F38" s="43" t="s">
        <v>128</v>
      </c>
      <c r="G38" s="35">
        <v>1</v>
      </c>
      <c r="H38" s="29">
        <v>3.99</v>
      </c>
      <c r="I38" s="38">
        <f t="shared" si="2"/>
        <v>227.43</v>
      </c>
      <c r="J38" s="38">
        <f t="shared" si="3"/>
        <v>277.72811644107435</v>
      </c>
      <c r="K38" s="38">
        <f t="shared" si="4"/>
        <v>289.0996164410743</v>
      </c>
      <c r="P38" s="20" t="s">
        <v>16</v>
      </c>
      <c r="Q38" s="11">
        <f>1+Q36/Q35+0.07</f>
        <v>1.221158670540713</v>
      </c>
    </row>
    <row r="39" spans="1:17" ht="15.75">
      <c r="A39" s="35" t="s">
        <v>125</v>
      </c>
      <c r="B39" s="35" t="s">
        <v>129</v>
      </c>
      <c r="D39" s="42" t="s">
        <v>130</v>
      </c>
      <c r="E39" s="33" t="s">
        <v>14</v>
      </c>
      <c r="F39" s="43" t="s">
        <v>131</v>
      </c>
      <c r="G39" s="35">
        <v>1</v>
      </c>
      <c r="H39" s="29">
        <v>3.99</v>
      </c>
      <c r="I39" s="38">
        <f t="shared" si="2"/>
        <v>227.43</v>
      </c>
      <c r="J39" s="38">
        <f t="shared" si="3"/>
        <v>277.72811644107435</v>
      </c>
      <c r="K39" s="38">
        <f t="shared" si="4"/>
        <v>289.0996164410743</v>
      </c>
      <c r="P39" s="20" t="s">
        <v>16</v>
      </c>
      <c r="Q39" s="11">
        <f>1+Q36/Q35+0.12</f>
        <v>1.271158670540713</v>
      </c>
    </row>
    <row r="40" spans="1:17" ht="15.75">
      <c r="A40" s="15" t="s">
        <v>115</v>
      </c>
      <c r="B40" s="35" t="s">
        <v>132</v>
      </c>
      <c r="D40" s="42" t="s">
        <v>133</v>
      </c>
      <c r="E40" s="44" t="s">
        <v>134</v>
      </c>
      <c r="F40" s="43" t="s">
        <v>135</v>
      </c>
      <c r="G40" s="35">
        <v>1</v>
      </c>
      <c r="H40" s="29">
        <v>7.99</v>
      </c>
      <c r="I40" s="38">
        <f t="shared" si="2"/>
        <v>455.43</v>
      </c>
      <c r="J40" s="38">
        <f t="shared" si="3"/>
        <v>556.152293324357</v>
      </c>
      <c r="K40" s="38">
        <f t="shared" si="4"/>
        <v>578.9237933243569</v>
      </c>
      <c r="P40" s="22"/>
      <c r="Q40" s="11"/>
    </row>
    <row r="41" spans="1:17" ht="16.5" thickBot="1">
      <c r="A41" s="15" t="s">
        <v>115</v>
      </c>
      <c r="B41" s="35" t="s">
        <v>132</v>
      </c>
      <c r="D41" s="42" t="s">
        <v>133</v>
      </c>
      <c r="E41" s="44" t="s">
        <v>134</v>
      </c>
      <c r="F41" s="43" t="s">
        <v>135</v>
      </c>
      <c r="G41" s="35">
        <v>1</v>
      </c>
      <c r="H41" s="29">
        <v>7.99</v>
      </c>
      <c r="I41" s="38">
        <f t="shared" si="2"/>
        <v>455.43</v>
      </c>
      <c r="J41" s="38">
        <f t="shared" si="3"/>
        <v>556.152293324357</v>
      </c>
      <c r="K41" s="38">
        <f t="shared" si="4"/>
        <v>578.9237933243569</v>
      </c>
      <c r="P41" s="23" t="s">
        <v>17</v>
      </c>
      <c r="Q41" s="13">
        <v>57</v>
      </c>
    </row>
    <row r="42" spans="1:11" ht="15.75">
      <c r="A42" s="15" t="s">
        <v>115</v>
      </c>
      <c r="B42" s="35" t="s">
        <v>136</v>
      </c>
      <c r="D42" s="42" t="s">
        <v>137</v>
      </c>
      <c r="E42" s="15" t="s">
        <v>7</v>
      </c>
      <c r="F42" s="43" t="s">
        <v>138</v>
      </c>
      <c r="G42" s="35">
        <v>1</v>
      </c>
      <c r="H42" s="29">
        <v>5.99</v>
      </c>
      <c r="I42" s="38">
        <f t="shared" si="2"/>
        <v>341.43</v>
      </c>
      <c r="J42" s="38">
        <f t="shared" si="3"/>
        <v>416.9402048827156</v>
      </c>
      <c r="K42" s="38">
        <f t="shared" si="4"/>
        <v>434.0117048827156</v>
      </c>
    </row>
    <row r="43" spans="1:11" ht="15.75">
      <c r="A43" s="15" t="s">
        <v>115</v>
      </c>
      <c r="B43" s="35" t="s">
        <v>136</v>
      </c>
      <c r="D43" s="42" t="s">
        <v>137</v>
      </c>
      <c r="E43" s="15" t="s">
        <v>7</v>
      </c>
      <c r="F43" s="43" t="s">
        <v>138</v>
      </c>
      <c r="G43" s="35">
        <v>1</v>
      </c>
      <c r="H43" s="29">
        <v>5.99</v>
      </c>
      <c r="I43" s="38">
        <f t="shared" si="2"/>
        <v>341.43</v>
      </c>
      <c r="J43" s="38">
        <f t="shared" si="3"/>
        <v>416.9402048827156</v>
      </c>
      <c r="K43" s="38">
        <f t="shared" si="4"/>
        <v>434.0117048827156</v>
      </c>
    </row>
    <row r="44" spans="1:11" ht="15.75">
      <c r="A44" s="15" t="s">
        <v>115</v>
      </c>
      <c r="B44" s="35" t="s">
        <v>139</v>
      </c>
      <c r="D44" s="42" t="s">
        <v>140</v>
      </c>
      <c r="E44" s="15" t="s">
        <v>7</v>
      </c>
      <c r="F44" s="43" t="s">
        <v>42</v>
      </c>
      <c r="G44" s="35">
        <v>1</v>
      </c>
      <c r="H44" s="29">
        <v>5.99</v>
      </c>
      <c r="I44" s="38">
        <f t="shared" si="2"/>
        <v>341.43</v>
      </c>
      <c r="J44" s="38">
        <f t="shared" si="3"/>
        <v>416.9402048827156</v>
      </c>
      <c r="K44" s="38">
        <f t="shared" si="4"/>
        <v>434.0117048827156</v>
      </c>
    </row>
    <row r="45" spans="1:11" ht="15.75">
      <c r="A45" s="15" t="s">
        <v>115</v>
      </c>
      <c r="B45" s="35" t="s">
        <v>139</v>
      </c>
      <c r="D45" s="42" t="s">
        <v>140</v>
      </c>
      <c r="E45" s="15" t="s">
        <v>7</v>
      </c>
      <c r="F45" s="43" t="s">
        <v>141</v>
      </c>
      <c r="G45" s="35">
        <v>1</v>
      </c>
      <c r="H45" s="29">
        <v>5.99</v>
      </c>
      <c r="I45" s="38">
        <f t="shared" si="2"/>
        <v>341.43</v>
      </c>
      <c r="J45" s="38">
        <f t="shared" si="3"/>
        <v>416.9402048827156</v>
      </c>
      <c r="K45" s="38">
        <f t="shared" si="4"/>
        <v>434.0117048827156</v>
      </c>
    </row>
    <row r="46" spans="1:12" ht="15.75">
      <c r="A46" s="15" t="s">
        <v>142</v>
      </c>
      <c r="B46" s="35" t="s">
        <v>143</v>
      </c>
      <c r="D46" s="42" t="s">
        <v>144</v>
      </c>
      <c r="E46" s="44" t="s">
        <v>25</v>
      </c>
      <c r="F46" s="43" t="s">
        <v>145</v>
      </c>
      <c r="G46" s="35">
        <v>1</v>
      </c>
      <c r="H46" s="45">
        <v>37.59</v>
      </c>
      <c r="I46" s="38">
        <f t="shared" si="2"/>
        <v>2142.63</v>
      </c>
      <c r="J46" s="38">
        <f t="shared" si="3"/>
        <v>2616.4912022606477</v>
      </c>
      <c r="K46" s="38">
        <f t="shared" si="4"/>
        <v>2723.622702260648</v>
      </c>
      <c r="L46" s="46" t="s">
        <v>146</v>
      </c>
    </row>
    <row r="47" spans="1:11" ht="15.75">
      <c r="A47" s="15" t="s">
        <v>147</v>
      </c>
      <c r="B47" s="35" t="s">
        <v>148</v>
      </c>
      <c r="D47" s="42" t="s">
        <v>149</v>
      </c>
      <c r="E47" s="44" t="s">
        <v>23</v>
      </c>
      <c r="F47" s="43" t="s">
        <v>150</v>
      </c>
      <c r="G47" s="35">
        <v>1</v>
      </c>
      <c r="H47" s="29">
        <v>23</v>
      </c>
      <c r="I47" s="38">
        <f t="shared" si="2"/>
        <v>1311</v>
      </c>
      <c r="J47" s="38">
        <f t="shared" si="3"/>
        <v>1600.9390170788747</v>
      </c>
      <c r="K47" s="38">
        <f t="shared" si="4"/>
        <v>1666.4890170788747</v>
      </c>
    </row>
    <row r="48" spans="1:11" ht="15.75">
      <c r="A48" s="15" t="s">
        <v>147</v>
      </c>
      <c r="B48" s="35" t="s">
        <v>148</v>
      </c>
      <c r="D48" s="42" t="s">
        <v>151</v>
      </c>
      <c r="E48" s="35" t="s">
        <v>13</v>
      </c>
      <c r="F48" s="43" t="s">
        <v>150</v>
      </c>
      <c r="G48" s="35">
        <v>1</v>
      </c>
      <c r="H48" s="29">
        <v>16</v>
      </c>
      <c r="I48" s="38">
        <f t="shared" si="2"/>
        <v>912</v>
      </c>
      <c r="J48" s="38">
        <f t="shared" si="3"/>
        <v>1113.6967075331302</v>
      </c>
      <c r="K48" s="38">
        <f t="shared" si="4"/>
        <v>1159.2967075331303</v>
      </c>
    </row>
    <row r="49" spans="1:11" ht="15.75">
      <c r="A49" s="35" t="s">
        <v>147</v>
      </c>
      <c r="B49" s="35" t="s">
        <v>152</v>
      </c>
      <c r="D49" s="42" t="s">
        <v>153</v>
      </c>
      <c r="E49" s="35" t="s">
        <v>13</v>
      </c>
      <c r="F49" s="43" t="s">
        <v>154</v>
      </c>
      <c r="G49" s="35">
        <v>1</v>
      </c>
      <c r="H49" s="29">
        <v>24.5</v>
      </c>
      <c r="I49" s="38">
        <f t="shared" si="2"/>
        <v>1396.5</v>
      </c>
      <c r="J49" s="38">
        <f t="shared" si="3"/>
        <v>1705.3480834101056</v>
      </c>
      <c r="K49" s="38">
        <f t="shared" si="4"/>
        <v>1775.1730834101056</v>
      </c>
    </row>
    <row r="50" spans="1:11" ht="15.75">
      <c r="A50" s="35" t="s">
        <v>155</v>
      </c>
      <c r="B50" s="35" t="s">
        <v>156</v>
      </c>
      <c r="D50" s="42" t="s">
        <v>157</v>
      </c>
      <c r="E50" s="35" t="s">
        <v>12</v>
      </c>
      <c r="F50" s="43" t="s">
        <v>158</v>
      </c>
      <c r="G50" s="35">
        <v>1</v>
      </c>
      <c r="H50" s="29">
        <v>12.99</v>
      </c>
      <c r="I50" s="38">
        <f t="shared" si="2"/>
        <v>740.4300000000001</v>
      </c>
      <c r="J50" s="38">
        <f t="shared" si="3"/>
        <v>904.1825144284601</v>
      </c>
      <c r="K50" s="38">
        <f t="shared" si="4"/>
        <v>941.20401442846</v>
      </c>
    </row>
    <row r="51" spans="1:11" ht="15.75">
      <c r="A51" s="35" t="s">
        <v>155</v>
      </c>
      <c r="B51" s="35" t="s">
        <v>159</v>
      </c>
      <c r="D51" s="42" t="s">
        <v>78</v>
      </c>
      <c r="E51" s="35" t="s">
        <v>14</v>
      </c>
      <c r="F51" s="43" t="s">
        <v>81</v>
      </c>
      <c r="G51" s="35">
        <v>1</v>
      </c>
      <c r="H51" s="29">
        <v>7.99</v>
      </c>
      <c r="I51" s="38">
        <f t="shared" si="2"/>
        <v>455.43</v>
      </c>
      <c r="J51" s="38">
        <f t="shared" si="3"/>
        <v>556.152293324357</v>
      </c>
      <c r="K51" s="38">
        <f t="shared" si="4"/>
        <v>578.9237933243569</v>
      </c>
    </row>
    <row r="52" spans="1:11" ht="15.75">
      <c r="A52" s="35" t="s">
        <v>155</v>
      </c>
      <c r="B52" s="35" t="s">
        <v>159</v>
      </c>
      <c r="D52" s="42" t="s">
        <v>78</v>
      </c>
      <c r="E52" s="35" t="s">
        <v>14</v>
      </c>
      <c r="F52" s="43" t="s">
        <v>80</v>
      </c>
      <c r="G52" s="35">
        <v>1</v>
      </c>
      <c r="H52" s="29">
        <v>7.99</v>
      </c>
      <c r="I52" s="38">
        <f t="shared" si="2"/>
        <v>455.43</v>
      </c>
      <c r="J52" s="38">
        <f t="shared" si="3"/>
        <v>556.152293324357</v>
      </c>
      <c r="K52" s="38">
        <f t="shared" si="4"/>
        <v>578.9237933243569</v>
      </c>
    </row>
    <row r="53" spans="1:11" ht="15.75">
      <c r="A53" s="35" t="s">
        <v>160</v>
      </c>
      <c r="B53" s="35" t="s">
        <v>161</v>
      </c>
      <c r="D53" s="42" t="s">
        <v>162</v>
      </c>
      <c r="E53" s="44" t="s">
        <v>163</v>
      </c>
      <c r="F53" s="43" t="s">
        <v>164</v>
      </c>
      <c r="G53" s="35">
        <v>1</v>
      </c>
      <c r="H53" s="29">
        <v>27.99</v>
      </c>
      <c r="I53" s="38">
        <f t="shared" si="2"/>
        <v>1595.4299999999998</v>
      </c>
      <c r="J53" s="38">
        <f t="shared" si="3"/>
        <v>1948.2731777407696</v>
      </c>
      <c r="K53" s="38">
        <f t="shared" si="4"/>
        <v>2028.0446777407694</v>
      </c>
    </row>
    <row r="54" spans="1:11" ht="15.75">
      <c r="A54" s="35" t="s">
        <v>160</v>
      </c>
      <c r="B54" s="35" t="s">
        <v>165</v>
      </c>
      <c r="D54" s="42" t="s">
        <v>166</v>
      </c>
      <c r="E54" s="35" t="s">
        <v>12</v>
      </c>
      <c r="F54" s="43" t="s">
        <v>167</v>
      </c>
      <c r="G54" s="35">
        <v>1</v>
      </c>
      <c r="H54" s="29">
        <v>5.99</v>
      </c>
      <c r="I54" s="38">
        <f t="shared" si="2"/>
        <v>341.43</v>
      </c>
      <c r="J54" s="38">
        <f t="shared" si="3"/>
        <v>416.9402048827156</v>
      </c>
      <c r="K54" s="38">
        <f t="shared" si="4"/>
        <v>434.0117048827156</v>
      </c>
    </row>
    <row r="55" spans="1:11" ht="15.75">
      <c r="A55" s="35" t="s">
        <v>160</v>
      </c>
      <c r="B55" s="35" t="s">
        <v>168</v>
      </c>
      <c r="D55" s="42" t="s">
        <v>169</v>
      </c>
      <c r="E55" s="35" t="s">
        <v>12</v>
      </c>
      <c r="F55" s="43" t="s">
        <v>170</v>
      </c>
      <c r="G55" s="35">
        <v>1</v>
      </c>
      <c r="H55" s="29">
        <v>5.99</v>
      </c>
      <c r="I55" s="38">
        <f t="shared" si="2"/>
        <v>341.43</v>
      </c>
      <c r="J55" s="38">
        <f t="shared" si="3"/>
        <v>416.9402048827156</v>
      </c>
      <c r="K55" s="38">
        <f t="shared" si="4"/>
        <v>434.0117048827156</v>
      </c>
    </row>
    <row r="56" spans="1:11" ht="15.75">
      <c r="A56" s="35" t="s">
        <v>160</v>
      </c>
      <c r="B56" s="35" t="s">
        <v>171</v>
      </c>
      <c r="D56" s="42" t="s">
        <v>172</v>
      </c>
      <c r="E56" s="35" t="s">
        <v>12</v>
      </c>
      <c r="F56" s="43" t="s">
        <v>18</v>
      </c>
      <c r="G56" s="35">
        <v>1</v>
      </c>
      <c r="H56" s="29">
        <v>5.99</v>
      </c>
      <c r="I56" s="38">
        <f t="shared" si="2"/>
        <v>341.43</v>
      </c>
      <c r="J56" s="38">
        <f t="shared" si="3"/>
        <v>416.9402048827156</v>
      </c>
      <c r="K56" s="38">
        <f t="shared" si="4"/>
        <v>434.0117048827156</v>
      </c>
    </row>
    <row r="57" spans="1:11" ht="15.75">
      <c r="A57" s="35" t="s">
        <v>91</v>
      </c>
      <c r="B57" s="35" t="s">
        <v>173</v>
      </c>
      <c r="D57" s="42" t="s">
        <v>174</v>
      </c>
      <c r="E57" s="35" t="s">
        <v>12</v>
      </c>
      <c r="F57" s="43" t="s">
        <v>175</v>
      </c>
      <c r="G57" s="35">
        <v>1</v>
      </c>
      <c r="H57" s="29">
        <v>3.99</v>
      </c>
      <c r="I57" s="38">
        <f t="shared" si="2"/>
        <v>227.43</v>
      </c>
      <c r="J57" s="38">
        <f t="shared" si="3"/>
        <v>277.72811644107435</v>
      </c>
      <c r="K57" s="38">
        <f t="shared" si="4"/>
        <v>289.0996164410743</v>
      </c>
    </row>
    <row r="58" spans="1:11" ht="15.75">
      <c r="A58" s="35" t="s">
        <v>91</v>
      </c>
      <c r="B58" s="35" t="s">
        <v>173</v>
      </c>
      <c r="D58" s="42" t="s">
        <v>174</v>
      </c>
      <c r="E58" s="35" t="s">
        <v>12</v>
      </c>
      <c r="F58" s="43" t="s">
        <v>175</v>
      </c>
      <c r="G58" s="35">
        <v>1</v>
      </c>
      <c r="H58" s="29">
        <v>3.99</v>
      </c>
      <c r="I58" s="38">
        <f t="shared" si="2"/>
        <v>227.43</v>
      </c>
      <c r="J58" s="38">
        <f t="shared" si="3"/>
        <v>277.72811644107435</v>
      </c>
      <c r="K58" s="38">
        <f t="shared" si="4"/>
        <v>289.0996164410743</v>
      </c>
    </row>
    <row r="59" spans="1:11" ht="15.75">
      <c r="A59" s="35" t="s">
        <v>176</v>
      </c>
      <c r="B59" s="35" t="s">
        <v>177</v>
      </c>
      <c r="D59" s="42" t="s">
        <v>178</v>
      </c>
      <c r="E59" s="35" t="s">
        <v>12</v>
      </c>
      <c r="F59" s="43" t="s">
        <v>179</v>
      </c>
      <c r="G59" s="35">
        <v>1</v>
      </c>
      <c r="H59" s="29">
        <v>14.99</v>
      </c>
      <c r="I59" s="38">
        <f t="shared" si="2"/>
        <v>854.4300000000001</v>
      </c>
      <c r="J59" s="38">
        <f t="shared" si="3"/>
        <v>1043.3946028701014</v>
      </c>
      <c r="K59" s="38">
        <f t="shared" si="4"/>
        <v>1086.1161028701013</v>
      </c>
    </row>
    <row r="60" spans="1:11" ht="15.75">
      <c r="A60" s="35" t="s">
        <v>176</v>
      </c>
      <c r="B60" s="35" t="s">
        <v>177</v>
      </c>
      <c r="D60" s="42" t="s">
        <v>180</v>
      </c>
      <c r="E60" s="35" t="s">
        <v>12</v>
      </c>
      <c r="F60" s="43" t="s">
        <v>179</v>
      </c>
      <c r="G60" s="35">
        <v>1</v>
      </c>
      <c r="H60" s="29">
        <v>9.99</v>
      </c>
      <c r="I60" s="38">
        <f t="shared" si="2"/>
        <v>569.4300000000001</v>
      </c>
      <c r="J60" s="38">
        <f t="shared" si="3"/>
        <v>695.3643817659981</v>
      </c>
      <c r="K60" s="38">
        <f t="shared" si="4"/>
        <v>723.8358817659982</v>
      </c>
    </row>
    <row r="61" spans="1:11" ht="15.75">
      <c r="A61" s="35" t="s">
        <v>181</v>
      </c>
      <c r="B61" s="35" t="s">
        <v>182</v>
      </c>
      <c r="D61" s="42" t="s">
        <v>183</v>
      </c>
      <c r="E61" s="35" t="s">
        <v>12</v>
      </c>
      <c r="F61" s="43" t="s">
        <v>184</v>
      </c>
      <c r="G61" s="35">
        <v>1</v>
      </c>
      <c r="H61" s="29">
        <v>13</v>
      </c>
      <c r="I61" s="38">
        <f t="shared" si="2"/>
        <v>741</v>
      </c>
      <c r="J61" s="38">
        <f t="shared" si="3"/>
        <v>904.8785748706682</v>
      </c>
      <c r="K61" s="38">
        <f t="shared" si="4"/>
        <v>941.9285748706683</v>
      </c>
    </row>
    <row r="62" spans="1:11" ht="15.75">
      <c r="A62" s="35" t="s">
        <v>181</v>
      </c>
      <c r="B62" s="35" t="s">
        <v>185</v>
      </c>
      <c r="D62" s="42" t="s">
        <v>186</v>
      </c>
      <c r="E62" s="35" t="s">
        <v>7</v>
      </c>
      <c r="F62" s="43" t="s">
        <v>184</v>
      </c>
      <c r="G62" s="35">
        <v>1</v>
      </c>
      <c r="H62" s="29">
        <v>19</v>
      </c>
      <c r="I62" s="38">
        <f t="shared" si="2"/>
        <v>1083</v>
      </c>
      <c r="J62" s="38">
        <f t="shared" si="3"/>
        <v>1322.5148401955921</v>
      </c>
      <c r="K62" s="38">
        <f t="shared" si="4"/>
        <v>1376.6648401955922</v>
      </c>
    </row>
    <row r="63" spans="1:12" ht="15.75">
      <c r="A63" s="35" t="s">
        <v>181</v>
      </c>
      <c r="B63" s="35" t="s">
        <v>187</v>
      </c>
      <c r="D63" s="42" t="s">
        <v>188</v>
      </c>
      <c r="E63" s="35" t="s">
        <v>14</v>
      </c>
      <c r="F63" s="43" t="s">
        <v>189</v>
      </c>
      <c r="G63" s="35">
        <v>1</v>
      </c>
      <c r="H63" s="29">
        <v>16</v>
      </c>
      <c r="I63" s="38">
        <f t="shared" si="2"/>
        <v>912</v>
      </c>
      <c r="J63" s="38">
        <f t="shared" si="3"/>
        <v>1113.6967075331302</v>
      </c>
      <c r="K63" s="38">
        <f t="shared" si="4"/>
        <v>1159.2967075331303</v>
      </c>
      <c r="L63" s="47" t="s">
        <v>190</v>
      </c>
    </row>
    <row r="64" spans="1:11" ht="15.75">
      <c r="A64" s="35" t="s">
        <v>181</v>
      </c>
      <c r="B64" s="35" t="s">
        <v>191</v>
      </c>
      <c r="D64" s="42" t="s">
        <v>192</v>
      </c>
      <c r="E64" s="48" t="s">
        <v>193</v>
      </c>
      <c r="F64" s="43" t="s">
        <v>194</v>
      </c>
      <c r="G64" s="35">
        <v>1</v>
      </c>
      <c r="H64" s="29">
        <v>15</v>
      </c>
      <c r="I64" s="38">
        <f t="shared" si="2"/>
        <v>855</v>
      </c>
      <c r="J64" s="38">
        <f t="shared" si="3"/>
        <v>1044.0906633123095</v>
      </c>
      <c r="K64" s="38">
        <f t="shared" si="4"/>
        <v>1086.8406633123095</v>
      </c>
    </row>
    <row r="65" spans="1:11" ht="15.75">
      <c r="A65" s="35" t="s">
        <v>181</v>
      </c>
      <c r="B65" s="35" t="s">
        <v>195</v>
      </c>
      <c r="D65" s="42" t="s">
        <v>196</v>
      </c>
      <c r="E65" s="35" t="s">
        <v>14</v>
      </c>
      <c r="F65" s="43" t="s">
        <v>194</v>
      </c>
      <c r="G65" s="35">
        <v>1</v>
      </c>
      <c r="H65" s="29">
        <v>9</v>
      </c>
      <c r="I65" s="38">
        <f t="shared" si="2"/>
        <v>513</v>
      </c>
      <c r="J65" s="38">
        <f t="shared" si="3"/>
        <v>626.4543979873857</v>
      </c>
      <c r="K65" s="38">
        <f t="shared" si="4"/>
        <v>652.1043979873857</v>
      </c>
    </row>
    <row r="66" spans="1:11" ht="15.75">
      <c r="A66" s="35" t="s">
        <v>147</v>
      </c>
      <c r="B66" s="35" t="s">
        <v>197</v>
      </c>
      <c r="D66" s="42" t="s">
        <v>198</v>
      </c>
      <c r="E66" s="33" t="s">
        <v>14</v>
      </c>
      <c r="F66" s="43" t="s">
        <v>18</v>
      </c>
      <c r="G66" s="26">
        <v>1</v>
      </c>
      <c r="H66" s="29">
        <v>29.5</v>
      </c>
      <c r="I66" s="38">
        <f t="shared" si="2"/>
        <v>1681.5</v>
      </c>
      <c r="J66" s="38">
        <f t="shared" si="3"/>
        <v>2053.3783045142086</v>
      </c>
      <c r="K66" s="38">
        <f t="shared" si="4"/>
        <v>2137.453304514209</v>
      </c>
    </row>
    <row r="67" spans="1:11" s="8" customFormat="1" ht="15.75">
      <c r="A67" s="24" t="s">
        <v>106</v>
      </c>
      <c r="B67" s="25" t="s">
        <v>112</v>
      </c>
      <c r="C67" s="26"/>
      <c r="D67" s="27" t="s">
        <v>69</v>
      </c>
      <c r="E67" s="33" t="s">
        <v>14</v>
      </c>
      <c r="F67" s="49" t="s">
        <v>68</v>
      </c>
      <c r="G67" s="7">
        <v>1</v>
      </c>
      <c r="H67" s="29">
        <v>3.99</v>
      </c>
      <c r="I67" s="38">
        <f t="shared" si="2"/>
        <v>227.43</v>
      </c>
      <c r="J67" s="38">
        <f t="shared" si="3"/>
        <v>277.72811644107435</v>
      </c>
      <c r="K67" s="38">
        <f t="shared" si="4"/>
        <v>289.0996164410743</v>
      </c>
    </row>
    <row r="68" spans="1:11" s="8" customFormat="1" ht="15.75">
      <c r="A68" s="24" t="s">
        <v>106</v>
      </c>
      <c r="B68" s="25" t="s">
        <v>113</v>
      </c>
      <c r="C68" s="26"/>
      <c r="D68" s="27" t="s">
        <v>71</v>
      </c>
      <c r="E68" s="33" t="s">
        <v>14</v>
      </c>
      <c r="F68" s="49" t="s">
        <v>70</v>
      </c>
      <c r="G68" s="7">
        <v>1</v>
      </c>
      <c r="H68" s="29">
        <v>3.99</v>
      </c>
      <c r="I68" s="38">
        <f t="shared" si="2"/>
        <v>227.43</v>
      </c>
      <c r="J68" s="38">
        <f t="shared" si="3"/>
        <v>277.72811644107435</v>
      </c>
      <c r="K68" s="38">
        <f t="shared" si="4"/>
        <v>289.0996164410743</v>
      </c>
    </row>
    <row r="69" spans="1:11" ht="15.75">
      <c r="A69" s="35" t="s">
        <v>91</v>
      </c>
      <c r="B69" s="35" t="s">
        <v>199</v>
      </c>
      <c r="D69" s="42" t="s">
        <v>200</v>
      </c>
      <c r="E69" s="35" t="s">
        <v>12</v>
      </c>
      <c r="F69" s="43" t="s">
        <v>201</v>
      </c>
      <c r="G69" s="26">
        <v>1</v>
      </c>
      <c r="H69" s="29">
        <v>3.99</v>
      </c>
      <c r="I69" s="38">
        <f t="shared" si="2"/>
        <v>227.43</v>
      </c>
      <c r="J69" s="38">
        <f t="shared" si="3"/>
        <v>277.72811644107435</v>
      </c>
      <c r="K69" s="38">
        <f t="shared" si="4"/>
        <v>289.0996164410743</v>
      </c>
    </row>
    <row r="70" spans="1:11" ht="15.75">
      <c r="A70" s="15" t="s">
        <v>115</v>
      </c>
      <c r="B70" s="35" t="s">
        <v>202</v>
      </c>
      <c r="D70" s="42" t="s">
        <v>203</v>
      </c>
      <c r="E70" s="48" t="s">
        <v>193</v>
      </c>
      <c r="F70" s="43" t="s">
        <v>204</v>
      </c>
      <c r="G70" s="26">
        <v>1</v>
      </c>
      <c r="H70" s="29">
        <v>34.99</v>
      </c>
      <c r="I70" s="38">
        <f t="shared" si="2"/>
        <v>1994.43</v>
      </c>
      <c r="J70" s="38">
        <f t="shared" si="3"/>
        <v>2435.515487286514</v>
      </c>
      <c r="K70" s="38">
        <f t="shared" si="4"/>
        <v>2535.2369872865142</v>
      </c>
    </row>
    <row r="71" spans="1:18" s="53" customFormat="1" ht="15.75">
      <c r="A71" s="40" t="s">
        <v>226</v>
      </c>
      <c r="B71" s="35"/>
      <c r="C71" s="35"/>
      <c r="D71" s="35"/>
      <c r="E71" s="35"/>
      <c r="F71" s="41" t="s">
        <v>315</v>
      </c>
      <c r="G71" s="35"/>
      <c r="H71" s="37"/>
      <c r="I71" s="37"/>
      <c r="J71" s="35"/>
      <c r="K71" s="35"/>
      <c r="L71" s="15"/>
      <c r="M71" s="15"/>
      <c r="N71" s="15"/>
      <c r="O71" s="15"/>
      <c r="P71" s="15"/>
      <c r="Q71" s="15"/>
      <c r="R71" s="15"/>
    </row>
    <row r="72" spans="1:18" ht="15">
      <c r="A72" s="50" t="s">
        <v>297</v>
      </c>
      <c r="B72" s="50" t="s">
        <v>300</v>
      </c>
      <c r="C72" s="50"/>
      <c r="D72" s="50"/>
      <c r="E72" s="50" t="s">
        <v>23</v>
      </c>
      <c r="F72" s="57"/>
      <c r="G72" s="57"/>
      <c r="H72" s="46"/>
      <c r="I72" s="52" t="s">
        <v>205</v>
      </c>
      <c r="J72" s="50"/>
      <c r="K72" s="50"/>
      <c r="L72" s="53"/>
      <c r="M72" s="53"/>
      <c r="N72" s="53"/>
      <c r="O72" s="53"/>
      <c r="P72" s="53"/>
      <c r="Q72" s="53"/>
      <c r="R72" s="53"/>
    </row>
    <row r="73" spans="1:18" ht="15.75">
      <c r="A73" s="50" t="s">
        <v>98</v>
      </c>
      <c r="B73" s="50" t="s">
        <v>206</v>
      </c>
      <c r="C73" s="50"/>
      <c r="D73" s="47" t="s">
        <v>207</v>
      </c>
      <c r="E73" s="50" t="s">
        <v>7</v>
      </c>
      <c r="F73" s="51" t="s">
        <v>175</v>
      </c>
      <c r="G73" s="50">
        <v>1</v>
      </c>
      <c r="H73" s="52"/>
      <c r="I73" s="52" t="s">
        <v>205</v>
      </c>
      <c r="J73" s="50"/>
      <c r="K73" s="50"/>
      <c r="L73" s="53"/>
      <c r="M73" s="53"/>
      <c r="N73" s="53"/>
      <c r="O73" s="53"/>
      <c r="P73" s="53"/>
      <c r="Q73" s="53"/>
      <c r="R73" s="53"/>
    </row>
    <row r="74" spans="1:18" ht="16.5" thickBot="1">
      <c r="A74" s="50" t="s">
        <v>98</v>
      </c>
      <c r="B74" s="50" t="s">
        <v>208</v>
      </c>
      <c r="C74" s="50"/>
      <c r="D74" s="47" t="s">
        <v>209</v>
      </c>
      <c r="E74" s="50" t="s">
        <v>7</v>
      </c>
      <c r="F74" s="51" t="s">
        <v>210</v>
      </c>
      <c r="G74" s="50">
        <v>1</v>
      </c>
      <c r="H74" s="52"/>
      <c r="I74" s="52" t="s">
        <v>205</v>
      </c>
      <c r="J74" s="50"/>
      <c r="K74" s="50"/>
      <c r="L74" s="53"/>
      <c r="M74" s="53"/>
      <c r="N74" s="53"/>
      <c r="O74" s="53"/>
      <c r="P74" s="53"/>
      <c r="Q74" s="53"/>
      <c r="R74" s="53"/>
    </row>
    <row r="75" spans="1:17" ht="15.75">
      <c r="A75" s="35" t="s">
        <v>98</v>
      </c>
      <c r="B75" s="35" t="s">
        <v>211</v>
      </c>
      <c r="D75" s="42" t="s">
        <v>212</v>
      </c>
      <c r="E75" s="35" t="s">
        <v>7</v>
      </c>
      <c r="F75" s="43" t="s">
        <v>184</v>
      </c>
      <c r="G75" s="35">
        <v>1</v>
      </c>
      <c r="H75" s="29">
        <v>3.99</v>
      </c>
      <c r="I75" s="38">
        <f>H75*$Q$81</f>
        <v>227.43</v>
      </c>
      <c r="J75" s="38">
        <f aca="true" t="shared" si="5" ref="J75:J103">H75*$Q$78*$Q$81</f>
        <v>280.1007966655325</v>
      </c>
      <c r="K75" s="38">
        <f aca="true" t="shared" si="6" ref="K75:K103">H75*$Q$79*$Q$81</f>
        <v>291.4722966655325</v>
      </c>
      <c r="P75" s="19" t="s">
        <v>19</v>
      </c>
      <c r="Q75" s="14">
        <f>SUM(H75:H105)</f>
        <v>352.68000000000006</v>
      </c>
    </row>
    <row r="76" spans="1:17" ht="15.75">
      <c r="A76" s="35" t="s">
        <v>213</v>
      </c>
      <c r="B76" s="35" t="s">
        <v>95</v>
      </c>
      <c r="D76" s="42" t="s">
        <v>53</v>
      </c>
      <c r="E76" s="35" t="s">
        <v>7</v>
      </c>
      <c r="F76" s="43" t="s">
        <v>55</v>
      </c>
      <c r="G76" s="7">
        <v>1</v>
      </c>
      <c r="H76" s="29">
        <v>3.99</v>
      </c>
      <c r="I76" s="38">
        <f aca="true" t="shared" si="7" ref="I76:I103">H76*$Q$81</f>
        <v>227.43</v>
      </c>
      <c r="J76" s="38">
        <f t="shared" si="5"/>
        <v>280.1007966655325</v>
      </c>
      <c r="K76" s="38">
        <f t="shared" si="6"/>
        <v>291.4722966655325</v>
      </c>
      <c r="P76" s="20" t="s">
        <v>15</v>
      </c>
      <c r="Q76" s="10">
        <v>56.99</v>
      </c>
    </row>
    <row r="77" spans="1:17" ht="15.75">
      <c r="A77" s="35" t="s">
        <v>213</v>
      </c>
      <c r="B77" s="35" t="s">
        <v>95</v>
      </c>
      <c r="D77" s="42" t="s">
        <v>53</v>
      </c>
      <c r="E77" s="35" t="s">
        <v>7</v>
      </c>
      <c r="F77" s="43" t="s">
        <v>214</v>
      </c>
      <c r="G77" s="7">
        <v>1</v>
      </c>
      <c r="H77" s="29">
        <v>3.99</v>
      </c>
      <c r="I77" s="38">
        <f t="shared" si="7"/>
        <v>227.43</v>
      </c>
      <c r="J77" s="38">
        <f t="shared" si="5"/>
        <v>280.1007966655325</v>
      </c>
      <c r="K77" s="38">
        <f t="shared" si="6"/>
        <v>291.4722966655325</v>
      </c>
      <c r="P77" s="21" t="s">
        <v>111</v>
      </c>
      <c r="Q77" s="39">
        <f>Q76/Q75</f>
        <v>0.16159124418736528</v>
      </c>
    </row>
    <row r="78" spans="1:17" ht="15.75">
      <c r="A78" s="35" t="s">
        <v>213</v>
      </c>
      <c r="B78" s="35" t="s">
        <v>215</v>
      </c>
      <c r="D78" s="42" t="s">
        <v>216</v>
      </c>
      <c r="E78" s="35" t="s">
        <v>12</v>
      </c>
      <c r="F78" s="43" t="s">
        <v>217</v>
      </c>
      <c r="G78" s="7">
        <v>1</v>
      </c>
      <c r="H78" s="29">
        <v>3.99</v>
      </c>
      <c r="I78" s="38">
        <f t="shared" si="7"/>
        <v>227.43</v>
      </c>
      <c r="J78" s="38">
        <f t="shared" si="5"/>
        <v>280.1007966655325</v>
      </c>
      <c r="K78" s="38">
        <f t="shared" si="6"/>
        <v>291.4722966655325</v>
      </c>
      <c r="P78" s="20" t="s">
        <v>16</v>
      </c>
      <c r="Q78" s="11">
        <f>1+Q76/Q75+0.07</f>
        <v>1.2315912441873653</v>
      </c>
    </row>
    <row r="79" spans="1:17" ht="15.75">
      <c r="A79" s="35" t="s">
        <v>213</v>
      </c>
      <c r="B79" s="35" t="s">
        <v>95</v>
      </c>
      <c r="D79" s="42" t="s">
        <v>53</v>
      </c>
      <c r="E79" s="35" t="s">
        <v>12</v>
      </c>
      <c r="F79" s="43" t="s">
        <v>218</v>
      </c>
      <c r="G79" s="7">
        <v>1</v>
      </c>
      <c r="H79" s="29">
        <v>3.99</v>
      </c>
      <c r="I79" s="38">
        <f t="shared" si="7"/>
        <v>227.43</v>
      </c>
      <c r="J79" s="38">
        <f t="shared" si="5"/>
        <v>280.1007966655325</v>
      </c>
      <c r="K79" s="38">
        <f t="shared" si="6"/>
        <v>291.4722966655325</v>
      </c>
      <c r="P79" s="20" t="s">
        <v>16</v>
      </c>
      <c r="Q79" s="11">
        <f>1+Q76/Q75+0.12</f>
        <v>1.2815912441873651</v>
      </c>
    </row>
    <row r="80" spans="1:17" ht="15.75">
      <c r="A80" s="35" t="s">
        <v>213</v>
      </c>
      <c r="B80" s="35" t="s">
        <v>95</v>
      </c>
      <c r="D80" s="42" t="s">
        <v>227</v>
      </c>
      <c r="E80" s="35" t="s">
        <v>12</v>
      </c>
      <c r="F80" s="43" t="s">
        <v>228</v>
      </c>
      <c r="G80" s="7">
        <v>1</v>
      </c>
      <c r="H80" s="29">
        <v>3.99</v>
      </c>
      <c r="I80" s="38">
        <f t="shared" si="7"/>
        <v>227.43</v>
      </c>
      <c r="J80" s="38">
        <f t="shared" si="5"/>
        <v>280.1007966655325</v>
      </c>
      <c r="K80" s="38">
        <f t="shared" si="6"/>
        <v>291.4722966655325</v>
      </c>
      <c r="P80" s="22"/>
      <c r="Q80" s="11"/>
    </row>
    <row r="81" spans="1:17" ht="16.5" thickBot="1">
      <c r="A81" s="35" t="s">
        <v>223</v>
      </c>
      <c r="B81" s="35" t="s">
        <v>222</v>
      </c>
      <c r="D81" s="42" t="s">
        <v>229</v>
      </c>
      <c r="E81" s="35" t="s">
        <v>13</v>
      </c>
      <c r="F81" s="43" t="s">
        <v>230</v>
      </c>
      <c r="G81" s="35">
        <v>1</v>
      </c>
      <c r="H81" s="29">
        <v>14.99</v>
      </c>
      <c r="I81" s="38">
        <f t="shared" si="7"/>
        <v>854.4300000000001</v>
      </c>
      <c r="J81" s="38">
        <f t="shared" si="5"/>
        <v>1052.3085067710106</v>
      </c>
      <c r="K81" s="38">
        <f t="shared" si="6"/>
        <v>1095.0300067710104</v>
      </c>
      <c r="P81" s="23" t="s">
        <v>17</v>
      </c>
      <c r="Q81" s="13">
        <v>57</v>
      </c>
    </row>
    <row r="82" spans="1:11" ht="15.75">
      <c r="A82" s="35" t="s">
        <v>102</v>
      </c>
      <c r="B82" s="35" t="s">
        <v>104</v>
      </c>
      <c r="D82" s="42" t="s">
        <v>231</v>
      </c>
      <c r="E82" s="35" t="s">
        <v>7</v>
      </c>
      <c r="F82" s="43" t="s">
        <v>232</v>
      </c>
      <c r="G82" s="35">
        <v>1</v>
      </c>
      <c r="H82" s="29">
        <v>5.99</v>
      </c>
      <c r="I82" s="38">
        <f t="shared" si="7"/>
        <v>341.43</v>
      </c>
      <c r="J82" s="38">
        <f t="shared" si="5"/>
        <v>420.50219850289216</v>
      </c>
      <c r="K82" s="38">
        <f t="shared" si="6"/>
        <v>437.5736985028921</v>
      </c>
    </row>
    <row r="83" spans="1:11" ht="15.75">
      <c r="A83" s="24" t="s">
        <v>83</v>
      </c>
      <c r="B83" s="35" t="s">
        <v>225</v>
      </c>
      <c r="D83" s="42" t="s">
        <v>233</v>
      </c>
      <c r="E83" s="35" t="s">
        <v>13</v>
      </c>
      <c r="F83" s="43" t="s">
        <v>29</v>
      </c>
      <c r="G83" s="35">
        <v>1</v>
      </c>
      <c r="H83" s="29">
        <v>14.99</v>
      </c>
      <c r="I83" s="38">
        <f t="shared" si="7"/>
        <v>854.4300000000001</v>
      </c>
      <c r="J83" s="38">
        <f t="shared" si="5"/>
        <v>1052.3085067710106</v>
      </c>
      <c r="K83" s="38">
        <f t="shared" si="6"/>
        <v>1095.0300067710104</v>
      </c>
    </row>
    <row r="84" spans="1:11" ht="15.75">
      <c r="A84" s="24" t="s">
        <v>83</v>
      </c>
      <c r="B84" s="35" t="s">
        <v>224</v>
      </c>
      <c r="D84" s="42" t="s">
        <v>234</v>
      </c>
      <c r="E84" s="35" t="s">
        <v>12</v>
      </c>
      <c r="F84" s="43" t="s">
        <v>29</v>
      </c>
      <c r="G84" s="35">
        <v>1</v>
      </c>
      <c r="H84" s="29">
        <v>9.99</v>
      </c>
      <c r="I84" s="38">
        <f t="shared" si="7"/>
        <v>569.4300000000001</v>
      </c>
      <c r="J84" s="38">
        <f t="shared" si="5"/>
        <v>701.3050021776114</v>
      </c>
      <c r="K84" s="38">
        <f t="shared" si="6"/>
        <v>729.7765021776114</v>
      </c>
    </row>
    <row r="85" spans="1:11" ht="15.75">
      <c r="A85" s="24" t="s">
        <v>83</v>
      </c>
      <c r="B85" s="35" t="s">
        <v>235</v>
      </c>
      <c r="D85" s="42" t="s">
        <v>236</v>
      </c>
      <c r="E85" s="35" t="s">
        <v>24</v>
      </c>
      <c r="F85" s="43" t="s">
        <v>237</v>
      </c>
      <c r="G85" s="35">
        <v>1</v>
      </c>
      <c r="H85" s="29">
        <v>26.99</v>
      </c>
      <c r="I85" s="38">
        <f t="shared" si="7"/>
        <v>1538.4299999999998</v>
      </c>
      <c r="J85" s="38">
        <f t="shared" si="5"/>
        <v>1894.7169177951682</v>
      </c>
      <c r="K85" s="38">
        <f t="shared" si="6"/>
        <v>1971.638417795168</v>
      </c>
    </row>
    <row r="86" spans="1:11" ht="15.75">
      <c r="A86" s="35" t="s">
        <v>238</v>
      </c>
      <c r="B86" s="35" t="s">
        <v>239</v>
      </c>
      <c r="D86" s="42" t="s">
        <v>240</v>
      </c>
      <c r="E86" s="35" t="s">
        <v>11</v>
      </c>
      <c r="F86" s="43" t="s">
        <v>18</v>
      </c>
      <c r="G86" s="35">
        <v>1</v>
      </c>
      <c r="H86" s="29">
        <v>39</v>
      </c>
      <c r="I86" s="38">
        <f t="shared" si="7"/>
        <v>2223</v>
      </c>
      <c r="J86" s="38">
        <f t="shared" si="5"/>
        <v>2737.8273358285132</v>
      </c>
      <c r="K86" s="38">
        <f t="shared" si="6"/>
        <v>2848.9773358285124</v>
      </c>
    </row>
    <row r="87" spans="1:11" ht="15.75">
      <c r="A87" s="35" t="s">
        <v>102</v>
      </c>
      <c r="B87" s="35" t="s">
        <v>241</v>
      </c>
      <c r="D87" s="42" t="s">
        <v>242</v>
      </c>
      <c r="E87" s="35" t="s">
        <v>7</v>
      </c>
      <c r="F87" s="43" t="s">
        <v>243</v>
      </c>
      <c r="G87" s="35">
        <v>1</v>
      </c>
      <c r="H87" s="29">
        <v>24.5</v>
      </c>
      <c r="I87" s="38">
        <f t="shared" si="7"/>
        <v>1396.5</v>
      </c>
      <c r="J87" s="38">
        <f t="shared" si="5"/>
        <v>1719.9171725076556</v>
      </c>
      <c r="K87" s="38">
        <f t="shared" si="6"/>
        <v>1789.7421725076556</v>
      </c>
    </row>
    <row r="88" spans="1:12" ht="15.75">
      <c r="A88" s="35" t="s">
        <v>244</v>
      </c>
      <c r="B88" s="35" t="s">
        <v>245</v>
      </c>
      <c r="D88" s="42" t="s">
        <v>246</v>
      </c>
      <c r="E88" s="35" t="s">
        <v>11</v>
      </c>
      <c r="F88" s="43" t="s">
        <v>247</v>
      </c>
      <c r="G88" s="35">
        <v>1</v>
      </c>
      <c r="H88" s="55">
        <v>22.39</v>
      </c>
      <c r="I88" s="38">
        <f t="shared" si="7"/>
        <v>1276.23</v>
      </c>
      <c r="J88" s="38">
        <f t="shared" si="5"/>
        <v>1571.7936935692412</v>
      </c>
      <c r="K88" s="38">
        <f t="shared" si="6"/>
        <v>1635.605193569241</v>
      </c>
      <c r="L88" s="46" t="s">
        <v>314</v>
      </c>
    </row>
    <row r="89" spans="1:11" ht="15.75">
      <c r="A89" s="35" t="s">
        <v>244</v>
      </c>
      <c r="B89" s="35" t="s">
        <v>248</v>
      </c>
      <c r="D89" s="42" t="s">
        <v>249</v>
      </c>
      <c r="E89" s="35" t="s">
        <v>14</v>
      </c>
      <c r="F89" s="43" t="s">
        <v>250</v>
      </c>
      <c r="G89" s="35">
        <v>1</v>
      </c>
      <c r="H89" s="29">
        <v>5.99</v>
      </c>
      <c r="I89" s="38">
        <f t="shared" si="7"/>
        <v>341.43</v>
      </c>
      <c r="J89" s="38">
        <f t="shared" si="5"/>
        <v>420.50219850289216</v>
      </c>
      <c r="K89" s="38">
        <f t="shared" si="6"/>
        <v>437.5736985028921</v>
      </c>
    </row>
    <row r="90" spans="1:11" ht="15.75">
      <c r="A90" s="35" t="s">
        <v>251</v>
      </c>
      <c r="B90" s="35" t="s">
        <v>252</v>
      </c>
      <c r="D90" s="42" t="s">
        <v>253</v>
      </c>
      <c r="E90" s="35" t="s">
        <v>12</v>
      </c>
      <c r="F90" s="43" t="s">
        <v>254</v>
      </c>
      <c r="G90" s="35">
        <v>1</v>
      </c>
      <c r="H90" s="29">
        <v>9.99</v>
      </c>
      <c r="I90" s="38">
        <f t="shared" si="7"/>
        <v>569.4300000000001</v>
      </c>
      <c r="J90" s="38">
        <f t="shared" si="5"/>
        <v>701.3050021776114</v>
      </c>
      <c r="K90" s="38">
        <f t="shared" si="6"/>
        <v>729.7765021776114</v>
      </c>
    </row>
    <row r="91" spans="1:11" ht="15.75">
      <c r="A91" s="35" t="s">
        <v>251</v>
      </c>
      <c r="B91" s="35" t="s">
        <v>255</v>
      </c>
      <c r="D91" s="42" t="s">
        <v>256</v>
      </c>
      <c r="E91" s="35" t="s">
        <v>257</v>
      </c>
      <c r="F91" s="43" t="s">
        <v>258</v>
      </c>
      <c r="G91" s="35">
        <v>1</v>
      </c>
      <c r="H91" s="29">
        <v>9.99</v>
      </c>
      <c r="I91" s="38">
        <f t="shared" si="7"/>
        <v>569.4300000000001</v>
      </c>
      <c r="J91" s="38">
        <f t="shared" si="5"/>
        <v>701.3050021776114</v>
      </c>
      <c r="K91" s="38">
        <f t="shared" si="6"/>
        <v>729.7765021776114</v>
      </c>
    </row>
    <row r="92" spans="1:11" ht="15.75">
      <c r="A92" s="35" t="s">
        <v>259</v>
      </c>
      <c r="B92" s="35" t="s">
        <v>260</v>
      </c>
      <c r="D92" s="42" t="s">
        <v>261</v>
      </c>
      <c r="E92" s="35" t="s">
        <v>12</v>
      </c>
      <c r="F92" s="43" t="s">
        <v>262</v>
      </c>
      <c r="G92" s="35">
        <v>1</v>
      </c>
      <c r="H92" s="29">
        <v>16</v>
      </c>
      <c r="I92" s="38">
        <f t="shared" si="7"/>
        <v>912</v>
      </c>
      <c r="J92" s="38">
        <f t="shared" si="5"/>
        <v>1123.2112146988773</v>
      </c>
      <c r="K92" s="38">
        <f t="shared" si="6"/>
        <v>1168.811214698877</v>
      </c>
    </row>
    <row r="93" spans="1:12" ht="15.75">
      <c r="A93" s="35" t="s">
        <v>259</v>
      </c>
      <c r="B93" s="35" t="s">
        <v>260</v>
      </c>
      <c r="D93" s="42" t="s">
        <v>263</v>
      </c>
      <c r="E93" s="35" t="s">
        <v>7</v>
      </c>
      <c r="F93" s="43" t="s">
        <v>262</v>
      </c>
      <c r="G93" s="35">
        <v>1</v>
      </c>
      <c r="H93" s="55">
        <v>7.5</v>
      </c>
      <c r="I93" s="38">
        <f t="shared" si="7"/>
        <v>427.5</v>
      </c>
      <c r="J93" s="38">
        <f t="shared" si="5"/>
        <v>526.5052568900987</v>
      </c>
      <c r="K93" s="38">
        <f t="shared" si="6"/>
        <v>547.8802568900986</v>
      </c>
      <c r="L93" s="53" t="s">
        <v>264</v>
      </c>
    </row>
    <row r="94" spans="1:12" ht="15.75">
      <c r="A94" s="35" t="s">
        <v>259</v>
      </c>
      <c r="B94" s="35" t="s">
        <v>260</v>
      </c>
      <c r="D94" s="42" t="s">
        <v>265</v>
      </c>
      <c r="E94" s="35" t="s">
        <v>12</v>
      </c>
      <c r="F94" s="43" t="s">
        <v>184</v>
      </c>
      <c r="G94" s="35">
        <v>1</v>
      </c>
      <c r="H94" s="29">
        <v>18</v>
      </c>
      <c r="I94" s="38">
        <f t="shared" si="7"/>
        <v>1026</v>
      </c>
      <c r="J94" s="38">
        <f t="shared" si="5"/>
        <v>1263.6126165362368</v>
      </c>
      <c r="K94" s="38">
        <f t="shared" si="6"/>
        <v>1314.9126165362366</v>
      </c>
      <c r="L94" s="47" t="s">
        <v>190</v>
      </c>
    </row>
    <row r="95" spans="1:12" ht="15.75">
      <c r="A95" s="35" t="s">
        <v>259</v>
      </c>
      <c r="B95" s="35" t="s">
        <v>260</v>
      </c>
      <c r="D95" s="42" t="s">
        <v>183</v>
      </c>
      <c r="E95" s="35" t="s">
        <v>7</v>
      </c>
      <c r="F95" s="43" t="s">
        <v>184</v>
      </c>
      <c r="G95" s="35">
        <v>1</v>
      </c>
      <c r="H95" s="55">
        <v>6.5</v>
      </c>
      <c r="I95" s="38">
        <f t="shared" si="7"/>
        <v>370.5</v>
      </c>
      <c r="J95" s="38">
        <f t="shared" si="5"/>
        <v>456.3045559714188</v>
      </c>
      <c r="K95" s="38">
        <f t="shared" si="6"/>
        <v>474.82955597141876</v>
      </c>
      <c r="L95" s="53" t="s">
        <v>264</v>
      </c>
    </row>
    <row r="96" spans="1:11" ht="15.75">
      <c r="A96" s="35" t="s">
        <v>259</v>
      </c>
      <c r="B96" s="35" t="s">
        <v>266</v>
      </c>
      <c r="D96" s="42" t="s">
        <v>267</v>
      </c>
      <c r="E96" s="35" t="s">
        <v>12</v>
      </c>
      <c r="F96" s="43" t="s">
        <v>268</v>
      </c>
      <c r="G96" s="35">
        <v>1</v>
      </c>
      <c r="H96" s="29">
        <v>10.99</v>
      </c>
      <c r="I96" s="38">
        <f t="shared" si="7"/>
        <v>626.4300000000001</v>
      </c>
      <c r="J96" s="38">
        <f t="shared" si="5"/>
        <v>771.5057030962912</v>
      </c>
      <c r="K96" s="38">
        <f t="shared" si="6"/>
        <v>802.8272030962911</v>
      </c>
    </row>
    <row r="97" spans="1:11" ht="15.75">
      <c r="A97" s="35" t="s">
        <v>259</v>
      </c>
      <c r="B97" s="35" t="s">
        <v>266</v>
      </c>
      <c r="D97" s="42" t="s">
        <v>269</v>
      </c>
      <c r="E97" s="35" t="s">
        <v>7</v>
      </c>
      <c r="F97" s="43" t="s">
        <v>268</v>
      </c>
      <c r="G97" s="35">
        <v>1</v>
      </c>
      <c r="H97" s="29">
        <v>9.99</v>
      </c>
      <c r="I97" s="38">
        <f t="shared" si="7"/>
        <v>569.4300000000001</v>
      </c>
      <c r="J97" s="38">
        <f t="shared" si="5"/>
        <v>701.3050021776114</v>
      </c>
      <c r="K97" s="38">
        <f t="shared" si="6"/>
        <v>729.7765021776114</v>
      </c>
    </row>
    <row r="98" spans="1:11" ht="15.75">
      <c r="A98" s="35" t="s">
        <v>270</v>
      </c>
      <c r="B98" s="35" t="s">
        <v>271</v>
      </c>
      <c r="D98" s="42" t="s">
        <v>272</v>
      </c>
      <c r="E98" s="44" t="s">
        <v>273</v>
      </c>
      <c r="F98" s="43" t="s">
        <v>274</v>
      </c>
      <c r="G98" s="35">
        <v>1</v>
      </c>
      <c r="H98" s="29">
        <v>21.99</v>
      </c>
      <c r="I98" s="38">
        <f t="shared" si="7"/>
        <v>1253.4299999999998</v>
      </c>
      <c r="J98" s="38">
        <f t="shared" si="5"/>
        <v>1543.7134132017693</v>
      </c>
      <c r="K98" s="38">
        <f t="shared" si="6"/>
        <v>1606.384913201769</v>
      </c>
    </row>
    <row r="99" spans="1:11" ht="15.75">
      <c r="A99" s="35" t="s">
        <v>91</v>
      </c>
      <c r="B99" s="35" t="s">
        <v>275</v>
      </c>
      <c r="D99" s="42" t="s">
        <v>276</v>
      </c>
      <c r="E99" s="35" t="s">
        <v>7</v>
      </c>
      <c r="F99" s="43" t="s">
        <v>277</v>
      </c>
      <c r="G99" s="35">
        <v>1</v>
      </c>
      <c r="H99" s="29">
        <v>35</v>
      </c>
      <c r="I99" s="38">
        <f t="shared" si="7"/>
        <v>1995</v>
      </c>
      <c r="J99" s="38">
        <f t="shared" si="5"/>
        <v>2457.024532153794</v>
      </c>
      <c r="K99" s="38">
        <f t="shared" si="6"/>
        <v>2556.7745321537936</v>
      </c>
    </row>
    <row r="100" spans="1:11" ht="30">
      <c r="A100" s="35" t="s">
        <v>251</v>
      </c>
      <c r="B100" s="35" t="s">
        <v>278</v>
      </c>
      <c r="D100" s="42" t="s">
        <v>279</v>
      </c>
      <c r="E100" s="35" t="s">
        <v>7</v>
      </c>
      <c r="F100" s="43" t="s">
        <v>280</v>
      </c>
      <c r="G100" s="35">
        <v>1</v>
      </c>
      <c r="H100" s="29">
        <v>5.99</v>
      </c>
      <c r="I100" s="38">
        <f t="shared" si="7"/>
        <v>341.43</v>
      </c>
      <c r="J100" s="38">
        <f t="shared" si="5"/>
        <v>420.50219850289216</v>
      </c>
      <c r="K100" s="38">
        <f t="shared" si="6"/>
        <v>437.5736985028921</v>
      </c>
    </row>
    <row r="101" spans="1:11" ht="15.75">
      <c r="A101" s="35" t="s">
        <v>251</v>
      </c>
      <c r="B101" s="35" t="s">
        <v>281</v>
      </c>
      <c r="D101" s="42" t="s">
        <v>282</v>
      </c>
      <c r="E101" s="35" t="s">
        <v>12</v>
      </c>
      <c r="F101" s="43" t="s">
        <v>283</v>
      </c>
      <c r="G101" s="35">
        <v>1</v>
      </c>
      <c r="H101" s="29">
        <v>3.99</v>
      </c>
      <c r="I101" s="38">
        <f t="shared" si="7"/>
        <v>227.43</v>
      </c>
      <c r="J101" s="38">
        <f t="shared" si="5"/>
        <v>280.1007966655325</v>
      </c>
      <c r="K101" s="38">
        <f t="shared" si="6"/>
        <v>291.4722966655325</v>
      </c>
    </row>
    <row r="102" spans="1:11" ht="30">
      <c r="A102" s="35" t="s">
        <v>251</v>
      </c>
      <c r="B102" s="35" t="s">
        <v>284</v>
      </c>
      <c r="D102" s="42" t="s">
        <v>285</v>
      </c>
      <c r="E102" s="35" t="s">
        <v>7</v>
      </c>
      <c r="F102" s="43" t="s">
        <v>286</v>
      </c>
      <c r="G102" s="35">
        <v>1</v>
      </c>
      <c r="H102" s="29">
        <v>3.99</v>
      </c>
      <c r="I102" s="38">
        <f t="shared" si="7"/>
        <v>227.43</v>
      </c>
      <c r="J102" s="38">
        <f t="shared" si="5"/>
        <v>280.1007966655325</v>
      </c>
      <c r="K102" s="38">
        <f t="shared" si="6"/>
        <v>291.4722966655325</v>
      </c>
    </row>
    <row r="103" spans="1:11" ht="15.75">
      <c r="A103" s="35" t="s">
        <v>251</v>
      </c>
      <c r="B103" s="35" t="s">
        <v>287</v>
      </c>
      <c r="D103" s="42" t="s">
        <v>288</v>
      </c>
      <c r="E103" s="35" t="s">
        <v>7</v>
      </c>
      <c r="F103" s="43" t="s">
        <v>289</v>
      </c>
      <c r="G103" s="35">
        <v>1</v>
      </c>
      <c r="H103" s="29">
        <v>3.99</v>
      </c>
      <c r="I103" s="38">
        <f t="shared" si="7"/>
        <v>227.43</v>
      </c>
      <c r="J103" s="38">
        <f t="shared" si="5"/>
        <v>280.1007966655325</v>
      </c>
      <c r="K103" s="38">
        <f t="shared" si="6"/>
        <v>291.4722966655325</v>
      </c>
    </row>
    <row r="104" spans="1:8" ht="15.75">
      <c r="A104" s="17"/>
      <c r="B104" s="15"/>
      <c r="C104" s="15"/>
      <c r="D104" s="42"/>
      <c r="E104" s="15"/>
      <c r="F104" s="43"/>
      <c r="G104" s="7"/>
      <c r="H104" s="56"/>
    </row>
    <row r="105" spans="1:8" ht="15.75">
      <c r="A105" s="17"/>
      <c r="D105" s="42"/>
      <c r="F105" s="43"/>
      <c r="G105" s="7"/>
      <c r="H105" s="29"/>
    </row>
    <row r="106" spans="1:8" ht="16.5" thickBot="1">
      <c r="A106" s="40" t="s">
        <v>316</v>
      </c>
      <c r="F106" s="41" t="s">
        <v>392</v>
      </c>
      <c r="G106" s="26"/>
      <c r="H106" s="29"/>
    </row>
    <row r="107" spans="1:17" ht="15.75">
      <c r="A107" s="35" t="s">
        <v>297</v>
      </c>
      <c r="B107" s="35" t="s">
        <v>298</v>
      </c>
      <c r="D107" s="42" t="s">
        <v>317</v>
      </c>
      <c r="E107" s="35" t="s">
        <v>12</v>
      </c>
      <c r="F107" s="43" t="s">
        <v>318</v>
      </c>
      <c r="G107" s="26">
        <v>1</v>
      </c>
      <c r="H107" s="29">
        <v>3.99</v>
      </c>
      <c r="I107" s="38">
        <f>H107*$Q$113</f>
        <v>227.43</v>
      </c>
      <c r="J107" s="38">
        <f>H107*$Q$110*$Q$113</f>
        <v>274.0404988692322</v>
      </c>
      <c r="K107" s="38">
        <f>H107*$Q$111*$Q$113</f>
        <v>285.4119988692322</v>
      </c>
      <c r="P107" s="19" t="s">
        <v>19</v>
      </c>
      <c r="Q107" s="14">
        <f>SUM(H107:H144)</f>
        <v>548.3000000000001</v>
      </c>
    </row>
    <row r="108" spans="1:17" ht="15.75">
      <c r="A108" s="35" t="s">
        <v>297</v>
      </c>
      <c r="B108" s="35" t="s">
        <v>299</v>
      </c>
      <c r="D108" s="42" t="s">
        <v>319</v>
      </c>
      <c r="E108" s="35" t="s">
        <v>12</v>
      </c>
      <c r="F108" s="43" t="s">
        <v>320</v>
      </c>
      <c r="G108" s="26">
        <v>1</v>
      </c>
      <c r="H108" s="29">
        <v>3.99</v>
      </c>
      <c r="I108" s="38">
        <f aca="true" t="shared" si="8" ref="I108:I144">H108*$Q$113</f>
        <v>227.43</v>
      </c>
      <c r="J108" s="38">
        <f aca="true" t="shared" si="9" ref="J108:J144">H108*$Q$110*$Q$113</f>
        <v>274.0404988692322</v>
      </c>
      <c r="K108" s="38">
        <f aca="true" t="shared" si="10" ref="K108:K144">H108*$Q$111*$Q$113</f>
        <v>285.4119988692322</v>
      </c>
      <c r="P108" s="20" t="s">
        <v>15</v>
      </c>
      <c r="Q108" s="10">
        <v>73.99</v>
      </c>
    </row>
    <row r="109" spans="1:17" ht="15.75">
      <c r="A109" s="35" t="s">
        <v>297</v>
      </c>
      <c r="B109" s="35" t="s">
        <v>299</v>
      </c>
      <c r="D109" s="42" t="s">
        <v>319</v>
      </c>
      <c r="E109" s="35" t="s">
        <v>12</v>
      </c>
      <c r="F109" s="43" t="s">
        <v>321</v>
      </c>
      <c r="G109" s="26">
        <v>1</v>
      </c>
      <c r="H109" s="29">
        <v>3.99</v>
      </c>
      <c r="I109" s="38">
        <f t="shared" si="8"/>
        <v>227.43</v>
      </c>
      <c r="J109" s="38">
        <f t="shared" si="9"/>
        <v>274.0404988692322</v>
      </c>
      <c r="K109" s="38">
        <f t="shared" si="10"/>
        <v>285.4119988692322</v>
      </c>
      <c r="P109" s="21" t="s">
        <v>111</v>
      </c>
      <c r="Q109" s="39">
        <f>Q108/Q107</f>
        <v>0.13494437351814698</v>
      </c>
    </row>
    <row r="110" spans="1:17" ht="15.75">
      <c r="A110" s="35" t="s">
        <v>301</v>
      </c>
      <c r="B110" s="35" t="s">
        <v>302</v>
      </c>
      <c r="D110" s="42" t="s">
        <v>303</v>
      </c>
      <c r="E110" s="35" t="s">
        <v>12</v>
      </c>
      <c r="F110" s="43" t="s">
        <v>304</v>
      </c>
      <c r="G110" s="26">
        <v>1</v>
      </c>
      <c r="H110" s="29">
        <v>10.99</v>
      </c>
      <c r="I110" s="38">
        <f t="shared" si="8"/>
        <v>626.4300000000001</v>
      </c>
      <c r="J110" s="38">
        <f t="shared" si="9"/>
        <v>754.813303902973</v>
      </c>
      <c r="K110" s="38">
        <f t="shared" si="10"/>
        <v>786.134803902973</v>
      </c>
      <c r="P110" s="20" t="s">
        <v>16</v>
      </c>
      <c r="Q110" s="11">
        <f>1+Q108/Q107+0.07</f>
        <v>1.204944373518147</v>
      </c>
    </row>
    <row r="111" spans="1:17" ht="15.75">
      <c r="A111" s="35" t="s">
        <v>301</v>
      </c>
      <c r="B111" s="35" t="s">
        <v>302</v>
      </c>
      <c r="D111" s="42" t="s">
        <v>305</v>
      </c>
      <c r="E111" s="35" t="s">
        <v>12</v>
      </c>
      <c r="F111" s="43" t="s">
        <v>304</v>
      </c>
      <c r="G111" s="26">
        <v>1</v>
      </c>
      <c r="H111" s="29">
        <v>10.99</v>
      </c>
      <c r="I111" s="38">
        <f t="shared" si="8"/>
        <v>626.4300000000001</v>
      </c>
      <c r="J111" s="38">
        <f t="shared" si="9"/>
        <v>754.813303902973</v>
      </c>
      <c r="K111" s="38">
        <f t="shared" si="10"/>
        <v>786.134803902973</v>
      </c>
      <c r="P111" s="20" t="s">
        <v>16</v>
      </c>
      <c r="Q111" s="11">
        <f>1+Q108/Q107+0.12</f>
        <v>1.2549443735181471</v>
      </c>
    </row>
    <row r="112" spans="1:17" ht="15.75">
      <c r="A112" s="35" t="s">
        <v>307</v>
      </c>
      <c r="B112" s="35" t="s">
        <v>308</v>
      </c>
      <c r="D112" s="42" t="s">
        <v>322</v>
      </c>
      <c r="E112" s="35" t="s">
        <v>14</v>
      </c>
      <c r="F112" s="43" t="s">
        <v>18</v>
      </c>
      <c r="G112" s="26">
        <v>1</v>
      </c>
      <c r="H112" s="29">
        <v>19</v>
      </c>
      <c r="I112" s="38">
        <f t="shared" si="8"/>
        <v>1083</v>
      </c>
      <c r="J112" s="38">
        <f t="shared" si="9"/>
        <v>1304.9547565201533</v>
      </c>
      <c r="K112" s="38">
        <f t="shared" si="10"/>
        <v>1359.1047565201534</v>
      </c>
      <c r="L112" s="47" t="s">
        <v>323</v>
      </c>
      <c r="P112" s="22"/>
      <c r="Q112" s="11"/>
    </row>
    <row r="113" spans="1:17" ht="16.5" thickBot="1">
      <c r="A113" s="35" t="s">
        <v>307</v>
      </c>
      <c r="B113" s="35" t="s">
        <v>309</v>
      </c>
      <c r="D113" s="42" t="s">
        <v>324</v>
      </c>
      <c r="E113" s="35" t="s">
        <v>14</v>
      </c>
      <c r="F113" s="43" t="s">
        <v>18</v>
      </c>
      <c r="G113" s="26">
        <v>1</v>
      </c>
      <c r="H113" s="29">
        <v>13</v>
      </c>
      <c r="I113" s="38">
        <f t="shared" si="8"/>
        <v>741</v>
      </c>
      <c r="J113" s="38">
        <f t="shared" si="9"/>
        <v>892.863780776947</v>
      </c>
      <c r="K113" s="38">
        <f t="shared" si="10"/>
        <v>929.913780776947</v>
      </c>
      <c r="L113" s="47" t="s">
        <v>190</v>
      </c>
      <c r="P113" s="23" t="s">
        <v>17</v>
      </c>
      <c r="Q113" s="13">
        <v>57</v>
      </c>
    </row>
    <row r="114" spans="1:11" ht="15.75">
      <c r="A114" s="35" t="s">
        <v>91</v>
      </c>
      <c r="D114" s="42" t="s">
        <v>325</v>
      </c>
      <c r="E114" s="35" t="s">
        <v>7</v>
      </c>
      <c r="F114" s="43" t="s">
        <v>326</v>
      </c>
      <c r="G114" s="35">
        <v>1</v>
      </c>
      <c r="H114" s="29">
        <v>14.99</v>
      </c>
      <c r="I114" s="38">
        <f t="shared" si="8"/>
        <v>854.4300000000001</v>
      </c>
      <c r="J114" s="38">
        <f t="shared" si="9"/>
        <v>1029.5406210651104</v>
      </c>
      <c r="K114" s="38">
        <f t="shared" si="10"/>
        <v>1072.2621210651105</v>
      </c>
    </row>
    <row r="115" spans="1:11" ht="30">
      <c r="A115" s="35" t="s">
        <v>91</v>
      </c>
      <c r="B115" s="35" t="s">
        <v>313</v>
      </c>
      <c r="D115" s="42" t="s">
        <v>327</v>
      </c>
      <c r="E115" s="35" t="s">
        <v>7</v>
      </c>
      <c r="F115" s="43" t="s">
        <v>328</v>
      </c>
      <c r="G115" s="35">
        <v>1</v>
      </c>
      <c r="H115" s="29">
        <v>27.5</v>
      </c>
      <c r="I115" s="38">
        <f t="shared" si="8"/>
        <v>1567.5</v>
      </c>
      <c r="J115" s="38">
        <f t="shared" si="9"/>
        <v>1888.7503054896956</v>
      </c>
      <c r="K115" s="38">
        <f t="shared" si="10"/>
        <v>1967.1253054896956</v>
      </c>
    </row>
    <row r="116" spans="1:11" ht="15.75">
      <c r="A116" s="35" t="s">
        <v>329</v>
      </c>
      <c r="D116" s="42" t="s">
        <v>330</v>
      </c>
      <c r="E116" s="35" t="s">
        <v>12</v>
      </c>
      <c r="F116" s="43" t="s">
        <v>331</v>
      </c>
      <c r="G116" s="35">
        <v>1</v>
      </c>
      <c r="H116" s="29">
        <v>28.5</v>
      </c>
      <c r="I116" s="38">
        <f t="shared" si="8"/>
        <v>1624.5</v>
      </c>
      <c r="J116" s="38">
        <f t="shared" si="9"/>
        <v>1957.43213478023</v>
      </c>
      <c r="K116" s="38">
        <f t="shared" si="10"/>
        <v>2038.65713478023</v>
      </c>
    </row>
    <row r="117" spans="1:11" ht="15.75">
      <c r="A117" s="35" t="s">
        <v>329</v>
      </c>
      <c r="D117" s="42" t="s">
        <v>332</v>
      </c>
      <c r="E117" s="35" t="s">
        <v>427</v>
      </c>
      <c r="F117" s="43" t="s">
        <v>331</v>
      </c>
      <c r="G117" s="35">
        <v>1</v>
      </c>
      <c r="H117" s="37">
        <v>18</v>
      </c>
      <c r="I117" s="38">
        <f t="shared" si="8"/>
        <v>1026</v>
      </c>
      <c r="J117" s="38">
        <f t="shared" si="9"/>
        <v>1236.272927229619</v>
      </c>
      <c r="K117" s="38">
        <f t="shared" si="10"/>
        <v>1287.572927229619</v>
      </c>
    </row>
    <row r="118" spans="1:12" ht="15.75">
      <c r="A118" s="35" t="s">
        <v>292</v>
      </c>
      <c r="D118" s="42" t="s">
        <v>333</v>
      </c>
      <c r="E118" s="35" t="s">
        <v>134</v>
      </c>
      <c r="F118" s="43" t="s">
        <v>334</v>
      </c>
      <c r="G118" s="35">
        <v>1</v>
      </c>
      <c r="H118" s="55">
        <v>31.99</v>
      </c>
      <c r="I118" s="38">
        <f t="shared" si="8"/>
        <v>1823.4299999999998</v>
      </c>
      <c r="J118" s="38">
        <f t="shared" si="9"/>
        <v>2197.1317190041946</v>
      </c>
      <c r="K118" s="38">
        <f t="shared" si="10"/>
        <v>2288.303219004195</v>
      </c>
      <c r="L118" s="46" t="s">
        <v>314</v>
      </c>
    </row>
    <row r="119" spans="1:12" ht="15.75">
      <c r="A119" s="35" t="s">
        <v>329</v>
      </c>
      <c r="D119" s="42" t="s">
        <v>335</v>
      </c>
      <c r="E119" s="35" t="s">
        <v>7</v>
      </c>
      <c r="F119" s="43" t="s">
        <v>336</v>
      </c>
      <c r="G119" s="35">
        <v>1</v>
      </c>
      <c r="H119" s="29">
        <v>34.5</v>
      </c>
      <c r="I119" s="38">
        <f t="shared" si="8"/>
        <v>1966.5</v>
      </c>
      <c r="J119" s="38">
        <f t="shared" si="9"/>
        <v>2369.5231105234366</v>
      </c>
      <c r="K119" s="38">
        <f t="shared" si="10"/>
        <v>2467.8481105234364</v>
      </c>
      <c r="L119" s="47" t="s">
        <v>337</v>
      </c>
    </row>
    <row r="120" spans="1:11" ht="15.75">
      <c r="A120" s="35" t="s">
        <v>259</v>
      </c>
      <c r="D120" s="42" t="s">
        <v>338</v>
      </c>
      <c r="E120" s="35" t="s">
        <v>7</v>
      </c>
      <c r="F120" s="43" t="s">
        <v>339</v>
      </c>
      <c r="G120" s="35">
        <v>1</v>
      </c>
      <c r="H120" s="29">
        <v>7.37</v>
      </c>
      <c r="I120" s="38">
        <f t="shared" si="8"/>
        <v>420.09000000000003</v>
      </c>
      <c r="J120" s="38">
        <f t="shared" si="9"/>
        <v>506.1850818712384</v>
      </c>
      <c r="K120" s="38">
        <f t="shared" si="10"/>
        <v>527.1895818712385</v>
      </c>
    </row>
    <row r="121" spans="1:11" ht="15.75">
      <c r="A121" s="35" t="s">
        <v>259</v>
      </c>
      <c r="D121" s="42" t="s">
        <v>340</v>
      </c>
      <c r="E121" s="35" t="s">
        <v>7</v>
      </c>
      <c r="F121" s="43" t="s">
        <v>341</v>
      </c>
      <c r="G121" s="35">
        <v>1</v>
      </c>
      <c r="H121" s="29">
        <v>7.37</v>
      </c>
      <c r="I121" s="38">
        <f t="shared" si="8"/>
        <v>420.09000000000003</v>
      </c>
      <c r="J121" s="38">
        <f t="shared" si="9"/>
        <v>506.1850818712384</v>
      </c>
      <c r="K121" s="38">
        <f t="shared" si="10"/>
        <v>527.1895818712385</v>
      </c>
    </row>
    <row r="122" spans="1:11" ht="15.75">
      <c r="A122" s="35" t="s">
        <v>259</v>
      </c>
      <c r="D122" s="42" t="s">
        <v>340</v>
      </c>
      <c r="E122" s="35" t="s">
        <v>7</v>
      </c>
      <c r="F122" s="43" t="s">
        <v>342</v>
      </c>
      <c r="G122" s="35">
        <v>1</v>
      </c>
      <c r="H122" s="29">
        <v>7.37</v>
      </c>
      <c r="I122" s="38">
        <f t="shared" si="8"/>
        <v>420.09000000000003</v>
      </c>
      <c r="J122" s="38">
        <f t="shared" si="9"/>
        <v>506.1850818712384</v>
      </c>
      <c r="K122" s="38">
        <f t="shared" si="10"/>
        <v>527.1895818712385</v>
      </c>
    </row>
    <row r="123" spans="1:11" ht="15.75">
      <c r="A123" s="35" t="s">
        <v>259</v>
      </c>
      <c r="D123" s="42" t="s">
        <v>338</v>
      </c>
      <c r="E123" s="35" t="s">
        <v>7</v>
      </c>
      <c r="F123" s="43" t="s">
        <v>343</v>
      </c>
      <c r="G123" s="35">
        <v>1</v>
      </c>
      <c r="H123" s="29">
        <v>7.37</v>
      </c>
      <c r="I123" s="38">
        <f t="shared" si="8"/>
        <v>420.09000000000003</v>
      </c>
      <c r="J123" s="38">
        <f t="shared" si="9"/>
        <v>506.1850818712384</v>
      </c>
      <c r="K123" s="38">
        <f t="shared" si="10"/>
        <v>527.1895818712385</v>
      </c>
    </row>
    <row r="124" spans="1:11" ht="15.75">
      <c r="A124" s="35" t="s">
        <v>259</v>
      </c>
      <c r="D124" s="42" t="s">
        <v>169</v>
      </c>
      <c r="E124" s="35" t="s">
        <v>7</v>
      </c>
      <c r="F124" s="43" t="s">
        <v>170</v>
      </c>
      <c r="G124" s="35">
        <v>1</v>
      </c>
      <c r="H124" s="29">
        <v>5.99</v>
      </c>
      <c r="I124" s="38">
        <f t="shared" si="8"/>
        <v>341.43</v>
      </c>
      <c r="J124" s="38">
        <f t="shared" si="9"/>
        <v>411.404157450301</v>
      </c>
      <c r="K124" s="38">
        <f t="shared" si="10"/>
        <v>428.475657450301</v>
      </c>
    </row>
    <row r="125" spans="1:11" ht="15.75">
      <c r="A125" s="35" t="s">
        <v>259</v>
      </c>
      <c r="D125" s="42" t="s">
        <v>344</v>
      </c>
      <c r="E125" s="35" t="s">
        <v>7</v>
      </c>
      <c r="F125" s="43" t="s">
        <v>345</v>
      </c>
      <c r="G125" s="35">
        <v>1</v>
      </c>
      <c r="H125" s="29">
        <v>3.99</v>
      </c>
      <c r="I125" s="38">
        <f t="shared" si="8"/>
        <v>227.43</v>
      </c>
      <c r="J125" s="38">
        <f t="shared" si="9"/>
        <v>274.0404988692322</v>
      </c>
      <c r="K125" s="38">
        <f t="shared" si="10"/>
        <v>285.4119988692322</v>
      </c>
    </row>
    <row r="126" spans="1:11" ht="15.75">
      <c r="A126" s="35" t="s">
        <v>259</v>
      </c>
      <c r="D126" s="42" t="s">
        <v>346</v>
      </c>
      <c r="E126" s="35" t="s">
        <v>7</v>
      </c>
      <c r="F126" s="43" t="s">
        <v>347</v>
      </c>
      <c r="G126" s="35">
        <v>1</v>
      </c>
      <c r="H126" s="29">
        <v>5.99</v>
      </c>
      <c r="I126" s="38">
        <f t="shared" si="8"/>
        <v>341.43</v>
      </c>
      <c r="J126" s="38">
        <f t="shared" si="9"/>
        <v>411.404157450301</v>
      </c>
      <c r="K126" s="38">
        <f t="shared" si="10"/>
        <v>428.475657450301</v>
      </c>
    </row>
    <row r="127" spans="1:11" ht="15.75">
      <c r="A127" s="35" t="s">
        <v>259</v>
      </c>
      <c r="D127" s="42" t="s">
        <v>348</v>
      </c>
      <c r="E127" s="35" t="s">
        <v>7</v>
      </c>
      <c r="F127" s="43" t="s">
        <v>349</v>
      </c>
      <c r="G127" s="35">
        <v>1</v>
      </c>
      <c r="H127" s="29">
        <v>5.99</v>
      </c>
      <c r="I127" s="38">
        <f t="shared" si="8"/>
        <v>341.43</v>
      </c>
      <c r="J127" s="38">
        <f t="shared" si="9"/>
        <v>411.404157450301</v>
      </c>
      <c r="K127" s="38">
        <f t="shared" si="10"/>
        <v>428.475657450301</v>
      </c>
    </row>
    <row r="128" spans="1:11" ht="15.75">
      <c r="A128" s="35" t="s">
        <v>350</v>
      </c>
      <c r="B128" s="35" t="s">
        <v>351</v>
      </c>
      <c r="D128" s="42" t="s">
        <v>352</v>
      </c>
      <c r="E128" s="35" t="s">
        <v>12</v>
      </c>
      <c r="F128" s="43" t="s">
        <v>353</v>
      </c>
      <c r="G128" s="35">
        <v>1</v>
      </c>
      <c r="H128" s="29">
        <v>5.99</v>
      </c>
      <c r="I128" s="38">
        <f t="shared" si="8"/>
        <v>341.43</v>
      </c>
      <c r="J128" s="38">
        <f t="shared" si="9"/>
        <v>411.404157450301</v>
      </c>
      <c r="K128" s="38">
        <f t="shared" si="10"/>
        <v>428.475657450301</v>
      </c>
    </row>
    <row r="129" spans="1:11" ht="15.75">
      <c r="A129" s="35" t="s">
        <v>350</v>
      </c>
      <c r="B129" s="35" t="s">
        <v>354</v>
      </c>
      <c r="D129" s="42" t="s">
        <v>355</v>
      </c>
      <c r="E129" s="35" t="s">
        <v>12</v>
      </c>
      <c r="F129" s="43" t="s">
        <v>356</v>
      </c>
      <c r="G129" s="35">
        <v>1</v>
      </c>
      <c r="H129" s="29">
        <v>3.99</v>
      </c>
      <c r="I129" s="38">
        <f t="shared" si="8"/>
        <v>227.43</v>
      </c>
      <c r="J129" s="38">
        <f t="shared" si="9"/>
        <v>274.0404988692322</v>
      </c>
      <c r="K129" s="38">
        <f t="shared" si="10"/>
        <v>285.4119988692322</v>
      </c>
    </row>
    <row r="130" spans="1:11" ht="15.75">
      <c r="A130" s="35" t="s">
        <v>147</v>
      </c>
      <c r="B130" s="35" t="s">
        <v>357</v>
      </c>
      <c r="D130" s="42" t="s">
        <v>358</v>
      </c>
      <c r="E130" s="35" t="s">
        <v>14</v>
      </c>
      <c r="F130" s="54" t="s">
        <v>359</v>
      </c>
      <c r="G130" s="35">
        <v>1</v>
      </c>
      <c r="H130" s="29">
        <v>38</v>
      </c>
      <c r="I130" s="38">
        <f t="shared" si="8"/>
        <v>2166</v>
      </c>
      <c r="J130" s="38">
        <f t="shared" si="9"/>
        <v>2609.9095130403066</v>
      </c>
      <c r="K130" s="38">
        <f t="shared" si="10"/>
        <v>2718.209513040307</v>
      </c>
    </row>
    <row r="131" spans="1:11" ht="15.75">
      <c r="A131" s="35" t="s">
        <v>147</v>
      </c>
      <c r="B131" s="35" t="s">
        <v>360</v>
      </c>
      <c r="D131" s="42" t="s">
        <v>361</v>
      </c>
      <c r="E131" s="35" t="s">
        <v>14</v>
      </c>
      <c r="F131" s="54" t="s">
        <v>362</v>
      </c>
      <c r="G131" s="35">
        <v>1</v>
      </c>
      <c r="H131" s="29">
        <v>24.5</v>
      </c>
      <c r="I131" s="38">
        <f t="shared" si="8"/>
        <v>1396.5</v>
      </c>
      <c r="J131" s="38">
        <f t="shared" si="9"/>
        <v>1682.7048176180924</v>
      </c>
      <c r="K131" s="38">
        <f t="shared" si="10"/>
        <v>1752.5298176180925</v>
      </c>
    </row>
    <row r="132" spans="1:11" ht="15.75">
      <c r="A132" s="35" t="s">
        <v>363</v>
      </c>
      <c r="B132" s="35" t="s">
        <v>364</v>
      </c>
      <c r="D132" s="42" t="s">
        <v>365</v>
      </c>
      <c r="E132" s="44" t="s">
        <v>366</v>
      </c>
      <c r="F132" s="54" t="s">
        <v>18</v>
      </c>
      <c r="G132" s="35">
        <v>1</v>
      </c>
      <c r="H132" s="29">
        <v>30</v>
      </c>
      <c r="I132" s="38">
        <f t="shared" si="8"/>
        <v>1710</v>
      </c>
      <c r="J132" s="38">
        <f t="shared" si="9"/>
        <v>2060.4548787160315</v>
      </c>
      <c r="K132" s="38">
        <f t="shared" si="10"/>
        <v>2145.9548787160315</v>
      </c>
    </row>
    <row r="133" spans="1:12" ht="15.75">
      <c r="A133" s="35" t="s">
        <v>310</v>
      </c>
      <c r="B133" s="35" t="s">
        <v>311</v>
      </c>
      <c r="D133" s="42" t="s">
        <v>367</v>
      </c>
      <c r="E133" s="35" t="s">
        <v>273</v>
      </c>
      <c r="F133" s="54" t="s">
        <v>368</v>
      </c>
      <c r="G133" s="26">
        <v>1</v>
      </c>
      <c r="H133" s="29">
        <v>22</v>
      </c>
      <c r="I133" s="38">
        <f t="shared" si="8"/>
        <v>1254</v>
      </c>
      <c r="J133" s="38">
        <f t="shared" si="9"/>
        <v>1511.0002443917565</v>
      </c>
      <c r="K133" s="38">
        <f t="shared" si="10"/>
        <v>1573.7002443917565</v>
      </c>
      <c r="L133" s="47" t="s">
        <v>190</v>
      </c>
    </row>
    <row r="134" spans="1:11" ht="15.75">
      <c r="A134" s="35" t="s">
        <v>310</v>
      </c>
      <c r="B134" s="35" t="s">
        <v>311</v>
      </c>
      <c r="D134" s="42" t="s">
        <v>369</v>
      </c>
      <c r="E134" s="35" t="s">
        <v>12</v>
      </c>
      <c r="F134" s="54" t="s">
        <v>370</v>
      </c>
      <c r="G134" s="26">
        <v>1</v>
      </c>
      <c r="H134" s="29">
        <v>15</v>
      </c>
      <c r="I134" s="38">
        <f t="shared" si="8"/>
        <v>855</v>
      </c>
      <c r="J134" s="38">
        <f t="shared" si="9"/>
        <v>1030.2274393580158</v>
      </c>
      <c r="K134" s="38">
        <f t="shared" si="10"/>
        <v>1072.9774393580158</v>
      </c>
    </row>
    <row r="135" spans="1:11" s="62" customFormat="1" ht="15.75">
      <c r="A135" s="58" t="s">
        <v>371</v>
      </c>
      <c r="B135" s="58" t="s">
        <v>372</v>
      </c>
      <c r="C135" s="58"/>
      <c r="D135" s="59" t="s">
        <v>373</v>
      </c>
      <c r="E135" s="59" t="s">
        <v>273</v>
      </c>
      <c r="F135" s="60" t="s">
        <v>374</v>
      </c>
      <c r="G135" s="58">
        <v>1</v>
      </c>
      <c r="H135" s="61">
        <v>24.99</v>
      </c>
      <c r="I135" s="38">
        <f t="shared" si="8"/>
        <v>1424.4299999999998</v>
      </c>
      <c r="J135" s="38">
        <f t="shared" si="9"/>
        <v>1716.3589139704543</v>
      </c>
      <c r="K135" s="38">
        <f t="shared" si="10"/>
        <v>1787.5804139704542</v>
      </c>
    </row>
    <row r="136" spans="1:11" s="62" customFormat="1" ht="15.75">
      <c r="A136" s="58" t="s">
        <v>306</v>
      </c>
      <c r="B136" s="58" t="s">
        <v>239</v>
      </c>
      <c r="C136" s="58"/>
      <c r="D136" s="59" t="s">
        <v>240</v>
      </c>
      <c r="E136" s="58" t="s">
        <v>11</v>
      </c>
      <c r="F136" s="60" t="s">
        <v>18</v>
      </c>
      <c r="G136" s="24">
        <v>1</v>
      </c>
      <c r="H136" s="61">
        <v>30</v>
      </c>
      <c r="I136" s="38">
        <f t="shared" si="8"/>
        <v>1710</v>
      </c>
      <c r="J136" s="38">
        <f t="shared" si="9"/>
        <v>2060.4548787160315</v>
      </c>
      <c r="K136" s="38">
        <f t="shared" si="10"/>
        <v>2145.9548787160315</v>
      </c>
    </row>
    <row r="137" spans="1:11" s="62" customFormat="1" ht="15.75">
      <c r="A137" s="58" t="s">
        <v>292</v>
      </c>
      <c r="B137" s="58" t="s">
        <v>293</v>
      </c>
      <c r="C137" s="58"/>
      <c r="D137" s="59" t="s">
        <v>294</v>
      </c>
      <c r="E137" s="58" t="s">
        <v>295</v>
      </c>
      <c r="F137" s="60" t="s">
        <v>296</v>
      </c>
      <c r="G137" s="24">
        <v>1</v>
      </c>
      <c r="H137" s="61">
        <v>22.99</v>
      </c>
      <c r="I137" s="38">
        <f t="shared" si="8"/>
        <v>1310.4299999999998</v>
      </c>
      <c r="J137" s="38">
        <f t="shared" si="9"/>
        <v>1578.9952553893854</v>
      </c>
      <c r="K137" s="38">
        <f t="shared" si="10"/>
        <v>1644.5167553893855</v>
      </c>
    </row>
    <row r="138" spans="1:11" ht="15.75">
      <c r="A138" s="35" t="s">
        <v>259</v>
      </c>
      <c r="B138" s="35" t="s">
        <v>375</v>
      </c>
      <c r="D138" s="42" t="s">
        <v>376</v>
      </c>
      <c r="F138" s="54" t="s">
        <v>377</v>
      </c>
      <c r="G138" s="35">
        <v>1</v>
      </c>
      <c r="H138" s="29">
        <v>5</v>
      </c>
      <c r="I138" s="38">
        <f t="shared" si="8"/>
        <v>285</v>
      </c>
      <c r="J138" s="38">
        <f t="shared" si="9"/>
        <v>343.40914645267196</v>
      </c>
      <c r="K138" s="38">
        <f t="shared" si="10"/>
        <v>357.65914645267196</v>
      </c>
    </row>
    <row r="139" spans="1:11" ht="15.75">
      <c r="A139" s="35" t="s">
        <v>259</v>
      </c>
      <c r="B139" s="35" t="s">
        <v>375</v>
      </c>
      <c r="D139" s="42" t="s">
        <v>376</v>
      </c>
      <c r="F139" s="54" t="s">
        <v>378</v>
      </c>
      <c r="G139" s="35">
        <v>1</v>
      </c>
      <c r="H139" s="29">
        <v>5</v>
      </c>
      <c r="I139" s="38">
        <f t="shared" si="8"/>
        <v>285</v>
      </c>
      <c r="J139" s="38">
        <f t="shared" si="9"/>
        <v>343.40914645267196</v>
      </c>
      <c r="K139" s="38">
        <f t="shared" si="10"/>
        <v>357.65914645267196</v>
      </c>
    </row>
    <row r="140" spans="1:11" ht="15.75">
      <c r="A140" s="35" t="s">
        <v>379</v>
      </c>
      <c r="B140" s="35" t="s">
        <v>380</v>
      </c>
      <c r="D140" s="42" t="s">
        <v>381</v>
      </c>
      <c r="F140" s="54" t="s">
        <v>382</v>
      </c>
      <c r="G140" s="35">
        <v>1</v>
      </c>
      <c r="H140" s="29">
        <v>5</v>
      </c>
      <c r="I140" s="38">
        <f t="shared" si="8"/>
        <v>285</v>
      </c>
      <c r="J140" s="38">
        <f t="shared" si="9"/>
        <v>343.40914645267196</v>
      </c>
      <c r="K140" s="38">
        <f t="shared" si="10"/>
        <v>357.65914645267196</v>
      </c>
    </row>
    <row r="141" spans="1:11" ht="15.75">
      <c r="A141" s="35" t="s">
        <v>329</v>
      </c>
      <c r="B141" s="35" t="s">
        <v>383</v>
      </c>
      <c r="D141" s="42" t="s">
        <v>384</v>
      </c>
      <c r="F141" s="54" t="s">
        <v>385</v>
      </c>
      <c r="G141" s="35">
        <v>1</v>
      </c>
      <c r="H141" s="29">
        <v>5</v>
      </c>
      <c r="I141" s="38">
        <f t="shared" si="8"/>
        <v>285</v>
      </c>
      <c r="J141" s="38">
        <f t="shared" si="9"/>
        <v>343.40914645267196</v>
      </c>
      <c r="K141" s="38">
        <f t="shared" si="10"/>
        <v>357.65914645267196</v>
      </c>
    </row>
    <row r="142" spans="1:11" s="62" customFormat="1" ht="16.5" customHeight="1">
      <c r="A142" s="58" t="s">
        <v>297</v>
      </c>
      <c r="B142" s="58" t="s">
        <v>300</v>
      </c>
      <c r="C142" s="58"/>
      <c r="D142" s="59" t="s">
        <v>386</v>
      </c>
      <c r="E142" s="58" t="s">
        <v>23</v>
      </c>
      <c r="F142" s="63" t="s">
        <v>387</v>
      </c>
      <c r="G142" s="24">
        <v>1</v>
      </c>
      <c r="H142" s="61">
        <v>16.99</v>
      </c>
      <c r="I142" s="38">
        <f t="shared" si="8"/>
        <v>968.43</v>
      </c>
      <c r="J142" s="38">
        <f t="shared" si="9"/>
        <v>1166.904279646179</v>
      </c>
      <c r="K142" s="38">
        <f t="shared" si="10"/>
        <v>1215.3257796461792</v>
      </c>
    </row>
    <row r="143" spans="1:11" s="53" customFormat="1" ht="15.75">
      <c r="A143" s="58" t="s">
        <v>98</v>
      </c>
      <c r="B143" s="58" t="s">
        <v>206</v>
      </c>
      <c r="C143" s="58"/>
      <c r="D143" s="59" t="s">
        <v>207</v>
      </c>
      <c r="E143" s="58" t="s">
        <v>7</v>
      </c>
      <c r="F143" s="63" t="s">
        <v>175</v>
      </c>
      <c r="G143" s="58">
        <v>1</v>
      </c>
      <c r="H143" s="61">
        <v>3.99</v>
      </c>
      <c r="I143" s="38">
        <f t="shared" si="8"/>
        <v>227.43</v>
      </c>
      <c r="J143" s="38">
        <f t="shared" si="9"/>
        <v>274.0404988692322</v>
      </c>
      <c r="K143" s="38">
        <f t="shared" si="10"/>
        <v>285.4119988692322</v>
      </c>
    </row>
    <row r="144" spans="1:11" s="53" customFormat="1" ht="15.75">
      <c r="A144" s="58" t="s">
        <v>388</v>
      </c>
      <c r="B144" s="58" t="s">
        <v>389</v>
      </c>
      <c r="C144" s="58"/>
      <c r="D144" s="59" t="s">
        <v>390</v>
      </c>
      <c r="E144" s="64" t="s">
        <v>14</v>
      </c>
      <c r="F144" s="63" t="s">
        <v>391</v>
      </c>
      <c r="G144" s="58">
        <v>1</v>
      </c>
      <c r="H144" s="61">
        <v>16.99</v>
      </c>
      <c r="I144" s="38">
        <f t="shared" si="8"/>
        <v>968.43</v>
      </c>
      <c r="J144" s="38">
        <f t="shared" si="9"/>
        <v>1166.904279646179</v>
      </c>
      <c r="K144" s="38">
        <f t="shared" si="10"/>
        <v>1215.3257796461792</v>
      </c>
    </row>
    <row r="145" ht="15.75">
      <c r="E145" s="65" t="s">
        <v>393</v>
      </c>
    </row>
    <row r="146" ht="15.75">
      <c r="E146" s="65" t="s">
        <v>394</v>
      </c>
    </row>
    <row r="147" spans="1:6" ht="16.5" thickBot="1">
      <c r="A147" s="40" t="s">
        <v>428</v>
      </c>
      <c r="F147" s="41" t="s">
        <v>509</v>
      </c>
    </row>
    <row r="148" spans="1:17" ht="15.75">
      <c r="A148" s="35" t="s">
        <v>310</v>
      </c>
      <c r="B148" s="35" t="s">
        <v>429</v>
      </c>
      <c r="D148" s="42" t="s">
        <v>430</v>
      </c>
      <c r="E148" s="35" t="s">
        <v>12</v>
      </c>
      <c r="F148" s="43" t="s">
        <v>431</v>
      </c>
      <c r="G148" s="26">
        <v>1</v>
      </c>
      <c r="H148" s="29">
        <v>11</v>
      </c>
      <c r="I148" s="38">
        <f>H148*$Q$154</f>
        <v>627</v>
      </c>
      <c r="J148" s="38">
        <f>H148*$Q$151*$Q$154</f>
        <v>751.7268021276168</v>
      </c>
      <c r="K148" s="38">
        <f>H148*$Q$152*$Q$154</f>
        <v>783.0768021276168</v>
      </c>
      <c r="P148" s="19" t="s">
        <v>19</v>
      </c>
      <c r="Q148" s="14">
        <f>SUM(H148:H180)</f>
        <v>496.33000000000015</v>
      </c>
    </row>
    <row r="149" spans="1:17" ht="15.75">
      <c r="A149" s="35" t="s">
        <v>223</v>
      </c>
      <c r="B149" s="35" t="s">
        <v>432</v>
      </c>
      <c r="D149" s="42" t="s">
        <v>433</v>
      </c>
      <c r="E149" s="35" t="s">
        <v>27</v>
      </c>
      <c r="F149" s="43" t="s">
        <v>434</v>
      </c>
      <c r="G149" s="26">
        <v>1</v>
      </c>
      <c r="H149" s="29">
        <v>11</v>
      </c>
      <c r="I149" s="38">
        <f aca="true" t="shared" si="11" ref="I149:I180">H149*$Q$154</f>
        <v>627</v>
      </c>
      <c r="J149" s="38">
        <f aca="true" t="shared" si="12" ref="J149:J180">H149*$Q$151*$Q$154</f>
        <v>751.7268021276168</v>
      </c>
      <c r="K149" s="38">
        <f aca="true" t="shared" si="13" ref="K149:K180">H149*$Q$152*$Q$154</f>
        <v>783.0768021276168</v>
      </c>
      <c r="P149" s="20" t="s">
        <v>15</v>
      </c>
      <c r="Q149" s="10">
        <v>63.99</v>
      </c>
    </row>
    <row r="150" spans="1:17" ht="30">
      <c r="A150" s="35" t="s">
        <v>115</v>
      </c>
      <c r="B150" s="35" t="s">
        <v>435</v>
      </c>
      <c r="D150" s="42" t="s">
        <v>436</v>
      </c>
      <c r="E150" s="35" t="s">
        <v>427</v>
      </c>
      <c r="F150" s="43" t="s">
        <v>437</v>
      </c>
      <c r="G150" s="26">
        <v>1</v>
      </c>
      <c r="H150" s="29">
        <v>11</v>
      </c>
      <c r="I150" s="38">
        <f t="shared" si="11"/>
        <v>627</v>
      </c>
      <c r="J150" s="38">
        <f t="shared" si="12"/>
        <v>751.7268021276168</v>
      </c>
      <c r="K150" s="38">
        <f t="shared" si="13"/>
        <v>783.0768021276168</v>
      </c>
      <c r="P150" s="21" t="s">
        <v>111</v>
      </c>
      <c r="Q150" s="39">
        <f>Q149/Q148</f>
        <v>0.12892631918280173</v>
      </c>
    </row>
    <row r="151" spans="1:17" ht="15.75">
      <c r="A151" s="35" t="s">
        <v>115</v>
      </c>
      <c r="B151" s="35" t="s">
        <v>438</v>
      </c>
      <c r="D151" s="42" t="s">
        <v>439</v>
      </c>
      <c r="E151" s="35" t="s">
        <v>273</v>
      </c>
      <c r="F151" s="43" t="s">
        <v>440</v>
      </c>
      <c r="G151" s="26">
        <v>1</v>
      </c>
      <c r="H151" s="29">
        <v>29.5</v>
      </c>
      <c r="I151" s="38">
        <f t="shared" si="11"/>
        <v>1681.5</v>
      </c>
      <c r="J151" s="38">
        <f t="shared" si="12"/>
        <v>2015.9946057058812</v>
      </c>
      <c r="K151" s="38">
        <f t="shared" si="13"/>
        <v>2100.0696057058813</v>
      </c>
      <c r="P151" s="20" t="s">
        <v>16</v>
      </c>
      <c r="Q151" s="11">
        <f>1+Q149/Q148+0.07</f>
        <v>1.198926319182802</v>
      </c>
    </row>
    <row r="152" spans="1:17" ht="15.75">
      <c r="A152" s="35" t="s">
        <v>329</v>
      </c>
      <c r="B152" s="35" t="s">
        <v>441</v>
      </c>
      <c r="D152" s="42" t="s">
        <v>442</v>
      </c>
      <c r="E152" s="35" t="s">
        <v>427</v>
      </c>
      <c r="F152" s="43" t="s">
        <v>443</v>
      </c>
      <c r="G152" s="26">
        <v>1</v>
      </c>
      <c r="H152" s="29">
        <v>10</v>
      </c>
      <c r="I152" s="38">
        <f t="shared" si="11"/>
        <v>570</v>
      </c>
      <c r="J152" s="38">
        <f t="shared" si="12"/>
        <v>683.3880019341971</v>
      </c>
      <c r="K152" s="38">
        <f t="shared" si="13"/>
        <v>711.8880019341971</v>
      </c>
      <c r="P152" s="20" t="s">
        <v>16</v>
      </c>
      <c r="Q152" s="11">
        <f>1+Q149/Q148+0.12</f>
        <v>1.248926319182802</v>
      </c>
    </row>
    <row r="153" spans="1:17" ht="15.75">
      <c r="A153" s="35" t="s">
        <v>329</v>
      </c>
      <c r="B153" s="35" t="s">
        <v>444</v>
      </c>
      <c r="D153" s="42" t="s">
        <v>445</v>
      </c>
      <c r="E153" s="35" t="s">
        <v>273</v>
      </c>
      <c r="F153" s="43" t="s">
        <v>446</v>
      </c>
      <c r="G153" s="26">
        <v>1</v>
      </c>
      <c r="H153" s="29">
        <v>39.5</v>
      </c>
      <c r="I153" s="38">
        <f t="shared" si="11"/>
        <v>2251.5</v>
      </c>
      <c r="J153" s="38">
        <f t="shared" si="12"/>
        <v>2699.3826076400787</v>
      </c>
      <c r="K153" s="38">
        <f t="shared" si="13"/>
        <v>2811.9576076400785</v>
      </c>
      <c r="P153" s="22"/>
      <c r="Q153" s="11"/>
    </row>
    <row r="154" spans="1:17" ht="16.5" thickBot="1">
      <c r="A154" s="35" t="s">
        <v>329</v>
      </c>
      <c r="B154" s="35" t="s">
        <v>447</v>
      </c>
      <c r="D154" s="42" t="s">
        <v>448</v>
      </c>
      <c r="E154" s="35" t="s">
        <v>427</v>
      </c>
      <c r="F154" s="43" t="s">
        <v>449</v>
      </c>
      <c r="G154" s="26">
        <v>1</v>
      </c>
      <c r="H154" s="29">
        <v>29.5</v>
      </c>
      <c r="I154" s="38">
        <f t="shared" si="11"/>
        <v>1681.5</v>
      </c>
      <c r="J154" s="38">
        <f t="shared" si="12"/>
        <v>2015.9946057058812</v>
      </c>
      <c r="K154" s="38">
        <f t="shared" si="13"/>
        <v>2100.0696057058813</v>
      </c>
      <c r="P154" s="23" t="s">
        <v>17</v>
      </c>
      <c r="Q154" s="13">
        <v>57</v>
      </c>
    </row>
    <row r="155" spans="1:11" ht="15.75">
      <c r="A155" s="35" t="s">
        <v>450</v>
      </c>
      <c r="B155" s="35" t="s">
        <v>451</v>
      </c>
      <c r="D155" s="42" t="s">
        <v>452</v>
      </c>
      <c r="E155" s="35" t="s">
        <v>21</v>
      </c>
      <c r="F155" s="43" t="s">
        <v>453</v>
      </c>
      <c r="G155" s="26">
        <v>1</v>
      </c>
      <c r="H155" s="29">
        <v>19.99</v>
      </c>
      <c r="I155" s="38">
        <f t="shared" si="11"/>
        <v>1139.4299999999998</v>
      </c>
      <c r="J155" s="38">
        <f t="shared" si="12"/>
        <v>1366.09261586646</v>
      </c>
      <c r="K155" s="38">
        <f t="shared" si="13"/>
        <v>1423.0641158664598</v>
      </c>
    </row>
    <row r="156" spans="1:11" ht="15.75">
      <c r="A156" s="35" t="s">
        <v>454</v>
      </c>
      <c r="B156" s="35" t="s">
        <v>455</v>
      </c>
      <c r="D156" s="42"/>
      <c r="E156" s="35" t="s">
        <v>295</v>
      </c>
      <c r="F156" s="43" t="s">
        <v>456</v>
      </c>
      <c r="G156" s="26">
        <v>1</v>
      </c>
      <c r="H156" s="29">
        <v>19.49</v>
      </c>
      <c r="I156" s="38">
        <f t="shared" si="11"/>
        <v>1110.9299999999998</v>
      </c>
      <c r="J156" s="38">
        <f t="shared" si="12"/>
        <v>1331.9232157697502</v>
      </c>
      <c r="K156" s="38">
        <f t="shared" si="13"/>
        <v>1387.46971576975</v>
      </c>
    </row>
    <row r="157" spans="1:11" ht="15.75">
      <c r="A157" s="35" t="s">
        <v>454</v>
      </c>
      <c r="B157" s="35" t="s">
        <v>455</v>
      </c>
      <c r="D157" s="42"/>
      <c r="E157" s="35" t="s">
        <v>427</v>
      </c>
      <c r="F157" s="43" t="s">
        <v>456</v>
      </c>
      <c r="G157" s="26">
        <v>1</v>
      </c>
      <c r="H157" s="29">
        <v>9.74</v>
      </c>
      <c r="I157" s="38">
        <f t="shared" si="11"/>
        <v>555.1800000000001</v>
      </c>
      <c r="J157" s="38">
        <f t="shared" si="12"/>
        <v>665.619913883908</v>
      </c>
      <c r="K157" s="38">
        <f t="shared" si="13"/>
        <v>693.378913883908</v>
      </c>
    </row>
    <row r="158" spans="1:11" ht="15.75">
      <c r="A158" s="35" t="s">
        <v>251</v>
      </c>
      <c r="B158" s="35" t="s">
        <v>457</v>
      </c>
      <c r="D158" s="42" t="s">
        <v>458</v>
      </c>
      <c r="E158" s="35" t="s">
        <v>12</v>
      </c>
      <c r="F158" s="43" t="s">
        <v>459</v>
      </c>
      <c r="G158" s="26">
        <v>1</v>
      </c>
      <c r="H158" s="29">
        <v>6.74</v>
      </c>
      <c r="I158" s="38">
        <f t="shared" si="11"/>
        <v>384.18</v>
      </c>
      <c r="J158" s="38">
        <f t="shared" si="12"/>
        <v>460.6035133036488</v>
      </c>
      <c r="K158" s="38">
        <f t="shared" si="13"/>
        <v>479.81251330364887</v>
      </c>
    </row>
    <row r="159" spans="1:11" ht="15.75">
      <c r="A159" s="35" t="s">
        <v>251</v>
      </c>
      <c r="B159" s="35" t="s">
        <v>460</v>
      </c>
      <c r="D159" s="42" t="s">
        <v>461</v>
      </c>
      <c r="E159" s="35" t="s">
        <v>12</v>
      </c>
      <c r="F159" s="43" t="s">
        <v>462</v>
      </c>
      <c r="G159" s="26">
        <v>1</v>
      </c>
      <c r="H159" s="29">
        <v>22.49</v>
      </c>
      <c r="I159" s="38">
        <f t="shared" si="11"/>
        <v>1281.9299999999998</v>
      </c>
      <c r="J159" s="38">
        <f t="shared" si="12"/>
        <v>1536.9396163500091</v>
      </c>
      <c r="K159" s="38">
        <f t="shared" si="13"/>
        <v>1601.0361163500093</v>
      </c>
    </row>
    <row r="160" spans="1:11" ht="15.75">
      <c r="A160" s="35" t="s">
        <v>463</v>
      </c>
      <c r="B160" s="35" t="s">
        <v>464</v>
      </c>
      <c r="D160" s="42" t="s">
        <v>465</v>
      </c>
      <c r="E160" s="35" t="s">
        <v>466</v>
      </c>
      <c r="F160" s="43" t="s">
        <v>467</v>
      </c>
      <c r="G160" s="26">
        <v>1</v>
      </c>
      <c r="H160" s="29">
        <v>13.49</v>
      </c>
      <c r="I160" s="38">
        <f t="shared" si="11"/>
        <v>768.9300000000001</v>
      </c>
      <c r="J160" s="38">
        <f t="shared" si="12"/>
        <v>921.8904146092318</v>
      </c>
      <c r="K160" s="38">
        <f t="shared" si="13"/>
        <v>960.3369146092319</v>
      </c>
    </row>
    <row r="161" spans="1:11" ht="15.75">
      <c r="A161" s="35" t="s">
        <v>463</v>
      </c>
      <c r="B161" s="35" t="s">
        <v>468</v>
      </c>
      <c r="D161" s="42" t="s">
        <v>469</v>
      </c>
      <c r="E161" s="35" t="s">
        <v>466</v>
      </c>
      <c r="F161" s="43" t="s">
        <v>470</v>
      </c>
      <c r="G161" s="26">
        <v>1</v>
      </c>
      <c r="H161" s="29">
        <v>19.49</v>
      </c>
      <c r="I161" s="38">
        <f t="shared" si="11"/>
        <v>1110.9299999999998</v>
      </c>
      <c r="J161" s="38">
        <f t="shared" si="12"/>
        <v>1331.9232157697502</v>
      </c>
      <c r="K161" s="38">
        <f t="shared" si="13"/>
        <v>1387.46971576975</v>
      </c>
    </row>
    <row r="162" spans="1:12" ht="15.75">
      <c r="A162" s="35" t="s">
        <v>463</v>
      </c>
      <c r="B162" s="35" t="s">
        <v>471</v>
      </c>
      <c r="D162" s="42" t="s">
        <v>472</v>
      </c>
      <c r="E162" s="35" t="s">
        <v>14</v>
      </c>
      <c r="F162" s="43" t="s">
        <v>470</v>
      </c>
      <c r="G162" s="26">
        <v>1</v>
      </c>
      <c r="H162" s="29">
        <v>11.99</v>
      </c>
      <c r="I162" s="38">
        <f t="shared" si="11"/>
        <v>683.4300000000001</v>
      </c>
      <c r="J162" s="38">
        <f t="shared" si="12"/>
        <v>819.3822143191023</v>
      </c>
      <c r="K162" s="38">
        <f t="shared" si="13"/>
        <v>853.5537143191024</v>
      </c>
      <c r="L162" s="47" t="s">
        <v>190</v>
      </c>
    </row>
    <row r="163" spans="1:11" ht="15.75">
      <c r="A163" s="35" t="s">
        <v>350</v>
      </c>
      <c r="B163" s="35" t="s">
        <v>473</v>
      </c>
      <c r="D163" s="42" t="s">
        <v>183</v>
      </c>
      <c r="E163" s="35" t="s">
        <v>12</v>
      </c>
      <c r="F163" s="43" t="s">
        <v>370</v>
      </c>
      <c r="G163" s="26">
        <v>1</v>
      </c>
      <c r="H163" s="29">
        <v>9.75</v>
      </c>
      <c r="I163" s="38">
        <f t="shared" si="11"/>
        <v>555.75</v>
      </c>
      <c r="J163" s="38">
        <f t="shared" si="12"/>
        <v>666.3033018858422</v>
      </c>
      <c r="K163" s="38">
        <f t="shared" si="13"/>
        <v>694.0908018858422</v>
      </c>
    </row>
    <row r="164" spans="1:11" ht="15.75">
      <c r="A164" s="35" t="s">
        <v>463</v>
      </c>
      <c r="B164" s="35" t="s">
        <v>474</v>
      </c>
      <c r="D164" s="42" t="s">
        <v>324</v>
      </c>
      <c r="E164" s="35" t="s">
        <v>14</v>
      </c>
      <c r="F164" s="43" t="s">
        <v>184</v>
      </c>
      <c r="G164" s="26">
        <v>1</v>
      </c>
      <c r="H164" s="29">
        <v>13</v>
      </c>
      <c r="I164" s="38">
        <f t="shared" si="11"/>
        <v>741</v>
      </c>
      <c r="J164" s="38">
        <f t="shared" si="12"/>
        <v>888.4044025144563</v>
      </c>
      <c r="K164" s="38">
        <f t="shared" si="13"/>
        <v>925.4544025144561</v>
      </c>
    </row>
    <row r="165" spans="1:11" ht="15.75">
      <c r="A165" s="35" t="s">
        <v>329</v>
      </c>
      <c r="B165" s="35" t="s">
        <v>475</v>
      </c>
      <c r="D165" s="42" t="s">
        <v>476</v>
      </c>
      <c r="E165" s="35" t="s">
        <v>12</v>
      </c>
      <c r="F165" s="43" t="s">
        <v>184</v>
      </c>
      <c r="G165" s="26">
        <v>1</v>
      </c>
      <c r="H165" s="29">
        <v>19.5</v>
      </c>
      <c r="I165" s="38">
        <f t="shared" si="11"/>
        <v>1111.5</v>
      </c>
      <c r="J165" s="38">
        <f t="shared" si="12"/>
        <v>1332.6066037716844</v>
      </c>
      <c r="K165" s="38">
        <f t="shared" si="13"/>
        <v>1388.1816037716844</v>
      </c>
    </row>
    <row r="166" spans="1:11" ht="15.75">
      <c r="A166" s="35" t="s">
        <v>329</v>
      </c>
      <c r="B166" s="35" t="s">
        <v>477</v>
      </c>
      <c r="D166" s="42" t="s">
        <v>478</v>
      </c>
      <c r="E166" s="35" t="s">
        <v>427</v>
      </c>
      <c r="F166" s="43" t="s">
        <v>184</v>
      </c>
      <c r="G166" s="26">
        <v>1</v>
      </c>
      <c r="H166" s="29">
        <v>28.5</v>
      </c>
      <c r="I166" s="38">
        <f t="shared" si="11"/>
        <v>1624.5</v>
      </c>
      <c r="J166" s="38">
        <f t="shared" si="12"/>
        <v>1947.655805512462</v>
      </c>
      <c r="K166" s="38">
        <f t="shared" si="13"/>
        <v>2028.8808055124616</v>
      </c>
    </row>
    <row r="167" spans="1:11" ht="15.75">
      <c r="A167" s="35" t="s">
        <v>350</v>
      </c>
      <c r="B167" s="35" t="s">
        <v>479</v>
      </c>
      <c r="D167" s="42" t="s">
        <v>480</v>
      </c>
      <c r="E167" s="35" t="s">
        <v>12</v>
      </c>
      <c r="F167" s="43" t="s">
        <v>481</v>
      </c>
      <c r="G167" s="26">
        <v>1</v>
      </c>
      <c r="H167" s="29">
        <v>6.74</v>
      </c>
      <c r="I167" s="38">
        <f t="shared" si="11"/>
        <v>384.18</v>
      </c>
      <c r="J167" s="38">
        <f t="shared" si="12"/>
        <v>460.6035133036488</v>
      </c>
      <c r="K167" s="38">
        <f t="shared" si="13"/>
        <v>479.81251330364887</v>
      </c>
    </row>
    <row r="168" spans="1:11" ht="15.75">
      <c r="A168" s="35" t="s">
        <v>350</v>
      </c>
      <c r="B168" s="35" t="s">
        <v>482</v>
      </c>
      <c r="D168" s="42" t="s">
        <v>483</v>
      </c>
      <c r="E168" s="35" t="s">
        <v>12</v>
      </c>
      <c r="F168" s="43" t="s">
        <v>481</v>
      </c>
      <c r="G168" s="26">
        <v>1</v>
      </c>
      <c r="H168" s="29">
        <v>7.49</v>
      </c>
      <c r="I168" s="38">
        <f t="shared" si="11"/>
        <v>426.93</v>
      </c>
      <c r="J168" s="38">
        <f t="shared" si="12"/>
        <v>511.8576134487136</v>
      </c>
      <c r="K168" s="38">
        <f t="shared" si="13"/>
        <v>533.2041134487137</v>
      </c>
    </row>
    <row r="169" spans="1:11" ht="15.75">
      <c r="A169" s="35" t="s">
        <v>450</v>
      </c>
      <c r="B169" s="35" t="s">
        <v>484</v>
      </c>
      <c r="D169" s="42" t="s">
        <v>303</v>
      </c>
      <c r="E169" s="35" t="s">
        <v>12</v>
      </c>
      <c r="F169" s="43" t="s">
        <v>304</v>
      </c>
      <c r="G169" s="26">
        <v>1</v>
      </c>
      <c r="H169" s="29">
        <v>8.24</v>
      </c>
      <c r="I169" s="38">
        <f t="shared" si="11"/>
        <v>469.68</v>
      </c>
      <c r="J169" s="38">
        <f t="shared" si="12"/>
        <v>563.1117135937784</v>
      </c>
      <c r="K169" s="38">
        <f t="shared" si="13"/>
        <v>586.5957135937784</v>
      </c>
    </row>
    <row r="170" spans="1:11" ht="15.75">
      <c r="A170" s="35" t="s">
        <v>450</v>
      </c>
      <c r="B170" s="35" t="s">
        <v>485</v>
      </c>
      <c r="D170" s="42" t="s">
        <v>486</v>
      </c>
      <c r="E170" s="35" t="s">
        <v>14</v>
      </c>
      <c r="F170" s="43" t="s">
        <v>487</v>
      </c>
      <c r="G170" s="26">
        <v>1</v>
      </c>
      <c r="H170" s="29">
        <v>8.24</v>
      </c>
      <c r="I170" s="38">
        <f t="shared" si="11"/>
        <v>469.68</v>
      </c>
      <c r="J170" s="38">
        <f t="shared" si="12"/>
        <v>563.1117135937784</v>
      </c>
      <c r="K170" s="38">
        <f t="shared" si="13"/>
        <v>586.5957135937784</v>
      </c>
    </row>
    <row r="171" spans="1:11" ht="15.75">
      <c r="A171" s="35" t="s">
        <v>488</v>
      </c>
      <c r="B171" s="35" t="s">
        <v>489</v>
      </c>
      <c r="D171" s="42" t="s">
        <v>490</v>
      </c>
      <c r="E171" s="44" t="s">
        <v>20</v>
      </c>
      <c r="F171" s="43" t="s">
        <v>491</v>
      </c>
      <c r="G171" s="26">
        <v>1</v>
      </c>
      <c r="H171" s="29">
        <v>17.99</v>
      </c>
      <c r="I171" s="38">
        <f t="shared" si="11"/>
        <v>1025.4299999999998</v>
      </c>
      <c r="J171" s="38">
        <f t="shared" si="12"/>
        <v>1229.4150154796205</v>
      </c>
      <c r="K171" s="38">
        <f t="shared" si="13"/>
        <v>1280.6865154796203</v>
      </c>
    </row>
    <row r="172" spans="1:11" ht="15.75">
      <c r="A172" s="35" t="s">
        <v>488</v>
      </c>
      <c r="B172" s="35" t="s">
        <v>489</v>
      </c>
      <c r="D172" s="42" t="s">
        <v>492</v>
      </c>
      <c r="E172" s="35" t="s">
        <v>13</v>
      </c>
      <c r="F172" s="43" t="s">
        <v>491</v>
      </c>
      <c r="G172" s="26">
        <v>1</v>
      </c>
      <c r="H172" s="29">
        <v>10.5</v>
      </c>
      <c r="I172" s="38">
        <f t="shared" si="11"/>
        <v>598.5</v>
      </c>
      <c r="J172" s="38">
        <f t="shared" si="12"/>
        <v>717.5574020309069</v>
      </c>
      <c r="K172" s="38">
        <f t="shared" si="13"/>
        <v>747.4824020309069</v>
      </c>
    </row>
    <row r="173" spans="1:12" ht="15.75">
      <c r="A173" s="35" t="s">
        <v>493</v>
      </c>
      <c r="B173" s="35" t="s">
        <v>494</v>
      </c>
      <c r="D173" s="42" t="s">
        <v>495</v>
      </c>
      <c r="E173" s="44" t="s">
        <v>496</v>
      </c>
      <c r="F173" s="43" t="s">
        <v>497</v>
      </c>
      <c r="G173" s="26">
        <v>1</v>
      </c>
      <c r="H173" s="29">
        <v>31</v>
      </c>
      <c r="I173" s="38">
        <f t="shared" si="11"/>
        <v>1767</v>
      </c>
      <c r="J173" s="38">
        <f t="shared" si="12"/>
        <v>2118.502805996011</v>
      </c>
      <c r="K173" s="38">
        <f t="shared" si="13"/>
        <v>2206.8528059960113</v>
      </c>
      <c r="L173" s="47" t="s">
        <v>498</v>
      </c>
    </row>
    <row r="174" spans="1:12" ht="15.75">
      <c r="A174" s="35" t="s">
        <v>493</v>
      </c>
      <c r="B174" s="35" t="s">
        <v>494</v>
      </c>
      <c r="D174" s="42" t="s">
        <v>499</v>
      </c>
      <c r="E174" s="35" t="s">
        <v>14</v>
      </c>
      <c r="F174" s="43" t="s">
        <v>497</v>
      </c>
      <c r="G174" s="26">
        <v>1</v>
      </c>
      <c r="H174" s="29">
        <v>16</v>
      </c>
      <c r="I174" s="38">
        <f t="shared" si="11"/>
        <v>912</v>
      </c>
      <c r="J174" s="38">
        <f t="shared" si="12"/>
        <v>1093.4208030947154</v>
      </c>
      <c r="K174" s="38">
        <f t="shared" si="13"/>
        <v>1139.0208030947153</v>
      </c>
      <c r="L174" s="47" t="s">
        <v>190</v>
      </c>
    </row>
    <row r="175" spans="1:11" ht="15.75">
      <c r="A175" s="35" t="s">
        <v>500</v>
      </c>
      <c r="B175" s="35" t="s">
        <v>501</v>
      </c>
      <c r="D175" s="42" t="s">
        <v>502</v>
      </c>
      <c r="E175" s="35" t="s">
        <v>12</v>
      </c>
      <c r="F175" s="43" t="s">
        <v>503</v>
      </c>
      <c r="G175" s="26">
        <v>1</v>
      </c>
      <c r="H175" s="29">
        <v>18.75</v>
      </c>
      <c r="I175" s="38">
        <f t="shared" si="11"/>
        <v>1068.75</v>
      </c>
      <c r="J175" s="38">
        <f t="shared" si="12"/>
        <v>1281.3525036266194</v>
      </c>
      <c r="K175" s="38">
        <f t="shared" si="13"/>
        <v>1334.7900036266194</v>
      </c>
    </row>
    <row r="176" spans="1:11" ht="15.75">
      <c r="A176" s="35" t="s">
        <v>500</v>
      </c>
      <c r="B176" s="35" t="s">
        <v>501</v>
      </c>
      <c r="D176" s="42" t="s">
        <v>504</v>
      </c>
      <c r="E176" s="35" t="s">
        <v>12</v>
      </c>
      <c r="F176" s="43" t="s">
        <v>503</v>
      </c>
      <c r="G176" s="26">
        <v>1</v>
      </c>
      <c r="H176" s="29">
        <v>10.5</v>
      </c>
      <c r="I176" s="38">
        <f t="shared" si="11"/>
        <v>598.5</v>
      </c>
      <c r="J176" s="38">
        <f t="shared" si="12"/>
        <v>717.5574020309069</v>
      </c>
      <c r="K176" s="38">
        <f t="shared" si="13"/>
        <v>747.4824020309069</v>
      </c>
    </row>
    <row r="177" spans="1:11" ht="15.75">
      <c r="A177" s="58" t="s">
        <v>454</v>
      </c>
      <c r="B177" s="58" t="s">
        <v>505</v>
      </c>
      <c r="C177" s="58"/>
      <c r="D177" s="59" t="s">
        <v>458</v>
      </c>
      <c r="E177" s="58" t="s">
        <v>7</v>
      </c>
      <c r="F177" s="60" t="s">
        <v>506</v>
      </c>
      <c r="G177" s="24">
        <v>1</v>
      </c>
      <c r="H177" s="61">
        <v>6.74</v>
      </c>
      <c r="I177" s="38">
        <f t="shared" si="11"/>
        <v>384.18</v>
      </c>
      <c r="J177" s="38">
        <f t="shared" si="12"/>
        <v>460.6035133036488</v>
      </c>
      <c r="K177" s="38">
        <f t="shared" si="13"/>
        <v>479.81251330364887</v>
      </c>
    </row>
    <row r="178" spans="1:17" ht="15.75">
      <c r="A178" s="58" t="s">
        <v>454</v>
      </c>
      <c r="B178" s="58" t="s">
        <v>505</v>
      </c>
      <c r="C178" s="58"/>
      <c r="D178" s="59" t="s">
        <v>507</v>
      </c>
      <c r="E178" s="58" t="s">
        <v>7</v>
      </c>
      <c r="F178" s="68" t="s">
        <v>508</v>
      </c>
      <c r="G178" s="24">
        <v>1</v>
      </c>
      <c r="H178" s="61">
        <v>10.49</v>
      </c>
      <c r="I178" s="38">
        <f t="shared" si="11"/>
        <v>597.9300000000001</v>
      </c>
      <c r="J178" s="38">
        <f t="shared" si="12"/>
        <v>716.8740140289727</v>
      </c>
      <c r="K178" s="38">
        <f t="shared" si="13"/>
        <v>746.7705140289728</v>
      </c>
      <c r="L178" s="53"/>
      <c r="M178" s="53"/>
      <c r="N178" s="53"/>
      <c r="O178" s="53"/>
      <c r="P178" s="53"/>
      <c r="Q178" s="53"/>
    </row>
    <row r="179" spans="1:17" s="53" customFormat="1" ht="15.75">
      <c r="A179" s="58" t="s">
        <v>371</v>
      </c>
      <c r="B179" s="58" t="s">
        <v>95</v>
      </c>
      <c r="C179" s="58"/>
      <c r="D179" s="59" t="s">
        <v>53</v>
      </c>
      <c r="E179" s="58" t="s">
        <v>14</v>
      </c>
      <c r="F179" s="60" t="s">
        <v>232</v>
      </c>
      <c r="G179" s="24">
        <v>1</v>
      </c>
      <c r="H179" s="61">
        <v>3.99</v>
      </c>
      <c r="I179" s="38">
        <f t="shared" si="11"/>
        <v>227.43</v>
      </c>
      <c r="J179" s="38">
        <f t="shared" si="12"/>
        <v>272.6718127717446</v>
      </c>
      <c r="K179" s="38">
        <f t="shared" si="13"/>
        <v>284.04331277174464</v>
      </c>
      <c r="L179" s="15"/>
      <c r="M179" s="15"/>
      <c r="N179" s="15"/>
      <c r="O179" s="15"/>
      <c r="P179" s="15"/>
      <c r="Q179" s="15"/>
    </row>
    <row r="180" spans="1:11" ht="15.75">
      <c r="A180" s="58" t="s">
        <v>350</v>
      </c>
      <c r="B180" s="58" t="s">
        <v>420</v>
      </c>
      <c r="C180" s="58"/>
      <c r="D180" s="59" t="s">
        <v>421</v>
      </c>
      <c r="E180" s="58" t="s">
        <v>12</v>
      </c>
      <c r="F180" s="60" t="s">
        <v>422</v>
      </c>
      <c r="G180" s="24">
        <v>1</v>
      </c>
      <c r="H180" s="61">
        <v>3.99</v>
      </c>
      <c r="I180" s="38">
        <f t="shared" si="11"/>
        <v>227.43</v>
      </c>
      <c r="J180" s="38">
        <f t="shared" si="12"/>
        <v>272.6718127717446</v>
      </c>
      <c r="K180" s="38">
        <f t="shared" si="13"/>
        <v>284.04331277174464</v>
      </c>
    </row>
    <row r="181" spans="1:6" ht="16.5" thickBot="1">
      <c r="A181" s="40" t="s">
        <v>521</v>
      </c>
      <c r="D181" s="42"/>
      <c r="F181" s="41" t="s">
        <v>591</v>
      </c>
    </row>
    <row r="182" spans="1:17" ht="15.75">
      <c r="A182" s="35" t="s">
        <v>522</v>
      </c>
      <c r="B182" s="35" t="s">
        <v>523</v>
      </c>
      <c r="D182" s="42" t="s">
        <v>524</v>
      </c>
      <c r="E182" s="35" t="s">
        <v>20</v>
      </c>
      <c r="F182" s="43" t="s">
        <v>525</v>
      </c>
      <c r="G182" s="35">
        <v>1</v>
      </c>
      <c r="H182" s="37">
        <v>18.74</v>
      </c>
      <c r="I182" s="38">
        <f>H182*$Q$188</f>
        <v>1068.1799999999998</v>
      </c>
      <c r="J182" s="38">
        <f>H182*$Q$185*$Q$188</f>
        <v>1318.2501442739078</v>
      </c>
      <c r="K182" s="38">
        <f>H182*$Q$186*$Q$188</f>
        <v>1371.6591442739077</v>
      </c>
      <c r="P182" s="19" t="s">
        <v>19</v>
      </c>
      <c r="Q182" s="14">
        <f>SUM(H182:H215)</f>
        <v>347.2700000000001</v>
      </c>
    </row>
    <row r="183" spans="1:17" ht="15.75">
      <c r="A183" s="35" t="s">
        <v>522</v>
      </c>
      <c r="B183" s="35" t="s">
        <v>526</v>
      </c>
      <c r="D183" s="42" t="s">
        <v>183</v>
      </c>
      <c r="E183" s="35" t="s">
        <v>14</v>
      </c>
      <c r="F183" s="43" t="s">
        <v>370</v>
      </c>
      <c r="G183" s="35">
        <v>1</v>
      </c>
      <c r="H183" s="37">
        <v>9.75</v>
      </c>
      <c r="I183" s="38">
        <f aca="true" t="shared" si="14" ref="I183:I215">H183*$Q$188</f>
        <v>555.75</v>
      </c>
      <c r="J183" s="38">
        <f aca="true" t="shared" si="15" ref="J183:J211">H183*$Q$185*$Q$188</f>
        <v>685.8558648170012</v>
      </c>
      <c r="K183" s="38">
        <f aca="true" t="shared" si="16" ref="K183:K211">H183*$Q$186*$Q$188</f>
        <v>713.6433648170012</v>
      </c>
      <c r="P183" s="20" t="s">
        <v>15</v>
      </c>
      <c r="Q183" s="10">
        <v>56.99</v>
      </c>
    </row>
    <row r="184" spans="1:17" ht="15.75">
      <c r="A184" s="35" t="s">
        <v>259</v>
      </c>
      <c r="B184" s="35" t="s">
        <v>527</v>
      </c>
      <c r="D184" s="42" t="s">
        <v>398</v>
      </c>
      <c r="E184" s="35" t="s">
        <v>7</v>
      </c>
      <c r="F184" s="43" t="s">
        <v>399</v>
      </c>
      <c r="G184" s="35">
        <v>1</v>
      </c>
      <c r="H184" s="37">
        <v>5.4</v>
      </c>
      <c r="I184" s="38">
        <f t="shared" si="14"/>
        <v>307.8</v>
      </c>
      <c r="J184" s="38">
        <f t="shared" si="15"/>
        <v>379.85863282172375</v>
      </c>
      <c r="K184" s="38">
        <f t="shared" si="16"/>
        <v>395.24863282172373</v>
      </c>
      <c r="L184" s="47" t="s">
        <v>528</v>
      </c>
      <c r="P184" s="21" t="s">
        <v>111</v>
      </c>
      <c r="Q184" s="39">
        <f>Q183/Q182</f>
        <v>0.16410861865407317</v>
      </c>
    </row>
    <row r="185" spans="1:17" ht="15.75">
      <c r="A185" s="35" t="s">
        <v>259</v>
      </c>
      <c r="B185" s="35" t="s">
        <v>529</v>
      </c>
      <c r="D185" s="42" t="s">
        <v>402</v>
      </c>
      <c r="E185" s="35" t="s">
        <v>7</v>
      </c>
      <c r="F185" s="43" t="s">
        <v>403</v>
      </c>
      <c r="G185" s="35">
        <v>1</v>
      </c>
      <c r="H185" s="37">
        <v>5.4</v>
      </c>
      <c r="I185" s="38">
        <f t="shared" si="14"/>
        <v>307.8</v>
      </c>
      <c r="J185" s="38">
        <f t="shared" si="15"/>
        <v>379.85863282172375</v>
      </c>
      <c r="K185" s="38">
        <f t="shared" si="16"/>
        <v>395.24863282172373</v>
      </c>
      <c r="P185" s="20" t="s">
        <v>16</v>
      </c>
      <c r="Q185" s="11">
        <f>1+Q183/Q182+0.07</f>
        <v>1.2341086186540733</v>
      </c>
    </row>
    <row r="186" spans="1:17" ht="15.75">
      <c r="A186" s="35" t="s">
        <v>259</v>
      </c>
      <c r="B186" s="35" t="s">
        <v>530</v>
      </c>
      <c r="D186" s="42" t="s">
        <v>398</v>
      </c>
      <c r="E186" s="35" t="s">
        <v>7</v>
      </c>
      <c r="F186" s="43" t="s">
        <v>404</v>
      </c>
      <c r="G186" s="35">
        <v>1</v>
      </c>
      <c r="H186" s="37">
        <v>5.4</v>
      </c>
      <c r="I186" s="38">
        <f t="shared" si="14"/>
        <v>307.8</v>
      </c>
      <c r="J186" s="38">
        <f t="shared" si="15"/>
        <v>379.85863282172375</v>
      </c>
      <c r="K186" s="38">
        <f t="shared" si="16"/>
        <v>395.24863282172373</v>
      </c>
      <c r="L186" s="47" t="s">
        <v>528</v>
      </c>
      <c r="P186" s="20" t="s">
        <v>16</v>
      </c>
      <c r="Q186" s="11">
        <f>1+Q183/Q182+0.12</f>
        <v>1.284108618654073</v>
      </c>
    </row>
    <row r="187" spans="1:17" ht="15.75">
      <c r="A187" s="35" t="s">
        <v>116</v>
      </c>
      <c r="B187" s="35" t="s">
        <v>407</v>
      </c>
      <c r="D187" s="42" t="s">
        <v>398</v>
      </c>
      <c r="E187" s="35" t="s">
        <v>7</v>
      </c>
      <c r="F187" s="43" t="s">
        <v>404</v>
      </c>
      <c r="G187" s="35">
        <v>1</v>
      </c>
      <c r="H187" s="37">
        <v>5.4</v>
      </c>
      <c r="I187" s="38">
        <f t="shared" si="14"/>
        <v>307.8</v>
      </c>
      <c r="J187" s="38">
        <f t="shared" si="15"/>
        <v>379.85863282172375</v>
      </c>
      <c r="K187" s="38">
        <f t="shared" si="16"/>
        <v>395.24863282172373</v>
      </c>
      <c r="L187" s="47" t="s">
        <v>528</v>
      </c>
      <c r="P187" s="22"/>
      <c r="Q187" s="11"/>
    </row>
    <row r="188" spans="1:17" ht="16.5" thickBot="1">
      <c r="A188" s="35" t="s">
        <v>116</v>
      </c>
      <c r="B188" s="35" t="s">
        <v>405</v>
      </c>
      <c r="D188" s="42" t="s">
        <v>400</v>
      </c>
      <c r="E188" s="35" t="s">
        <v>7</v>
      </c>
      <c r="F188" s="43" t="s">
        <v>406</v>
      </c>
      <c r="G188" s="35">
        <v>1</v>
      </c>
      <c r="H188" s="37">
        <v>5.4</v>
      </c>
      <c r="I188" s="38">
        <f t="shared" si="14"/>
        <v>307.8</v>
      </c>
      <c r="J188" s="38">
        <f t="shared" si="15"/>
        <v>379.85863282172375</v>
      </c>
      <c r="K188" s="38">
        <f t="shared" si="16"/>
        <v>395.24863282172373</v>
      </c>
      <c r="P188" s="23" t="s">
        <v>17</v>
      </c>
      <c r="Q188" s="13">
        <v>57</v>
      </c>
    </row>
    <row r="189" spans="1:11" ht="15.75">
      <c r="A189" s="35" t="s">
        <v>116</v>
      </c>
      <c r="B189" s="35" t="s">
        <v>408</v>
      </c>
      <c r="D189" s="42" t="s">
        <v>409</v>
      </c>
      <c r="E189" s="35" t="s">
        <v>7</v>
      </c>
      <c r="F189" s="43" t="s">
        <v>410</v>
      </c>
      <c r="G189" s="35">
        <v>1</v>
      </c>
      <c r="H189" s="37">
        <v>5.4</v>
      </c>
      <c r="I189" s="38">
        <f t="shared" si="14"/>
        <v>307.8</v>
      </c>
      <c r="J189" s="38">
        <f t="shared" si="15"/>
        <v>379.85863282172375</v>
      </c>
      <c r="K189" s="38">
        <f t="shared" si="16"/>
        <v>395.24863282172373</v>
      </c>
    </row>
    <row r="190" spans="1:11" ht="15.75">
      <c r="A190" s="35" t="s">
        <v>371</v>
      </c>
      <c r="B190" s="35" t="s">
        <v>413</v>
      </c>
      <c r="D190" s="42" t="s">
        <v>414</v>
      </c>
      <c r="E190" s="35" t="s">
        <v>14</v>
      </c>
      <c r="F190" s="43" t="s">
        <v>184</v>
      </c>
      <c r="G190" s="35">
        <v>1</v>
      </c>
      <c r="H190" s="37">
        <v>3.99</v>
      </c>
      <c r="I190" s="38">
        <f t="shared" si="14"/>
        <v>227.43</v>
      </c>
      <c r="J190" s="38">
        <f t="shared" si="15"/>
        <v>280.6733231404959</v>
      </c>
      <c r="K190" s="38">
        <f t="shared" si="16"/>
        <v>292.04482314049585</v>
      </c>
    </row>
    <row r="191" spans="1:17" ht="15.75">
      <c r="A191" s="58" t="s">
        <v>531</v>
      </c>
      <c r="B191" s="58" t="s">
        <v>532</v>
      </c>
      <c r="C191" s="58"/>
      <c r="D191" s="42" t="s">
        <v>533</v>
      </c>
      <c r="E191" s="58"/>
      <c r="F191" s="43" t="s">
        <v>534</v>
      </c>
      <c r="G191" s="35">
        <v>1</v>
      </c>
      <c r="H191" s="67">
        <v>5</v>
      </c>
      <c r="I191" s="38">
        <f t="shared" si="14"/>
        <v>285</v>
      </c>
      <c r="J191" s="38">
        <f t="shared" si="15"/>
        <v>351.7209563164109</v>
      </c>
      <c r="K191" s="38">
        <f t="shared" si="16"/>
        <v>365.9709563164109</v>
      </c>
      <c r="L191" s="53"/>
      <c r="M191" s="53"/>
      <c r="N191" s="53"/>
      <c r="O191" s="53"/>
      <c r="P191" s="53"/>
      <c r="Q191" s="53"/>
    </row>
    <row r="192" spans="1:17" ht="15.75">
      <c r="A192" s="58" t="s">
        <v>531</v>
      </c>
      <c r="B192" s="58" t="s">
        <v>535</v>
      </c>
      <c r="C192" s="58"/>
      <c r="D192" s="42" t="s">
        <v>536</v>
      </c>
      <c r="E192" s="58"/>
      <c r="F192" s="43" t="s">
        <v>537</v>
      </c>
      <c r="G192" s="35">
        <v>1</v>
      </c>
      <c r="H192" s="67">
        <v>5</v>
      </c>
      <c r="I192" s="38">
        <f t="shared" si="14"/>
        <v>285</v>
      </c>
      <c r="J192" s="38">
        <f t="shared" si="15"/>
        <v>351.7209563164109</v>
      </c>
      <c r="K192" s="38">
        <f t="shared" si="16"/>
        <v>365.9709563164109</v>
      </c>
      <c r="L192" s="53"/>
      <c r="M192" s="53"/>
      <c r="N192" s="53"/>
      <c r="O192" s="53"/>
      <c r="P192" s="53"/>
      <c r="Q192" s="53"/>
    </row>
    <row r="193" spans="1:17" ht="15.75">
      <c r="A193" s="70" t="s">
        <v>538</v>
      </c>
      <c r="B193" s="58" t="s">
        <v>532</v>
      </c>
      <c r="C193" s="58"/>
      <c r="D193" s="42" t="s">
        <v>533</v>
      </c>
      <c r="E193" s="58"/>
      <c r="F193" s="43" t="s">
        <v>534</v>
      </c>
      <c r="G193" s="35">
        <v>1</v>
      </c>
      <c r="H193" s="67">
        <v>5</v>
      </c>
      <c r="I193" s="38">
        <f t="shared" si="14"/>
        <v>285</v>
      </c>
      <c r="J193" s="38">
        <f t="shared" si="15"/>
        <v>351.7209563164109</v>
      </c>
      <c r="K193" s="38">
        <f t="shared" si="16"/>
        <v>365.9709563164109</v>
      </c>
      <c r="L193" s="53"/>
      <c r="M193" s="53"/>
      <c r="N193" s="53"/>
      <c r="O193" s="53"/>
      <c r="P193" s="53"/>
      <c r="Q193" s="53"/>
    </row>
    <row r="194" spans="1:17" ht="15.75">
      <c r="A194" s="70" t="s">
        <v>538</v>
      </c>
      <c r="B194" s="58" t="s">
        <v>535</v>
      </c>
      <c r="C194" s="58"/>
      <c r="D194" s="42" t="s">
        <v>536</v>
      </c>
      <c r="E194" s="58"/>
      <c r="F194" s="43" t="s">
        <v>537</v>
      </c>
      <c r="G194" s="35">
        <v>1</v>
      </c>
      <c r="H194" s="67">
        <v>5</v>
      </c>
      <c r="I194" s="38">
        <f t="shared" si="14"/>
        <v>285</v>
      </c>
      <c r="J194" s="38">
        <f t="shared" si="15"/>
        <v>351.7209563164109</v>
      </c>
      <c r="K194" s="38">
        <f t="shared" si="16"/>
        <v>365.9709563164109</v>
      </c>
      <c r="L194" s="53"/>
      <c r="M194" s="53"/>
      <c r="N194" s="53"/>
      <c r="O194" s="53"/>
      <c r="P194" s="53"/>
      <c r="Q194" s="53"/>
    </row>
    <row r="195" spans="1:17" ht="15.75">
      <c r="A195" s="58" t="s">
        <v>155</v>
      </c>
      <c r="B195" s="58" t="s">
        <v>539</v>
      </c>
      <c r="C195" s="58"/>
      <c r="D195" s="42" t="s">
        <v>540</v>
      </c>
      <c r="E195" s="58"/>
      <c r="F195" s="43" t="s">
        <v>541</v>
      </c>
      <c r="G195" s="35">
        <v>1</v>
      </c>
      <c r="H195" s="67">
        <v>5</v>
      </c>
      <c r="I195" s="38">
        <f t="shared" si="14"/>
        <v>285</v>
      </c>
      <c r="J195" s="38">
        <f t="shared" si="15"/>
        <v>351.7209563164109</v>
      </c>
      <c r="K195" s="38">
        <f t="shared" si="16"/>
        <v>365.9709563164109</v>
      </c>
      <c r="L195" s="53"/>
      <c r="M195" s="53"/>
      <c r="N195" s="53"/>
      <c r="O195" s="53"/>
      <c r="P195" s="53"/>
      <c r="Q195" s="53"/>
    </row>
    <row r="196" spans="1:17" ht="15.75">
      <c r="A196" s="58" t="s">
        <v>155</v>
      </c>
      <c r="B196" s="58" t="s">
        <v>542</v>
      </c>
      <c r="C196" s="58"/>
      <c r="D196" s="42" t="s">
        <v>543</v>
      </c>
      <c r="E196" s="58"/>
      <c r="F196" s="43" t="s">
        <v>544</v>
      </c>
      <c r="G196" s="35">
        <v>1</v>
      </c>
      <c r="H196" s="67">
        <v>5</v>
      </c>
      <c r="I196" s="38">
        <f t="shared" si="14"/>
        <v>285</v>
      </c>
      <c r="J196" s="38">
        <f t="shared" si="15"/>
        <v>351.7209563164109</v>
      </c>
      <c r="K196" s="38">
        <f t="shared" si="16"/>
        <v>365.9709563164109</v>
      </c>
      <c r="L196" s="53"/>
      <c r="M196" s="53"/>
      <c r="N196" s="53"/>
      <c r="O196" s="53"/>
      <c r="P196" s="53"/>
      <c r="Q196" s="53"/>
    </row>
    <row r="197" spans="1:17" ht="15.75">
      <c r="A197" s="70" t="s">
        <v>538</v>
      </c>
      <c r="B197" s="58" t="s">
        <v>539</v>
      </c>
      <c r="C197" s="58"/>
      <c r="D197" s="42" t="s">
        <v>540</v>
      </c>
      <c r="E197" s="58"/>
      <c r="F197" s="43" t="s">
        <v>541</v>
      </c>
      <c r="G197" s="35">
        <v>1</v>
      </c>
      <c r="H197" s="67">
        <v>5</v>
      </c>
      <c r="I197" s="38">
        <f t="shared" si="14"/>
        <v>285</v>
      </c>
      <c r="J197" s="38">
        <f t="shared" si="15"/>
        <v>351.7209563164109</v>
      </c>
      <c r="K197" s="38">
        <f t="shared" si="16"/>
        <v>365.9709563164109</v>
      </c>
      <c r="L197" s="53"/>
      <c r="M197" s="53"/>
      <c r="N197" s="53"/>
      <c r="O197" s="53"/>
      <c r="P197" s="53"/>
      <c r="Q197" s="53"/>
    </row>
    <row r="198" spans="1:11" ht="15.75">
      <c r="A198" s="35" t="s">
        <v>545</v>
      </c>
      <c r="B198" s="35" t="s">
        <v>546</v>
      </c>
      <c r="D198" s="42" t="s">
        <v>547</v>
      </c>
      <c r="E198" s="35" t="s">
        <v>548</v>
      </c>
      <c r="F198" s="43" t="s">
        <v>549</v>
      </c>
      <c r="G198" s="35">
        <v>1</v>
      </c>
      <c r="H198" s="37">
        <v>27</v>
      </c>
      <c r="I198" s="38">
        <f t="shared" si="14"/>
        <v>1539</v>
      </c>
      <c r="J198" s="38">
        <f t="shared" si="15"/>
        <v>1899.2931641086186</v>
      </c>
      <c r="K198" s="38">
        <f t="shared" si="16"/>
        <v>1976.2431641086184</v>
      </c>
    </row>
    <row r="199" spans="1:11" ht="15.75">
      <c r="A199" s="35" t="s">
        <v>545</v>
      </c>
      <c r="B199" s="35" t="s">
        <v>550</v>
      </c>
      <c r="D199" s="42" t="s">
        <v>551</v>
      </c>
      <c r="E199" s="35" t="s">
        <v>12</v>
      </c>
      <c r="F199" s="43" t="s">
        <v>549</v>
      </c>
      <c r="G199" s="35">
        <v>1</v>
      </c>
      <c r="H199" s="37">
        <v>11.99</v>
      </c>
      <c r="I199" s="38">
        <f t="shared" si="14"/>
        <v>683.4300000000001</v>
      </c>
      <c r="J199" s="38">
        <f t="shared" si="15"/>
        <v>843.4268532467534</v>
      </c>
      <c r="K199" s="38">
        <f t="shared" si="16"/>
        <v>877.5983532467532</v>
      </c>
    </row>
    <row r="200" spans="1:12" ht="15.75">
      <c r="A200" s="35" t="s">
        <v>292</v>
      </c>
      <c r="B200" s="35" t="s">
        <v>552</v>
      </c>
      <c r="D200" s="42" t="s">
        <v>553</v>
      </c>
      <c r="E200" s="44" t="s">
        <v>554</v>
      </c>
      <c r="F200" s="43" t="s">
        <v>29</v>
      </c>
      <c r="G200" s="35">
        <v>1</v>
      </c>
      <c r="H200" s="37">
        <v>24.75</v>
      </c>
      <c r="I200" s="38">
        <f t="shared" si="14"/>
        <v>1410.75</v>
      </c>
      <c r="J200" s="38">
        <f t="shared" si="15"/>
        <v>1741.0187337662337</v>
      </c>
      <c r="K200" s="38">
        <f t="shared" si="16"/>
        <v>1811.5562337662336</v>
      </c>
      <c r="L200" s="47" t="s">
        <v>555</v>
      </c>
    </row>
    <row r="201" spans="1:11" ht="15.75">
      <c r="A201" s="35" t="s">
        <v>91</v>
      </c>
      <c r="B201" s="35" t="s">
        <v>556</v>
      </c>
      <c r="D201" s="42" t="s">
        <v>557</v>
      </c>
      <c r="E201" s="44" t="s">
        <v>273</v>
      </c>
      <c r="F201" s="43" t="s">
        <v>558</v>
      </c>
      <c r="G201" s="35">
        <v>1</v>
      </c>
      <c r="H201" s="37">
        <v>24.74</v>
      </c>
      <c r="I201" s="38">
        <f t="shared" si="14"/>
        <v>1410.1799999999998</v>
      </c>
      <c r="J201" s="38">
        <f t="shared" si="15"/>
        <v>1740.315291853601</v>
      </c>
      <c r="K201" s="38">
        <f t="shared" si="16"/>
        <v>1810.8242918536007</v>
      </c>
    </row>
    <row r="202" spans="1:11" ht="15.75">
      <c r="A202" s="35" t="s">
        <v>91</v>
      </c>
      <c r="B202" s="35" t="s">
        <v>559</v>
      </c>
      <c r="D202" s="42" t="s">
        <v>560</v>
      </c>
      <c r="E202" s="35" t="s">
        <v>12</v>
      </c>
      <c r="F202" s="43" t="s">
        <v>561</v>
      </c>
      <c r="G202" s="35">
        <v>1</v>
      </c>
      <c r="H202" s="37">
        <v>6.74</v>
      </c>
      <c r="I202" s="38">
        <f t="shared" si="14"/>
        <v>384.18</v>
      </c>
      <c r="J202" s="38">
        <f t="shared" si="15"/>
        <v>474.1198491145219</v>
      </c>
      <c r="K202" s="38">
        <f t="shared" si="16"/>
        <v>493.3288491145218</v>
      </c>
    </row>
    <row r="203" spans="1:11" ht="15.75">
      <c r="A203" s="35" t="s">
        <v>107</v>
      </c>
      <c r="B203" s="35" t="s">
        <v>562</v>
      </c>
      <c r="D203" s="42" t="s">
        <v>563</v>
      </c>
      <c r="E203" s="35" t="s">
        <v>27</v>
      </c>
      <c r="F203" s="43" t="s">
        <v>434</v>
      </c>
      <c r="G203" s="35">
        <v>1</v>
      </c>
      <c r="H203" s="37">
        <v>39.99</v>
      </c>
      <c r="I203" s="38">
        <f t="shared" si="14"/>
        <v>2279.4300000000003</v>
      </c>
      <c r="J203" s="38">
        <f t="shared" si="15"/>
        <v>2813.0642086186544</v>
      </c>
      <c r="K203" s="38">
        <f t="shared" si="16"/>
        <v>2927.035708618654</v>
      </c>
    </row>
    <row r="204" spans="1:11" ht="15.75">
      <c r="A204" s="35" t="s">
        <v>564</v>
      </c>
      <c r="B204" s="35" t="s">
        <v>565</v>
      </c>
      <c r="D204" s="42" t="s">
        <v>566</v>
      </c>
      <c r="E204" s="35" t="s">
        <v>12</v>
      </c>
      <c r="F204" s="43" t="s">
        <v>567</v>
      </c>
      <c r="G204" s="35">
        <v>1</v>
      </c>
      <c r="H204" s="37">
        <v>3.99</v>
      </c>
      <c r="I204" s="38">
        <f t="shared" si="14"/>
        <v>227.43</v>
      </c>
      <c r="J204" s="38">
        <f t="shared" si="15"/>
        <v>280.6733231404959</v>
      </c>
      <c r="K204" s="38">
        <f t="shared" si="16"/>
        <v>292.04482314049585</v>
      </c>
    </row>
    <row r="205" spans="1:11" ht="15.75">
      <c r="A205" s="35" t="s">
        <v>564</v>
      </c>
      <c r="B205" s="35" t="s">
        <v>565</v>
      </c>
      <c r="D205" s="42" t="s">
        <v>566</v>
      </c>
      <c r="E205" s="35" t="s">
        <v>12</v>
      </c>
      <c r="F205" s="43" t="s">
        <v>232</v>
      </c>
      <c r="G205" s="35">
        <v>1</v>
      </c>
      <c r="H205" s="37">
        <v>3.99</v>
      </c>
      <c r="I205" s="38">
        <f t="shared" si="14"/>
        <v>227.43</v>
      </c>
      <c r="J205" s="38">
        <f t="shared" si="15"/>
        <v>280.6733231404959</v>
      </c>
      <c r="K205" s="38">
        <f t="shared" si="16"/>
        <v>292.04482314049585</v>
      </c>
    </row>
    <row r="206" spans="1:11" ht="15.75">
      <c r="A206" s="35" t="s">
        <v>564</v>
      </c>
      <c r="B206" s="35" t="s">
        <v>565</v>
      </c>
      <c r="D206" s="42" t="s">
        <v>566</v>
      </c>
      <c r="E206" s="35" t="s">
        <v>12</v>
      </c>
      <c r="F206" s="43" t="s">
        <v>568</v>
      </c>
      <c r="G206" s="35">
        <v>1</v>
      </c>
      <c r="H206" s="37">
        <v>3.99</v>
      </c>
      <c r="I206" s="38">
        <f t="shared" si="14"/>
        <v>227.43</v>
      </c>
      <c r="J206" s="38">
        <f t="shared" si="15"/>
        <v>280.6733231404959</v>
      </c>
      <c r="K206" s="38">
        <f t="shared" si="16"/>
        <v>292.04482314049585</v>
      </c>
    </row>
    <row r="207" spans="1:11" ht="15.75">
      <c r="A207" s="35" t="s">
        <v>569</v>
      </c>
      <c r="B207" s="35" t="s">
        <v>570</v>
      </c>
      <c r="D207" s="42" t="s">
        <v>571</v>
      </c>
      <c r="E207" s="35" t="s">
        <v>12</v>
      </c>
      <c r="F207" s="43" t="s">
        <v>572</v>
      </c>
      <c r="G207" s="35">
        <v>1</v>
      </c>
      <c r="H207" s="37">
        <v>14.5</v>
      </c>
      <c r="I207" s="38">
        <f t="shared" si="14"/>
        <v>826.5</v>
      </c>
      <c r="J207" s="38">
        <f t="shared" si="15"/>
        <v>1019.9907733175916</v>
      </c>
      <c r="K207" s="38">
        <f t="shared" si="16"/>
        <v>1061.3157733175915</v>
      </c>
    </row>
    <row r="208" spans="1:12" ht="15.75">
      <c r="A208" s="35" t="s">
        <v>569</v>
      </c>
      <c r="B208" s="35" t="s">
        <v>573</v>
      </c>
      <c r="D208" s="42" t="s">
        <v>574</v>
      </c>
      <c r="E208" s="35" t="s">
        <v>12</v>
      </c>
      <c r="F208" s="43" t="s">
        <v>18</v>
      </c>
      <c r="G208" s="35">
        <v>1</v>
      </c>
      <c r="H208" s="37">
        <v>15.75</v>
      </c>
      <c r="I208" s="38">
        <f t="shared" si="14"/>
        <v>897.75</v>
      </c>
      <c r="J208" s="38">
        <f t="shared" si="15"/>
        <v>1107.9210123966943</v>
      </c>
      <c r="K208" s="38">
        <f t="shared" si="16"/>
        <v>1152.8085123966941</v>
      </c>
      <c r="L208" s="47" t="s">
        <v>575</v>
      </c>
    </row>
    <row r="209" spans="1:11" ht="15.75">
      <c r="A209" s="35" t="s">
        <v>576</v>
      </c>
      <c r="B209" s="35" t="s">
        <v>577</v>
      </c>
      <c r="D209" s="42" t="s">
        <v>256</v>
      </c>
      <c r="E209" s="44" t="s">
        <v>257</v>
      </c>
      <c r="F209" s="43" t="s">
        <v>578</v>
      </c>
      <c r="G209" s="35">
        <v>1</v>
      </c>
      <c r="H209" s="37">
        <v>7.49</v>
      </c>
      <c r="I209" s="38">
        <f t="shared" si="14"/>
        <v>426.93</v>
      </c>
      <c r="J209" s="38">
        <f t="shared" si="15"/>
        <v>526.8779925619835</v>
      </c>
      <c r="K209" s="38">
        <f t="shared" si="16"/>
        <v>548.2244925619834</v>
      </c>
    </row>
    <row r="210" spans="1:11" ht="15.75">
      <c r="A210" s="35" t="s">
        <v>223</v>
      </c>
      <c r="B210" s="35" t="s">
        <v>579</v>
      </c>
      <c r="D210" s="42" t="s">
        <v>580</v>
      </c>
      <c r="E210" s="35" t="s">
        <v>13</v>
      </c>
      <c r="F210" s="43" t="s">
        <v>581</v>
      </c>
      <c r="G210" s="35">
        <v>1</v>
      </c>
      <c r="H210" s="37">
        <v>18.75</v>
      </c>
      <c r="I210" s="38">
        <f t="shared" si="14"/>
        <v>1068.75</v>
      </c>
      <c r="J210" s="38">
        <f t="shared" si="15"/>
        <v>1318.9535861865409</v>
      </c>
      <c r="K210" s="38">
        <f t="shared" si="16"/>
        <v>1372.3910861865406</v>
      </c>
    </row>
    <row r="211" spans="1:11" ht="15.75">
      <c r="A211" s="35" t="s">
        <v>223</v>
      </c>
      <c r="B211" s="35" t="s">
        <v>582</v>
      </c>
      <c r="D211" s="42" t="s">
        <v>583</v>
      </c>
      <c r="E211" s="35" t="s">
        <v>13</v>
      </c>
      <c r="F211" s="43" t="s">
        <v>581</v>
      </c>
      <c r="G211" s="35">
        <v>1</v>
      </c>
      <c r="H211" s="37">
        <v>26.25</v>
      </c>
      <c r="I211" s="38">
        <f t="shared" si="14"/>
        <v>1496.25</v>
      </c>
      <c r="J211" s="38">
        <f t="shared" si="15"/>
        <v>1846.5350206611572</v>
      </c>
      <c r="K211" s="38">
        <f t="shared" si="16"/>
        <v>1921.3475206611568</v>
      </c>
    </row>
    <row r="212" spans="1:11" ht="15.75">
      <c r="A212" s="70" t="s">
        <v>538</v>
      </c>
      <c r="B212" s="35" t="s">
        <v>584</v>
      </c>
      <c r="D212" s="42" t="s">
        <v>585</v>
      </c>
      <c r="E212" s="35" t="s">
        <v>12</v>
      </c>
      <c r="F212" s="43" t="s">
        <v>586</v>
      </c>
      <c r="G212" s="35">
        <v>1</v>
      </c>
      <c r="H212" s="37">
        <v>5.24</v>
      </c>
      <c r="I212" s="38">
        <f t="shared" si="14"/>
        <v>298.68</v>
      </c>
      <c r="J212" s="38">
        <f>H212*$Q$185*$Q$188</f>
        <v>368.60356221959864</v>
      </c>
      <c r="K212" s="38">
        <f>H212*$Q$186*$Q$188</f>
        <v>383.53756221959856</v>
      </c>
    </row>
    <row r="213" spans="1:11" ht="15.75">
      <c r="A213" s="70" t="s">
        <v>538</v>
      </c>
      <c r="B213" s="35" t="s">
        <v>584</v>
      </c>
      <c r="D213" s="42" t="s">
        <v>585</v>
      </c>
      <c r="E213" s="35" t="s">
        <v>7</v>
      </c>
      <c r="F213" s="43" t="s">
        <v>587</v>
      </c>
      <c r="G213" s="35">
        <v>1</v>
      </c>
      <c r="H213" s="37">
        <v>5.24</v>
      </c>
      <c r="I213" s="38">
        <f t="shared" si="14"/>
        <v>298.68</v>
      </c>
      <c r="J213" s="38">
        <f>H213*$Q$185*$Q$188</f>
        <v>368.60356221959864</v>
      </c>
      <c r="K213" s="38">
        <f>H213*$Q$186*$Q$188</f>
        <v>383.53756221959856</v>
      </c>
    </row>
    <row r="214" spans="1:11" ht="15.75">
      <c r="A214" s="70" t="s">
        <v>538</v>
      </c>
      <c r="B214" s="35" t="s">
        <v>588</v>
      </c>
      <c r="D214" s="42" t="s">
        <v>589</v>
      </c>
      <c r="F214" s="43" t="s">
        <v>590</v>
      </c>
      <c r="G214" s="35">
        <v>1</v>
      </c>
      <c r="H214" s="37">
        <v>3</v>
      </c>
      <c r="I214" s="38">
        <f t="shared" si="14"/>
        <v>171</v>
      </c>
      <c r="J214" s="38">
        <f>H214*$Q$185*$Q$188</f>
        <v>211.03257378984654</v>
      </c>
      <c r="K214" s="38">
        <f>H214*$Q$186*$Q$188</f>
        <v>219.5825737898465</v>
      </c>
    </row>
    <row r="215" spans="1:11" ht="15.75">
      <c r="A215" s="70" t="s">
        <v>538</v>
      </c>
      <c r="B215" s="35" t="s">
        <v>565</v>
      </c>
      <c r="D215" s="42" t="s">
        <v>566</v>
      </c>
      <c r="E215" s="35" t="s">
        <v>12</v>
      </c>
      <c r="F215" s="43" t="s">
        <v>567</v>
      </c>
      <c r="G215" s="35">
        <v>1</v>
      </c>
      <c r="H215" s="37">
        <v>3.99</v>
      </c>
      <c r="I215" s="38">
        <f t="shared" si="14"/>
        <v>227.43</v>
      </c>
      <c r="J215" s="38">
        <f>H215*$Q$185*$Q$188</f>
        <v>280.6733231404959</v>
      </c>
      <c r="K215" s="38">
        <f>H215*$Q$186*$Q$188</f>
        <v>292.04482314049585</v>
      </c>
    </row>
    <row r="217" spans="1:10" ht="15.75">
      <c r="A217" s="50" t="s">
        <v>371</v>
      </c>
      <c r="B217" s="50" t="s">
        <v>415</v>
      </c>
      <c r="C217" s="50"/>
      <c r="D217" s="47" t="s">
        <v>416</v>
      </c>
      <c r="E217" s="50" t="s">
        <v>14</v>
      </c>
      <c r="F217" s="71" t="s">
        <v>417</v>
      </c>
      <c r="G217" s="50">
        <v>1</v>
      </c>
      <c r="H217" s="52">
        <v>3.99</v>
      </c>
      <c r="I217" s="52" t="s">
        <v>205</v>
      </c>
      <c r="J217" s="50"/>
    </row>
    <row r="218" spans="1:10" ht="15.75">
      <c r="A218" s="50" t="s">
        <v>371</v>
      </c>
      <c r="B218" s="50" t="s">
        <v>418</v>
      </c>
      <c r="C218" s="50"/>
      <c r="D218" s="47" t="s">
        <v>419</v>
      </c>
      <c r="E218" s="50" t="s">
        <v>14</v>
      </c>
      <c r="F218" s="71" t="s">
        <v>175</v>
      </c>
      <c r="G218" s="50">
        <v>1</v>
      </c>
      <c r="H218" s="52">
        <v>3.99</v>
      </c>
      <c r="I218" s="52" t="s">
        <v>205</v>
      </c>
      <c r="J218" s="50"/>
    </row>
    <row r="219" spans="1:10" ht="15.75">
      <c r="A219" s="50" t="s">
        <v>244</v>
      </c>
      <c r="B219" s="50" t="s">
        <v>290</v>
      </c>
      <c r="C219" s="50"/>
      <c r="D219" s="47" t="s">
        <v>423</v>
      </c>
      <c r="E219" s="50" t="s">
        <v>14</v>
      </c>
      <c r="F219" s="51" t="s">
        <v>424</v>
      </c>
      <c r="G219" s="57">
        <v>1</v>
      </c>
      <c r="H219" s="52">
        <v>3.99</v>
      </c>
      <c r="I219" s="52" t="s">
        <v>205</v>
      </c>
      <c r="J219" s="50"/>
    </row>
    <row r="220" spans="1:10" ht="15.75">
      <c r="A220" s="50" t="s">
        <v>297</v>
      </c>
      <c r="B220" s="66" t="s">
        <v>425</v>
      </c>
      <c r="C220" s="50"/>
      <c r="D220" s="47" t="s">
        <v>426</v>
      </c>
      <c r="E220" s="50" t="s">
        <v>12</v>
      </c>
      <c r="F220" s="57" t="s">
        <v>18</v>
      </c>
      <c r="G220" s="57">
        <v>1</v>
      </c>
      <c r="H220" s="46">
        <v>3.99</v>
      </c>
      <c r="I220" s="52" t="s">
        <v>205</v>
      </c>
      <c r="J220" s="50"/>
    </row>
    <row r="221" spans="1:10" ht="15.75">
      <c r="A221" s="50" t="s">
        <v>213</v>
      </c>
      <c r="B221" s="50" t="s">
        <v>95</v>
      </c>
      <c r="C221" s="50"/>
      <c r="D221" s="47" t="s">
        <v>53</v>
      </c>
      <c r="E221" s="50" t="s">
        <v>12</v>
      </c>
      <c r="F221" s="66" t="s">
        <v>218</v>
      </c>
      <c r="G221" s="57">
        <v>1</v>
      </c>
      <c r="H221" s="52">
        <v>3.99</v>
      </c>
      <c r="I221" s="52" t="s">
        <v>205</v>
      </c>
      <c r="J221" s="50"/>
    </row>
    <row r="222" spans="1:10" ht="15.75">
      <c r="A222" s="50" t="s">
        <v>244</v>
      </c>
      <c r="B222" s="50" t="s">
        <v>291</v>
      </c>
      <c r="C222" s="50"/>
      <c r="D222" s="47" t="s">
        <v>411</v>
      </c>
      <c r="E222" s="50" t="s">
        <v>14</v>
      </c>
      <c r="F222" s="71" t="s">
        <v>412</v>
      </c>
      <c r="G222" s="57">
        <v>1</v>
      </c>
      <c r="H222" s="46">
        <v>3.99</v>
      </c>
      <c r="I222" s="52" t="s">
        <v>205</v>
      </c>
      <c r="J222" s="50"/>
    </row>
    <row r="223" spans="1:10" ht="15.75">
      <c r="A223" s="50" t="s">
        <v>259</v>
      </c>
      <c r="B223" s="50" t="s">
        <v>592</v>
      </c>
      <c r="C223" s="50"/>
      <c r="D223" s="47" t="s">
        <v>400</v>
      </c>
      <c r="E223" s="50" t="s">
        <v>7</v>
      </c>
      <c r="F223" s="51" t="s">
        <v>401</v>
      </c>
      <c r="G223" s="50">
        <v>1</v>
      </c>
      <c r="H223" s="52">
        <v>5.4</v>
      </c>
      <c r="I223" s="52" t="s">
        <v>205</v>
      </c>
      <c r="J223" s="50"/>
    </row>
    <row r="224" spans="1:10" ht="30">
      <c r="A224" s="50" t="s">
        <v>329</v>
      </c>
      <c r="B224" s="50" t="s">
        <v>518</v>
      </c>
      <c r="C224" s="50"/>
      <c r="D224" s="47" t="s">
        <v>519</v>
      </c>
      <c r="E224" s="50" t="s">
        <v>427</v>
      </c>
      <c r="F224" s="69" t="s">
        <v>520</v>
      </c>
      <c r="G224" s="50">
        <v>1</v>
      </c>
      <c r="H224" s="52">
        <v>11</v>
      </c>
      <c r="I224" s="52" t="s">
        <v>205</v>
      </c>
      <c r="J224" s="50"/>
    </row>
    <row r="225" spans="1:10" ht="15.75">
      <c r="A225" s="50" t="s">
        <v>510</v>
      </c>
      <c r="B225" s="50" t="s">
        <v>511</v>
      </c>
      <c r="C225" s="50"/>
      <c r="D225" s="47" t="s">
        <v>512</v>
      </c>
      <c r="E225" s="50" t="s">
        <v>513</v>
      </c>
      <c r="F225" s="51" t="s">
        <v>514</v>
      </c>
      <c r="G225" s="50">
        <v>1</v>
      </c>
      <c r="H225" s="52">
        <v>49</v>
      </c>
      <c r="I225" s="52" t="s">
        <v>205</v>
      </c>
      <c r="J225" s="50"/>
    </row>
    <row r="226" spans="1:10" ht="15.75">
      <c r="A226" s="53" t="s">
        <v>115</v>
      </c>
      <c r="B226" s="50" t="s">
        <v>395</v>
      </c>
      <c r="C226" s="50"/>
      <c r="D226" s="47" t="s">
        <v>396</v>
      </c>
      <c r="E226" s="66" t="s">
        <v>193</v>
      </c>
      <c r="F226" s="51" t="s">
        <v>397</v>
      </c>
      <c r="G226" s="50">
        <v>1</v>
      </c>
      <c r="H226" s="52">
        <v>27.99</v>
      </c>
      <c r="I226" s="52" t="s">
        <v>205</v>
      </c>
      <c r="J226" s="50"/>
    </row>
    <row r="227" spans="1:10" ht="15.75">
      <c r="A227" s="50" t="s">
        <v>98</v>
      </c>
      <c r="B227" s="50" t="s">
        <v>208</v>
      </c>
      <c r="C227" s="50"/>
      <c r="D227" s="47" t="s">
        <v>209</v>
      </c>
      <c r="E227" s="50" t="s">
        <v>7</v>
      </c>
      <c r="F227" s="51" t="s">
        <v>210</v>
      </c>
      <c r="G227" s="50">
        <v>1</v>
      </c>
      <c r="H227" s="52">
        <v>3.99</v>
      </c>
      <c r="I227" s="52" t="s">
        <v>205</v>
      </c>
      <c r="J227" s="50"/>
    </row>
    <row r="228" spans="1:10" ht="30">
      <c r="A228" s="50" t="s">
        <v>329</v>
      </c>
      <c r="B228" s="50" t="s">
        <v>515</v>
      </c>
      <c r="C228" s="50"/>
      <c r="D228" s="47" t="s">
        <v>516</v>
      </c>
      <c r="E228" s="50" t="s">
        <v>273</v>
      </c>
      <c r="F228" s="51" t="s">
        <v>517</v>
      </c>
      <c r="G228" s="50">
        <v>1</v>
      </c>
      <c r="H228" s="52">
        <v>48</v>
      </c>
      <c r="I228" s="52" t="s">
        <v>205</v>
      </c>
      <c r="J228" s="50"/>
    </row>
    <row r="229" spans="1:10" ht="15">
      <c r="A229" s="57" t="s">
        <v>83</v>
      </c>
      <c r="B229" s="50" t="s">
        <v>312</v>
      </c>
      <c r="C229" s="50"/>
      <c r="D229" s="50"/>
      <c r="E229" s="50"/>
      <c r="F229" s="50"/>
      <c r="G229" s="50">
        <v>1</v>
      </c>
      <c r="H229" s="52">
        <v>5.99</v>
      </c>
      <c r="I229" s="52" t="s">
        <v>205</v>
      </c>
      <c r="J229" s="50"/>
    </row>
    <row r="238" spans="1:8" ht="16.5" thickBot="1">
      <c r="A238" s="40" t="s">
        <v>593</v>
      </c>
      <c r="F238" s="41" t="s">
        <v>732</v>
      </c>
      <c r="H238" s="29"/>
    </row>
    <row r="239" spans="1:17" ht="15.75">
      <c r="A239" s="35" t="s">
        <v>594</v>
      </c>
      <c r="B239" s="35" t="s">
        <v>595</v>
      </c>
      <c r="E239" s="35" t="s">
        <v>12</v>
      </c>
      <c r="F239" s="54" t="s">
        <v>596</v>
      </c>
      <c r="G239" s="35">
        <v>1</v>
      </c>
      <c r="H239" s="29">
        <v>9.74</v>
      </c>
      <c r="I239" s="38">
        <f>H239*$Q$245</f>
        <v>545.44</v>
      </c>
      <c r="J239" s="38">
        <f>H239*$Q$242*$Q$245</f>
        <v>653.5464833754058</v>
      </c>
      <c r="K239" s="38">
        <f>H239*$Q$243*$Q$245</f>
        <v>680.8184833754057</v>
      </c>
      <c r="P239" s="19" t="s">
        <v>19</v>
      </c>
      <c r="Q239" s="14">
        <f>SUM(H239:H267)</f>
        <v>499.14000000000004</v>
      </c>
    </row>
    <row r="240" spans="1:17" ht="15.75">
      <c r="A240" s="35" t="s">
        <v>594</v>
      </c>
      <c r="B240" s="35" t="s">
        <v>595</v>
      </c>
      <c r="E240" s="35" t="s">
        <v>163</v>
      </c>
      <c r="F240" s="54" t="s">
        <v>596</v>
      </c>
      <c r="G240" s="35">
        <v>1</v>
      </c>
      <c r="H240" s="29">
        <v>27</v>
      </c>
      <c r="I240" s="38">
        <f>H240*$Q$245</f>
        <v>1512</v>
      </c>
      <c r="J240" s="38">
        <f>H240*$Q$242*$Q$245</f>
        <v>1811.6791633609812</v>
      </c>
      <c r="K240" s="38">
        <f>H240*$Q$243*$Q$245</f>
        <v>1887.2791633609809</v>
      </c>
      <c r="P240" s="20" t="s">
        <v>15</v>
      </c>
      <c r="Q240" s="10">
        <v>63.99</v>
      </c>
    </row>
    <row r="241" spans="1:17" ht="15.75">
      <c r="A241" s="35" t="s">
        <v>597</v>
      </c>
      <c r="B241" s="35" t="s">
        <v>224</v>
      </c>
      <c r="E241" s="35" t="s">
        <v>7</v>
      </c>
      <c r="F241" s="54" t="s">
        <v>598</v>
      </c>
      <c r="G241" s="35">
        <v>1</v>
      </c>
      <c r="H241" s="29">
        <v>7.49</v>
      </c>
      <c r="I241" s="38">
        <f>H241*$Q$245</f>
        <v>419.44</v>
      </c>
      <c r="J241" s="38">
        <f>H241*$Q$242*$Q$245</f>
        <v>502.5732197619907</v>
      </c>
      <c r="K241" s="38">
        <f>H241*$Q$243*$Q$245</f>
        <v>523.5452197619907</v>
      </c>
      <c r="P241" s="21" t="s">
        <v>111</v>
      </c>
      <c r="Q241" s="39">
        <f>Q240/Q239</f>
        <v>0.1282005048683736</v>
      </c>
    </row>
    <row r="242" spans="1:17" ht="15.75">
      <c r="A242" s="35" t="s">
        <v>599</v>
      </c>
      <c r="B242" s="35" t="s">
        <v>600</v>
      </c>
      <c r="E242" s="35" t="s">
        <v>554</v>
      </c>
      <c r="F242" s="54" t="s">
        <v>601</v>
      </c>
      <c r="G242" s="35">
        <v>1</v>
      </c>
      <c r="H242" s="29">
        <v>29.99</v>
      </c>
      <c r="I242" s="38">
        <f>H242*$Q$245</f>
        <v>1679.4399999999998</v>
      </c>
      <c r="J242" s="38">
        <f>H242*$Q$242*$Q$245</f>
        <v>2012.3058558961413</v>
      </c>
      <c r="K242" s="38">
        <f>H242*$Q$243*$Q$245</f>
        <v>2096.2778558961413</v>
      </c>
      <c r="P242" s="20" t="s">
        <v>16</v>
      </c>
      <c r="Q242" s="11">
        <f>1+Q240/Q239+0.07</f>
        <v>1.1982005048683737</v>
      </c>
    </row>
    <row r="243" spans="1:17" ht="15.75">
      <c r="A243" s="35" t="s">
        <v>602</v>
      </c>
      <c r="B243" s="35" t="s">
        <v>603</v>
      </c>
      <c r="E243" s="35" t="s">
        <v>12</v>
      </c>
      <c r="F243" s="54" t="s">
        <v>596</v>
      </c>
      <c r="G243" s="35">
        <v>1</v>
      </c>
      <c r="H243" s="29">
        <v>9.74</v>
      </c>
      <c r="I243" s="38">
        <f>H243*$Q$245</f>
        <v>545.44</v>
      </c>
      <c r="J243" s="38">
        <f>H243*$Q$242*$Q$245</f>
        <v>653.5464833754058</v>
      </c>
      <c r="K243" s="38">
        <f>H243*$Q$243*$Q$245</f>
        <v>680.8184833754057</v>
      </c>
      <c r="P243" s="20" t="s">
        <v>16</v>
      </c>
      <c r="Q243" s="11">
        <f>1+Q240/Q239+0.12</f>
        <v>1.2482005048683735</v>
      </c>
    </row>
    <row r="244" spans="1:17" ht="15.75">
      <c r="A244" s="35" t="s">
        <v>602</v>
      </c>
      <c r="B244" s="35" t="s">
        <v>604</v>
      </c>
      <c r="E244" s="35" t="s">
        <v>12</v>
      </c>
      <c r="F244" s="54" t="s">
        <v>596</v>
      </c>
      <c r="G244" s="35">
        <v>1</v>
      </c>
      <c r="H244" s="29">
        <v>11.24</v>
      </c>
      <c r="I244" s="38">
        <f>H244*$Q$245</f>
        <v>629.44</v>
      </c>
      <c r="J244" s="38">
        <f>H244*$Q$242*$Q$245</f>
        <v>754.1953257843492</v>
      </c>
      <c r="K244" s="38">
        <f>H244*$Q$243*$Q$245</f>
        <v>785.667325784349</v>
      </c>
      <c r="P244" s="22"/>
      <c r="Q244" s="11"/>
    </row>
    <row r="245" spans="1:17" ht="16.5" thickBot="1">
      <c r="A245" s="35" t="s">
        <v>93</v>
      </c>
      <c r="B245" s="35" t="s">
        <v>605</v>
      </c>
      <c r="E245" s="35" t="s">
        <v>134</v>
      </c>
      <c r="F245" s="54" t="s">
        <v>606</v>
      </c>
      <c r="G245" s="35">
        <v>1</v>
      </c>
      <c r="H245" s="29">
        <v>9.99</v>
      </c>
      <c r="I245" s="38">
        <f>H245*$Q$245</f>
        <v>559.44</v>
      </c>
      <c r="J245" s="38">
        <f>H245*$Q$242*$Q$245</f>
        <v>670.321290443563</v>
      </c>
      <c r="K245" s="38">
        <f>H245*$Q$243*$Q$245</f>
        <v>698.2932904435629</v>
      </c>
      <c r="P245" s="23" t="s">
        <v>17</v>
      </c>
      <c r="Q245" s="13">
        <v>56</v>
      </c>
    </row>
    <row r="246" spans="1:11" ht="15.75">
      <c r="A246" s="35" t="s">
        <v>576</v>
      </c>
      <c r="B246" s="35" t="s">
        <v>607</v>
      </c>
      <c r="E246" s="35" t="s">
        <v>11</v>
      </c>
      <c r="F246" s="54" t="s">
        <v>608</v>
      </c>
      <c r="G246" s="35">
        <v>1</v>
      </c>
      <c r="H246" s="29">
        <v>9.99</v>
      </c>
      <c r="I246" s="38">
        <f>H246*$Q$245</f>
        <v>559.44</v>
      </c>
      <c r="J246" s="38">
        <f>H246*$Q$242*$Q$245</f>
        <v>670.321290443563</v>
      </c>
      <c r="K246" s="38">
        <f>H246*$Q$243*$Q$245</f>
        <v>698.2932904435629</v>
      </c>
    </row>
    <row r="247" spans="1:11" ht="15.75">
      <c r="A247" s="35" t="s">
        <v>609</v>
      </c>
      <c r="B247" s="35" t="s">
        <v>610</v>
      </c>
      <c r="E247" s="35" t="s">
        <v>12</v>
      </c>
      <c r="F247" s="54" t="s">
        <v>611</v>
      </c>
      <c r="G247" s="35">
        <v>1</v>
      </c>
      <c r="H247" s="29">
        <v>17.25</v>
      </c>
      <c r="I247" s="38">
        <f>H247*$Q$245</f>
        <v>966</v>
      </c>
      <c r="J247" s="38">
        <f>H247*$Q$242*$Q$245</f>
        <v>1157.4616877028488</v>
      </c>
      <c r="K247" s="38">
        <f>H247*$Q$243*$Q$245</f>
        <v>1205.7616877028488</v>
      </c>
    </row>
    <row r="248" spans="1:11" ht="15.75">
      <c r="A248" s="35" t="s">
        <v>609</v>
      </c>
      <c r="B248" s="35" t="s">
        <v>610</v>
      </c>
      <c r="E248" s="35" t="s">
        <v>13</v>
      </c>
      <c r="F248" s="54" t="s">
        <v>611</v>
      </c>
      <c r="G248" s="35">
        <v>1</v>
      </c>
      <c r="H248" s="29">
        <v>17.25</v>
      </c>
      <c r="I248" s="38">
        <f>H248*$Q$245</f>
        <v>966</v>
      </c>
      <c r="J248" s="38">
        <f>H248*$Q$242*$Q$245</f>
        <v>1157.4616877028488</v>
      </c>
      <c r="K248" s="38">
        <f>H248*$Q$243*$Q$245</f>
        <v>1205.7616877028488</v>
      </c>
    </row>
    <row r="249" spans="1:11" ht="15.75">
      <c r="A249" s="35" t="s">
        <v>609</v>
      </c>
      <c r="B249" s="35" t="s">
        <v>610</v>
      </c>
      <c r="E249" s="35" t="s">
        <v>12</v>
      </c>
      <c r="F249" s="54" t="s">
        <v>611</v>
      </c>
      <c r="G249" s="35">
        <v>1</v>
      </c>
      <c r="H249" s="29">
        <v>27</v>
      </c>
      <c r="I249" s="38">
        <f>H249*$Q$245</f>
        <v>1512</v>
      </c>
      <c r="J249" s="38">
        <f>H249*$Q$242*$Q$245</f>
        <v>1811.6791633609812</v>
      </c>
      <c r="K249" s="38">
        <f>H249*$Q$243*$Q$245</f>
        <v>1887.2791633609809</v>
      </c>
    </row>
    <row r="250" spans="1:11" ht="15.75">
      <c r="A250" s="35" t="s">
        <v>609</v>
      </c>
      <c r="B250" s="35" t="s">
        <v>610</v>
      </c>
      <c r="E250" s="35" t="s">
        <v>14</v>
      </c>
      <c r="F250" s="54" t="s">
        <v>611</v>
      </c>
      <c r="G250" s="35">
        <v>1</v>
      </c>
      <c r="H250" s="29">
        <v>27</v>
      </c>
      <c r="I250" s="38">
        <f>H250*$Q$245</f>
        <v>1512</v>
      </c>
      <c r="J250" s="38">
        <f>H250*$Q$242*$Q$245</f>
        <v>1811.6791633609812</v>
      </c>
      <c r="K250" s="38">
        <f>H250*$Q$243*$Q$245</f>
        <v>1887.2791633609809</v>
      </c>
    </row>
    <row r="251" spans="1:11" ht="15.75">
      <c r="A251" s="35" t="s">
        <v>594</v>
      </c>
      <c r="B251" s="35" t="s">
        <v>612</v>
      </c>
      <c r="E251" s="35" t="s">
        <v>134</v>
      </c>
      <c r="F251" s="54" t="s">
        <v>613</v>
      </c>
      <c r="G251" s="35">
        <v>1</v>
      </c>
      <c r="H251" s="29">
        <v>24.95</v>
      </c>
      <c r="I251" s="38">
        <f>H251*$Q$245</f>
        <v>1397.2</v>
      </c>
      <c r="J251" s="38">
        <f>H251*$Q$242*$Q$245</f>
        <v>1674.1257454020915</v>
      </c>
      <c r="K251" s="38">
        <f>H251*$Q$243*$Q$245</f>
        <v>1743.9857454020917</v>
      </c>
    </row>
    <row r="252" spans="1:11" ht="15.75">
      <c r="A252" s="35" t="s">
        <v>594</v>
      </c>
      <c r="B252" s="35" t="s">
        <v>614</v>
      </c>
      <c r="E252" s="35" t="s">
        <v>12</v>
      </c>
      <c r="F252" s="54" t="s">
        <v>29</v>
      </c>
      <c r="G252" s="35">
        <v>1</v>
      </c>
      <c r="H252" s="29">
        <v>9.75</v>
      </c>
      <c r="I252" s="38">
        <f>H252*$Q$245</f>
        <v>546</v>
      </c>
      <c r="J252" s="38">
        <f>H252*$Q$242*$Q$245</f>
        <v>654.217475658132</v>
      </c>
      <c r="K252" s="38">
        <f>H252*$Q$243*$Q$245</f>
        <v>681.517475658132</v>
      </c>
    </row>
    <row r="253" spans="1:11" ht="15.75">
      <c r="A253" s="35" t="s">
        <v>594</v>
      </c>
      <c r="B253" s="35" t="s">
        <v>615</v>
      </c>
      <c r="E253" s="35" t="s">
        <v>163</v>
      </c>
      <c r="F253" s="54" t="s">
        <v>29</v>
      </c>
      <c r="G253" s="35">
        <v>1</v>
      </c>
      <c r="H253" s="29">
        <v>22.12</v>
      </c>
      <c r="I253" s="38">
        <f>H253*$Q$245</f>
        <v>1238.72</v>
      </c>
      <c r="J253" s="38">
        <f>H253*$Q$242*$Q$245</f>
        <v>1484.2349293905518</v>
      </c>
      <c r="K253" s="38">
        <f>H253*$Q$243*$Q$245</f>
        <v>1546.1709293905517</v>
      </c>
    </row>
    <row r="254" spans="1:11" ht="15.75">
      <c r="A254" s="35" t="s">
        <v>594</v>
      </c>
      <c r="B254" s="35" t="s">
        <v>616</v>
      </c>
      <c r="E254" s="35" t="s">
        <v>12</v>
      </c>
      <c r="F254" s="54" t="s">
        <v>617</v>
      </c>
      <c r="G254" s="35">
        <v>1</v>
      </c>
      <c r="H254" s="29">
        <v>16.87</v>
      </c>
      <c r="I254" s="38">
        <f>H254*$Q$245</f>
        <v>944.72</v>
      </c>
      <c r="J254" s="38">
        <f>H254*$Q$242*$Q$245</f>
        <v>1131.96398095925</v>
      </c>
      <c r="K254" s="38">
        <f>H254*$Q$243*$Q$245</f>
        <v>1179.1999809592498</v>
      </c>
    </row>
    <row r="255" spans="1:11" ht="15.75">
      <c r="A255" s="35" t="s">
        <v>594</v>
      </c>
      <c r="B255" s="35" t="s">
        <v>618</v>
      </c>
      <c r="E255" s="35" t="s">
        <v>163</v>
      </c>
      <c r="F255" s="54" t="s">
        <v>617</v>
      </c>
      <c r="G255" s="35">
        <v>1</v>
      </c>
      <c r="H255" s="29">
        <v>28.87</v>
      </c>
      <c r="I255" s="38">
        <f>H255*$Q$245</f>
        <v>1616.72</v>
      </c>
      <c r="J255" s="38">
        <f>H255*$Q$242*$Q$245</f>
        <v>1937.1547202307975</v>
      </c>
      <c r="K255" s="38">
        <f>H255*$Q$243*$Q$245</f>
        <v>2017.990720230797</v>
      </c>
    </row>
    <row r="256" spans="1:11" ht="15.75">
      <c r="A256" s="35" t="s">
        <v>594</v>
      </c>
      <c r="B256" s="35" t="s">
        <v>619</v>
      </c>
      <c r="E256" s="35" t="s">
        <v>12</v>
      </c>
      <c r="F256" s="54" t="s">
        <v>620</v>
      </c>
      <c r="G256" s="35">
        <v>1</v>
      </c>
      <c r="H256" s="29">
        <v>11.99</v>
      </c>
      <c r="I256" s="38">
        <f>H256*$Q$245</f>
        <v>671.44</v>
      </c>
      <c r="J256" s="38">
        <f>H256*$Q$242*$Q$245</f>
        <v>804.5197469888209</v>
      </c>
      <c r="K256" s="38">
        <f>H256*$Q$243*$Q$245</f>
        <v>838.0917469888208</v>
      </c>
    </row>
    <row r="257" spans="1:11" ht="15.75">
      <c r="A257" s="35" t="s">
        <v>594</v>
      </c>
      <c r="B257" s="35" t="s">
        <v>621</v>
      </c>
      <c r="E257" s="35" t="s">
        <v>12</v>
      </c>
      <c r="F257" s="54" t="s">
        <v>620</v>
      </c>
      <c r="G257" s="35">
        <v>1</v>
      </c>
      <c r="H257" s="29">
        <v>18.74</v>
      </c>
      <c r="I257" s="38">
        <f>H257*$Q$245</f>
        <v>1049.4399999999998</v>
      </c>
      <c r="J257" s="38">
        <f>H257*$Q$242*$Q$245</f>
        <v>1257.439537829066</v>
      </c>
      <c r="K257" s="38">
        <f>H257*$Q$243*$Q$245</f>
        <v>1309.9115378290658</v>
      </c>
    </row>
    <row r="258" spans="1:11" ht="15.75">
      <c r="A258" s="35" t="s">
        <v>115</v>
      </c>
      <c r="B258" s="35" t="s">
        <v>622</v>
      </c>
      <c r="E258" s="35" t="s">
        <v>273</v>
      </c>
      <c r="F258" s="54" t="s">
        <v>623</v>
      </c>
      <c r="G258" s="35">
        <v>1</v>
      </c>
      <c r="H258" s="29">
        <v>26</v>
      </c>
      <c r="I258" s="38">
        <f>H258*$Q$245</f>
        <v>1456</v>
      </c>
      <c r="J258" s="38">
        <f>H258*$Q$242*$Q$245</f>
        <v>1744.5799350883522</v>
      </c>
      <c r="K258" s="38">
        <f>H258*$Q$243*$Q$245</f>
        <v>1817.3799350883517</v>
      </c>
    </row>
    <row r="259" spans="1:11" ht="30">
      <c r="A259" s="35" t="s">
        <v>624</v>
      </c>
      <c r="B259" s="35" t="s">
        <v>625</v>
      </c>
      <c r="E259" s="35" t="s">
        <v>163</v>
      </c>
      <c r="F259" s="54" t="s">
        <v>626</v>
      </c>
      <c r="G259" s="35">
        <v>1</v>
      </c>
      <c r="H259" s="29">
        <v>19.99</v>
      </c>
      <c r="I259" s="38">
        <f>H259*$Q$245</f>
        <v>1119.4399999999998</v>
      </c>
      <c r="J259" s="38">
        <f>H259*$Q$242*$Q$245</f>
        <v>1341.3135731698521</v>
      </c>
      <c r="K259" s="38">
        <f>H259*$Q$243*$Q$245</f>
        <v>1397.285573169852</v>
      </c>
    </row>
    <row r="260" spans="1:11" ht="15.75">
      <c r="A260" s="35" t="s">
        <v>93</v>
      </c>
      <c r="B260" s="35" t="s">
        <v>627</v>
      </c>
      <c r="E260" s="35" t="s">
        <v>14</v>
      </c>
      <c r="F260" s="54" t="s">
        <v>628</v>
      </c>
      <c r="G260" s="35">
        <v>1</v>
      </c>
      <c r="H260" s="29">
        <v>13.87</v>
      </c>
      <c r="I260" s="38">
        <f>H260*$Q$245</f>
        <v>776.7199999999999</v>
      </c>
      <c r="J260" s="38">
        <f>H260*$Q$242*$Q$245</f>
        <v>930.6662961413631</v>
      </c>
      <c r="K260" s="38">
        <f>H260*$Q$243*$Q$245</f>
        <v>969.5022961413631</v>
      </c>
    </row>
    <row r="261" spans="1:11" ht="15.75">
      <c r="A261" s="35" t="s">
        <v>629</v>
      </c>
      <c r="B261" s="35" t="s">
        <v>630</v>
      </c>
      <c r="E261" s="35" t="s">
        <v>12</v>
      </c>
      <c r="F261" s="54" t="s">
        <v>18</v>
      </c>
      <c r="G261" s="35">
        <v>1</v>
      </c>
      <c r="H261" s="29">
        <v>19.12</v>
      </c>
      <c r="I261" s="38">
        <f>H261*$Q$245</f>
        <v>1070.72</v>
      </c>
      <c r="J261" s="38">
        <f>H261*$Q$242*$Q$245</f>
        <v>1282.9372445726651</v>
      </c>
      <c r="K261" s="38">
        <f>H261*$Q$243*$Q$245</f>
        <v>1336.473244572665</v>
      </c>
    </row>
    <row r="262" spans="1:11" ht="15.75">
      <c r="A262" s="35" t="s">
        <v>631</v>
      </c>
      <c r="B262" s="35" t="s">
        <v>632</v>
      </c>
      <c r="E262" s="35" t="s">
        <v>12</v>
      </c>
      <c r="F262" s="54" t="s">
        <v>18</v>
      </c>
      <c r="G262" s="35">
        <v>1</v>
      </c>
      <c r="H262" s="29">
        <v>22.49</v>
      </c>
      <c r="I262" s="38">
        <f>H262*$Q$245</f>
        <v>1259.4399999999998</v>
      </c>
      <c r="J262" s="38">
        <f>H262*$Q$242*$Q$245</f>
        <v>1509.0616438514246</v>
      </c>
      <c r="K262" s="38">
        <f>H262*$Q$243*$Q$245</f>
        <v>1572.0336438514241</v>
      </c>
    </row>
    <row r="263" spans="1:11" ht="15.75">
      <c r="A263" s="35" t="s">
        <v>633</v>
      </c>
      <c r="B263" s="35" t="s">
        <v>607</v>
      </c>
      <c r="E263" s="35" t="s">
        <v>466</v>
      </c>
      <c r="F263" s="54" t="s">
        <v>608</v>
      </c>
      <c r="G263" s="35">
        <v>1</v>
      </c>
      <c r="H263" s="29">
        <v>11.99</v>
      </c>
      <c r="I263" s="38">
        <f>H263*$Q$245</f>
        <v>671.44</v>
      </c>
      <c r="J263" s="38">
        <f>H263*$Q$242*$Q$245</f>
        <v>804.5197469888209</v>
      </c>
      <c r="K263" s="38">
        <f>H263*$Q$243*$Q$245</f>
        <v>838.0917469888208</v>
      </c>
    </row>
    <row r="264" spans="1:11" ht="15.75">
      <c r="A264" s="35" t="s">
        <v>463</v>
      </c>
      <c r="B264" s="35" t="s">
        <v>607</v>
      </c>
      <c r="E264" s="35" t="s">
        <v>466</v>
      </c>
      <c r="F264" s="54" t="s">
        <v>443</v>
      </c>
      <c r="G264" s="35">
        <v>1</v>
      </c>
      <c r="H264" s="29">
        <v>11.99</v>
      </c>
      <c r="I264" s="38">
        <f>H264*$Q$245</f>
        <v>671.44</v>
      </c>
      <c r="J264" s="38">
        <f>H264*$Q$242*$Q$245</f>
        <v>804.5197469888209</v>
      </c>
      <c r="K264" s="38">
        <f>H264*$Q$243*$Q$245</f>
        <v>838.0917469888208</v>
      </c>
    </row>
    <row r="265" spans="1:11" ht="15.75">
      <c r="A265" s="35" t="s">
        <v>634</v>
      </c>
      <c r="B265" s="35" t="s">
        <v>635</v>
      </c>
      <c r="E265" s="35" t="s">
        <v>12</v>
      </c>
      <c r="F265" s="43" t="s">
        <v>636</v>
      </c>
      <c r="G265" s="26">
        <v>1</v>
      </c>
      <c r="H265" s="29">
        <v>18.74</v>
      </c>
      <c r="I265" s="38">
        <f>H265*$Q$245</f>
        <v>1049.4399999999998</v>
      </c>
      <c r="J265" s="38">
        <f>H265*$Q$242*$Q$245</f>
        <v>1257.439537829066</v>
      </c>
      <c r="K265" s="38">
        <f>H265*$Q$243*$Q$245</f>
        <v>1309.9115378290658</v>
      </c>
    </row>
    <row r="266" spans="1:11" ht="15.75">
      <c r="A266" s="35" t="s">
        <v>633</v>
      </c>
      <c r="B266" s="35" t="s">
        <v>637</v>
      </c>
      <c r="E266" s="35" t="s">
        <v>12</v>
      </c>
      <c r="F266" s="43" t="s">
        <v>268</v>
      </c>
      <c r="G266" s="26">
        <v>1</v>
      </c>
      <c r="H266" s="29">
        <v>5.99</v>
      </c>
      <c r="I266" s="38">
        <f>H266*$Q$245</f>
        <v>335.44</v>
      </c>
      <c r="J266" s="38">
        <f>H266*$Q$242*$Q$245</f>
        <v>401.92437735304725</v>
      </c>
      <c r="K266" s="38">
        <f>H266*$Q$243*$Q$245</f>
        <v>418.69637735304724</v>
      </c>
    </row>
    <row r="267" spans="1:11" ht="15.75">
      <c r="A267" s="35" t="s">
        <v>633</v>
      </c>
      <c r="B267" s="35" t="s">
        <v>637</v>
      </c>
      <c r="E267" s="35" t="s">
        <v>466</v>
      </c>
      <c r="F267" s="43" t="s">
        <v>268</v>
      </c>
      <c r="G267" s="26">
        <v>1</v>
      </c>
      <c r="H267" s="29">
        <v>11.99</v>
      </c>
      <c r="I267" s="38">
        <f>H267*$Q$245</f>
        <v>671.44</v>
      </c>
      <c r="J267" s="38">
        <f>H267*$Q$242*$Q$245</f>
        <v>804.5197469888209</v>
      </c>
      <c r="K267" s="38">
        <f>H267*$Q$243*$Q$245</f>
        <v>838.0917469888208</v>
      </c>
    </row>
    <row r="268" spans="1:9" ht="16.5" thickBot="1">
      <c r="A268" s="40" t="s">
        <v>593</v>
      </c>
      <c r="F268" s="41" t="s">
        <v>732</v>
      </c>
      <c r="G268" s="26"/>
      <c r="H268" s="29"/>
      <c r="I268" s="29"/>
    </row>
    <row r="269" spans="1:17" ht="15.75">
      <c r="A269" s="26" t="s">
        <v>594</v>
      </c>
      <c r="B269" s="72" t="s">
        <v>638</v>
      </c>
      <c r="C269" s="48"/>
      <c r="D269" s="42" t="s">
        <v>639</v>
      </c>
      <c r="E269" s="35" t="s">
        <v>14</v>
      </c>
      <c r="F269" s="43" t="s">
        <v>640</v>
      </c>
      <c r="G269" s="26">
        <v>1</v>
      </c>
      <c r="H269" s="29">
        <v>9.74</v>
      </c>
      <c r="I269" s="38">
        <f>H269*$Q$275</f>
        <v>545.44</v>
      </c>
      <c r="J269" s="38">
        <f>H269*$Q$272*$Q$275</f>
        <v>690.158914268088</v>
      </c>
      <c r="K269" s="38">
        <f>H269*$Q$273*$Q$275</f>
        <v>717.4309142680879</v>
      </c>
      <c r="P269" s="19" t="s">
        <v>19</v>
      </c>
      <c r="Q269" s="14">
        <f>SUM(H269:H299)</f>
        <v>291.77000000000015</v>
      </c>
    </row>
    <row r="270" spans="1:17" ht="15.75">
      <c r="A270" s="26" t="s">
        <v>594</v>
      </c>
      <c r="B270" s="34" t="s">
        <v>641</v>
      </c>
      <c r="C270" s="48"/>
      <c r="D270" s="42" t="s">
        <v>642</v>
      </c>
      <c r="E270" s="35" t="s">
        <v>14</v>
      </c>
      <c r="F270" s="43" t="s">
        <v>640</v>
      </c>
      <c r="G270" s="26">
        <v>1</v>
      </c>
      <c r="H270" s="29">
        <v>7.49</v>
      </c>
      <c r="I270" s="38">
        <f>H270*$Q$275</f>
        <v>419.44</v>
      </c>
      <c r="J270" s="38">
        <f>H270*$Q$272*$Q$275</f>
        <v>530.7279535798746</v>
      </c>
      <c r="K270" s="38">
        <f>H270*$Q$273*$Q$275</f>
        <v>551.6999535798745</v>
      </c>
      <c r="P270" s="20" t="s">
        <v>15</v>
      </c>
      <c r="Q270" s="10">
        <v>56.99</v>
      </c>
    </row>
    <row r="271" spans="1:17" ht="15.75">
      <c r="A271" s="26" t="s">
        <v>643</v>
      </c>
      <c r="B271" s="35" t="s">
        <v>644</v>
      </c>
      <c r="C271" s="48"/>
      <c r="D271" s="42" t="s">
        <v>645</v>
      </c>
      <c r="E271" s="35" t="s">
        <v>14</v>
      </c>
      <c r="F271" s="43" t="s">
        <v>646</v>
      </c>
      <c r="G271" s="26">
        <v>1</v>
      </c>
      <c r="H271" s="29">
        <v>8.99</v>
      </c>
      <c r="I271" s="38">
        <f>H271*$Q$275</f>
        <v>503.44</v>
      </c>
      <c r="J271" s="38">
        <f>H271*$Q$272*$Q$275</f>
        <v>637.0152607053501</v>
      </c>
      <c r="K271" s="38">
        <f>H271*$Q$273*$Q$275</f>
        <v>662.1872607053501</v>
      </c>
      <c r="P271" s="21" t="s">
        <v>111</v>
      </c>
      <c r="Q271" s="39">
        <f>Q270/Q269</f>
        <v>0.19532508482708974</v>
      </c>
    </row>
    <row r="272" spans="1:17" ht="15.75">
      <c r="A272" s="26" t="s">
        <v>643</v>
      </c>
      <c r="B272" s="35" t="s">
        <v>647</v>
      </c>
      <c r="C272" s="48"/>
      <c r="D272" s="42" t="s">
        <v>648</v>
      </c>
      <c r="E272" s="35" t="s">
        <v>14</v>
      </c>
      <c r="F272" s="43" t="s">
        <v>649</v>
      </c>
      <c r="G272" s="26">
        <v>1</v>
      </c>
      <c r="H272" s="29">
        <v>6.74</v>
      </c>
      <c r="I272" s="38">
        <f>H272*$Q$275</f>
        <v>377.44</v>
      </c>
      <c r="J272" s="38">
        <f>H272*$Q$272*$Q$275</f>
        <v>477.5843000171368</v>
      </c>
      <c r="K272" s="38">
        <f>H272*$Q$273*$Q$275</f>
        <v>496.45630001713675</v>
      </c>
      <c r="P272" s="20" t="s">
        <v>16</v>
      </c>
      <c r="Q272" s="11">
        <f>1+Q270/Q269+0.07</f>
        <v>1.2653250848270898</v>
      </c>
    </row>
    <row r="273" spans="1:17" ht="15.75">
      <c r="A273" s="26" t="s">
        <v>576</v>
      </c>
      <c r="B273" s="34" t="s">
        <v>650</v>
      </c>
      <c r="D273" s="42" t="s">
        <v>560</v>
      </c>
      <c r="E273" s="35" t="s">
        <v>13</v>
      </c>
      <c r="F273" s="43" t="s">
        <v>651</v>
      </c>
      <c r="G273" s="26">
        <v>1</v>
      </c>
      <c r="H273" s="29">
        <v>6.74</v>
      </c>
      <c r="I273" s="38">
        <f>H273*$Q$275</f>
        <v>377.44</v>
      </c>
      <c r="J273" s="38">
        <f>H273*$Q$272*$Q$275</f>
        <v>477.5843000171368</v>
      </c>
      <c r="K273" s="38">
        <f>H273*$Q$273*$Q$275</f>
        <v>496.45630001713675</v>
      </c>
      <c r="P273" s="20" t="s">
        <v>16</v>
      </c>
      <c r="Q273" s="11">
        <f>1+Q270/Q269+0.12</f>
        <v>1.3153250848270899</v>
      </c>
    </row>
    <row r="274" spans="1:17" ht="15.75">
      <c r="A274" s="26" t="s">
        <v>125</v>
      </c>
      <c r="B274" s="35" t="s">
        <v>652</v>
      </c>
      <c r="C274" s="48"/>
      <c r="D274" s="42" t="s">
        <v>330</v>
      </c>
      <c r="E274" s="35" t="s">
        <v>12</v>
      </c>
      <c r="F274" s="43" t="s">
        <v>331</v>
      </c>
      <c r="G274" s="26">
        <v>1</v>
      </c>
      <c r="H274" s="29">
        <v>21.37</v>
      </c>
      <c r="I274" s="38">
        <f>H274*$Q$275</f>
        <v>1196.72</v>
      </c>
      <c r="J274" s="38">
        <f>H274*$Q$272*$Q$275</f>
        <v>1514.239835514275</v>
      </c>
      <c r="K274" s="38">
        <f>H274*$Q$273*$Q$275</f>
        <v>1574.075835514275</v>
      </c>
      <c r="P274" s="22"/>
      <c r="Q274" s="11"/>
    </row>
    <row r="275" spans="1:17" ht="16.5" thickBot="1">
      <c r="A275" s="26" t="s">
        <v>125</v>
      </c>
      <c r="B275" s="35" t="s">
        <v>652</v>
      </c>
      <c r="C275" s="48"/>
      <c r="D275" s="42" t="s">
        <v>332</v>
      </c>
      <c r="E275" s="35" t="s">
        <v>14</v>
      </c>
      <c r="F275" s="43" t="s">
        <v>331</v>
      </c>
      <c r="G275" s="26">
        <v>1</v>
      </c>
      <c r="H275" s="29">
        <v>13.5</v>
      </c>
      <c r="I275" s="38">
        <f>H275*$Q$275</f>
        <v>756</v>
      </c>
      <c r="J275" s="38">
        <f>H275*$Q$272*$Q$275</f>
        <v>956.5857641292798</v>
      </c>
      <c r="K275" s="38">
        <f>H275*$Q$273*$Q$275</f>
        <v>994.3857641292799</v>
      </c>
      <c r="P275" s="23" t="s">
        <v>17</v>
      </c>
      <c r="Q275" s="13">
        <v>56</v>
      </c>
    </row>
    <row r="276" spans="1:11" ht="15.75">
      <c r="A276" s="26" t="s">
        <v>653</v>
      </c>
      <c r="B276" s="35" t="s">
        <v>654</v>
      </c>
      <c r="D276" s="42" t="s">
        <v>655</v>
      </c>
      <c r="E276" s="35" t="s">
        <v>12</v>
      </c>
      <c r="F276" s="43" t="s">
        <v>656</v>
      </c>
      <c r="G276" s="26">
        <v>1</v>
      </c>
      <c r="H276" s="29">
        <v>24.99</v>
      </c>
      <c r="I276" s="38">
        <f>H276*$Q$275</f>
        <v>1399.4399999999998</v>
      </c>
      <c r="J276" s="38">
        <f>H276*$Q$272*$Q$275</f>
        <v>1770.7465367104226</v>
      </c>
      <c r="K276" s="38">
        <f>H276*$Q$273*$Q$275</f>
        <v>1840.7185367104225</v>
      </c>
    </row>
    <row r="277" spans="1:11" ht="30">
      <c r="A277" s="26" t="s">
        <v>463</v>
      </c>
      <c r="B277" s="35" t="s">
        <v>657</v>
      </c>
      <c r="D277" s="42" t="s">
        <v>658</v>
      </c>
      <c r="E277" s="35" t="s">
        <v>659</v>
      </c>
      <c r="F277" s="43" t="s">
        <v>660</v>
      </c>
      <c r="G277" s="26">
        <v>1</v>
      </c>
      <c r="H277" s="29">
        <v>20.99</v>
      </c>
      <c r="I277" s="38">
        <f>H277*$Q$275</f>
        <v>1175.4399999999998</v>
      </c>
      <c r="J277" s="38">
        <f>H277*$Q$272*$Q$275</f>
        <v>1487.3137177091544</v>
      </c>
      <c r="K277" s="38">
        <f>H277*$Q$273*$Q$275</f>
        <v>1546.0857177091546</v>
      </c>
    </row>
    <row r="278" spans="1:11" ht="15.75">
      <c r="A278" s="26" t="s">
        <v>463</v>
      </c>
      <c r="B278" s="35" t="s">
        <v>661</v>
      </c>
      <c r="D278" s="42" t="s">
        <v>662</v>
      </c>
      <c r="E278" s="35" t="s">
        <v>14</v>
      </c>
      <c r="F278" s="43" t="s">
        <v>663</v>
      </c>
      <c r="G278" s="26">
        <v>1</v>
      </c>
      <c r="H278" s="29">
        <v>8.24</v>
      </c>
      <c r="I278" s="38">
        <f>H278*$Q$275</f>
        <v>461.44</v>
      </c>
      <c r="J278" s="38">
        <f>H278*$Q$272*$Q$275</f>
        <v>583.8716071426123</v>
      </c>
      <c r="K278" s="38">
        <f>H278*$Q$273*$Q$275</f>
        <v>606.9436071426124</v>
      </c>
    </row>
    <row r="279" spans="1:11" ht="15.75">
      <c r="A279" s="26" t="s">
        <v>93</v>
      </c>
      <c r="B279" s="26" t="s">
        <v>664</v>
      </c>
      <c r="C279" s="26"/>
      <c r="D279" s="73" t="s">
        <v>665</v>
      </c>
      <c r="E279" s="26" t="s">
        <v>7</v>
      </c>
      <c r="F279" s="43" t="s">
        <v>666</v>
      </c>
      <c r="G279" s="26">
        <v>1</v>
      </c>
      <c r="H279" s="29">
        <v>9.99</v>
      </c>
      <c r="I279" s="38">
        <f>H279*$Q$275</f>
        <v>559.44</v>
      </c>
      <c r="J279" s="38">
        <f>H279*$Q$272*$Q$275</f>
        <v>707.8734654556672</v>
      </c>
      <c r="K279" s="38">
        <f>H279*$Q$273*$Q$275</f>
        <v>735.8454654556672</v>
      </c>
    </row>
    <row r="280" spans="1:11" ht="15.75">
      <c r="A280" s="26" t="s">
        <v>667</v>
      </c>
      <c r="B280" s="26" t="s">
        <v>668</v>
      </c>
      <c r="C280" s="26"/>
      <c r="D280" s="73" t="s">
        <v>669</v>
      </c>
      <c r="E280" s="26" t="s">
        <v>12</v>
      </c>
      <c r="F280" s="43" t="s">
        <v>434</v>
      </c>
      <c r="G280" s="26">
        <v>1</v>
      </c>
      <c r="H280" s="29">
        <v>29.99</v>
      </c>
      <c r="I280" s="38">
        <f>H280*$Q$275</f>
        <v>1679.4399999999998</v>
      </c>
      <c r="J280" s="38">
        <f>H280*$Q$272*$Q$275</f>
        <v>2125.0375604620076</v>
      </c>
      <c r="K280" s="38">
        <f>H280*$Q$273*$Q$275</f>
        <v>2209.009560462008</v>
      </c>
    </row>
    <row r="281" spans="1:11" ht="15.75">
      <c r="A281" s="35" t="s">
        <v>670</v>
      </c>
      <c r="B281" s="26" t="s">
        <v>671</v>
      </c>
      <c r="C281" s="26"/>
      <c r="D281" s="73" t="s">
        <v>178</v>
      </c>
      <c r="E281" s="26" t="s">
        <v>12</v>
      </c>
      <c r="F281" s="43" t="s">
        <v>29</v>
      </c>
      <c r="G281" s="26">
        <v>1</v>
      </c>
      <c r="H281" s="29">
        <v>11.24</v>
      </c>
      <c r="I281" s="38">
        <f>H281*$Q$275</f>
        <v>629.44</v>
      </c>
      <c r="J281" s="38">
        <f>H281*$Q$272*$Q$275</f>
        <v>796.4462213935634</v>
      </c>
      <c r="K281" s="38">
        <f>H281*$Q$273*$Q$275</f>
        <v>827.9182213935635</v>
      </c>
    </row>
    <row r="282" spans="1:11" ht="15.75">
      <c r="A282" s="35" t="s">
        <v>670</v>
      </c>
      <c r="B282" s="26" t="s">
        <v>672</v>
      </c>
      <c r="C282" s="26"/>
      <c r="D282" s="73" t="s">
        <v>234</v>
      </c>
      <c r="E282" s="26" t="s">
        <v>7</v>
      </c>
      <c r="F282" s="43" t="s">
        <v>29</v>
      </c>
      <c r="G282" s="26">
        <v>1</v>
      </c>
      <c r="H282" s="29">
        <v>7.49</v>
      </c>
      <c r="I282" s="38">
        <f>H282*$Q$275</f>
        <v>419.44</v>
      </c>
      <c r="J282" s="38">
        <f>H282*$Q$272*$Q$275</f>
        <v>530.7279535798746</v>
      </c>
      <c r="K282" s="38">
        <f>H282*$Q$273*$Q$275</f>
        <v>551.6999535798745</v>
      </c>
    </row>
    <row r="283" spans="1:11" ht="15.75">
      <c r="A283" s="35" t="s">
        <v>670</v>
      </c>
      <c r="B283" s="26" t="s">
        <v>673</v>
      </c>
      <c r="C283" s="26"/>
      <c r="D283" s="73" t="s">
        <v>400</v>
      </c>
      <c r="E283" s="26" t="s">
        <v>7</v>
      </c>
      <c r="F283" s="43" t="s">
        <v>674</v>
      </c>
      <c r="G283" s="26">
        <v>1</v>
      </c>
      <c r="H283" s="29">
        <v>5.4</v>
      </c>
      <c r="I283" s="38">
        <f>H283*$Q$275</f>
        <v>302.40000000000003</v>
      </c>
      <c r="J283" s="38">
        <f>H283*$Q$272*$Q$275</f>
        <v>382.634305651712</v>
      </c>
      <c r="K283" s="38">
        <f>H283*$Q$273*$Q$275</f>
        <v>397.754305651712</v>
      </c>
    </row>
    <row r="284" spans="1:11" ht="15.75">
      <c r="A284" s="35" t="s">
        <v>670</v>
      </c>
      <c r="B284" s="26"/>
      <c r="C284" s="26"/>
      <c r="D284" s="73" t="s">
        <v>409</v>
      </c>
      <c r="E284" s="26" t="s">
        <v>7</v>
      </c>
      <c r="F284" s="43" t="s">
        <v>675</v>
      </c>
      <c r="G284" s="26">
        <v>1</v>
      </c>
      <c r="H284" s="29">
        <v>5.4</v>
      </c>
      <c r="I284" s="38">
        <f>H284*$Q$275</f>
        <v>302.40000000000003</v>
      </c>
      <c r="J284" s="38">
        <f>H284*$Q$272*$Q$275</f>
        <v>382.634305651712</v>
      </c>
      <c r="K284" s="38">
        <f>H284*$Q$273*$Q$275</f>
        <v>397.754305651712</v>
      </c>
    </row>
    <row r="285" spans="1:11" ht="15.75">
      <c r="A285" s="35" t="s">
        <v>670</v>
      </c>
      <c r="B285" s="26"/>
      <c r="C285" s="26"/>
      <c r="D285" s="73" t="s">
        <v>676</v>
      </c>
      <c r="E285" s="26" t="s">
        <v>7</v>
      </c>
      <c r="F285" s="43" t="s">
        <v>677</v>
      </c>
      <c r="G285" s="26">
        <v>1</v>
      </c>
      <c r="H285" s="29">
        <v>5.4</v>
      </c>
      <c r="I285" s="38">
        <f>H285*$Q$275</f>
        <v>302.40000000000003</v>
      </c>
      <c r="J285" s="38">
        <f>H285*$Q$272*$Q$275</f>
        <v>382.634305651712</v>
      </c>
      <c r="K285" s="38">
        <f>H285*$Q$273*$Q$275</f>
        <v>397.754305651712</v>
      </c>
    </row>
    <row r="286" spans="1:11" ht="15.75">
      <c r="A286" s="35" t="s">
        <v>678</v>
      </c>
      <c r="B286" s="26"/>
      <c r="C286" s="26"/>
      <c r="D286" s="73" t="s">
        <v>679</v>
      </c>
      <c r="E286" s="26" t="s">
        <v>7</v>
      </c>
      <c r="F286" s="43" t="s">
        <v>680</v>
      </c>
      <c r="G286" s="26">
        <v>1</v>
      </c>
      <c r="H286" s="29">
        <v>5.4</v>
      </c>
      <c r="I286" s="38">
        <f>H286*$Q$275</f>
        <v>302.40000000000003</v>
      </c>
      <c r="J286" s="38">
        <f>H286*$Q$272*$Q$275</f>
        <v>382.634305651712</v>
      </c>
      <c r="K286" s="38">
        <f>H286*$Q$273*$Q$275</f>
        <v>397.754305651712</v>
      </c>
    </row>
    <row r="287" spans="1:11" ht="15.75">
      <c r="A287" s="35" t="s">
        <v>678</v>
      </c>
      <c r="B287" s="26" t="s">
        <v>681</v>
      </c>
      <c r="C287" s="26"/>
      <c r="D287" s="73" t="s">
        <v>682</v>
      </c>
      <c r="E287" s="26" t="s">
        <v>7</v>
      </c>
      <c r="F287" s="43" t="s">
        <v>683</v>
      </c>
      <c r="G287" s="26">
        <v>1</v>
      </c>
      <c r="H287" s="29">
        <v>5.4</v>
      </c>
      <c r="I287" s="38">
        <f>H287*$Q$275</f>
        <v>302.40000000000003</v>
      </c>
      <c r="J287" s="38">
        <f>H287*$Q$272*$Q$275</f>
        <v>382.634305651712</v>
      </c>
      <c r="K287" s="38">
        <f>H287*$Q$273*$Q$275</f>
        <v>397.754305651712</v>
      </c>
    </row>
    <row r="288" spans="1:11" ht="15.75">
      <c r="A288" t="s">
        <v>684</v>
      </c>
      <c r="B288" s="26" t="s">
        <v>685</v>
      </c>
      <c r="C288" s="26"/>
      <c r="D288" s="73" t="s">
        <v>686</v>
      </c>
      <c r="E288" s="26" t="s">
        <v>12</v>
      </c>
      <c r="F288" s="43" t="s">
        <v>687</v>
      </c>
      <c r="G288" s="26">
        <v>1</v>
      </c>
      <c r="H288" s="29">
        <v>5.4</v>
      </c>
      <c r="I288" s="38">
        <f>H288*$Q$275</f>
        <v>302.40000000000003</v>
      </c>
      <c r="J288" s="38">
        <f>H288*$Q$272*$Q$275</f>
        <v>382.634305651712</v>
      </c>
      <c r="K288" s="38">
        <f>H288*$Q$273*$Q$275</f>
        <v>397.754305651712</v>
      </c>
    </row>
    <row r="289" spans="1:11" ht="15.75">
      <c r="A289" t="s">
        <v>684</v>
      </c>
      <c r="B289" s="26"/>
      <c r="C289" s="26"/>
      <c r="D289" s="73" t="s">
        <v>688</v>
      </c>
      <c r="E289" s="26" t="s">
        <v>12</v>
      </c>
      <c r="F289" s="43" t="s">
        <v>689</v>
      </c>
      <c r="G289" s="26">
        <v>1</v>
      </c>
      <c r="H289" s="29">
        <v>5.4</v>
      </c>
      <c r="I289" s="38">
        <f>H289*$Q$275</f>
        <v>302.40000000000003</v>
      </c>
      <c r="J289" s="38">
        <f>H289*$Q$272*$Q$275</f>
        <v>382.634305651712</v>
      </c>
      <c r="K289" s="38">
        <f>H289*$Q$273*$Q$275</f>
        <v>397.754305651712</v>
      </c>
    </row>
    <row r="290" spans="1:11" ht="15.75">
      <c r="A290" t="s">
        <v>684</v>
      </c>
      <c r="B290" s="26"/>
      <c r="C290" s="26"/>
      <c r="D290" s="73" t="s">
        <v>690</v>
      </c>
      <c r="E290" s="26" t="s">
        <v>12</v>
      </c>
      <c r="F290" s="43" t="s">
        <v>691</v>
      </c>
      <c r="G290" s="26">
        <v>1</v>
      </c>
      <c r="H290" s="29">
        <v>5.4</v>
      </c>
      <c r="I290" s="38">
        <f>H290*$Q$275</f>
        <v>302.40000000000003</v>
      </c>
      <c r="J290" s="38">
        <f>H290*$Q$272*$Q$275</f>
        <v>382.634305651712</v>
      </c>
      <c r="K290" s="38">
        <f>H290*$Q$273*$Q$275</f>
        <v>397.754305651712</v>
      </c>
    </row>
    <row r="291" spans="1:11" ht="15.75">
      <c r="A291" t="s">
        <v>684</v>
      </c>
      <c r="B291" s="26"/>
      <c r="C291" s="26"/>
      <c r="D291" s="73" t="s">
        <v>692</v>
      </c>
      <c r="E291" s="26" t="s">
        <v>12</v>
      </c>
      <c r="F291" s="43" t="s">
        <v>693</v>
      </c>
      <c r="G291" s="26">
        <v>1</v>
      </c>
      <c r="H291" s="29">
        <v>5.4</v>
      </c>
      <c r="I291" s="38">
        <f>H291*$Q$275</f>
        <v>302.40000000000003</v>
      </c>
      <c r="J291" s="38">
        <f>H291*$Q$272*$Q$275</f>
        <v>382.634305651712</v>
      </c>
      <c r="K291" s="38">
        <f>H291*$Q$273*$Q$275</f>
        <v>397.754305651712</v>
      </c>
    </row>
    <row r="292" spans="1:11" ht="15.75">
      <c r="A292" s="35" t="s">
        <v>594</v>
      </c>
      <c r="B292" s="26" t="s">
        <v>694</v>
      </c>
      <c r="C292" s="26"/>
      <c r="D292" s="73" t="s">
        <v>695</v>
      </c>
      <c r="E292" s="26" t="s">
        <v>163</v>
      </c>
      <c r="F292" s="43" t="s">
        <v>456</v>
      </c>
      <c r="G292" s="26">
        <v>1</v>
      </c>
      <c r="H292" s="29">
        <v>19.49</v>
      </c>
      <c r="I292" s="38">
        <f>H292*$Q$275</f>
        <v>1091.4399999999998</v>
      </c>
      <c r="J292" s="38">
        <f>H292*$Q$272*$Q$275</f>
        <v>1381.0264105836789</v>
      </c>
      <c r="K292" s="38">
        <f>H292*$Q$273*$Q$275</f>
        <v>1435.598410583679</v>
      </c>
    </row>
    <row r="293" spans="1:11" ht="15.75">
      <c r="A293" s="35" t="s">
        <v>115</v>
      </c>
      <c r="B293" s="26" t="s">
        <v>165</v>
      </c>
      <c r="C293" s="26"/>
      <c r="D293" s="73" t="s">
        <v>166</v>
      </c>
      <c r="E293" s="26" t="s">
        <v>7</v>
      </c>
      <c r="F293" s="43" t="s">
        <v>696</v>
      </c>
      <c r="G293" s="26">
        <v>1</v>
      </c>
      <c r="H293" s="29">
        <v>3.99</v>
      </c>
      <c r="I293" s="38">
        <f>H293*$Q$275</f>
        <v>223.44</v>
      </c>
      <c r="J293" s="38">
        <f>H293*$Q$272*$Q$275</f>
        <v>282.724236953765</v>
      </c>
      <c r="K293" s="38">
        <f>H293*$Q$273*$Q$275</f>
        <v>293.89623695376497</v>
      </c>
    </row>
    <row r="294" spans="1:11" ht="15.75">
      <c r="A294" s="35" t="s">
        <v>115</v>
      </c>
      <c r="B294" s="26" t="s">
        <v>165</v>
      </c>
      <c r="C294" s="26"/>
      <c r="D294" s="73" t="s">
        <v>166</v>
      </c>
      <c r="E294" s="26" t="s">
        <v>7</v>
      </c>
      <c r="F294" s="43" t="s">
        <v>697</v>
      </c>
      <c r="G294" s="26">
        <v>1</v>
      </c>
      <c r="H294" s="29">
        <v>3.99</v>
      </c>
      <c r="I294" s="38">
        <f>H294*$Q$275</f>
        <v>223.44</v>
      </c>
      <c r="J294" s="38">
        <f>H294*$Q$272*$Q$275</f>
        <v>282.724236953765</v>
      </c>
      <c r="K294" s="38">
        <f>H294*$Q$273*$Q$275</f>
        <v>293.89623695376497</v>
      </c>
    </row>
    <row r="295" spans="1:11" ht="15.75">
      <c r="A295" s="35" t="s">
        <v>147</v>
      </c>
      <c r="B295" s="26" t="s">
        <v>698</v>
      </c>
      <c r="C295" s="26"/>
      <c r="D295" s="73" t="s">
        <v>699</v>
      </c>
      <c r="E295" s="26"/>
      <c r="F295" s="43" t="s">
        <v>700</v>
      </c>
      <c r="G295" s="26">
        <v>1</v>
      </c>
      <c r="H295" s="29">
        <v>6.99</v>
      </c>
      <c r="I295" s="38">
        <f>H295*$Q$275</f>
        <v>391.44</v>
      </c>
      <c r="J295" s="38">
        <f>H295*$Q$272*$Q$275</f>
        <v>495.2988512047161</v>
      </c>
      <c r="K295" s="38">
        <f>H295*$Q$273*$Q$275</f>
        <v>514.8708512047161</v>
      </c>
    </row>
    <row r="296" spans="1:11" ht="15.75">
      <c r="A296" s="35" t="s">
        <v>251</v>
      </c>
      <c r="B296" s="26" t="s">
        <v>607</v>
      </c>
      <c r="C296" s="26"/>
      <c r="D296" s="73" t="s">
        <v>701</v>
      </c>
      <c r="E296" s="74" t="s">
        <v>257</v>
      </c>
      <c r="F296" s="43" t="s">
        <v>608</v>
      </c>
      <c r="G296" s="26">
        <v>1</v>
      </c>
      <c r="H296" s="29">
        <v>9.99</v>
      </c>
      <c r="I296" s="38">
        <f>H296*$Q$275</f>
        <v>559.44</v>
      </c>
      <c r="J296" s="38">
        <f>H296*$Q$272*$Q$275</f>
        <v>707.8734654556672</v>
      </c>
      <c r="K296" s="38">
        <f>H296*$Q$273*$Q$275</f>
        <v>735.8454654556672</v>
      </c>
    </row>
    <row r="297" spans="1:11" ht="15.75">
      <c r="A297" s="35" t="s">
        <v>633</v>
      </c>
      <c r="B297" s="26" t="s">
        <v>702</v>
      </c>
      <c r="C297" s="26"/>
      <c r="D297" s="73" t="s">
        <v>53</v>
      </c>
      <c r="E297" s="26" t="s">
        <v>12</v>
      </c>
      <c r="F297" s="43" t="s">
        <v>703</v>
      </c>
      <c r="G297" s="26">
        <v>1</v>
      </c>
      <c r="H297" s="29">
        <v>2.99</v>
      </c>
      <c r="I297" s="38">
        <f>H297*$Q$275</f>
        <v>167.44</v>
      </c>
      <c r="J297" s="38">
        <f>H297*$Q$272*$Q$275</f>
        <v>211.86603220344793</v>
      </c>
      <c r="K297" s="38">
        <f>H297*$Q$273*$Q$275</f>
        <v>220.23803220344794</v>
      </c>
    </row>
    <row r="298" spans="1:11" ht="15.75">
      <c r="A298" s="35" t="s">
        <v>704</v>
      </c>
      <c r="B298" s="26" t="s">
        <v>702</v>
      </c>
      <c r="C298" s="26"/>
      <c r="D298" s="73" t="s">
        <v>53</v>
      </c>
      <c r="E298" s="26" t="s">
        <v>12</v>
      </c>
      <c r="F298" s="43" t="s">
        <v>703</v>
      </c>
      <c r="G298" s="26">
        <v>1</v>
      </c>
      <c r="H298" s="29">
        <v>2.99</v>
      </c>
      <c r="I298" s="38">
        <f>H298*$Q$275</f>
        <v>167.44</v>
      </c>
      <c r="J298" s="38">
        <f>H298*$Q$272*$Q$275</f>
        <v>211.86603220344793</v>
      </c>
      <c r="K298" s="38">
        <f>H298*$Q$273*$Q$275</f>
        <v>220.23803220344794</v>
      </c>
    </row>
    <row r="299" spans="1:11" s="62" customFormat="1" ht="15.75">
      <c r="A299" s="58" t="s">
        <v>594</v>
      </c>
      <c r="B299" s="24" t="s">
        <v>694</v>
      </c>
      <c r="C299" s="68"/>
      <c r="D299" s="75" t="s">
        <v>705</v>
      </c>
      <c r="E299" s="24" t="s">
        <v>12</v>
      </c>
      <c r="F299" s="60" t="s">
        <v>456</v>
      </c>
      <c r="G299" s="24">
        <v>1</v>
      </c>
      <c r="H299" s="61">
        <v>5.24</v>
      </c>
      <c r="I299" s="38">
        <f>H299*$Q$275</f>
        <v>293.44</v>
      </c>
      <c r="J299" s="38">
        <f>H299*$Q$272*$Q$275</f>
        <v>371.29699289166126</v>
      </c>
      <c r="K299" s="38">
        <f>H299*$Q$273*$Q$275</f>
        <v>385.9689928916613</v>
      </c>
    </row>
    <row r="300" spans="2:8" ht="15.75">
      <c r="B300" s="26"/>
      <c r="C300" s="26"/>
      <c r="D300" s="73"/>
      <c r="E300" s="26"/>
      <c r="F300" s="41" t="s">
        <v>733</v>
      </c>
      <c r="G300" s="26"/>
      <c r="H300" s="29"/>
    </row>
    <row r="301" spans="1:8" ht="15.75">
      <c r="A301" s="35" t="s">
        <v>704</v>
      </c>
      <c r="B301" s="26" t="s">
        <v>702</v>
      </c>
      <c r="C301" s="17"/>
      <c r="D301" s="73" t="s">
        <v>53</v>
      </c>
      <c r="E301" s="26" t="s">
        <v>12</v>
      </c>
      <c r="F301" s="43" t="s">
        <v>54</v>
      </c>
      <c r="G301" s="26">
        <v>1</v>
      </c>
      <c r="H301" s="29">
        <v>2.99</v>
      </c>
    </row>
    <row r="302" spans="1:8" ht="15.75">
      <c r="A302" s="35" t="s">
        <v>704</v>
      </c>
      <c r="B302" s="26" t="s">
        <v>702</v>
      </c>
      <c r="C302" s="17"/>
      <c r="D302" s="73" t="s">
        <v>53</v>
      </c>
      <c r="E302" s="26" t="s">
        <v>12</v>
      </c>
      <c r="F302" s="43" t="s">
        <v>706</v>
      </c>
      <c r="G302" s="26">
        <v>1</v>
      </c>
      <c r="H302" s="29">
        <v>2.99</v>
      </c>
    </row>
    <row r="303" spans="1:8" ht="15.75">
      <c r="A303" s="35" t="s">
        <v>251</v>
      </c>
      <c r="B303" s="26" t="s">
        <v>95</v>
      </c>
      <c r="C303" s="26"/>
      <c r="D303" s="73" t="s">
        <v>53</v>
      </c>
      <c r="E303" s="26" t="s">
        <v>7</v>
      </c>
      <c r="F303" s="43" t="s">
        <v>707</v>
      </c>
      <c r="G303" s="26">
        <v>1</v>
      </c>
      <c r="H303" s="29">
        <v>2.99</v>
      </c>
    </row>
    <row r="304" spans="1:8" ht="15.75">
      <c r="A304" s="35" t="s">
        <v>631</v>
      </c>
      <c r="B304" s="26" t="s">
        <v>415</v>
      </c>
      <c r="C304" s="26"/>
      <c r="D304" s="73" t="s">
        <v>708</v>
      </c>
      <c r="E304" s="26" t="s">
        <v>7</v>
      </c>
      <c r="F304" s="43" t="s">
        <v>709</v>
      </c>
      <c r="G304" s="26">
        <v>1</v>
      </c>
      <c r="H304" s="29">
        <v>2.99</v>
      </c>
    </row>
    <row r="305" spans="1:8" ht="15.75">
      <c r="A305" s="35" t="s">
        <v>631</v>
      </c>
      <c r="B305" s="35" t="s">
        <v>710</v>
      </c>
      <c r="D305" s="42" t="s">
        <v>711</v>
      </c>
      <c r="E305" s="35" t="s">
        <v>7</v>
      </c>
      <c r="F305" s="54" t="s">
        <v>712</v>
      </c>
      <c r="G305" s="35">
        <v>1</v>
      </c>
      <c r="H305" s="37">
        <v>2.99</v>
      </c>
    </row>
    <row r="306" spans="1:8" ht="15.75">
      <c r="A306" s="35" t="s">
        <v>292</v>
      </c>
      <c r="B306" s="35" t="s">
        <v>713</v>
      </c>
      <c r="D306" s="42" t="s">
        <v>714</v>
      </c>
      <c r="E306" s="35" t="s">
        <v>7</v>
      </c>
      <c r="F306" s="54" t="s">
        <v>715</v>
      </c>
      <c r="G306" s="35">
        <v>1</v>
      </c>
      <c r="H306" s="37">
        <v>2.99</v>
      </c>
    </row>
    <row r="307" spans="1:8" ht="15.75">
      <c r="A307" s="35" t="s">
        <v>716</v>
      </c>
      <c r="B307" s="35" t="s">
        <v>717</v>
      </c>
      <c r="D307" s="42" t="s">
        <v>718</v>
      </c>
      <c r="E307" s="35" t="s">
        <v>12</v>
      </c>
      <c r="F307" s="54" t="s">
        <v>719</v>
      </c>
      <c r="G307" s="35">
        <v>1</v>
      </c>
      <c r="H307" s="37">
        <v>2.99</v>
      </c>
    </row>
    <row r="308" spans="1:8" ht="15.75">
      <c r="A308" s="35" t="s">
        <v>716</v>
      </c>
      <c r="B308" s="35" t="s">
        <v>710</v>
      </c>
      <c r="D308" s="42" t="s">
        <v>355</v>
      </c>
      <c r="E308" s="35" t="s">
        <v>12</v>
      </c>
      <c r="F308" s="54" t="s">
        <v>424</v>
      </c>
      <c r="G308" s="35">
        <v>1</v>
      </c>
      <c r="H308" s="37">
        <v>2.99</v>
      </c>
    </row>
    <row r="309" spans="1:8" ht="15.75">
      <c r="A309" s="35" t="s">
        <v>142</v>
      </c>
      <c r="B309" s="35" t="s">
        <v>720</v>
      </c>
      <c r="D309" s="42" t="s">
        <v>69</v>
      </c>
      <c r="E309" s="35" t="s">
        <v>7</v>
      </c>
      <c r="F309" s="54" t="s">
        <v>721</v>
      </c>
      <c r="G309" s="35">
        <v>1</v>
      </c>
      <c r="H309" s="37">
        <v>2.99</v>
      </c>
    </row>
    <row r="310" spans="1:8" ht="15.75">
      <c r="A310" s="35" t="s">
        <v>142</v>
      </c>
      <c r="B310" s="35" t="s">
        <v>720</v>
      </c>
      <c r="D310" s="42" t="s">
        <v>69</v>
      </c>
      <c r="E310" s="35" t="s">
        <v>7</v>
      </c>
      <c r="F310" s="54" t="s">
        <v>422</v>
      </c>
      <c r="G310" s="35">
        <v>1</v>
      </c>
      <c r="H310" s="37">
        <v>2.99</v>
      </c>
    </row>
    <row r="311" spans="1:8" ht="15.75">
      <c r="A311" s="35" t="s">
        <v>463</v>
      </c>
      <c r="B311" s="35" t="s">
        <v>95</v>
      </c>
      <c r="D311" s="42" t="s">
        <v>227</v>
      </c>
      <c r="E311" s="35" t="s">
        <v>14</v>
      </c>
      <c r="F311" s="54" t="s">
        <v>707</v>
      </c>
      <c r="G311" s="35">
        <v>1</v>
      </c>
      <c r="H311" s="37">
        <v>2.99</v>
      </c>
    </row>
    <row r="312" spans="1:8" ht="15.75">
      <c r="A312" s="35" t="s">
        <v>463</v>
      </c>
      <c r="B312" s="35" t="s">
        <v>722</v>
      </c>
      <c r="D312" s="42" t="s">
        <v>723</v>
      </c>
      <c r="E312" s="35" t="s">
        <v>14</v>
      </c>
      <c r="F312" s="54" t="s">
        <v>715</v>
      </c>
      <c r="G312" s="35">
        <v>1</v>
      </c>
      <c r="H312" s="37">
        <v>2.99</v>
      </c>
    </row>
    <row r="313" spans="1:8" ht="15.75">
      <c r="A313" s="35" t="s">
        <v>463</v>
      </c>
      <c r="B313" s="35" t="s">
        <v>722</v>
      </c>
      <c r="D313" s="42" t="s">
        <v>723</v>
      </c>
      <c r="E313" s="35" t="s">
        <v>14</v>
      </c>
      <c r="F313" s="54" t="s">
        <v>724</v>
      </c>
      <c r="G313" s="35">
        <v>1</v>
      </c>
      <c r="H313" s="37">
        <v>2.99</v>
      </c>
    </row>
    <row r="314" spans="1:8" ht="15.75">
      <c r="A314" s="35" t="s">
        <v>576</v>
      </c>
      <c r="B314" s="35" t="s">
        <v>722</v>
      </c>
      <c r="D314" s="42" t="s">
        <v>714</v>
      </c>
      <c r="E314" s="35" t="s">
        <v>13</v>
      </c>
      <c r="F314" s="54" t="s">
        <v>725</v>
      </c>
      <c r="G314" s="35">
        <v>1</v>
      </c>
      <c r="H314" s="37">
        <v>2.99</v>
      </c>
    </row>
    <row r="319" spans="1:11" s="53" customFormat="1" ht="15.75">
      <c r="A319" s="50" t="s">
        <v>463</v>
      </c>
      <c r="B319" s="50" t="s">
        <v>726</v>
      </c>
      <c r="C319" s="50"/>
      <c r="D319" s="47" t="s">
        <v>727</v>
      </c>
      <c r="E319" s="50" t="s">
        <v>466</v>
      </c>
      <c r="F319" s="66" t="s">
        <v>728</v>
      </c>
      <c r="G319" s="50">
        <v>1</v>
      </c>
      <c r="H319" s="52">
        <v>9.99</v>
      </c>
      <c r="I319" s="52"/>
      <c r="J319" s="50"/>
      <c r="K319" s="50" t="s">
        <v>205</v>
      </c>
    </row>
    <row r="320" spans="1:11" s="53" customFormat="1" ht="15">
      <c r="A320" s="50" t="s">
        <v>633</v>
      </c>
      <c r="B320" s="50" t="s">
        <v>729</v>
      </c>
      <c r="C320" s="50"/>
      <c r="D320" s="50"/>
      <c r="E320" s="50"/>
      <c r="F320" s="50"/>
      <c r="G320" s="50"/>
      <c r="H320" s="52"/>
      <c r="I320" s="52"/>
      <c r="J320" s="50"/>
      <c r="K320" s="50" t="s">
        <v>205</v>
      </c>
    </row>
    <row r="321" spans="1:11" s="53" customFormat="1" ht="15">
      <c r="A321" s="50" t="s">
        <v>633</v>
      </c>
      <c r="B321" s="50" t="s">
        <v>729</v>
      </c>
      <c r="C321" s="50"/>
      <c r="D321" s="50"/>
      <c r="E321" s="50"/>
      <c r="F321" s="50"/>
      <c r="G321" s="50"/>
      <c r="H321" s="52"/>
      <c r="I321" s="52"/>
      <c r="J321" s="50"/>
      <c r="K321" s="50" t="s">
        <v>205</v>
      </c>
    </row>
    <row r="322" spans="1:11" s="53" customFormat="1" ht="15">
      <c r="A322" s="50" t="s">
        <v>730</v>
      </c>
      <c r="B322" s="50" t="s">
        <v>173</v>
      </c>
      <c r="C322" s="50"/>
      <c r="D322" s="50"/>
      <c r="E322" s="50"/>
      <c r="F322" s="50"/>
      <c r="G322" s="50"/>
      <c r="H322" s="52"/>
      <c r="I322" s="52"/>
      <c r="J322" s="50"/>
      <c r="K322" s="50" t="s">
        <v>205</v>
      </c>
    </row>
    <row r="323" spans="1:11" s="53" customFormat="1" ht="15">
      <c r="A323" s="50" t="s">
        <v>115</v>
      </c>
      <c r="B323" s="50" t="s">
        <v>731</v>
      </c>
      <c r="C323" s="50"/>
      <c r="D323" s="50"/>
      <c r="E323" s="50"/>
      <c r="F323" s="50"/>
      <c r="G323" s="50"/>
      <c r="H323" s="52"/>
      <c r="I323" s="52"/>
      <c r="J323" s="50"/>
      <c r="K323" s="50" t="s">
        <v>205</v>
      </c>
    </row>
    <row r="324" spans="1:11" s="53" customFormat="1" ht="15">
      <c r="A324" s="50" t="s">
        <v>251</v>
      </c>
      <c r="B324" s="50" t="s">
        <v>173</v>
      </c>
      <c r="C324" s="50"/>
      <c r="D324" s="50"/>
      <c r="E324" s="50"/>
      <c r="F324" s="50"/>
      <c r="G324" s="50"/>
      <c r="H324" s="52"/>
      <c r="I324" s="52"/>
      <c r="J324" s="50"/>
      <c r="K324" s="50" t="s">
        <v>205</v>
      </c>
    </row>
    <row r="325" spans="1:11" s="53" customFormat="1" ht="15">
      <c r="A325" s="50" t="s">
        <v>251</v>
      </c>
      <c r="B325" s="50" t="s">
        <v>722</v>
      </c>
      <c r="C325" s="50"/>
      <c r="D325" s="50"/>
      <c r="E325" s="50"/>
      <c r="F325" s="50"/>
      <c r="G325" s="50"/>
      <c r="H325" s="52"/>
      <c r="I325" s="52"/>
      <c r="J325" s="50"/>
      <c r="K325" s="50" t="s">
        <v>205</v>
      </c>
    </row>
    <row r="326" spans="1:11" s="53" customFormat="1" ht="15">
      <c r="A326" s="50" t="s">
        <v>704</v>
      </c>
      <c r="B326" s="50" t="s">
        <v>173</v>
      </c>
      <c r="C326" s="50"/>
      <c r="D326" s="50"/>
      <c r="E326" s="50"/>
      <c r="F326" s="50"/>
      <c r="G326" s="50"/>
      <c r="H326" s="52"/>
      <c r="I326" s="52"/>
      <c r="J326" s="50"/>
      <c r="K326" s="50" t="s">
        <v>205</v>
      </c>
    </row>
    <row r="327" spans="1:11" s="53" customFormat="1" ht="15">
      <c r="A327" s="50" t="s">
        <v>633</v>
      </c>
      <c r="B327" s="50" t="s">
        <v>173</v>
      </c>
      <c r="C327" s="50"/>
      <c r="D327" s="50"/>
      <c r="E327" s="50"/>
      <c r="F327" s="50"/>
      <c r="G327" s="50"/>
      <c r="H327" s="52"/>
      <c r="I327" s="52"/>
      <c r="J327" s="50"/>
      <c r="K327" s="50" t="s">
        <v>205</v>
      </c>
    </row>
    <row r="328" spans="1:11" s="53" customFormat="1" ht="15">
      <c r="A328" s="50" t="s">
        <v>564</v>
      </c>
      <c r="B328" s="50" t="s">
        <v>565</v>
      </c>
      <c r="C328" s="50"/>
      <c r="D328" s="50"/>
      <c r="E328" s="50"/>
      <c r="F328" s="50"/>
      <c r="G328" s="50"/>
      <c r="H328" s="52"/>
      <c r="I328" s="52"/>
      <c r="J328" s="50"/>
      <c r="K328" s="50" t="s">
        <v>205</v>
      </c>
    </row>
    <row r="329" spans="1:11" s="53" customFormat="1" ht="15">
      <c r="A329" s="50" t="s">
        <v>564</v>
      </c>
      <c r="B329" s="50" t="s">
        <v>565</v>
      </c>
      <c r="C329" s="50"/>
      <c r="D329" s="50"/>
      <c r="E329" s="50"/>
      <c r="F329" s="50"/>
      <c r="G329" s="50"/>
      <c r="H329" s="52"/>
      <c r="I329" s="52"/>
      <c r="J329" s="50"/>
      <c r="K329" s="50" t="s">
        <v>205</v>
      </c>
    </row>
    <row r="330" ht="15">
      <c r="K330" s="50"/>
    </row>
  </sheetData>
  <sheetProtection formatCells="0" formatColumns="0" formatRows="0" insertColumns="0" insertRows="0" deleteColumns="0" deleteRows="0" sort="0"/>
  <autoFilter ref="A1:R32"/>
  <hyperlinks>
    <hyperlink ref="B8" r:id="rId1" display="https://www.victoriassecret.com/sale/clearancepanties/lace-floral-v-string-panty-pink?ProductID=247505&amp;CatalogueType=OLS "/>
    <hyperlink ref="B3" r:id="rId2" display="https://www.victoriassecret.com/clothing/tees-steals/the-essential-bra-top-cami?ProductID=241965&amp;CatalogueType=OLS"/>
    <hyperlink ref="B4" r:id="rId3" display="https://www.victoriassecret.com/clothing/tees-steals/the-essential-bra-top-cami?ProductID=241965&amp;CatalogueType=OLS"/>
    <hyperlink ref="B33" r:id="rId4" display="https://www.victoriassecret.com/swimwear/shop-by-size/the-unforgettable-demi-top-forever-sexy?ProductID=232163&amp;CatalogueType=OLS"/>
    <hyperlink ref="B273" r:id="rId5" display="https://www.victoriassecret.com//swimwear/all-bottoms/the-knockout-bikini-beach-sexy?ProductID=246068&amp;CatalogueType=OLS&amp;origin=search"/>
    <hyperlink ref="B269" r:id="rId6" display="https://www.victoriassecret.com/swimwear/shop-by-size/the-strappy-bandeau-beach-sexy?ProductID=246132&amp;CatalogueType=OLS "/>
    <hyperlink ref="B270" r:id="rId7" display="https://www.victoriassecret.com/swimwear/shop-by-size/the-itsy-beach-sexy?ProductID=246124&amp;CatalogueType=OLS"/>
  </hyperlinks>
  <printOptions/>
  <pageMargins left="0.7" right="0.7" top="0.75" bottom="0.75" header="0.3" footer="0.3"/>
  <pageSetup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2015-06-22T03:26:55Z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