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744" activeTab="0"/>
  </bookViews>
  <sheets>
    <sheet name="Гамма секции" sheetId="1" r:id="rId1"/>
    <sheet name="Отгрузочная фасад" sheetId="2" r:id="rId2"/>
    <sheet name="Отгрузочная корпус подетально" sheetId="3" r:id="rId3"/>
    <sheet name="Фурнитура" sheetId="4" r:id="rId4"/>
    <sheet name="Стекло" sheetId="5" r:id="rId5"/>
    <sheet name="Заказ фасада отдельно" sheetId="6" r:id="rId6"/>
    <sheet name="Заказ деталей корпуса отдельно " sheetId="7" r:id="rId7"/>
  </sheets>
  <definedNames>
    <definedName name="_xlnm.Print_Area" localSheetId="0">'Гамма секции'!$A$1:$CE$73</definedName>
    <definedName name="_xlnm.Print_Area" localSheetId="6">'Заказ деталей корпуса отдельно '!$A$1:$N$30</definedName>
    <definedName name="_xlnm.Print_Area" localSheetId="5">'Заказ фасада отдельно'!$A$1:$CA$59</definedName>
    <definedName name="_xlnm.Print_Area" localSheetId="2">'Отгрузочная корпус подетально'!$A$1:$N$30</definedName>
    <definedName name="_xlnm.Print_Area" localSheetId="1">'Отгрузочная фасад'!$A$1:$CD$59</definedName>
    <definedName name="_xlnm.Print_Area" localSheetId="4">'Стекло'!$A$1:$N$32</definedName>
    <definedName name="_xlnm.Print_Area" localSheetId="3">'Фурнитура'!$A$1:$N$33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8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C28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B30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C30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B31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C31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B32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C32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B33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C33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B34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C34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B35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C35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B36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C36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B37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C37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B38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C38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B39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C39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B40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C40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B41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C41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B42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C42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B43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C43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B44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C44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B45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C45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B48" authorId="0">
      <text>
        <r>
          <rPr>
            <sz val="9"/>
            <color indexed="8"/>
            <rFont val="Tahoma"/>
            <family val="2"/>
          </rPr>
          <t xml:space="preserve">
</t>
        </r>
      </text>
    </comment>
    <comment ref="B49" authorId="0">
      <text>
        <r>
          <rPr>
            <sz val="9"/>
            <color indexed="8"/>
            <rFont val="Tahoma"/>
            <family val="2"/>
          </rPr>
          <t xml:space="preserve">
</t>
        </r>
      </text>
    </comment>
    <comment ref="C49" authorId="0">
      <text>
        <r>
          <rPr>
            <sz val="9"/>
            <color indexed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E5" authorId="0">
      <text>
        <r>
          <rPr>
            <b/>
            <sz val="8"/>
            <color indexed="8"/>
            <rFont val="Tahoma"/>
            <family val="2"/>
          </rPr>
          <t>Поддон 0,8х1.2  Кол-во 75 упаковок</t>
        </r>
      </text>
    </comment>
    <comment ref="E6" authorId="0">
      <text>
        <r>
          <rPr>
            <b/>
            <sz val="8"/>
            <color indexed="8"/>
            <rFont val="Tahoma"/>
            <family val="2"/>
          </rPr>
          <t xml:space="preserve">Поддон 0,8х1,2 Кол-во </t>
        </r>
        <r>
          <rPr>
            <b/>
            <sz val="10"/>
            <color indexed="8"/>
            <rFont val="Tahoma"/>
            <family val="2"/>
          </rPr>
          <t>50</t>
        </r>
        <r>
          <rPr>
            <b/>
            <sz val="8"/>
            <color indexed="8"/>
            <rFont val="Tahoma"/>
            <family val="2"/>
          </rPr>
          <t xml:space="preserve"> упаковок</t>
        </r>
      </text>
    </comment>
    <comment ref="H13" authorId="0">
      <text>
        <r>
          <rPr>
            <b/>
            <sz val="8"/>
            <color indexed="8"/>
            <rFont val="Tahoma"/>
            <family val="2"/>
          </rPr>
          <t xml:space="preserve">Поддон 0,8х1,2 Кол-во </t>
        </r>
        <r>
          <rPr>
            <b/>
            <sz val="10"/>
            <color indexed="8"/>
            <rFont val="Tahoma"/>
            <family val="2"/>
          </rPr>
          <t>84</t>
        </r>
        <r>
          <rPr>
            <b/>
            <sz val="11"/>
            <color indexed="8"/>
            <rFont val="Tahoma"/>
            <family val="2"/>
          </rPr>
          <t xml:space="preserve"> </t>
        </r>
        <r>
          <rPr>
            <b/>
            <sz val="8"/>
            <color indexed="8"/>
            <rFont val="Tahoma"/>
            <family val="2"/>
          </rPr>
          <t>упаковки</t>
        </r>
      </text>
    </comment>
    <comment ref="I13" authorId="0">
      <text>
        <r>
          <rPr>
            <b/>
            <sz val="8"/>
            <color indexed="8"/>
            <rFont val="Tahoma"/>
            <family val="2"/>
          </rPr>
          <t>Поддон 1х1,2 
кол-во 84 упак-ки</t>
        </r>
      </text>
    </comment>
    <comment ref="J13" authorId="0">
      <text>
        <r>
          <rPr>
            <b/>
            <sz val="8"/>
            <color indexed="8"/>
            <rFont val="Tahoma"/>
            <family val="2"/>
          </rPr>
          <t>Поддон 1х1,2
Кол-во 84 уп-ки</t>
        </r>
      </text>
    </comment>
    <comment ref="K13" authorId="0">
      <text>
        <r>
          <rPr>
            <b/>
            <sz val="8"/>
            <color indexed="8"/>
            <rFont val="Tahoma"/>
            <family val="2"/>
          </rPr>
          <t>Поддон 1х1,2
Кол-во 70 уп-ки</t>
        </r>
      </text>
    </comment>
    <comment ref="L13" authorId="0">
      <text>
        <r>
          <rPr>
            <b/>
            <sz val="8"/>
            <color indexed="8"/>
            <rFont val="Tahoma"/>
            <family val="2"/>
          </rPr>
          <t>Поддон 0,8х1,2
кол-во 42 уп-ки</t>
        </r>
      </text>
    </comment>
    <comment ref="M13" authorId="0">
      <text>
        <r>
          <rPr>
            <b/>
            <sz val="8"/>
            <color indexed="8"/>
            <rFont val="Tahoma"/>
            <family val="2"/>
          </rPr>
          <t>Поддон 1х1,2
кол-во 42 уп-ки</t>
        </r>
      </text>
    </comment>
    <comment ref="H15" authorId="0">
      <text>
        <r>
          <rPr>
            <b/>
            <sz val="8"/>
            <color indexed="8"/>
            <rFont val="Tahoma"/>
            <family val="2"/>
          </rPr>
          <t>Поддон 0,8х1,2
кол-во 72 уп-ки</t>
        </r>
      </text>
    </comment>
    <comment ref="I15" authorId="0">
      <text>
        <r>
          <rPr>
            <b/>
            <sz val="8"/>
            <color indexed="8"/>
            <rFont val="Tahoma"/>
            <family val="2"/>
          </rPr>
          <t>Поддон 1х1,2
кол-во 72 уп-ки</t>
        </r>
      </text>
    </comment>
    <comment ref="J15" authorId="0">
      <text>
        <r>
          <rPr>
            <b/>
            <sz val="8"/>
            <color indexed="8"/>
            <rFont val="Tahoma"/>
            <family val="2"/>
          </rPr>
          <t>Поддон 1х1,2
кол-во 72 уп-ки</t>
        </r>
      </text>
    </comment>
    <comment ref="K15" authorId="0">
      <text>
        <r>
          <rPr>
            <b/>
            <sz val="8"/>
            <color indexed="8"/>
            <rFont val="Tahoma"/>
            <family val="2"/>
          </rPr>
          <t>Поддон 0,8х1,2
кол-во 36 уп-ки</t>
        </r>
      </text>
    </comment>
    <comment ref="L15" authorId="0">
      <text>
        <r>
          <rPr>
            <b/>
            <sz val="8"/>
            <color indexed="8"/>
            <rFont val="Tahoma"/>
            <family val="2"/>
          </rPr>
          <t>Поддон 0,8х1,2
кол-во 36 уп-ки</t>
        </r>
      </text>
    </comment>
    <comment ref="M15" authorId="0">
      <text>
        <r>
          <rPr>
            <b/>
            <sz val="8"/>
            <color indexed="8"/>
            <rFont val="Tahoma"/>
            <family val="2"/>
          </rPr>
          <t>поддон 1х1,2
кол-во 36 уп-ки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E5" authorId="0">
      <text>
        <r>
          <rPr>
            <b/>
            <sz val="8"/>
            <color indexed="8"/>
            <rFont val="Tahoma"/>
            <family val="2"/>
          </rPr>
          <t>Поддон 0,8х1.2  Кол-во 75 упаковок</t>
        </r>
      </text>
    </comment>
    <comment ref="E6" authorId="0">
      <text>
        <r>
          <rPr>
            <b/>
            <sz val="8"/>
            <color indexed="8"/>
            <rFont val="Tahoma"/>
            <family val="2"/>
          </rPr>
          <t xml:space="preserve">Поддон 0,8х1,2 Кол-во </t>
        </r>
        <r>
          <rPr>
            <b/>
            <sz val="10"/>
            <color indexed="8"/>
            <rFont val="Tahoma"/>
            <family val="2"/>
          </rPr>
          <t>50</t>
        </r>
        <r>
          <rPr>
            <b/>
            <sz val="8"/>
            <color indexed="8"/>
            <rFont val="Tahoma"/>
            <family val="2"/>
          </rPr>
          <t xml:space="preserve"> упаковок</t>
        </r>
      </text>
    </comment>
    <comment ref="H13" authorId="0">
      <text>
        <r>
          <rPr>
            <b/>
            <sz val="8"/>
            <color indexed="8"/>
            <rFont val="Tahoma"/>
            <family val="2"/>
          </rPr>
          <t xml:space="preserve">Поддон 0,8х1,2 Кол-во </t>
        </r>
        <r>
          <rPr>
            <b/>
            <sz val="10"/>
            <color indexed="8"/>
            <rFont val="Tahoma"/>
            <family val="2"/>
          </rPr>
          <t>84</t>
        </r>
        <r>
          <rPr>
            <b/>
            <sz val="11"/>
            <color indexed="8"/>
            <rFont val="Tahoma"/>
            <family val="2"/>
          </rPr>
          <t xml:space="preserve"> </t>
        </r>
        <r>
          <rPr>
            <b/>
            <sz val="8"/>
            <color indexed="8"/>
            <rFont val="Tahoma"/>
            <family val="2"/>
          </rPr>
          <t>упаковки</t>
        </r>
      </text>
    </comment>
    <comment ref="I13" authorId="0">
      <text>
        <r>
          <rPr>
            <b/>
            <sz val="8"/>
            <color indexed="8"/>
            <rFont val="Tahoma"/>
            <family val="2"/>
          </rPr>
          <t>Поддон 1х1,2 
кол-во 84 упак-ки</t>
        </r>
      </text>
    </comment>
    <comment ref="J13" authorId="0">
      <text>
        <r>
          <rPr>
            <b/>
            <sz val="8"/>
            <color indexed="8"/>
            <rFont val="Tahoma"/>
            <family val="2"/>
          </rPr>
          <t>Поддон 1х1,2
Кол-во 84 уп-ки</t>
        </r>
      </text>
    </comment>
    <comment ref="K13" authorId="0">
      <text>
        <r>
          <rPr>
            <b/>
            <sz val="8"/>
            <color indexed="8"/>
            <rFont val="Tahoma"/>
            <family val="2"/>
          </rPr>
          <t>Поддон 1х1,2
Кол-во 70 уп-ки</t>
        </r>
      </text>
    </comment>
    <comment ref="L13" authorId="0">
      <text>
        <r>
          <rPr>
            <b/>
            <sz val="8"/>
            <color indexed="8"/>
            <rFont val="Tahoma"/>
            <family val="2"/>
          </rPr>
          <t>Поддон 0,8х1,2
кол-во 42 уп-ки</t>
        </r>
      </text>
    </comment>
    <comment ref="M13" authorId="0">
      <text>
        <r>
          <rPr>
            <b/>
            <sz val="8"/>
            <color indexed="8"/>
            <rFont val="Tahoma"/>
            <family val="2"/>
          </rPr>
          <t>Поддон 1х1,2
кол-во 42 уп-ки</t>
        </r>
      </text>
    </comment>
    <comment ref="H15" authorId="0">
      <text>
        <r>
          <rPr>
            <b/>
            <sz val="8"/>
            <color indexed="8"/>
            <rFont val="Tahoma"/>
            <family val="2"/>
          </rPr>
          <t>Поддон 0,8х1,2
кол-во 72 уп-ки</t>
        </r>
      </text>
    </comment>
    <comment ref="I15" authorId="0">
      <text>
        <r>
          <rPr>
            <b/>
            <sz val="8"/>
            <color indexed="8"/>
            <rFont val="Tahoma"/>
            <family val="2"/>
          </rPr>
          <t>Поддон 1х1,2
кол-во 72 уп-ки</t>
        </r>
      </text>
    </comment>
    <comment ref="J15" authorId="0">
      <text>
        <r>
          <rPr>
            <b/>
            <sz val="8"/>
            <color indexed="8"/>
            <rFont val="Tahoma"/>
            <family val="2"/>
          </rPr>
          <t>Поддон 1х1,2
кол-во 72 уп-ки</t>
        </r>
      </text>
    </comment>
    <comment ref="K15" authorId="0">
      <text>
        <r>
          <rPr>
            <b/>
            <sz val="8"/>
            <color indexed="8"/>
            <rFont val="Tahoma"/>
            <family val="2"/>
          </rPr>
          <t>Поддон 0,8х1,2
кол-во 36 уп-ки</t>
        </r>
      </text>
    </comment>
    <comment ref="L15" authorId="0">
      <text>
        <r>
          <rPr>
            <b/>
            <sz val="8"/>
            <color indexed="8"/>
            <rFont val="Tahoma"/>
            <family val="2"/>
          </rPr>
          <t>Поддон 0,8х1,2
кол-во 36 уп-ки</t>
        </r>
      </text>
    </comment>
    <comment ref="M15" authorId="0">
      <text>
        <r>
          <rPr>
            <b/>
            <sz val="8"/>
            <color indexed="8"/>
            <rFont val="Tahoma"/>
            <family val="2"/>
          </rPr>
          <t>поддон 1х1,2
кол-во 36 уп-ки</t>
        </r>
      </text>
    </comment>
  </commentList>
</comments>
</file>

<file path=xl/sharedStrings.xml><?xml version="1.0" encoding="utf-8"?>
<sst xmlns="http://schemas.openxmlformats.org/spreadsheetml/2006/main" count="976" uniqueCount="418">
  <si>
    <t>Заявка на ООО «AlphaNi» от</t>
  </si>
  <si>
    <t>Желаемая дата отгрузки</t>
  </si>
  <si>
    <t>Кухни «Гамма»  фасадами МДФ фасад</t>
  </si>
  <si>
    <t>Код</t>
  </si>
  <si>
    <t>Артикул</t>
  </si>
  <si>
    <t>Наименование секции</t>
  </si>
  <si>
    <t>Крем
Брюле</t>
  </si>
  <si>
    <t>Рубин</t>
  </si>
  <si>
    <t>Рубин
метал</t>
  </si>
  <si>
    <t>Эвкалипт</t>
  </si>
  <si>
    <t>Зелень
метал</t>
  </si>
  <si>
    <t>Оранж</t>
  </si>
  <si>
    <t>Оранж
метал</t>
  </si>
  <si>
    <t>Сталь
метал</t>
  </si>
  <si>
    <t>Белый</t>
  </si>
  <si>
    <t>Белый металлик</t>
  </si>
  <si>
    <t>Желтый</t>
  </si>
  <si>
    <t>Сизый</t>
  </si>
  <si>
    <t>Лазурь
металлик</t>
  </si>
  <si>
    <t>Абрикос</t>
  </si>
  <si>
    <t>Ваниль</t>
  </si>
  <si>
    <t>Чёрный металлик</t>
  </si>
  <si>
    <t xml:space="preserve">Чёрный </t>
  </si>
  <si>
    <t>Капучино</t>
  </si>
  <si>
    <t>Олива</t>
  </si>
  <si>
    <t>Баклажан</t>
  </si>
  <si>
    <t>Молекулы гламур</t>
  </si>
  <si>
    <t>Молекулы жечужные</t>
  </si>
  <si>
    <t>Молекулы сизые</t>
  </si>
  <si>
    <t>Молекулы шампань</t>
  </si>
  <si>
    <t>Молекулы чёрные</t>
  </si>
  <si>
    <t>вес
 1 ед</t>
  </si>
  <si>
    <t>Общий вес (кг)</t>
  </si>
  <si>
    <t>Общие кол-во</t>
  </si>
  <si>
    <t>Общие кол-во демпферов</t>
  </si>
  <si>
    <t>Цена без фасада</t>
  </si>
  <si>
    <t>Сумма</t>
  </si>
  <si>
    <t>глухая</t>
  </si>
  <si>
    <t>стекло</t>
  </si>
  <si>
    <t xml:space="preserve"> 2 стекла</t>
  </si>
  <si>
    <t>2 стекла</t>
  </si>
  <si>
    <t xml:space="preserve">А 001 </t>
  </si>
  <si>
    <t>Антресоль 1 ств 300</t>
  </si>
  <si>
    <t xml:space="preserve">А 002 </t>
  </si>
  <si>
    <t>Антресоль 1 ств 400</t>
  </si>
  <si>
    <t xml:space="preserve">А 003 </t>
  </si>
  <si>
    <t>Антресоль 1 ств 450</t>
  </si>
  <si>
    <t xml:space="preserve">А 004 </t>
  </si>
  <si>
    <t>Антресоль 1 ств 500</t>
  </si>
  <si>
    <t>А 005</t>
  </si>
  <si>
    <t>Антресоль 1 ств 600</t>
  </si>
  <si>
    <t xml:space="preserve">А 006 </t>
  </si>
  <si>
    <t xml:space="preserve">Антресоль 2ств 600 </t>
  </si>
  <si>
    <t>А 007</t>
  </si>
  <si>
    <t xml:space="preserve">Антресоль 2ств 800 </t>
  </si>
  <si>
    <t xml:space="preserve">А 008 </t>
  </si>
  <si>
    <t xml:space="preserve">Антресоль 2ств 900 </t>
  </si>
  <si>
    <t>Г 009</t>
  </si>
  <si>
    <t>Антресоль горизонтальная 500</t>
  </si>
  <si>
    <t xml:space="preserve">Г 010 </t>
  </si>
  <si>
    <t>Антресоль горизонтальная 600</t>
  </si>
  <si>
    <t xml:space="preserve">Г 011 </t>
  </si>
  <si>
    <t>Антресоль горизонтальная 800</t>
  </si>
  <si>
    <t xml:space="preserve">Г 012 </t>
  </si>
  <si>
    <t>Антресоль горизонтальная 900</t>
  </si>
  <si>
    <t xml:space="preserve">АУ 013 </t>
  </si>
  <si>
    <t>Антресоль угловая</t>
  </si>
  <si>
    <t>А 014</t>
  </si>
  <si>
    <t>Антресоль Блюм HF 600</t>
  </si>
  <si>
    <t>А 015</t>
  </si>
  <si>
    <t>Антресоль Блюм HF 800</t>
  </si>
  <si>
    <t>А 016</t>
  </si>
  <si>
    <t>Антресоль Блюм HF 900</t>
  </si>
  <si>
    <t>Г 017</t>
  </si>
  <si>
    <t>Антресоль Блюм HKS 500</t>
  </si>
  <si>
    <t xml:space="preserve">Г 018 </t>
  </si>
  <si>
    <t>Антресоль Блюм HKS 600</t>
  </si>
  <si>
    <t xml:space="preserve">Г 019 </t>
  </si>
  <si>
    <t>Антресоль Блюм HKS 800</t>
  </si>
  <si>
    <t xml:space="preserve">Г 020 </t>
  </si>
  <si>
    <t>Антресоль Блюм HKS 900</t>
  </si>
  <si>
    <t>СТОЛЫ ( Укажите да / нет)</t>
  </si>
  <si>
    <t>Н 001</t>
  </si>
  <si>
    <t xml:space="preserve"> Стол 1 ств 150</t>
  </si>
  <si>
    <t>Н 002</t>
  </si>
  <si>
    <t>Стол 1 ств 300</t>
  </si>
  <si>
    <t>Н 003</t>
  </si>
  <si>
    <t>Стол 1 ств 400</t>
  </si>
  <si>
    <t>Н 004</t>
  </si>
  <si>
    <t>Стол 1ств 450</t>
  </si>
  <si>
    <t>Н 005</t>
  </si>
  <si>
    <t>Стол 1ств 500</t>
  </si>
  <si>
    <t>Н 006</t>
  </si>
  <si>
    <t>Стол 1ств 600</t>
  </si>
  <si>
    <t>Н 007</t>
  </si>
  <si>
    <t>Стол 2ств 600</t>
  </si>
  <si>
    <t>Н 008</t>
  </si>
  <si>
    <t>Стол 2ств 800</t>
  </si>
  <si>
    <t>Н 009</t>
  </si>
  <si>
    <t>Стол 2ств 900</t>
  </si>
  <si>
    <t>НЯ 010</t>
  </si>
  <si>
    <t>Стол с ящиками Я-2Б 450</t>
  </si>
  <si>
    <t>НЯ 011</t>
  </si>
  <si>
    <t>Стол с ящиками Я-2Б 600</t>
  </si>
  <si>
    <t>НЯ 012</t>
  </si>
  <si>
    <t>Стол с ящиками Я-2Б 900</t>
  </si>
  <si>
    <t xml:space="preserve">НЯ 013 </t>
  </si>
  <si>
    <t>Стол с ящиками Я-1Б-2М 450</t>
  </si>
  <si>
    <t xml:space="preserve">НЯ 014 </t>
  </si>
  <si>
    <t>Стол с ящиками Я-1Б-2М 600</t>
  </si>
  <si>
    <t xml:space="preserve">НЯ 015 </t>
  </si>
  <si>
    <t>Стол с ящиками Я-1Б-2М 900</t>
  </si>
  <si>
    <t xml:space="preserve">НЯ 016 </t>
  </si>
  <si>
    <t>Стол с ящиками Я-2Б-1М 450</t>
  </si>
  <si>
    <t>НЯ 017</t>
  </si>
  <si>
    <t>Стол с ящиками Я-2Б-1М 600</t>
  </si>
  <si>
    <t>НЯ 018</t>
  </si>
  <si>
    <t>Стол с ящиками Я-2Б-1М 900</t>
  </si>
  <si>
    <t>НУ 019</t>
  </si>
  <si>
    <t>Стол угловой 1050</t>
  </si>
  <si>
    <t>НЯ 020</t>
  </si>
  <si>
    <t>Стол под духовку 600</t>
  </si>
  <si>
    <t>НЯ 021</t>
  </si>
  <si>
    <t>Стол с ящиком 1М 450</t>
  </si>
  <si>
    <t>НЯ 022</t>
  </si>
  <si>
    <t>Стол с ящиком 1М 600</t>
  </si>
  <si>
    <t>ПЕНАЛЫ</t>
  </si>
  <si>
    <t>ПЯ 001</t>
  </si>
  <si>
    <t>Пенал 1320 под духовку с ящиками Я-2Б 600</t>
  </si>
  <si>
    <t>ПЯ 002</t>
  </si>
  <si>
    <t>Пенал 1320 под духовку с ящиками Я-1Б-2М 600</t>
  </si>
  <si>
    <t>ПЯ 003</t>
  </si>
  <si>
    <t>Пенал 1320 под духовку с  ящиками Я-2Б-1М 600</t>
  </si>
  <si>
    <t>П 004</t>
  </si>
  <si>
    <t>Пенал 1320 под духовку  1 ств 600</t>
  </si>
  <si>
    <t>П 005</t>
  </si>
  <si>
    <t>Пенал 1320 под духовку  2 ств 600</t>
  </si>
  <si>
    <t>П 006</t>
  </si>
  <si>
    <t>Пенал 1320 1 ств 450</t>
  </si>
  <si>
    <t>П 007</t>
  </si>
  <si>
    <t>Пенал 1320 1 ств 600</t>
  </si>
  <si>
    <t>П 008</t>
  </si>
  <si>
    <t>Пенал 2040 1 ств 450</t>
  </si>
  <si>
    <t>П 009</t>
  </si>
  <si>
    <t>Пенал 2040 1 ств 600</t>
  </si>
  <si>
    <t>П 010</t>
  </si>
  <si>
    <t>Пенал 2040 2 ств 450</t>
  </si>
  <si>
    <t xml:space="preserve">П 011 </t>
  </si>
  <si>
    <t>Пенал 2040 2 ств 600</t>
  </si>
  <si>
    <t>П 012</t>
  </si>
  <si>
    <t>Пенал 2040 под духовку 2 ств 600</t>
  </si>
  <si>
    <t>ПЯ 013</t>
  </si>
  <si>
    <t>Пенал 2040 под духовку с ящиками Я-2Б 600</t>
  </si>
  <si>
    <t>ПЯ 014</t>
  </si>
  <si>
    <t>Пенал 2040 под духовку с ящиками Я-1Б-2М 600</t>
  </si>
  <si>
    <t>ПЯ 015</t>
  </si>
  <si>
    <t>Пенал 2040 под луховку с  ящиками Я-2Б-1М 600</t>
  </si>
  <si>
    <t>ПЯ 016</t>
  </si>
  <si>
    <t>Пенал 2040  с ящиками Я-2Б 450</t>
  </si>
  <si>
    <t>ПЯ 017</t>
  </si>
  <si>
    <t>Пенал 2040  с ящиками Я-2Б 600</t>
  </si>
  <si>
    <t>ПЯ 018</t>
  </si>
  <si>
    <t>Пенал 2040  с ящиками Я-1Б-2М  450</t>
  </si>
  <si>
    <t>ПЯ 019</t>
  </si>
  <si>
    <t>Пенал 2040  с ящиками Я-1Б-2М  600</t>
  </si>
  <si>
    <t>ПЯ 020</t>
  </si>
  <si>
    <t>Пенал 2040  с ящиками Я-2Б-1М 450</t>
  </si>
  <si>
    <t>ПЯ 021</t>
  </si>
  <si>
    <t>Пенал 2040  с ящиками Я-2Б-1М 600</t>
  </si>
  <si>
    <t>Заявка на ООО «АлфаНи» от</t>
  </si>
  <si>
    <t>КОД</t>
  </si>
  <si>
    <t>Наименование</t>
  </si>
  <si>
    <t>Состав</t>
  </si>
  <si>
    <t>Крем
Брюле(К)</t>
  </si>
  <si>
    <t>Рубин(Р)</t>
  </si>
  <si>
    <t>Рубин
метал (РМ)</t>
  </si>
  <si>
    <t>Эвкалипт(Э)</t>
  </si>
  <si>
    <t>Зелень
метал(ЗМ)</t>
  </si>
  <si>
    <t>Оранж(О)</t>
  </si>
  <si>
    <t>Оранж
метал(ОМ)</t>
  </si>
  <si>
    <t>Сталь
метал(СМ)</t>
  </si>
  <si>
    <t>Белый(Б)</t>
  </si>
  <si>
    <t>Белый металлик(БМ)</t>
  </si>
  <si>
    <t>Желтый(Ж)</t>
  </si>
  <si>
    <t>Сизый(С)</t>
  </si>
  <si>
    <t>Лазурь
металлик(ЛМ)</t>
  </si>
  <si>
    <t>Абрикос(А)</t>
  </si>
  <si>
    <t>Ваниль(В)</t>
  </si>
  <si>
    <t>Чёрный металлик(ЧМ)</t>
  </si>
  <si>
    <t>Чёрный (Ч)</t>
  </si>
  <si>
    <t>Капучино ( )</t>
  </si>
  <si>
    <t>Олива ( )</t>
  </si>
  <si>
    <t>Баклажан ( )</t>
  </si>
  <si>
    <t>Молекулы гламур (МГ)</t>
  </si>
  <si>
    <t>Молекулы жечужные(МЖ)</t>
  </si>
  <si>
    <t>Молекулы сизые(МС)</t>
  </si>
  <si>
    <t>Молекулы шампань(МШ)</t>
  </si>
  <si>
    <t>Молекулы чёрные(МЧ)</t>
  </si>
  <si>
    <t>Кол-во</t>
  </si>
  <si>
    <t>цена</t>
  </si>
  <si>
    <t>Цена</t>
  </si>
  <si>
    <t>сумма</t>
  </si>
  <si>
    <t>70У3С 150</t>
  </si>
  <si>
    <t>№3</t>
  </si>
  <si>
    <t>С 150</t>
  </si>
  <si>
    <t>Створка МДФ</t>
  </si>
  <si>
    <t>70У3С300</t>
  </si>
  <si>
    <t>С 300</t>
  </si>
  <si>
    <t>70У3С400</t>
  </si>
  <si>
    <t>С 400</t>
  </si>
  <si>
    <t>70У3С450</t>
  </si>
  <si>
    <t>С 450</t>
  </si>
  <si>
    <t>70У3С500</t>
  </si>
  <si>
    <t>С 500</t>
  </si>
  <si>
    <t>70У3С600</t>
  </si>
  <si>
    <t>С 600</t>
  </si>
  <si>
    <t>70У3524/3</t>
  </si>
  <si>
    <t>С 524/300</t>
  </si>
  <si>
    <t>70У3524/45</t>
  </si>
  <si>
    <t>С 524/450</t>
  </si>
  <si>
    <t>70У3СС300</t>
  </si>
  <si>
    <t>СС 300</t>
  </si>
  <si>
    <t>Стеклостворка МДФ</t>
  </si>
  <si>
    <t>70У3СС400</t>
  </si>
  <si>
    <t>СС 400</t>
  </si>
  <si>
    <t>70У3СС450</t>
  </si>
  <si>
    <t>СС 450</t>
  </si>
  <si>
    <t>70У3СС500</t>
  </si>
  <si>
    <t>СС 500</t>
  </si>
  <si>
    <t>70У3СС600</t>
  </si>
  <si>
    <t>СС 600</t>
  </si>
  <si>
    <t>70У3СГ500</t>
  </si>
  <si>
    <t>№2</t>
  </si>
  <si>
    <t>СГ 500</t>
  </si>
  <si>
    <t>70У3СГ600</t>
  </si>
  <si>
    <t>СГ 600</t>
  </si>
  <si>
    <t>70У3СГ800</t>
  </si>
  <si>
    <t>СГ 800</t>
  </si>
  <si>
    <t>70У3СГ900</t>
  </si>
  <si>
    <t>СГ 900</t>
  </si>
  <si>
    <t>70У3ССГ500</t>
  </si>
  <si>
    <t>ССГ 500</t>
  </si>
  <si>
    <t>70У3ССГ600</t>
  </si>
  <si>
    <t>ССГ 600</t>
  </si>
  <si>
    <t>70У3ССГ800</t>
  </si>
  <si>
    <t>ССГ 800</t>
  </si>
  <si>
    <t>70У3ССГ900</t>
  </si>
  <si>
    <t>ССГ 900</t>
  </si>
  <si>
    <t>70У3СБHF600</t>
  </si>
  <si>
    <t>СБ HF 600</t>
  </si>
  <si>
    <t>70У3СБHF800</t>
  </si>
  <si>
    <t>СБ HF 800</t>
  </si>
  <si>
    <t>70У3СБHF900</t>
  </si>
  <si>
    <t>СБ HF 900</t>
  </si>
  <si>
    <t>70У3ССБHF600</t>
  </si>
  <si>
    <t>ССБ HF 600</t>
  </si>
  <si>
    <t>70У3ССБHF800</t>
  </si>
  <si>
    <t>ССБ HF 800</t>
  </si>
  <si>
    <t>70У3ССБHF900</t>
  </si>
  <si>
    <t>ССБ HF 900</t>
  </si>
  <si>
    <t>70У3СБHKS500</t>
  </si>
  <si>
    <t>СБ HKS 500</t>
  </si>
  <si>
    <t>70У3СБHKS600</t>
  </si>
  <si>
    <t>СБ HKS 600</t>
  </si>
  <si>
    <t>70У3СБHKS800</t>
  </si>
  <si>
    <t>СБ HKS 800</t>
  </si>
  <si>
    <t>70У3СБHKS900</t>
  </si>
  <si>
    <t>СБ HKS 900</t>
  </si>
  <si>
    <t>70У3ССБHKS500</t>
  </si>
  <si>
    <t>ССБ HKS 500</t>
  </si>
  <si>
    <t>70У3ССБHKS600</t>
  </si>
  <si>
    <t>ССБ HKS 600</t>
  </si>
  <si>
    <t>70У3ССБHKS800</t>
  </si>
  <si>
    <t>ССБ HKS 800</t>
  </si>
  <si>
    <t>70У3ССБHKS900</t>
  </si>
  <si>
    <t>ССБ HKS 900</t>
  </si>
  <si>
    <t>70У3СУ600</t>
  </si>
  <si>
    <t>СУ 600</t>
  </si>
  <si>
    <t xml:space="preserve">Створка угловой антресоли </t>
  </si>
  <si>
    <t>70У3ССУ600</t>
  </si>
  <si>
    <t>ССУ 600</t>
  </si>
  <si>
    <t xml:space="preserve">Стеклостворка угловой антресоли </t>
  </si>
  <si>
    <t>70У3СУ1050</t>
  </si>
  <si>
    <t>СУ 1050</t>
  </si>
  <si>
    <t>Створка и планки углового стола</t>
  </si>
  <si>
    <t>70У3Я1Д600</t>
  </si>
  <si>
    <t>Я 1Д 600</t>
  </si>
  <si>
    <t>Панель духовки МДФ</t>
  </si>
  <si>
    <t>70У3Я1М450</t>
  </si>
  <si>
    <t>Я 1М 450</t>
  </si>
  <si>
    <t>Панели МДФ</t>
  </si>
  <si>
    <t>70У3Я1М600</t>
  </si>
  <si>
    <t>Я 1М 600</t>
  </si>
  <si>
    <t>70У3Я2Б450</t>
  </si>
  <si>
    <t>Я 2Б 450</t>
  </si>
  <si>
    <t>70У3Я2Б600</t>
  </si>
  <si>
    <t>Я 2Б 600</t>
  </si>
  <si>
    <t>70У3Я2Б900</t>
  </si>
  <si>
    <t>Я 2Б 900</t>
  </si>
  <si>
    <t>70У3Я1Б2М450</t>
  </si>
  <si>
    <t>Я 1Б 2М 450</t>
  </si>
  <si>
    <t>70У3Я1Б2М600</t>
  </si>
  <si>
    <t>Я 1Б 2М 600</t>
  </si>
  <si>
    <t>70У3Я1Б2М900</t>
  </si>
  <si>
    <t>Я 1Б 2М 900</t>
  </si>
  <si>
    <t>70У3Я2Б1М450</t>
  </si>
  <si>
    <t>Я 2Б 1М 450</t>
  </si>
  <si>
    <t>70У3Я2Б1М600</t>
  </si>
  <si>
    <t>Я 2Б 1М 600</t>
  </si>
  <si>
    <t>70У3Я2Б1М900</t>
  </si>
  <si>
    <t>Я 2Б 1М 900</t>
  </si>
  <si>
    <t>70У3СП132045</t>
  </si>
  <si>
    <t>СП 1320 / 450</t>
  </si>
  <si>
    <t>Створка Пенала</t>
  </si>
  <si>
    <t>70У3СП132060</t>
  </si>
  <si>
    <t>СП 1320 / 600</t>
  </si>
  <si>
    <t>70У3СП204045</t>
  </si>
  <si>
    <t>СП 2040 / 450</t>
  </si>
  <si>
    <t>70У3СП204060</t>
  </si>
  <si>
    <t>СП 2040 / 600</t>
  </si>
  <si>
    <t>Кухни «Гамма»  фасадами МДФ корпус</t>
  </si>
  <si>
    <t>вес 1 ед</t>
  </si>
  <si>
    <t>вес (кг)</t>
  </si>
  <si>
    <t xml:space="preserve">Кол-во </t>
  </si>
  <si>
    <t>70У1А720</t>
  </si>
  <si>
    <t>№1</t>
  </si>
  <si>
    <t>А 720</t>
  </si>
  <si>
    <t>Боковины антресоли</t>
  </si>
  <si>
    <t>70У1Н720</t>
  </si>
  <si>
    <t>Н 720</t>
  </si>
  <si>
    <t>Боковины стола</t>
  </si>
  <si>
    <t>70У1Г500</t>
  </si>
  <si>
    <t>Г 500</t>
  </si>
  <si>
    <t>Бока, вязки, ХДФ</t>
  </si>
  <si>
    <t>70У1Г600</t>
  </si>
  <si>
    <t>Г 600</t>
  </si>
  <si>
    <t>70У1Г800</t>
  </si>
  <si>
    <t>Г 800</t>
  </si>
  <si>
    <t>70У1Г900</t>
  </si>
  <si>
    <t>Г 900</t>
  </si>
  <si>
    <t>70У1П1320</t>
  </si>
  <si>
    <t>П 1320</t>
  </si>
  <si>
    <t>Боковины пенала</t>
  </si>
  <si>
    <t>70У1П2040</t>
  </si>
  <si>
    <t>П 2040</t>
  </si>
  <si>
    <t>70У2ВА(300-900)</t>
  </si>
  <si>
    <t>ВА 300-900</t>
  </si>
  <si>
    <t>Антресоль: Вязка, Полка, ХДФ, Брус</t>
  </si>
  <si>
    <t>70У2ВАУ600</t>
  </si>
  <si>
    <t>ВАУ 600</t>
  </si>
  <si>
    <t>Антресоль угловая: Взяка,Полка,Тяга,ХДФ,Брус</t>
  </si>
  <si>
    <t>70У2ВН(150-900)</t>
  </si>
  <si>
    <t>ВН 150-900</t>
  </si>
  <si>
    <t>Столы: Вязка, Полка, ХДФ, Брус</t>
  </si>
  <si>
    <t>70У2ВН1050</t>
  </si>
  <si>
    <t>ВНУ 1050</t>
  </si>
  <si>
    <t>Стол угловой: Вязка, Полка, ХДФ, Брус</t>
  </si>
  <si>
    <t>70У2ВП(450-900)</t>
  </si>
  <si>
    <t>ВП 450-900</t>
  </si>
  <si>
    <t>Пенал: Вязка,ХДФ,Брус</t>
  </si>
  <si>
    <t>70У2ПП(450-900)</t>
  </si>
  <si>
    <t>ПП 450-900</t>
  </si>
  <si>
    <t>Пенал: Полки</t>
  </si>
  <si>
    <t>70У4Я1Д600</t>
  </si>
  <si>
    <t>№4</t>
  </si>
  <si>
    <t>Я 1Д</t>
  </si>
  <si>
    <t>Детали ящиков</t>
  </si>
  <si>
    <t>70У4Я1М(45--600)</t>
  </si>
  <si>
    <t>Я 1М</t>
  </si>
  <si>
    <t>70У4Я2Б(450-900)</t>
  </si>
  <si>
    <t xml:space="preserve">Я 2Б </t>
  </si>
  <si>
    <t>70У4Я1Б2М(450-900)</t>
  </si>
  <si>
    <t>Я 1Б 2М</t>
  </si>
  <si>
    <t>70У4Я2Б1М(450-900)</t>
  </si>
  <si>
    <t>Я 2Б 1М</t>
  </si>
  <si>
    <t>70С28П(150-1050)(Ц)</t>
  </si>
  <si>
    <t>П 28</t>
  </si>
  <si>
    <t>Постформинг 28</t>
  </si>
  <si>
    <t>70С38П(150-1050)(Ц)</t>
  </si>
  <si>
    <t>П 38</t>
  </si>
  <si>
    <t>Постформинг 38</t>
  </si>
  <si>
    <t>Плинтус алюминий</t>
  </si>
  <si>
    <t>Цоколь 546</t>
  </si>
  <si>
    <t>Цоколь кух 546  4м</t>
  </si>
  <si>
    <t xml:space="preserve">Соединитель </t>
  </si>
  <si>
    <t>Соединитель угл.  90 гр. 546</t>
  </si>
  <si>
    <t>Постформинг 28
размеры свыше 1050</t>
  </si>
  <si>
    <t>Постформинг 38
размеры свыше 1050</t>
  </si>
  <si>
    <t>ФУРНИТУРА</t>
  </si>
  <si>
    <t>Г500-900</t>
  </si>
  <si>
    <t>С 716</t>
  </si>
  <si>
    <t>СС 716</t>
  </si>
  <si>
    <t>С 1316</t>
  </si>
  <si>
    <t>СС 1316</t>
  </si>
  <si>
    <t>С 2040</t>
  </si>
  <si>
    <t>Я-1Д</t>
  </si>
  <si>
    <t>Я-2Б</t>
  </si>
  <si>
    <t>Я-1Б-2М</t>
  </si>
  <si>
    <t>Я-2Б-1М</t>
  </si>
  <si>
    <t>Я-1М</t>
  </si>
  <si>
    <t>Бутылочница 150 мм хром</t>
  </si>
  <si>
    <t>Блюм HF600</t>
  </si>
  <si>
    <t>Блюм HKS</t>
  </si>
  <si>
    <t>Блюм HF800-900</t>
  </si>
  <si>
    <t>Упаковки Стекло матовое</t>
  </si>
  <si>
    <t>№4 СС 300                                     616х196</t>
  </si>
  <si>
    <t>№4 СС 400                        616х296</t>
  </si>
  <si>
    <t>№4 СС 450              616х346</t>
  </si>
  <si>
    <t>№4 СС 500             616х396</t>
  </si>
  <si>
    <t>№4 СС 600                616х496</t>
  </si>
  <si>
    <t>№4 СУ 600             616х256</t>
  </si>
  <si>
    <t>№4 ССГ 500                     256х396</t>
  </si>
  <si>
    <t>№4 ССГ 600                     256х497</t>
  </si>
  <si>
    <t>№4 ССГ 800               256х697</t>
  </si>
  <si>
    <t>№4 ССГ 900                256х797</t>
  </si>
  <si>
    <t>Фасады «Гамма» отдельно</t>
  </si>
  <si>
    <t>От ____________</t>
  </si>
  <si>
    <t>Детали корпуса "ГАММА" отдельно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</si>
</sst>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%"/>
    <numFmt numFmtId="166" formatCode="0%"/>
    <numFmt numFmtId="167" formatCode="000000"/>
    <numFmt numFmtId="168" formatCode="0;\-0;;@"/>
  </numFmts>
  <fonts count="24">
    <font>
      <sz val="10"/>
      <name val="Arial Cyr"/>
      <family val="2"/>
    </font>
    <font>
      <sz val="10"/>
      <name val="Arial"/>
      <family val="0"/>
    </font>
    <font>
      <b/>
      <i/>
      <sz val="14"/>
      <name val="Book Antiqua"/>
      <family val="1"/>
    </font>
    <font>
      <sz val="14"/>
      <name val="Times New Roman"/>
      <family val="1"/>
    </font>
    <font>
      <sz val="10"/>
      <name val="Book Antiqua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i/>
      <sz val="12"/>
      <name val="Arial Cyr"/>
      <family val="2"/>
    </font>
    <font>
      <b/>
      <sz val="10"/>
      <name val="Arial Cyr"/>
      <family val="2"/>
    </font>
    <font>
      <b/>
      <sz val="8"/>
      <color indexed="8"/>
      <name val="Tahoma"/>
      <family val="2"/>
    </font>
    <font>
      <b/>
      <sz val="10"/>
      <color indexed="8"/>
      <name val="Tahoma"/>
      <family val="2"/>
    </font>
    <font>
      <b/>
      <i/>
      <sz val="12"/>
      <color indexed="9"/>
      <name val="Times New Roman"/>
      <family val="1"/>
    </font>
    <font>
      <b/>
      <sz val="11"/>
      <color indexed="8"/>
      <name val="Tahoma"/>
      <family val="2"/>
    </font>
    <font>
      <b/>
      <i/>
      <sz val="12"/>
      <color indexed="22"/>
      <name val="Times New Roman"/>
      <family val="1"/>
    </font>
    <font>
      <b/>
      <sz val="10"/>
      <color indexed="10"/>
      <name val="Times New Roman"/>
      <family val="1"/>
    </font>
    <font>
      <b/>
      <sz val="8"/>
      <name val="Arial Cyr"/>
      <family val="2"/>
    </font>
  </fonts>
  <fills count="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</cellStyleXfs>
  <cellXfs count="220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Fill="1" applyBorder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NumberFormat="1" applyFont="1" applyFill="1" applyBorder="1" applyAlignment="1">
      <alignment/>
    </xf>
    <xf numFmtId="164" fontId="5" fillId="0" borderId="0" xfId="0" applyFont="1" applyAlignment="1">
      <alignment/>
    </xf>
    <xf numFmtId="164" fontId="6" fillId="0" borderId="1" xfId="0" applyFont="1" applyBorder="1" applyAlignment="1">
      <alignment vertical="center" wrapText="1"/>
    </xf>
    <xf numFmtId="164" fontId="6" fillId="0" borderId="0" xfId="0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center" vertical="center" wrapText="1"/>
    </xf>
    <xf numFmtId="166" fontId="7" fillId="0" borderId="0" xfId="19" applyFont="1" applyFill="1" applyBorder="1" applyAlignment="1" applyProtection="1">
      <alignment horizontal="center" vertical="center" wrapText="1"/>
      <protection/>
    </xf>
    <xf numFmtId="164" fontId="8" fillId="2" borderId="2" xfId="0" applyFont="1" applyFill="1" applyBorder="1" applyAlignment="1">
      <alignment horizontal="center" vertical="center" wrapText="1"/>
    </xf>
    <xf numFmtId="164" fontId="8" fillId="2" borderId="3" xfId="0" applyFont="1" applyFill="1" applyBorder="1" applyAlignment="1">
      <alignment horizontal="center" vertical="center" wrapText="1"/>
    </xf>
    <xf numFmtId="164" fontId="8" fillId="2" borderId="4" xfId="0" applyFont="1" applyFill="1" applyBorder="1" applyAlignment="1">
      <alignment horizontal="center" vertical="center" wrapText="1"/>
    </xf>
    <xf numFmtId="164" fontId="8" fillId="2" borderId="4" xfId="0" applyFont="1" applyFill="1" applyBorder="1" applyAlignment="1">
      <alignment horizontal="center" vertical="center" textRotation="90" wrapText="1"/>
    </xf>
    <xf numFmtId="164" fontId="9" fillId="2" borderId="3" xfId="0" applyFont="1" applyFill="1" applyBorder="1" applyAlignment="1">
      <alignment horizontal="center" vertical="center" wrapText="1"/>
    </xf>
    <xf numFmtId="164" fontId="9" fillId="2" borderId="4" xfId="0" applyFont="1" applyFill="1" applyBorder="1" applyAlignment="1">
      <alignment horizontal="center" vertical="center" wrapText="1"/>
    </xf>
    <xf numFmtId="164" fontId="10" fillId="2" borderId="0" xfId="0" applyFont="1" applyFill="1" applyBorder="1" applyAlignment="1">
      <alignment horizontal="center" vertical="center" textRotation="90" wrapText="1"/>
    </xf>
    <xf numFmtId="164" fontId="10" fillId="2" borderId="5" xfId="0" applyFont="1" applyFill="1" applyBorder="1" applyAlignment="1">
      <alignment horizontal="center" vertical="center" textRotation="90" wrapText="1"/>
    </xf>
    <xf numFmtId="164" fontId="10" fillId="2" borderId="1" xfId="0" applyFont="1" applyFill="1" applyBorder="1" applyAlignment="1">
      <alignment horizontal="center" vertical="center" textRotation="90" wrapText="1"/>
    </xf>
    <xf numFmtId="164" fontId="10" fillId="2" borderId="4" xfId="0" applyFont="1" applyFill="1" applyBorder="1" applyAlignment="1">
      <alignment horizontal="center" vertical="center" textRotation="90" wrapText="1"/>
    </xf>
    <xf numFmtId="164" fontId="10" fillId="2" borderId="6" xfId="0" applyFont="1" applyFill="1" applyBorder="1" applyAlignment="1">
      <alignment horizontal="center" vertical="center" textRotation="90" wrapText="1"/>
    </xf>
    <xf numFmtId="164" fontId="10" fillId="2" borderId="2" xfId="0" applyFont="1" applyFill="1" applyBorder="1" applyAlignment="1">
      <alignment horizontal="center" vertical="center" textRotation="90" wrapText="1"/>
    </xf>
    <xf numFmtId="164" fontId="11" fillId="2" borderId="1" xfId="0" applyFont="1" applyFill="1" applyBorder="1" applyAlignment="1">
      <alignment horizontal="center" vertical="center" wrapText="1"/>
    </xf>
    <xf numFmtId="164" fontId="11" fillId="2" borderId="4" xfId="0" applyFont="1" applyFill="1" applyBorder="1" applyAlignment="1">
      <alignment horizontal="center" vertical="center" wrapText="1"/>
    </xf>
    <xf numFmtId="164" fontId="11" fillId="2" borderId="7" xfId="0" applyFont="1" applyFill="1" applyBorder="1" applyAlignment="1">
      <alignment horizontal="center" vertical="center" wrapText="1"/>
    </xf>
    <xf numFmtId="164" fontId="9" fillId="3" borderId="6" xfId="0" applyFont="1" applyFill="1" applyBorder="1" applyAlignment="1">
      <alignment horizontal="center" vertical="center" wrapText="1"/>
    </xf>
    <xf numFmtId="164" fontId="9" fillId="3" borderId="8" xfId="0" applyFont="1" applyFill="1" applyBorder="1" applyAlignment="1">
      <alignment horizontal="left" vertical="center" wrapText="1"/>
    </xf>
    <xf numFmtId="164" fontId="9" fillId="3" borderId="1" xfId="0" applyFont="1" applyFill="1" applyBorder="1" applyAlignment="1">
      <alignment horizontal="center" vertical="center" wrapText="1"/>
    </xf>
    <xf numFmtId="164" fontId="7" fillId="3" borderId="9" xfId="0" applyFont="1" applyFill="1" applyBorder="1" applyAlignment="1">
      <alignment horizontal="center" vertical="center" wrapText="1"/>
    </xf>
    <xf numFmtId="164" fontId="7" fillId="3" borderId="10" xfId="0" applyFont="1" applyFill="1" applyBorder="1" applyAlignment="1">
      <alignment horizontal="center" vertical="center" wrapText="1"/>
    </xf>
    <xf numFmtId="164" fontId="7" fillId="4" borderId="11" xfId="0" applyFont="1" applyFill="1" applyBorder="1" applyAlignment="1" applyProtection="1">
      <alignment horizontal="center" vertical="center" wrapText="1"/>
      <protection/>
    </xf>
    <xf numFmtId="164" fontId="7" fillId="4" borderId="12" xfId="0" applyFont="1" applyFill="1" applyBorder="1" applyAlignment="1" applyProtection="1">
      <alignment horizontal="center" vertical="center" wrapText="1"/>
      <protection/>
    </xf>
    <xf numFmtId="164" fontId="7" fillId="3" borderId="9" xfId="0" applyFont="1" applyFill="1" applyBorder="1" applyAlignment="1" applyProtection="1">
      <alignment horizontal="center" vertical="center" wrapText="1"/>
      <protection/>
    </xf>
    <xf numFmtId="164" fontId="7" fillId="3" borderId="13" xfId="0" applyFont="1" applyFill="1" applyBorder="1" applyAlignment="1" applyProtection="1">
      <alignment horizontal="center" vertical="center" wrapText="1"/>
      <protection/>
    </xf>
    <xf numFmtId="164" fontId="7" fillId="3" borderId="14" xfId="0" applyFont="1" applyFill="1" applyBorder="1" applyAlignment="1" applyProtection="1">
      <alignment horizontal="center" vertical="center" wrapText="1"/>
      <protection/>
    </xf>
    <xf numFmtId="164" fontId="7" fillId="3" borderId="15" xfId="0" applyFont="1" applyFill="1" applyBorder="1" applyAlignment="1" applyProtection="1">
      <alignment horizontal="center" vertical="center" wrapText="1"/>
      <protection/>
    </xf>
    <xf numFmtId="164" fontId="7" fillId="4" borderId="16" xfId="0" applyFont="1" applyFill="1" applyBorder="1" applyAlignment="1" applyProtection="1">
      <alignment horizontal="center" vertical="center" wrapText="1"/>
      <protection/>
    </xf>
    <xf numFmtId="164" fontId="7" fillId="3" borderId="17" xfId="0" applyFont="1" applyFill="1" applyBorder="1" applyAlignment="1" applyProtection="1">
      <alignment horizontal="center" vertical="center" wrapText="1"/>
      <protection/>
    </xf>
    <xf numFmtId="164" fontId="7" fillId="4" borderId="18" xfId="0" applyFont="1" applyFill="1" applyBorder="1" applyAlignment="1" applyProtection="1">
      <alignment horizontal="center" vertical="center" wrapText="1"/>
      <protection/>
    </xf>
    <xf numFmtId="164" fontId="12" fillId="0" borderId="19" xfId="0" applyFont="1" applyBorder="1" applyAlignment="1">
      <alignment horizontal="center" vertical="center" wrapText="1"/>
    </xf>
    <xf numFmtId="164" fontId="7" fillId="0" borderId="19" xfId="0" applyFont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3" borderId="3" xfId="0" applyFont="1" applyFill="1" applyBorder="1" applyAlignment="1">
      <alignment horizontal="left" vertical="center" wrapText="1"/>
    </xf>
    <xf numFmtId="164" fontId="7" fillId="3" borderId="14" xfId="0" applyFont="1" applyFill="1" applyBorder="1" applyAlignment="1">
      <alignment horizontal="center" vertical="center" wrapText="1"/>
    </xf>
    <xf numFmtId="164" fontId="7" fillId="3" borderId="20" xfId="0" applyFont="1" applyFill="1" applyBorder="1" applyAlignment="1">
      <alignment horizontal="center" vertical="center" wrapText="1"/>
    </xf>
    <xf numFmtId="164" fontId="9" fillId="3" borderId="21" xfId="0" applyFont="1" applyFill="1" applyBorder="1" applyAlignment="1">
      <alignment horizontal="center" vertical="center" wrapText="1"/>
    </xf>
    <xf numFmtId="164" fontId="9" fillId="3" borderId="22" xfId="0" applyFont="1" applyFill="1" applyBorder="1" applyAlignment="1">
      <alignment horizontal="left" vertical="center" wrapText="1"/>
    </xf>
    <xf numFmtId="164" fontId="9" fillId="0" borderId="3" xfId="0" applyFont="1" applyFill="1" applyBorder="1" applyAlignment="1">
      <alignment horizontal="left" vertical="center" wrapText="1"/>
    </xf>
    <xf numFmtId="164" fontId="9" fillId="0" borderId="1" xfId="0" applyFont="1" applyFill="1" applyBorder="1" applyAlignment="1">
      <alignment horizontal="center" vertical="center" wrapText="1"/>
    </xf>
    <xf numFmtId="164" fontId="7" fillId="0" borderId="14" xfId="0" applyFont="1" applyFill="1" applyBorder="1" applyAlignment="1">
      <alignment horizontal="center" vertical="center" wrapText="1"/>
    </xf>
    <xf numFmtId="164" fontId="7" fillId="4" borderId="20" xfId="0" applyFont="1" applyFill="1" applyBorder="1" applyAlignment="1">
      <alignment horizontal="center" vertical="center" wrapText="1"/>
    </xf>
    <xf numFmtId="164" fontId="7" fillId="0" borderId="16" xfId="0" applyFont="1" applyFill="1" applyBorder="1" applyAlignment="1" applyProtection="1">
      <alignment horizontal="center" vertical="center" wrapText="1"/>
      <protection/>
    </xf>
    <xf numFmtId="164" fontId="7" fillId="0" borderId="18" xfId="0" applyFont="1" applyFill="1" applyBorder="1" applyAlignment="1" applyProtection="1">
      <alignment horizontal="center" vertical="center" wrapText="1"/>
      <protection/>
    </xf>
    <xf numFmtId="164" fontId="7" fillId="0" borderId="14" xfId="0" applyFont="1" applyFill="1" applyBorder="1" applyAlignment="1" applyProtection="1">
      <alignment horizontal="center" vertical="center" wrapText="1"/>
      <protection/>
    </xf>
    <xf numFmtId="164" fontId="7" fillId="4" borderId="15" xfId="0" applyFont="1" applyFill="1" applyBorder="1" applyAlignment="1" applyProtection="1">
      <alignment horizontal="center" vertical="center" wrapText="1"/>
      <protection/>
    </xf>
    <xf numFmtId="164" fontId="7" fillId="0" borderId="17" xfId="0" applyFont="1" applyFill="1" applyBorder="1" applyAlignment="1" applyProtection="1">
      <alignment horizontal="center" vertical="center" wrapText="1"/>
      <protection/>
    </xf>
    <xf numFmtId="164" fontId="9" fillId="0" borderId="22" xfId="0" applyFont="1" applyFill="1" applyBorder="1" applyAlignment="1">
      <alignment horizontal="left" vertical="center" wrapText="1"/>
    </xf>
    <xf numFmtId="164" fontId="12" fillId="3" borderId="19" xfId="0" applyFont="1" applyFill="1" applyBorder="1" applyAlignment="1">
      <alignment horizontal="center" vertical="center" wrapText="1"/>
    </xf>
    <xf numFmtId="164" fontId="7" fillId="3" borderId="19" xfId="0" applyFont="1" applyFill="1" applyBorder="1" applyAlignment="1">
      <alignment horizontal="center" vertical="center" wrapText="1"/>
    </xf>
    <xf numFmtId="164" fontId="0" fillId="3" borderId="0" xfId="0" applyFill="1" applyAlignment="1">
      <alignment/>
    </xf>
    <xf numFmtId="164" fontId="7" fillId="0" borderId="20" xfId="0" applyFont="1" applyFill="1" applyBorder="1" applyAlignment="1">
      <alignment horizontal="center" vertical="center" wrapText="1"/>
    </xf>
    <xf numFmtId="164" fontId="7" fillId="0" borderId="23" xfId="0" applyFont="1" applyFill="1" applyBorder="1" applyAlignment="1" applyProtection="1">
      <alignment horizontal="center" vertical="center" wrapText="1"/>
      <protection/>
    </xf>
    <xf numFmtId="164" fontId="7" fillId="0" borderId="15" xfId="0" applyFont="1" applyFill="1" applyBorder="1" applyAlignment="1" applyProtection="1">
      <alignment horizontal="center" vertical="center" wrapText="1"/>
      <protection/>
    </xf>
    <xf numFmtId="164" fontId="12" fillId="0" borderId="19" xfId="0" applyFont="1" applyFill="1" applyBorder="1" applyAlignment="1">
      <alignment horizontal="center" vertical="center" wrapText="1"/>
    </xf>
    <xf numFmtId="164" fontId="7" fillId="0" borderId="19" xfId="0" applyFont="1" applyFill="1" applyBorder="1" applyAlignment="1">
      <alignment horizontal="center" vertical="center" wrapText="1"/>
    </xf>
    <xf numFmtId="164" fontId="0" fillId="0" borderId="0" xfId="0" applyFill="1" applyAlignment="1">
      <alignment/>
    </xf>
    <xf numFmtId="164" fontId="7" fillId="3" borderId="16" xfId="0" applyFont="1" applyFill="1" applyBorder="1" applyAlignment="1" applyProtection="1">
      <alignment horizontal="center" vertical="center" wrapText="1"/>
      <protection/>
    </xf>
    <xf numFmtId="164" fontId="7" fillId="3" borderId="18" xfId="0" applyFont="1" applyFill="1" applyBorder="1" applyAlignment="1" applyProtection="1">
      <alignment horizontal="center" vertical="center" wrapText="1"/>
      <protection/>
    </xf>
    <xf numFmtId="164" fontId="7" fillId="3" borderId="24" xfId="0" applyFont="1" applyFill="1" applyBorder="1" applyAlignment="1">
      <alignment horizontal="center" vertical="center" wrapText="1"/>
    </xf>
    <xf numFmtId="164" fontId="7" fillId="3" borderId="25" xfId="0" applyFont="1" applyFill="1" applyBorder="1" applyAlignment="1">
      <alignment horizontal="center" vertical="center" wrapText="1"/>
    </xf>
    <xf numFmtId="164" fontId="7" fillId="3" borderId="26" xfId="0" applyFont="1" applyFill="1" applyBorder="1" applyAlignment="1" applyProtection="1">
      <alignment horizontal="center" vertical="center" wrapText="1"/>
      <protection/>
    </xf>
    <xf numFmtId="164" fontId="7" fillId="3" borderId="27" xfId="0" applyFont="1" applyFill="1" applyBorder="1" applyAlignment="1" applyProtection="1">
      <alignment horizontal="center" vertical="center" wrapText="1"/>
      <protection/>
    </xf>
    <xf numFmtId="164" fontId="7" fillId="0" borderId="24" xfId="0" applyFont="1" applyFill="1" applyBorder="1" applyAlignment="1">
      <alignment horizontal="center" vertical="center" wrapText="1"/>
    </xf>
    <xf numFmtId="164" fontId="7" fillId="0" borderId="25" xfId="0" applyFont="1" applyFill="1" applyBorder="1" applyAlignment="1">
      <alignment horizontal="center" vertical="center" wrapText="1"/>
    </xf>
    <xf numFmtId="164" fontId="7" fillId="4" borderId="26" xfId="0" applyFont="1" applyFill="1" applyBorder="1" applyAlignment="1" applyProtection="1">
      <alignment horizontal="center" vertical="center" wrapText="1"/>
      <protection/>
    </xf>
    <xf numFmtId="164" fontId="7" fillId="4" borderId="27" xfId="0" applyFont="1" applyFill="1" applyBorder="1" applyAlignment="1" applyProtection="1">
      <alignment horizontal="center" vertical="center" wrapText="1"/>
      <protection/>
    </xf>
    <xf numFmtId="164" fontId="7" fillId="0" borderId="28" xfId="0" applyFont="1" applyFill="1" applyBorder="1" applyAlignment="1">
      <alignment horizontal="center" vertical="center" wrapText="1"/>
    </xf>
    <xf numFmtId="164" fontId="7" fillId="0" borderId="29" xfId="0" applyFont="1" applyFill="1" applyBorder="1" applyAlignment="1">
      <alignment horizontal="center" vertical="center" wrapText="1"/>
    </xf>
    <xf numFmtId="164" fontId="7" fillId="4" borderId="30" xfId="0" applyFont="1" applyFill="1" applyBorder="1" applyAlignment="1" applyProtection="1">
      <alignment horizontal="center" vertical="center" wrapText="1"/>
      <protection/>
    </xf>
    <xf numFmtId="164" fontId="7" fillId="0" borderId="24" xfId="0" applyFont="1" applyFill="1" applyBorder="1" applyAlignment="1" applyProtection="1">
      <alignment horizontal="center" vertical="center" wrapText="1"/>
      <protection/>
    </xf>
    <xf numFmtId="164" fontId="7" fillId="0" borderId="31" xfId="0" applyFont="1" applyFill="1" applyBorder="1" applyAlignment="1" applyProtection="1">
      <alignment horizontal="center" vertical="center" wrapText="1"/>
      <protection/>
    </xf>
    <xf numFmtId="164" fontId="7" fillId="0" borderId="32" xfId="0" applyFont="1" applyFill="1" applyBorder="1" applyAlignment="1" applyProtection="1">
      <alignment horizontal="center" vertical="center" wrapText="1"/>
      <protection/>
    </xf>
    <xf numFmtId="164" fontId="9" fillId="0" borderId="21" xfId="0" applyFont="1" applyFill="1" applyBorder="1" applyAlignment="1">
      <alignment horizontal="center" vertical="center" wrapText="1"/>
    </xf>
    <xf numFmtId="164" fontId="9" fillId="0" borderId="2" xfId="0" applyFont="1" applyFill="1" applyBorder="1" applyAlignment="1">
      <alignment horizontal="center" vertical="center" wrapText="1"/>
    </xf>
    <xf numFmtId="164" fontId="0" fillId="0" borderId="0" xfId="0" applyAlignment="1">
      <alignment horizontal="center" vertical="center" textRotation="90"/>
    </xf>
    <xf numFmtId="164" fontId="9" fillId="0" borderId="4" xfId="0" applyFont="1" applyFill="1" applyBorder="1" applyAlignment="1">
      <alignment horizontal="center" vertical="center" wrapText="1"/>
    </xf>
    <xf numFmtId="164" fontId="9" fillId="5" borderId="4" xfId="0" applyFont="1" applyFill="1" applyBorder="1" applyAlignment="1">
      <alignment horizontal="center" vertical="center" wrapText="1"/>
    </xf>
    <xf numFmtId="164" fontId="9" fillId="0" borderId="33" xfId="0" applyFont="1" applyFill="1" applyBorder="1" applyAlignment="1">
      <alignment vertical="center" wrapText="1"/>
    </xf>
    <xf numFmtId="167" fontId="9" fillId="5" borderId="4" xfId="0" applyNumberFormat="1" applyFont="1" applyFill="1" applyBorder="1" applyAlignment="1">
      <alignment horizontal="center" vertical="center" wrapText="1"/>
    </xf>
    <xf numFmtId="164" fontId="9" fillId="0" borderId="2" xfId="0" applyFont="1" applyFill="1" applyBorder="1" applyAlignment="1">
      <alignment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6" borderId="2" xfId="0" applyFont="1" applyFill="1" applyBorder="1" applyAlignment="1">
      <alignment horizontal="center" vertical="center" wrapText="1"/>
    </xf>
    <xf numFmtId="164" fontId="7" fillId="6" borderId="7" xfId="0" applyFont="1" applyFill="1" applyBorder="1" applyAlignment="1">
      <alignment horizontal="center" vertical="center" wrapText="1"/>
    </xf>
    <xf numFmtId="164" fontId="9" fillId="3" borderId="3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4" fontId="7" fillId="3" borderId="4" xfId="0" applyFont="1" applyFill="1" applyBorder="1" applyAlignment="1">
      <alignment horizontal="center" vertical="center" wrapText="1"/>
    </xf>
    <xf numFmtId="164" fontId="7" fillId="3" borderId="34" xfId="0" applyFont="1" applyFill="1" applyBorder="1" applyAlignment="1">
      <alignment horizontal="center" vertical="center" wrapText="1"/>
    </xf>
    <xf numFmtId="164" fontId="7" fillId="3" borderId="35" xfId="0" applyFont="1" applyFill="1" applyBorder="1" applyAlignment="1">
      <alignment horizontal="center" vertical="center" wrapText="1"/>
    </xf>
    <xf numFmtId="164" fontId="7" fillId="3" borderId="1" xfId="0" applyFont="1" applyFill="1" applyBorder="1" applyAlignment="1">
      <alignment horizontal="center" vertical="center" wrapText="1"/>
    </xf>
    <xf numFmtId="164" fontId="7" fillId="3" borderId="2" xfId="0" applyFont="1" applyFill="1" applyBorder="1" applyAlignment="1">
      <alignment horizontal="center" vertical="center" wrapText="1"/>
    </xf>
    <xf numFmtId="164" fontId="7" fillId="3" borderId="33" xfId="0" applyFont="1" applyFill="1" applyBorder="1" applyAlignment="1">
      <alignment horizontal="center" vertical="center" wrapText="1"/>
    </xf>
    <xf numFmtId="164" fontId="9" fillId="0" borderId="34" xfId="0" applyFont="1" applyFill="1" applyBorder="1" applyAlignment="1">
      <alignment horizontal="center" vertical="center" wrapText="1"/>
    </xf>
    <xf numFmtId="164" fontId="7" fillId="0" borderId="4" xfId="0" applyFont="1" applyFill="1" applyBorder="1" applyAlignment="1">
      <alignment horizontal="center" vertical="center" wrapText="1"/>
    </xf>
    <xf numFmtId="164" fontId="7" fillId="0" borderId="2" xfId="0" applyFont="1" applyFill="1" applyBorder="1" applyAlignment="1">
      <alignment horizontal="center" vertical="center" wrapText="1"/>
    </xf>
    <xf numFmtId="164" fontId="7" fillId="0" borderId="33" xfId="0" applyFont="1" applyFill="1" applyBorder="1" applyAlignment="1">
      <alignment horizontal="center" vertical="center" wrapText="1"/>
    </xf>
    <xf numFmtId="164" fontId="9" fillId="3" borderId="4" xfId="0" applyFont="1" applyFill="1" applyBorder="1" applyAlignment="1">
      <alignment horizontal="center" vertical="center" wrapText="1"/>
    </xf>
    <xf numFmtId="164" fontId="12" fillId="3" borderId="3" xfId="0" applyFont="1" applyFill="1" applyBorder="1" applyAlignment="1">
      <alignment horizontal="center" vertical="center" wrapText="1"/>
    </xf>
    <xf numFmtId="164" fontId="7" fillId="3" borderId="3" xfId="0" applyFont="1" applyFill="1" applyBorder="1" applyAlignment="1">
      <alignment horizontal="center" vertical="center" wrapText="1"/>
    </xf>
    <xf numFmtId="164" fontId="9" fillId="0" borderId="33" xfId="0" applyFont="1" applyFill="1" applyBorder="1" applyAlignment="1">
      <alignment horizontal="center" vertical="center" wrapText="1"/>
    </xf>
    <xf numFmtId="164" fontId="7" fillId="0" borderId="3" xfId="0" applyFont="1" applyFill="1" applyBorder="1" applyAlignment="1">
      <alignment horizontal="center" vertical="center" wrapText="1"/>
    </xf>
    <xf numFmtId="164" fontId="12" fillId="0" borderId="0" xfId="0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center" vertical="center" wrapText="1"/>
    </xf>
    <xf numFmtId="164" fontId="7" fillId="0" borderId="0" xfId="0" applyFont="1" applyBorder="1" applyAlignment="1">
      <alignment horizontal="center" vertical="center" wrapText="1"/>
    </xf>
    <xf numFmtId="164" fontId="12" fillId="0" borderId="3" xfId="0" applyFont="1" applyFill="1" applyBorder="1" applyAlignment="1">
      <alignment horizontal="center" vertical="center" wrapText="1"/>
    </xf>
    <xf numFmtId="164" fontId="7" fillId="0" borderId="4" xfId="0" applyFont="1" applyBorder="1" applyAlignment="1">
      <alignment horizontal="center" vertical="center" wrapText="1"/>
    </xf>
    <xf numFmtId="164" fontId="7" fillId="0" borderId="36" xfId="0" applyFont="1" applyFill="1" applyBorder="1" applyAlignment="1">
      <alignment vertical="center" wrapText="1"/>
    </xf>
    <xf numFmtId="164" fontId="7" fillId="0" borderId="33" xfId="0" applyFont="1" applyFill="1" applyBorder="1" applyAlignment="1">
      <alignment vertical="center" wrapText="1"/>
    </xf>
    <xf numFmtId="164" fontId="7" fillId="4" borderId="3" xfId="0" applyFont="1" applyFill="1" applyBorder="1" applyAlignment="1">
      <alignment vertical="center" wrapText="1"/>
    </xf>
    <xf numFmtId="164" fontId="7" fillId="4" borderId="33" xfId="0" applyFont="1" applyFill="1" applyBorder="1" applyAlignment="1">
      <alignment vertical="center" wrapText="1"/>
    </xf>
    <xf numFmtId="164" fontId="7" fillId="0" borderId="37" xfId="0" applyFont="1" applyFill="1" applyBorder="1" applyAlignment="1">
      <alignment vertical="center" wrapText="1"/>
    </xf>
    <xf numFmtId="164" fontId="7" fillId="3" borderId="36" xfId="0" applyFont="1" applyFill="1" applyBorder="1" applyAlignment="1">
      <alignment vertical="center" wrapText="1"/>
    </xf>
    <xf numFmtId="164" fontId="7" fillId="3" borderId="33" xfId="0" applyFont="1" applyFill="1" applyBorder="1" applyAlignment="1">
      <alignment vertical="center" wrapText="1"/>
    </xf>
    <xf numFmtId="164" fontId="7" fillId="3" borderId="37" xfId="0" applyFont="1" applyFill="1" applyBorder="1" applyAlignment="1">
      <alignment vertical="center" wrapText="1"/>
    </xf>
    <xf numFmtId="164" fontId="9" fillId="0" borderId="35" xfId="0" applyFont="1" applyFill="1" applyBorder="1" applyAlignment="1">
      <alignment horizontal="center" vertical="center" wrapText="1"/>
    </xf>
    <xf numFmtId="164" fontId="7" fillId="0" borderId="38" xfId="0" applyFont="1" applyFill="1" applyBorder="1" applyAlignment="1">
      <alignment vertical="center" wrapText="1"/>
    </xf>
    <xf numFmtId="164" fontId="15" fillId="4" borderId="22" xfId="0" applyFont="1" applyFill="1" applyBorder="1" applyAlignment="1">
      <alignment vertical="center" wrapText="1"/>
    </xf>
    <xf numFmtId="164" fontId="7" fillId="0" borderId="39" xfId="0" applyFont="1" applyFill="1" applyBorder="1" applyAlignment="1">
      <alignment vertical="center" wrapText="1"/>
    </xf>
    <xf numFmtId="164" fontId="7" fillId="4" borderId="39" xfId="0" applyFont="1" applyFill="1" applyBorder="1" applyAlignment="1">
      <alignment vertical="center" wrapText="1"/>
    </xf>
    <xf numFmtId="164" fontId="7" fillId="4" borderId="40" xfId="0" applyFont="1" applyFill="1" applyBorder="1" applyAlignment="1">
      <alignment vertical="center" wrapText="1"/>
    </xf>
    <xf numFmtId="164" fontId="7" fillId="0" borderId="41" xfId="0" applyFont="1" applyFill="1" applyBorder="1" applyAlignment="1">
      <alignment vertical="center" wrapText="1"/>
    </xf>
    <xf numFmtId="164" fontId="7" fillId="4" borderId="42" xfId="0" applyFont="1" applyFill="1" applyBorder="1" applyAlignment="1">
      <alignment vertical="center" wrapText="1"/>
    </xf>
    <xf numFmtId="164" fontId="7" fillId="0" borderId="43" xfId="0" applyFont="1" applyFill="1" applyBorder="1" applyAlignment="1">
      <alignment vertical="center" wrapText="1"/>
    </xf>
    <xf numFmtId="164" fontId="15" fillId="4" borderId="42" xfId="0" applyFont="1" applyFill="1" applyBorder="1" applyAlignment="1">
      <alignment vertical="center" wrapText="1"/>
    </xf>
    <xf numFmtId="164" fontId="7" fillId="3" borderId="3" xfId="0" applyFont="1" applyFill="1" applyBorder="1" applyAlignment="1">
      <alignment vertical="center" wrapText="1"/>
    </xf>
    <xf numFmtId="164" fontId="15" fillId="4" borderId="19" xfId="0" applyFont="1" applyFill="1" applyBorder="1" applyAlignment="1">
      <alignment vertical="center" wrapText="1"/>
    </xf>
    <xf numFmtId="164" fontId="15" fillId="3" borderId="36" xfId="0" applyFont="1" applyFill="1" applyBorder="1" applyAlignment="1">
      <alignment vertical="center" wrapText="1"/>
    </xf>
    <xf numFmtId="164" fontId="15" fillId="3" borderId="3" xfId="0" applyFont="1" applyFill="1" applyBorder="1" applyAlignment="1">
      <alignment vertical="center" wrapText="1"/>
    </xf>
    <xf numFmtId="164" fontId="7" fillId="4" borderId="19" xfId="0" applyFont="1" applyFill="1" applyBorder="1" applyAlignment="1">
      <alignment vertical="center" wrapText="1"/>
    </xf>
    <xf numFmtId="164" fontId="7" fillId="0" borderId="3" xfId="0" applyFont="1" applyFill="1" applyBorder="1" applyAlignment="1">
      <alignment vertical="center" wrapText="1"/>
    </xf>
    <xf numFmtId="164" fontId="15" fillId="4" borderId="3" xfId="0" applyFont="1" applyFill="1" applyBorder="1" applyAlignment="1">
      <alignment vertical="center" wrapText="1"/>
    </xf>
    <xf numFmtId="164" fontId="15" fillId="0" borderId="36" xfId="0" applyFont="1" applyFill="1" applyBorder="1" applyAlignment="1">
      <alignment vertical="center" wrapText="1"/>
    </xf>
    <xf numFmtId="164" fontId="15" fillId="0" borderId="3" xfId="0" applyFont="1" applyFill="1" applyBorder="1" applyAlignment="1">
      <alignment vertical="center" wrapText="1"/>
    </xf>
    <xf numFmtId="164" fontId="9" fillId="0" borderId="6" xfId="0" applyFont="1" applyFill="1" applyBorder="1" applyAlignment="1">
      <alignment horizontal="center" vertical="center" wrapText="1"/>
    </xf>
    <xf numFmtId="164" fontId="0" fillId="0" borderId="0" xfId="0" applyAlignment="1">
      <alignment horizontal="left"/>
    </xf>
    <xf numFmtId="164" fontId="9" fillId="0" borderId="19" xfId="0" applyFont="1" applyFill="1" applyBorder="1" applyAlignment="1">
      <alignment horizontal="left" vertical="center" wrapText="1"/>
    </xf>
    <xf numFmtId="164" fontId="9" fillId="0" borderId="19" xfId="0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vertical="center" wrapText="1"/>
    </xf>
    <xf numFmtId="164" fontId="0" fillId="0" borderId="3" xfId="0" applyBorder="1" applyAlignment="1">
      <alignment vertical="center" wrapText="1"/>
    </xf>
    <xf numFmtId="164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16" fillId="7" borderId="5" xfId="0" applyFont="1" applyFill="1" applyBorder="1" applyAlignment="1">
      <alignment horizontal="center" vertical="center"/>
    </xf>
    <xf numFmtId="164" fontId="0" fillId="0" borderId="44" xfId="0" applyFont="1" applyBorder="1" applyAlignment="1">
      <alignment/>
    </xf>
    <xf numFmtId="164" fontId="9" fillId="3" borderId="0" xfId="0" applyFont="1" applyFill="1" applyBorder="1" applyAlignment="1">
      <alignment horizontal="right" vertical="center" wrapText="1"/>
    </xf>
    <xf numFmtId="164" fontId="9" fillId="3" borderId="22" xfId="0" applyFont="1" applyFill="1" applyBorder="1" applyAlignment="1">
      <alignment vertical="center" wrapText="1"/>
    </xf>
    <xf numFmtId="168" fontId="7" fillId="3" borderId="4" xfId="0" applyNumberFormat="1" applyFont="1" applyFill="1" applyBorder="1" applyAlignment="1">
      <alignment horizontal="center" vertical="center" wrapText="1"/>
    </xf>
    <xf numFmtId="164" fontId="12" fillId="0" borderId="19" xfId="0" applyNumberFormat="1" applyFont="1" applyBorder="1" applyAlignment="1">
      <alignment horizontal="center" vertical="center" wrapText="1"/>
    </xf>
    <xf numFmtId="164" fontId="0" fillId="0" borderId="23" xfId="0" applyFont="1" applyBorder="1" applyAlignment="1">
      <alignment/>
    </xf>
    <xf numFmtId="164" fontId="9" fillId="3" borderId="33" xfId="0" applyFont="1" applyFill="1" applyBorder="1" applyAlignment="1">
      <alignment horizontal="right" vertical="center" wrapText="1"/>
    </xf>
    <xf numFmtId="164" fontId="9" fillId="3" borderId="3" xfId="0" applyFont="1" applyFill="1" applyBorder="1" applyAlignment="1">
      <alignment vertical="center" wrapText="1"/>
    </xf>
    <xf numFmtId="168" fontId="7" fillId="3" borderId="4" xfId="0" applyNumberFormat="1" applyFont="1" applyFill="1" applyBorder="1" applyAlignment="1" applyProtection="1">
      <alignment horizontal="center" vertical="center" wrapText="1"/>
      <protection/>
    </xf>
    <xf numFmtId="164" fontId="9" fillId="0" borderId="33" xfId="0" applyFont="1" applyFill="1" applyBorder="1" applyAlignment="1">
      <alignment horizontal="right" vertical="center" wrapText="1"/>
    </xf>
    <xf numFmtId="164" fontId="9" fillId="0" borderId="3" xfId="0" applyFont="1" applyBorder="1" applyAlignment="1">
      <alignment vertical="center" wrapText="1"/>
    </xf>
    <xf numFmtId="164" fontId="9" fillId="0" borderId="34" xfId="0" applyFont="1" applyBorder="1" applyAlignment="1">
      <alignment horizontal="center" vertical="center" wrapText="1"/>
    </xf>
    <xf numFmtId="168" fontId="7" fillId="0" borderId="4" xfId="0" applyNumberFormat="1" applyFont="1" applyFill="1" applyBorder="1" applyAlignment="1">
      <alignment horizontal="center" vertical="center" wrapText="1"/>
    </xf>
    <xf numFmtId="164" fontId="9" fillId="0" borderId="3" xfId="0" applyFont="1" applyBorder="1" applyAlignment="1">
      <alignment horizontal="left" vertical="center" wrapText="1"/>
    </xf>
    <xf numFmtId="164" fontId="0" fillId="0" borderId="45" xfId="0" applyFont="1" applyBorder="1" applyAlignment="1">
      <alignment/>
    </xf>
    <xf numFmtId="164" fontId="0" fillId="0" borderId="0" xfId="0" applyBorder="1" applyAlignment="1">
      <alignment/>
    </xf>
    <xf numFmtId="164" fontId="9" fillId="2" borderId="6" xfId="0" applyFont="1" applyFill="1" applyBorder="1" applyAlignment="1">
      <alignment horizontal="center" vertical="center" wrapText="1"/>
    </xf>
    <xf numFmtId="164" fontId="9" fillId="0" borderId="3" xfId="0" applyFont="1" applyFill="1" applyBorder="1" applyAlignment="1">
      <alignment vertical="center" wrapText="1"/>
    </xf>
    <xf numFmtId="168" fontId="7" fillId="0" borderId="1" xfId="0" applyNumberFormat="1" applyFont="1" applyFill="1" applyBorder="1" applyAlignment="1">
      <alignment horizontal="center" vertical="center" wrapText="1"/>
    </xf>
    <xf numFmtId="168" fontId="7" fillId="4" borderId="6" xfId="0" applyNumberFormat="1" applyFont="1" applyFill="1" applyBorder="1" applyAlignment="1">
      <alignment vertical="center" wrapText="1"/>
    </xf>
    <xf numFmtId="168" fontId="7" fillId="8" borderId="46" xfId="0" applyNumberFormat="1" applyFont="1" applyFill="1" applyBorder="1" applyAlignment="1">
      <alignment vertical="center" wrapText="1"/>
    </xf>
    <xf numFmtId="168" fontId="7" fillId="4" borderId="46" xfId="0" applyNumberFormat="1" applyFont="1" applyFill="1" applyBorder="1" applyAlignment="1">
      <alignment vertical="center" wrapText="1"/>
    </xf>
    <xf numFmtId="164" fontId="7" fillId="0" borderId="34" xfId="0" applyFont="1" applyBorder="1" applyAlignment="1">
      <alignment horizontal="center" vertical="center" wrapText="1"/>
    </xf>
    <xf numFmtId="164" fontId="9" fillId="0" borderId="0" xfId="0" applyFont="1" applyFill="1" applyBorder="1" applyAlignment="1">
      <alignment horizontal="center" vertical="center" wrapText="1"/>
    </xf>
    <xf numFmtId="164" fontId="9" fillId="0" borderId="22" xfId="0" applyFont="1" applyFill="1" applyBorder="1" applyAlignment="1">
      <alignment vertical="center" wrapText="1"/>
    </xf>
    <xf numFmtId="168" fontId="7" fillId="4" borderId="21" xfId="0" applyNumberFormat="1" applyFont="1" applyFill="1" applyBorder="1" applyAlignment="1">
      <alignment vertical="center" wrapText="1"/>
    </xf>
    <xf numFmtId="168" fontId="7" fillId="8" borderId="0" xfId="0" applyNumberFormat="1" applyFont="1" applyFill="1" applyBorder="1" applyAlignment="1">
      <alignment vertical="center" wrapText="1"/>
    </xf>
    <xf numFmtId="168" fontId="7" fillId="4" borderId="0" xfId="0" applyNumberFormat="1" applyFont="1" applyFill="1" applyBorder="1" applyAlignment="1">
      <alignment vertical="center" wrapText="1"/>
    </xf>
    <xf numFmtId="168" fontId="19" fillId="8" borderId="0" xfId="0" applyNumberFormat="1" applyFont="1" applyFill="1" applyBorder="1" applyAlignment="1">
      <alignment vertical="center" wrapText="1"/>
    </xf>
    <xf numFmtId="168" fontId="19" fillId="4" borderId="0" xfId="0" applyNumberFormat="1" applyFont="1" applyFill="1" applyBorder="1" applyAlignment="1">
      <alignment vertical="center" wrapText="1"/>
    </xf>
    <xf numFmtId="168" fontId="9" fillId="8" borderId="0" xfId="0" applyNumberFormat="1" applyFont="1" applyFill="1" applyBorder="1" applyAlignment="1">
      <alignment horizontal="center" vertical="center" wrapText="1"/>
    </xf>
    <xf numFmtId="168" fontId="7" fillId="0" borderId="4" xfId="0" applyNumberFormat="1" applyFont="1" applyFill="1" applyBorder="1" applyAlignment="1">
      <alignment vertical="center" wrapText="1"/>
    </xf>
    <xf numFmtId="168" fontId="7" fillId="4" borderId="0" xfId="0" applyNumberFormat="1" applyFont="1" applyFill="1" applyBorder="1" applyAlignment="1" applyProtection="1">
      <alignment horizontal="center" vertical="center" wrapText="1"/>
      <protection/>
    </xf>
    <xf numFmtId="168" fontId="7" fillId="8" borderId="0" xfId="0" applyNumberFormat="1" applyFont="1" applyFill="1" applyBorder="1" applyAlignment="1" applyProtection="1">
      <alignment horizontal="center" vertical="center" wrapText="1"/>
      <protection/>
    </xf>
    <xf numFmtId="168" fontId="7" fillId="0" borderId="4" xfId="0" applyNumberFormat="1" applyFont="1" applyFill="1" applyBorder="1" applyAlignment="1" applyProtection="1">
      <alignment horizontal="center" vertical="center" wrapText="1"/>
      <protection/>
    </xf>
    <xf numFmtId="168" fontId="7" fillId="0" borderId="2" xfId="0" applyNumberFormat="1" applyFont="1" applyFill="1" applyBorder="1" applyAlignment="1" applyProtection="1">
      <alignment horizontal="center" vertical="center" wrapText="1"/>
      <protection/>
    </xf>
    <xf numFmtId="168" fontId="21" fillId="8" borderId="1" xfId="0" applyNumberFormat="1" applyFont="1" applyFill="1" applyBorder="1" applyAlignment="1" applyProtection="1">
      <alignment horizontal="center" vertical="center" wrapText="1"/>
      <protection/>
    </xf>
    <xf numFmtId="168" fontId="21" fillId="8" borderId="0" xfId="0" applyNumberFormat="1" applyFont="1" applyFill="1" applyBorder="1" applyAlignment="1" applyProtection="1">
      <alignment horizontal="center" vertical="center" wrapText="1"/>
      <protection/>
    </xf>
    <xf numFmtId="168" fontId="0" fillId="0" borderId="4" xfId="0" applyNumberFormat="1" applyBorder="1" applyAlignment="1">
      <alignment/>
    </xf>
    <xf numFmtId="168" fontId="22" fillId="8" borderId="0" xfId="0" applyNumberFormat="1" applyFont="1" applyFill="1" applyBorder="1" applyAlignment="1">
      <alignment horizontal="center" vertical="center" wrapText="1"/>
    </xf>
    <xf numFmtId="168" fontId="7" fillId="0" borderId="34" xfId="0" applyNumberFormat="1" applyFont="1" applyFill="1" applyBorder="1" applyAlignment="1" applyProtection="1">
      <alignment horizontal="center" vertical="center" wrapText="1"/>
      <protection/>
    </xf>
    <xf numFmtId="168" fontId="7" fillId="8" borderId="1" xfId="0" applyNumberFormat="1" applyFont="1" applyFill="1" applyBorder="1" applyAlignment="1" applyProtection="1">
      <alignment horizontal="center" vertical="center" wrapText="1"/>
      <protection/>
    </xf>
    <xf numFmtId="168" fontId="7" fillId="4" borderId="1" xfId="0" applyNumberFormat="1" applyFont="1" applyFill="1" applyBorder="1" applyAlignment="1" applyProtection="1">
      <alignment horizontal="center" vertical="center" wrapText="1"/>
      <protection/>
    </xf>
    <xf numFmtId="164" fontId="0" fillId="0" borderId="47" xfId="0" applyBorder="1" applyAlignment="1">
      <alignment/>
    </xf>
    <xf numFmtId="164" fontId="9" fillId="0" borderId="46" xfId="0" applyFont="1" applyFill="1" applyBorder="1" applyAlignment="1">
      <alignment horizontal="center" vertical="center" wrapText="1"/>
    </xf>
    <xf numFmtId="164" fontId="9" fillId="0" borderId="8" xfId="0" applyFont="1" applyFill="1" applyBorder="1" applyAlignment="1">
      <alignment vertical="center" wrapText="1"/>
    </xf>
    <xf numFmtId="164" fontId="7" fillId="0" borderId="5" xfId="0" applyNumberFormat="1" applyFont="1" applyFill="1" applyBorder="1" applyAlignment="1" applyProtection="1">
      <alignment horizontal="center" vertical="center" wrapText="1"/>
      <protection/>
    </xf>
    <xf numFmtId="164" fontId="0" fillId="0" borderId="33" xfId="0" applyBorder="1" applyAlignment="1">
      <alignment/>
    </xf>
    <xf numFmtId="164" fontId="0" fillId="0" borderId="3" xfId="0" applyBorder="1" applyAlignment="1">
      <alignment/>
    </xf>
    <xf numFmtId="164" fontId="9" fillId="0" borderId="3" xfId="0" applyFont="1" applyFill="1" applyBorder="1" applyAlignment="1">
      <alignment horizontal="center" vertical="center" wrapText="1"/>
    </xf>
    <xf numFmtId="164" fontId="0" fillId="0" borderId="4" xfId="0" applyBorder="1" applyAlignment="1">
      <alignment/>
    </xf>
    <xf numFmtId="164" fontId="0" fillId="0" borderId="4" xfId="0" applyBorder="1" applyAlignment="1">
      <alignment horizontal="center"/>
    </xf>
    <xf numFmtId="164" fontId="16" fillId="0" borderId="0" xfId="0" applyFont="1" applyBorder="1" applyAlignment="1">
      <alignment horizontal="center"/>
    </xf>
    <xf numFmtId="164" fontId="16" fillId="0" borderId="2" xfId="0" applyFont="1" applyBorder="1" applyAlignment="1">
      <alignment horizontal="center" vertical="center"/>
    </xf>
    <xf numFmtId="164" fontId="16" fillId="0" borderId="2" xfId="0" applyFont="1" applyBorder="1" applyAlignment="1">
      <alignment horizontal="center" vertical="center" wrapText="1"/>
    </xf>
    <xf numFmtId="164" fontId="16" fillId="0" borderId="4" xfId="0" applyFont="1" applyBorder="1" applyAlignment="1">
      <alignment horizontal="center" vertical="center"/>
    </xf>
    <xf numFmtId="164" fontId="16" fillId="0" borderId="3" xfId="0" applyFont="1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16" fillId="0" borderId="33" xfId="0" applyFont="1" applyBorder="1" applyAlignment="1">
      <alignment horizontal="center" vertical="center"/>
    </xf>
    <xf numFmtId="164" fontId="0" fillId="0" borderId="2" xfId="0" applyBorder="1" applyAlignment="1">
      <alignment horizontal="center" vertical="center"/>
    </xf>
    <xf numFmtId="164" fontId="0" fillId="0" borderId="34" xfId="0" applyBorder="1" applyAlignment="1">
      <alignment horizontal="center" vertical="center"/>
    </xf>
    <xf numFmtId="164" fontId="16" fillId="0" borderId="4" xfId="0" applyFont="1" applyBorder="1" applyAlignment="1">
      <alignment horizontal="center" vertical="center" wrapText="1"/>
    </xf>
    <xf numFmtId="164" fontId="16" fillId="0" borderId="0" xfId="0" applyFont="1" applyAlignment="1">
      <alignment horizontal="center"/>
    </xf>
    <xf numFmtId="164" fontId="16" fillId="0" borderId="0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 vertical="center"/>
    </xf>
    <xf numFmtId="164" fontId="16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DH65532"/>
  <sheetViews>
    <sheetView tabSelected="1" view="pageBreakPreview" zoomScale="85" zoomScaleNormal="85" zoomScaleSheetLayoutView="85" workbookViewId="0" topLeftCell="A1">
      <pane xSplit="3" topLeftCell="D1" activePane="topRight" state="frozen"/>
      <selection pane="topLeft" activeCell="A1" sqref="A1"/>
      <selection pane="topRight" activeCell="L10" sqref="L10"/>
    </sheetView>
  </sheetViews>
  <sheetFormatPr defaultColWidth="9.00390625" defaultRowHeight="12.75"/>
  <cols>
    <col min="1" max="1" width="6.125" style="0" customWidth="1"/>
    <col min="2" max="2" width="15.125" style="0" customWidth="1"/>
    <col min="3" max="3" width="34.75390625" style="0" customWidth="1"/>
    <col min="4" max="78" width="3.75390625" style="0" customWidth="1"/>
    <col min="79" max="79" width="4.25390625" style="0" customWidth="1"/>
    <col min="80" max="82" width="0" style="0" hidden="1" customWidth="1"/>
    <col min="83" max="83" width="8.25390625" style="0" customWidth="1"/>
    <col min="84" max="84" width="7.25390625" style="0" customWidth="1"/>
    <col min="85" max="85" width="7.00390625" style="0" customWidth="1"/>
    <col min="86" max="86" width="7.625" style="0" customWidth="1"/>
    <col min="87" max="87" width="11.375" style="0" customWidth="1"/>
  </cols>
  <sheetData>
    <row r="2" spans="3:86" ht="12.75">
      <c r="C2" s="1" t="s">
        <v>0</v>
      </c>
      <c r="D2" s="1"/>
      <c r="E2" s="1"/>
      <c r="F2" s="1"/>
      <c r="G2" s="1"/>
      <c r="H2" s="1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3"/>
      <c r="CB2" s="3"/>
      <c r="CC2" s="4"/>
      <c r="CD2" s="5"/>
      <c r="CE2" s="5"/>
      <c r="CF2" s="5"/>
      <c r="CG2" s="5"/>
      <c r="CH2" s="5"/>
    </row>
    <row r="3" spans="3:80" ht="12.75">
      <c r="C3" s="5" t="s">
        <v>1</v>
      </c>
      <c r="D3" s="5"/>
      <c r="E3" s="5"/>
      <c r="CA3" s="6"/>
      <c r="CB3" s="6"/>
    </row>
    <row r="4" spans="2:85" ht="21" customHeight="1">
      <c r="B4" s="7" t="s">
        <v>2</v>
      </c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9"/>
      <c r="CC4" s="10"/>
      <c r="CD4" s="11"/>
      <c r="CE4" s="11"/>
      <c r="CF4" s="11"/>
      <c r="CG4" s="11"/>
    </row>
    <row r="5" spans="1:87" ht="72.75" customHeight="1">
      <c r="A5" s="12" t="s">
        <v>3</v>
      </c>
      <c r="B5" s="13" t="s">
        <v>4</v>
      </c>
      <c r="C5" s="14" t="s">
        <v>5</v>
      </c>
      <c r="D5" s="15" t="s">
        <v>6</v>
      </c>
      <c r="E5" s="15"/>
      <c r="F5" s="15"/>
      <c r="G5" s="15" t="s">
        <v>7</v>
      </c>
      <c r="H5" s="15"/>
      <c r="I5" s="15"/>
      <c r="J5" s="15" t="s">
        <v>8</v>
      </c>
      <c r="K5" s="15"/>
      <c r="L5" s="15"/>
      <c r="M5" s="15" t="s">
        <v>9</v>
      </c>
      <c r="N5" s="15"/>
      <c r="O5" s="15"/>
      <c r="P5" s="15" t="s">
        <v>10</v>
      </c>
      <c r="Q5" s="15"/>
      <c r="R5" s="15"/>
      <c r="S5" s="15" t="s">
        <v>11</v>
      </c>
      <c r="T5" s="15"/>
      <c r="U5" s="15"/>
      <c r="V5" s="15" t="s">
        <v>12</v>
      </c>
      <c r="W5" s="15"/>
      <c r="X5" s="15"/>
      <c r="Y5" s="15" t="s">
        <v>13</v>
      </c>
      <c r="Z5" s="15"/>
      <c r="AA5" s="15"/>
      <c r="AB5" s="15" t="s">
        <v>14</v>
      </c>
      <c r="AC5" s="15"/>
      <c r="AD5" s="15"/>
      <c r="AE5" s="15" t="s">
        <v>15</v>
      </c>
      <c r="AF5" s="15"/>
      <c r="AG5" s="15"/>
      <c r="AH5" s="15" t="s">
        <v>16</v>
      </c>
      <c r="AI5" s="15"/>
      <c r="AJ5" s="15"/>
      <c r="AK5" s="15" t="s">
        <v>17</v>
      </c>
      <c r="AL5" s="15"/>
      <c r="AM5" s="15"/>
      <c r="AN5" s="15" t="s">
        <v>18</v>
      </c>
      <c r="AO5" s="15"/>
      <c r="AP5" s="15"/>
      <c r="AQ5" s="15" t="s">
        <v>19</v>
      </c>
      <c r="AR5" s="15"/>
      <c r="AS5" s="15"/>
      <c r="AT5" s="15" t="s">
        <v>20</v>
      </c>
      <c r="AU5" s="15"/>
      <c r="AV5" s="15"/>
      <c r="AW5" s="15" t="s">
        <v>21</v>
      </c>
      <c r="AX5" s="15"/>
      <c r="AY5" s="15"/>
      <c r="AZ5" s="15" t="s">
        <v>22</v>
      </c>
      <c r="BA5" s="15"/>
      <c r="BB5" s="15"/>
      <c r="BC5" s="15" t="s">
        <v>23</v>
      </c>
      <c r="BD5" s="15"/>
      <c r="BE5" s="15"/>
      <c r="BF5" s="15" t="s">
        <v>24</v>
      </c>
      <c r="BG5" s="15"/>
      <c r="BH5" s="15"/>
      <c r="BI5" s="15" t="s">
        <v>25</v>
      </c>
      <c r="BJ5" s="15"/>
      <c r="BK5" s="15"/>
      <c r="BL5" s="15" t="s">
        <v>26</v>
      </c>
      <c r="BM5" s="15"/>
      <c r="BN5" s="15"/>
      <c r="BO5" s="15" t="s">
        <v>27</v>
      </c>
      <c r="BP5" s="15"/>
      <c r="BQ5" s="15"/>
      <c r="BR5" s="15" t="s">
        <v>28</v>
      </c>
      <c r="BS5" s="15"/>
      <c r="BT5" s="15"/>
      <c r="BU5" s="15" t="s">
        <v>29</v>
      </c>
      <c r="BV5" s="15"/>
      <c r="BW5" s="15"/>
      <c r="BX5" s="15" t="s">
        <v>30</v>
      </c>
      <c r="BY5" s="15"/>
      <c r="BZ5" s="15"/>
      <c r="CA5" s="16" t="s">
        <v>31</v>
      </c>
      <c r="CB5" s="16" t="s">
        <v>32</v>
      </c>
      <c r="CC5" s="16" t="s">
        <v>32</v>
      </c>
      <c r="CD5" s="16" t="s">
        <v>32</v>
      </c>
      <c r="CE5" s="16" t="s">
        <v>33</v>
      </c>
      <c r="CF5" s="16" t="s">
        <v>34</v>
      </c>
      <c r="CG5" s="17" t="s">
        <v>35</v>
      </c>
      <c r="CH5" s="17"/>
      <c r="CI5" s="16" t="s">
        <v>36</v>
      </c>
    </row>
    <row r="6" spans="1:87" ht="47.25" customHeight="1">
      <c r="A6" s="12"/>
      <c r="B6" s="13"/>
      <c r="C6" s="14"/>
      <c r="D6" s="18" t="s">
        <v>37</v>
      </c>
      <c r="E6" s="19" t="s">
        <v>38</v>
      </c>
      <c r="F6" s="19" t="s">
        <v>39</v>
      </c>
      <c r="G6" s="20" t="s">
        <v>37</v>
      </c>
      <c r="H6" s="21" t="s">
        <v>38</v>
      </c>
      <c r="I6" s="19" t="s">
        <v>39</v>
      </c>
      <c r="J6" s="20" t="s">
        <v>37</v>
      </c>
      <c r="K6" s="21" t="s">
        <v>38</v>
      </c>
      <c r="L6" s="19" t="s">
        <v>39</v>
      </c>
      <c r="M6" s="20" t="s">
        <v>37</v>
      </c>
      <c r="N6" s="21" t="s">
        <v>38</v>
      </c>
      <c r="O6" s="19" t="s">
        <v>39</v>
      </c>
      <c r="P6" s="20" t="s">
        <v>37</v>
      </c>
      <c r="Q6" s="21" t="s">
        <v>38</v>
      </c>
      <c r="R6" s="19" t="s">
        <v>39</v>
      </c>
      <c r="S6" s="20" t="s">
        <v>37</v>
      </c>
      <c r="T6" s="21" t="s">
        <v>38</v>
      </c>
      <c r="U6" s="19" t="s">
        <v>39</v>
      </c>
      <c r="V6" s="20" t="s">
        <v>37</v>
      </c>
      <c r="W6" s="21" t="s">
        <v>38</v>
      </c>
      <c r="X6" s="19" t="s">
        <v>39</v>
      </c>
      <c r="Y6" s="20" t="s">
        <v>37</v>
      </c>
      <c r="Z6" s="21" t="s">
        <v>38</v>
      </c>
      <c r="AA6" s="19" t="s">
        <v>39</v>
      </c>
      <c r="AB6" s="20" t="s">
        <v>37</v>
      </c>
      <c r="AC6" s="21" t="s">
        <v>38</v>
      </c>
      <c r="AD6" s="19" t="s">
        <v>39</v>
      </c>
      <c r="AE6" s="20" t="s">
        <v>37</v>
      </c>
      <c r="AF6" s="21" t="s">
        <v>38</v>
      </c>
      <c r="AG6" s="19" t="s">
        <v>39</v>
      </c>
      <c r="AH6" s="20" t="s">
        <v>37</v>
      </c>
      <c r="AI6" s="21" t="s">
        <v>38</v>
      </c>
      <c r="AJ6" s="19" t="s">
        <v>39</v>
      </c>
      <c r="AK6" s="20" t="s">
        <v>37</v>
      </c>
      <c r="AL6" s="21" t="s">
        <v>38</v>
      </c>
      <c r="AM6" s="19" t="s">
        <v>39</v>
      </c>
      <c r="AN6" s="20" t="s">
        <v>37</v>
      </c>
      <c r="AO6" s="21" t="s">
        <v>38</v>
      </c>
      <c r="AP6" s="19" t="s">
        <v>39</v>
      </c>
      <c r="AQ6" s="20" t="s">
        <v>37</v>
      </c>
      <c r="AR6" s="21" t="s">
        <v>38</v>
      </c>
      <c r="AS6" s="19" t="s">
        <v>39</v>
      </c>
      <c r="AT6" s="20" t="s">
        <v>37</v>
      </c>
      <c r="AU6" s="21" t="s">
        <v>38</v>
      </c>
      <c r="AV6" s="22" t="s">
        <v>39</v>
      </c>
      <c r="AW6" s="23" t="s">
        <v>37</v>
      </c>
      <c r="AX6" s="21" t="s">
        <v>38</v>
      </c>
      <c r="AY6" s="19" t="s">
        <v>39</v>
      </c>
      <c r="AZ6" s="18" t="s">
        <v>37</v>
      </c>
      <c r="BA6" s="19" t="s">
        <v>38</v>
      </c>
      <c r="BB6" s="19" t="s">
        <v>39</v>
      </c>
      <c r="BC6" s="23" t="s">
        <v>37</v>
      </c>
      <c r="BD6" s="21" t="s">
        <v>38</v>
      </c>
      <c r="BE6" s="19" t="s">
        <v>40</v>
      </c>
      <c r="BF6" s="18" t="s">
        <v>37</v>
      </c>
      <c r="BG6" s="19" t="s">
        <v>38</v>
      </c>
      <c r="BH6" s="19" t="s">
        <v>40</v>
      </c>
      <c r="BI6" s="23" t="s">
        <v>37</v>
      </c>
      <c r="BJ6" s="21" t="s">
        <v>38</v>
      </c>
      <c r="BK6" s="19" t="s">
        <v>40</v>
      </c>
      <c r="BL6" s="23" t="s">
        <v>37</v>
      </c>
      <c r="BM6" s="21" t="s">
        <v>38</v>
      </c>
      <c r="BN6" s="19" t="s">
        <v>39</v>
      </c>
      <c r="BO6" s="18" t="s">
        <v>37</v>
      </c>
      <c r="BP6" s="19" t="s">
        <v>38</v>
      </c>
      <c r="BQ6" s="19" t="s">
        <v>39</v>
      </c>
      <c r="BR6" s="23" t="s">
        <v>37</v>
      </c>
      <c r="BS6" s="21" t="s">
        <v>38</v>
      </c>
      <c r="BT6" s="19" t="s">
        <v>39</v>
      </c>
      <c r="BU6" s="20" t="s">
        <v>37</v>
      </c>
      <c r="BV6" s="21" t="s">
        <v>38</v>
      </c>
      <c r="BW6" s="22" t="s">
        <v>39</v>
      </c>
      <c r="BX6" s="23" t="s">
        <v>37</v>
      </c>
      <c r="BY6" s="21" t="s">
        <v>38</v>
      </c>
      <c r="BZ6" s="19" t="s">
        <v>39</v>
      </c>
      <c r="CA6" s="24"/>
      <c r="CB6" s="25"/>
      <c r="CC6" s="24" t="s">
        <v>37</v>
      </c>
      <c r="CD6" s="25" t="s">
        <v>38</v>
      </c>
      <c r="CE6" s="25"/>
      <c r="CF6" s="25"/>
      <c r="CG6" s="24" t="s">
        <v>37</v>
      </c>
      <c r="CH6" s="26" t="s">
        <v>38</v>
      </c>
      <c r="CI6" s="25"/>
    </row>
    <row r="7" spans="1:87" ht="16.5" customHeight="1">
      <c r="A7" s="27">
        <v>72</v>
      </c>
      <c r="B7" s="28" t="s">
        <v>41</v>
      </c>
      <c r="C7" s="29" t="s">
        <v>42</v>
      </c>
      <c r="D7" s="30"/>
      <c r="E7" s="31"/>
      <c r="F7" s="32"/>
      <c r="G7" s="30"/>
      <c r="H7" s="31"/>
      <c r="I7" s="32"/>
      <c r="J7" s="30"/>
      <c r="K7" s="31"/>
      <c r="L7" s="32"/>
      <c r="M7" s="30"/>
      <c r="N7" s="31"/>
      <c r="O7" s="32"/>
      <c r="P7" s="30"/>
      <c r="Q7" s="31"/>
      <c r="R7" s="32"/>
      <c r="S7" s="30"/>
      <c r="T7" s="31"/>
      <c r="U7" s="32"/>
      <c r="V7" s="30"/>
      <c r="W7" s="31"/>
      <c r="X7" s="32"/>
      <c r="Y7" s="30"/>
      <c r="Z7" s="31"/>
      <c r="AA7" s="32"/>
      <c r="AB7" s="30"/>
      <c r="AC7" s="31"/>
      <c r="AD7" s="32"/>
      <c r="AE7" s="30"/>
      <c r="AF7" s="31"/>
      <c r="AG7" s="32"/>
      <c r="AH7" s="30"/>
      <c r="AI7" s="31"/>
      <c r="AJ7" s="32"/>
      <c r="AK7" s="30"/>
      <c r="AL7" s="31"/>
      <c r="AM7" s="32"/>
      <c r="AN7" s="30"/>
      <c r="AO7" s="31"/>
      <c r="AP7" s="32"/>
      <c r="AQ7" s="30"/>
      <c r="AR7" s="31"/>
      <c r="AS7" s="32"/>
      <c r="AT7" s="30"/>
      <c r="AU7" s="31"/>
      <c r="AV7" s="33"/>
      <c r="AW7" s="30"/>
      <c r="AX7" s="31"/>
      <c r="AY7" s="32"/>
      <c r="AZ7" s="34"/>
      <c r="BA7" s="35"/>
      <c r="BB7" s="32"/>
      <c r="BC7" s="36"/>
      <c r="BD7" s="37"/>
      <c r="BE7" s="38"/>
      <c r="BF7" s="34"/>
      <c r="BG7" s="35"/>
      <c r="BH7" s="32"/>
      <c r="BI7" s="36"/>
      <c r="BJ7" s="37"/>
      <c r="BK7" s="38"/>
      <c r="BL7" s="36"/>
      <c r="BM7" s="37"/>
      <c r="BN7" s="38"/>
      <c r="BO7" s="34"/>
      <c r="BP7" s="35"/>
      <c r="BQ7" s="32"/>
      <c r="BR7" s="36"/>
      <c r="BS7" s="37"/>
      <c r="BT7" s="38"/>
      <c r="BU7" s="39"/>
      <c r="BV7" s="37"/>
      <c r="BW7" s="40"/>
      <c r="BX7" s="36"/>
      <c r="BY7" s="37"/>
      <c r="BZ7" s="38"/>
      <c r="CA7" s="41">
        <v>9</v>
      </c>
      <c r="CB7" s="42">
        <f>CE7*CA7</f>
        <v>0</v>
      </c>
      <c r="CC7" s="42">
        <v>310</v>
      </c>
      <c r="CD7" s="42">
        <f>CC7-CC7*CC4</f>
        <v>310</v>
      </c>
      <c r="CE7" s="42">
        <f>SUM(D7:BZ7)</f>
        <v>0</v>
      </c>
      <c r="CF7" s="42"/>
      <c r="CG7" s="42"/>
      <c r="CH7" s="42">
        <v>360</v>
      </c>
      <c r="CI7" s="42">
        <f>(F7+I7)*CH7</f>
        <v>0</v>
      </c>
    </row>
    <row r="8" spans="1:87" ht="16.5" customHeight="1">
      <c r="A8" s="43">
        <v>72</v>
      </c>
      <c r="B8" s="44" t="s">
        <v>43</v>
      </c>
      <c r="C8" s="29" t="s">
        <v>44</v>
      </c>
      <c r="D8" s="45"/>
      <c r="E8" s="46"/>
      <c r="F8" s="38"/>
      <c r="G8" s="45"/>
      <c r="H8" s="46"/>
      <c r="I8" s="38"/>
      <c r="J8" s="45"/>
      <c r="K8" s="46"/>
      <c r="L8" s="38"/>
      <c r="M8" s="45"/>
      <c r="N8" s="46"/>
      <c r="O8" s="38"/>
      <c r="P8" s="45"/>
      <c r="Q8" s="46"/>
      <c r="R8" s="38"/>
      <c r="S8" s="45"/>
      <c r="T8" s="46"/>
      <c r="U8" s="38"/>
      <c r="V8" s="45"/>
      <c r="W8" s="46"/>
      <c r="X8" s="38"/>
      <c r="Y8" s="45"/>
      <c r="Z8" s="46"/>
      <c r="AA8" s="38"/>
      <c r="AB8" s="45"/>
      <c r="AC8" s="46"/>
      <c r="AD8" s="38"/>
      <c r="AE8" s="45"/>
      <c r="AF8" s="46"/>
      <c r="AG8" s="38"/>
      <c r="AH8" s="45"/>
      <c r="AI8" s="46"/>
      <c r="AJ8" s="38"/>
      <c r="AK8" s="45"/>
      <c r="AL8" s="46"/>
      <c r="AM8" s="38"/>
      <c r="AN8" s="45"/>
      <c r="AO8" s="46"/>
      <c r="AP8" s="38"/>
      <c r="AQ8" s="45"/>
      <c r="AR8" s="46"/>
      <c r="AS8" s="38"/>
      <c r="AT8" s="45"/>
      <c r="AU8" s="46"/>
      <c r="AV8" s="40"/>
      <c r="AW8" s="45"/>
      <c r="AX8" s="46"/>
      <c r="AY8" s="38"/>
      <c r="AZ8" s="36"/>
      <c r="BA8" s="37"/>
      <c r="BB8" s="38"/>
      <c r="BC8" s="36"/>
      <c r="BD8" s="37"/>
      <c r="BE8" s="38"/>
      <c r="BF8" s="36"/>
      <c r="BG8" s="37"/>
      <c r="BH8" s="38"/>
      <c r="BI8" s="36"/>
      <c r="BJ8" s="37"/>
      <c r="BK8" s="38"/>
      <c r="BL8" s="36"/>
      <c r="BM8" s="37"/>
      <c r="BN8" s="38"/>
      <c r="BO8" s="36"/>
      <c r="BP8" s="37"/>
      <c r="BQ8" s="38"/>
      <c r="BR8" s="36"/>
      <c r="BS8" s="37"/>
      <c r="BT8" s="38"/>
      <c r="BU8" s="39"/>
      <c r="BV8" s="37"/>
      <c r="BW8" s="40"/>
      <c r="BX8" s="36"/>
      <c r="BY8" s="37"/>
      <c r="BZ8" s="38"/>
      <c r="CA8" s="41">
        <v>14</v>
      </c>
      <c r="CB8" s="42">
        <f>CE8*CA8</f>
        <v>0</v>
      </c>
      <c r="CC8" s="42">
        <v>660</v>
      </c>
      <c r="CD8" s="42">
        <f>CC8-CC8*CC4</f>
        <v>660</v>
      </c>
      <c r="CE8" s="42">
        <f>SUM(D8:BZ8)</f>
        <v>0</v>
      </c>
      <c r="CF8" s="42"/>
      <c r="CG8" s="42"/>
      <c r="CH8" s="42">
        <v>680</v>
      </c>
      <c r="CI8" s="42">
        <f>(F8+I8)*CH8</f>
        <v>0</v>
      </c>
    </row>
    <row r="9" spans="1:87" ht="16.5" customHeight="1">
      <c r="A9" s="47">
        <v>72</v>
      </c>
      <c r="B9" s="48" t="s">
        <v>45</v>
      </c>
      <c r="C9" s="29" t="s">
        <v>46</v>
      </c>
      <c r="D9" s="45"/>
      <c r="E9" s="46"/>
      <c r="F9" s="38"/>
      <c r="G9" s="45"/>
      <c r="H9" s="46"/>
      <c r="I9" s="38"/>
      <c r="J9" s="45"/>
      <c r="K9" s="46"/>
      <c r="L9" s="38"/>
      <c r="M9" s="45"/>
      <c r="N9" s="46"/>
      <c r="O9" s="38"/>
      <c r="P9" s="45"/>
      <c r="Q9" s="46"/>
      <c r="R9" s="38"/>
      <c r="S9" s="45"/>
      <c r="T9" s="46"/>
      <c r="U9" s="38"/>
      <c r="V9" s="45"/>
      <c r="W9" s="46"/>
      <c r="X9" s="38"/>
      <c r="Y9" s="45"/>
      <c r="Z9" s="46"/>
      <c r="AA9" s="38"/>
      <c r="AB9" s="45"/>
      <c r="AC9" s="46"/>
      <c r="AD9" s="38"/>
      <c r="AE9" s="45"/>
      <c r="AF9" s="46"/>
      <c r="AG9" s="38"/>
      <c r="AH9" s="45"/>
      <c r="AI9" s="46"/>
      <c r="AJ9" s="38"/>
      <c r="AK9" s="45"/>
      <c r="AL9" s="46"/>
      <c r="AM9" s="38"/>
      <c r="AN9" s="45"/>
      <c r="AO9" s="46"/>
      <c r="AP9" s="38"/>
      <c r="AQ9" s="45"/>
      <c r="AR9" s="46"/>
      <c r="AS9" s="38"/>
      <c r="AT9" s="45"/>
      <c r="AU9" s="46"/>
      <c r="AV9" s="40"/>
      <c r="AW9" s="45"/>
      <c r="AX9" s="46"/>
      <c r="AY9" s="38"/>
      <c r="AZ9" s="36"/>
      <c r="BA9" s="37"/>
      <c r="BB9" s="38"/>
      <c r="BC9" s="36"/>
      <c r="BD9" s="37"/>
      <c r="BE9" s="38"/>
      <c r="BF9" s="36"/>
      <c r="BG9" s="37"/>
      <c r="BH9" s="38"/>
      <c r="BI9" s="36"/>
      <c r="BJ9" s="37"/>
      <c r="BK9" s="38"/>
      <c r="BL9" s="36"/>
      <c r="BM9" s="37"/>
      <c r="BN9" s="38"/>
      <c r="BO9" s="36"/>
      <c r="BP9" s="37"/>
      <c r="BQ9" s="38"/>
      <c r="BR9" s="36"/>
      <c r="BS9" s="37"/>
      <c r="BT9" s="38"/>
      <c r="BU9" s="39"/>
      <c r="BV9" s="37"/>
      <c r="BW9" s="40"/>
      <c r="BX9" s="36"/>
      <c r="BY9" s="37"/>
      <c r="BZ9" s="38"/>
      <c r="CA9" s="41">
        <v>17</v>
      </c>
      <c r="CB9" s="42">
        <f>CE9*CA9</f>
        <v>0</v>
      </c>
      <c r="CC9" s="42">
        <v>785</v>
      </c>
      <c r="CD9" s="42">
        <f>CC9-CC9*CC4</f>
        <v>785</v>
      </c>
      <c r="CE9" s="42">
        <f>SUM(D9:BZ9)</f>
        <v>0</v>
      </c>
      <c r="CF9" s="42"/>
      <c r="CG9" s="42"/>
      <c r="CH9" s="42">
        <v>800</v>
      </c>
      <c r="CI9" s="42">
        <f>(F9+I9)*CH9</f>
        <v>0</v>
      </c>
    </row>
    <row r="10" spans="1:87" ht="16.5" customHeight="1">
      <c r="A10" s="43">
        <v>72</v>
      </c>
      <c r="B10" s="44" t="s">
        <v>47</v>
      </c>
      <c r="C10" s="29" t="s">
        <v>48</v>
      </c>
      <c r="D10" s="45"/>
      <c r="E10" s="46"/>
      <c r="F10" s="38"/>
      <c r="G10" s="45"/>
      <c r="H10" s="46"/>
      <c r="I10" s="38"/>
      <c r="J10" s="45"/>
      <c r="K10" s="46"/>
      <c r="L10" s="38"/>
      <c r="M10" s="45"/>
      <c r="N10" s="46"/>
      <c r="O10" s="38"/>
      <c r="P10" s="45"/>
      <c r="Q10" s="46"/>
      <c r="R10" s="38"/>
      <c r="S10" s="45"/>
      <c r="T10" s="46"/>
      <c r="U10" s="38"/>
      <c r="V10" s="45"/>
      <c r="W10" s="46"/>
      <c r="X10" s="38"/>
      <c r="Y10" s="45"/>
      <c r="Z10" s="46"/>
      <c r="AA10" s="38"/>
      <c r="AB10" s="45"/>
      <c r="AC10" s="46"/>
      <c r="AD10" s="38"/>
      <c r="AE10" s="45"/>
      <c r="AF10" s="46"/>
      <c r="AG10" s="38"/>
      <c r="AH10" s="45"/>
      <c r="AI10" s="46"/>
      <c r="AJ10" s="38"/>
      <c r="AK10" s="45"/>
      <c r="AL10" s="46"/>
      <c r="AM10" s="38"/>
      <c r="AN10" s="45"/>
      <c r="AO10" s="46"/>
      <c r="AP10" s="38"/>
      <c r="AQ10" s="45"/>
      <c r="AR10" s="46"/>
      <c r="AS10" s="38"/>
      <c r="AT10" s="45"/>
      <c r="AU10" s="46"/>
      <c r="AV10" s="40"/>
      <c r="AW10" s="45"/>
      <c r="AX10" s="46"/>
      <c r="AY10" s="38"/>
      <c r="AZ10" s="36"/>
      <c r="BA10" s="37"/>
      <c r="BB10" s="38"/>
      <c r="BC10" s="36"/>
      <c r="BD10" s="37"/>
      <c r="BE10" s="38"/>
      <c r="BF10" s="36"/>
      <c r="BG10" s="37"/>
      <c r="BH10" s="38"/>
      <c r="BI10" s="36"/>
      <c r="BJ10" s="37"/>
      <c r="BK10" s="38"/>
      <c r="BL10" s="36"/>
      <c r="BM10" s="37"/>
      <c r="BN10" s="38"/>
      <c r="BO10" s="36"/>
      <c r="BP10" s="37"/>
      <c r="BQ10" s="38"/>
      <c r="BR10" s="36"/>
      <c r="BS10" s="37"/>
      <c r="BT10" s="38"/>
      <c r="BU10" s="39"/>
      <c r="BV10" s="37"/>
      <c r="BW10" s="40"/>
      <c r="BX10" s="36"/>
      <c r="BY10" s="37"/>
      <c r="BZ10" s="38"/>
      <c r="CA10" s="41">
        <v>19</v>
      </c>
      <c r="CB10" s="42">
        <f>CE10*CA10</f>
        <v>0</v>
      </c>
      <c r="CC10" s="42">
        <v>920</v>
      </c>
      <c r="CD10" s="42">
        <f>CC10-CC10*CC4</f>
        <v>920</v>
      </c>
      <c r="CE10" s="42">
        <f>SUM(D10:BZ10)</f>
        <v>0</v>
      </c>
      <c r="CF10" s="42"/>
      <c r="CG10" s="42"/>
      <c r="CH10" s="42">
        <v>940</v>
      </c>
      <c r="CI10" s="42">
        <f>(F10+I10)*CH10</f>
        <v>0</v>
      </c>
    </row>
    <row r="11" spans="1:87" ht="16.5" customHeight="1">
      <c r="A11" s="47">
        <v>72</v>
      </c>
      <c r="B11" s="48" t="s">
        <v>49</v>
      </c>
      <c r="C11" s="29" t="s">
        <v>50</v>
      </c>
      <c r="D11" s="45"/>
      <c r="E11" s="46"/>
      <c r="F11" s="38"/>
      <c r="G11" s="45"/>
      <c r="H11" s="46"/>
      <c r="I11" s="38"/>
      <c r="J11" s="45"/>
      <c r="K11" s="46"/>
      <c r="L11" s="38"/>
      <c r="M11" s="45"/>
      <c r="N11" s="46"/>
      <c r="O11" s="38"/>
      <c r="P11" s="45"/>
      <c r="Q11" s="46"/>
      <c r="R11" s="38"/>
      <c r="S11" s="45"/>
      <c r="T11" s="46"/>
      <c r="U11" s="38"/>
      <c r="V11" s="45"/>
      <c r="W11" s="46"/>
      <c r="X11" s="38"/>
      <c r="Y11" s="45"/>
      <c r="Z11" s="46"/>
      <c r="AA11" s="38"/>
      <c r="AB11" s="45"/>
      <c r="AC11" s="46"/>
      <c r="AD11" s="38"/>
      <c r="AE11" s="45"/>
      <c r="AF11" s="46"/>
      <c r="AG11" s="38"/>
      <c r="AH11" s="45"/>
      <c r="AI11" s="46"/>
      <c r="AJ11" s="38"/>
      <c r="AK11" s="45"/>
      <c r="AL11" s="46"/>
      <c r="AM11" s="38"/>
      <c r="AN11" s="45"/>
      <c r="AO11" s="46"/>
      <c r="AP11" s="38"/>
      <c r="AQ11" s="45"/>
      <c r="AR11" s="46"/>
      <c r="AS11" s="38"/>
      <c r="AT11" s="45"/>
      <c r="AU11" s="46"/>
      <c r="AV11" s="40"/>
      <c r="AW11" s="45"/>
      <c r="AX11" s="46"/>
      <c r="AY11" s="38"/>
      <c r="AZ11" s="36"/>
      <c r="BA11" s="37"/>
      <c r="BB11" s="38"/>
      <c r="BC11" s="36"/>
      <c r="BD11" s="37"/>
      <c r="BE11" s="38"/>
      <c r="BF11" s="36"/>
      <c r="BG11" s="37"/>
      <c r="BH11" s="38"/>
      <c r="BI11" s="36"/>
      <c r="BJ11" s="37"/>
      <c r="BK11" s="38"/>
      <c r="BL11" s="36"/>
      <c r="BM11" s="37"/>
      <c r="BN11" s="38"/>
      <c r="BO11" s="36"/>
      <c r="BP11" s="37"/>
      <c r="BQ11" s="38"/>
      <c r="BR11" s="36"/>
      <c r="BS11" s="37"/>
      <c r="BT11" s="38"/>
      <c r="BU11" s="39"/>
      <c r="BV11" s="37"/>
      <c r="BW11" s="40"/>
      <c r="BX11" s="36"/>
      <c r="BY11" s="37"/>
      <c r="BZ11" s="38"/>
      <c r="CA11" s="41">
        <v>22</v>
      </c>
      <c r="CB11" s="42">
        <f>CE11*CA11</f>
        <v>0</v>
      </c>
      <c r="CC11" s="42">
        <v>1115</v>
      </c>
      <c r="CD11" s="42">
        <f>CC11-CC11*CC4</f>
        <v>1115</v>
      </c>
      <c r="CE11" s="42">
        <f>SUM(D11:BZ11)</f>
        <v>0</v>
      </c>
      <c r="CF11" s="42"/>
      <c r="CG11" s="42"/>
      <c r="CH11" s="42">
        <v>1140</v>
      </c>
      <c r="CI11" s="42">
        <f>(F11+I11)*CH11</f>
        <v>0</v>
      </c>
    </row>
    <row r="12" spans="1:87" ht="16.5" customHeight="1">
      <c r="A12" s="27">
        <v>72</v>
      </c>
      <c r="B12" s="49" t="s">
        <v>51</v>
      </c>
      <c r="C12" s="50" t="s">
        <v>52</v>
      </c>
      <c r="D12" s="51"/>
      <c r="E12" s="52"/>
      <c r="F12" s="53"/>
      <c r="G12" s="51"/>
      <c r="H12" s="52"/>
      <c r="I12" s="53"/>
      <c r="J12" s="51"/>
      <c r="K12" s="52"/>
      <c r="L12" s="53"/>
      <c r="M12" s="51"/>
      <c r="N12" s="52"/>
      <c r="O12" s="53"/>
      <c r="P12" s="51"/>
      <c r="Q12" s="52"/>
      <c r="R12" s="53"/>
      <c r="S12" s="51"/>
      <c r="T12" s="52"/>
      <c r="U12" s="53"/>
      <c r="V12" s="51"/>
      <c r="W12" s="52"/>
      <c r="X12" s="53"/>
      <c r="Y12" s="51"/>
      <c r="Z12" s="52"/>
      <c r="AA12" s="53"/>
      <c r="AB12" s="51"/>
      <c r="AC12" s="52"/>
      <c r="AD12" s="53"/>
      <c r="AE12" s="51"/>
      <c r="AF12" s="52"/>
      <c r="AG12" s="53"/>
      <c r="AH12" s="51"/>
      <c r="AI12" s="52"/>
      <c r="AJ12" s="53"/>
      <c r="AK12" s="51"/>
      <c r="AL12" s="52"/>
      <c r="AM12" s="53"/>
      <c r="AN12" s="51"/>
      <c r="AO12" s="52"/>
      <c r="AP12" s="53"/>
      <c r="AQ12" s="51"/>
      <c r="AR12" s="52"/>
      <c r="AS12" s="53"/>
      <c r="AT12" s="51"/>
      <c r="AU12" s="52"/>
      <c r="AV12" s="54"/>
      <c r="AW12" s="51"/>
      <c r="AX12" s="52"/>
      <c r="AY12" s="53"/>
      <c r="AZ12" s="55"/>
      <c r="BA12" s="56"/>
      <c r="BB12" s="53"/>
      <c r="BC12" s="55"/>
      <c r="BD12" s="56"/>
      <c r="BE12" s="53"/>
      <c r="BF12" s="55"/>
      <c r="BG12" s="56"/>
      <c r="BH12" s="53"/>
      <c r="BI12" s="55"/>
      <c r="BJ12" s="56"/>
      <c r="BK12" s="53"/>
      <c r="BL12" s="55"/>
      <c r="BM12" s="56"/>
      <c r="BN12" s="53"/>
      <c r="BO12" s="55"/>
      <c r="BP12" s="56"/>
      <c r="BQ12" s="53"/>
      <c r="BR12" s="55"/>
      <c r="BS12" s="56"/>
      <c r="BT12" s="53"/>
      <c r="BU12" s="57"/>
      <c r="BV12" s="56"/>
      <c r="BW12" s="54"/>
      <c r="BX12" s="55"/>
      <c r="BY12" s="56"/>
      <c r="BZ12" s="53"/>
      <c r="CA12" s="41">
        <v>19</v>
      </c>
      <c r="CB12" s="42">
        <f>CE12*CA12</f>
        <v>0</v>
      </c>
      <c r="CC12" s="42">
        <v>1020</v>
      </c>
      <c r="CD12" s="42">
        <f>CC12-CC12*CC4</f>
        <v>1020</v>
      </c>
      <c r="CE12" s="42">
        <f>SUM(D12:BZ12)</f>
        <v>0</v>
      </c>
      <c r="CF12" s="42"/>
      <c r="CG12" s="42"/>
      <c r="CH12" s="42">
        <v>1040</v>
      </c>
      <c r="CI12" s="42">
        <f>(F12+I12)*CH12</f>
        <v>0</v>
      </c>
    </row>
    <row r="13" spans="1:87" ht="16.5" customHeight="1">
      <c r="A13" s="43">
        <v>72</v>
      </c>
      <c r="B13" s="58" t="s">
        <v>53</v>
      </c>
      <c r="C13" s="50" t="s">
        <v>54</v>
      </c>
      <c r="D13" s="51"/>
      <c r="E13" s="52"/>
      <c r="F13" s="53"/>
      <c r="G13" s="51"/>
      <c r="H13" s="52"/>
      <c r="I13" s="53"/>
      <c r="J13" s="51"/>
      <c r="K13" s="52"/>
      <c r="L13" s="53"/>
      <c r="M13" s="51"/>
      <c r="N13" s="52"/>
      <c r="O13" s="53"/>
      <c r="P13" s="51"/>
      <c r="Q13" s="52"/>
      <c r="R13" s="53"/>
      <c r="S13" s="51"/>
      <c r="T13" s="52"/>
      <c r="U13" s="53"/>
      <c r="V13" s="51"/>
      <c r="W13" s="52"/>
      <c r="X13" s="53"/>
      <c r="Y13" s="51"/>
      <c r="Z13" s="52"/>
      <c r="AA13" s="53"/>
      <c r="AB13" s="51"/>
      <c r="AC13" s="52"/>
      <c r="AD13" s="53"/>
      <c r="AE13" s="51"/>
      <c r="AF13" s="52"/>
      <c r="AG13" s="53"/>
      <c r="AH13" s="51"/>
      <c r="AI13" s="52"/>
      <c r="AJ13" s="53"/>
      <c r="AK13" s="51"/>
      <c r="AL13" s="52"/>
      <c r="AM13" s="53"/>
      <c r="AN13" s="51"/>
      <c r="AO13" s="52"/>
      <c r="AP13" s="53"/>
      <c r="AQ13" s="51"/>
      <c r="AR13" s="52"/>
      <c r="AS13" s="53"/>
      <c r="AT13" s="51"/>
      <c r="AU13" s="52"/>
      <c r="AV13" s="54"/>
      <c r="AW13" s="51"/>
      <c r="AX13" s="52"/>
      <c r="AY13" s="53"/>
      <c r="AZ13" s="55"/>
      <c r="BA13" s="56"/>
      <c r="BB13" s="53"/>
      <c r="BC13" s="55"/>
      <c r="BD13" s="56"/>
      <c r="BE13" s="53"/>
      <c r="BF13" s="55"/>
      <c r="BG13" s="56"/>
      <c r="BH13" s="53"/>
      <c r="BI13" s="55"/>
      <c r="BJ13" s="56"/>
      <c r="BK13" s="53"/>
      <c r="BL13" s="55"/>
      <c r="BM13" s="56"/>
      <c r="BN13" s="53"/>
      <c r="BO13" s="55"/>
      <c r="BP13" s="56"/>
      <c r="BQ13" s="53"/>
      <c r="BR13" s="55"/>
      <c r="BS13" s="56"/>
      <c r="BT13" s="53"/>
      <c r="BU13" s="57"/>
      <c r="BV13" s="56"/>
      <c r="BW13" s="54"/>
      <c r="BX13" s="55"/>
      <c r="BY13" s="56"/>
      <c r="BZ13" s="53"/>
      <c r="CA13" s="41">
        <v>28</v>
      </c>
      <c r="CB13" s="42">
        <f>CE13*CA13</f>
        <v>0</v>
      </c>
      <c r="CC13" s="42">
        <v>1400</v>
      </c>
      <c r="CD13" s="42">
        <f>CC13-CC13*CC4</f>
        <v>1400</v>
      </c>
      <c r="CE13" s="42">
        <f>SUM(D13:BZ13)</f>
        <v>0</v>
      </c>
      <c r="CF13" s="42"/>
      <c r="CG13" s="42"/>
      <c r="CH13" s="42">
        <v>1445</v>
      </c>
      <c r="CI13" s="42">
        <f>(F13+I13)*CH13</f>
        <v>0</v>
      </c>
    </row>
    <row r="14" spans="1:87" ht="16.5" customHeight="1">
      <c r="A14" s="47">
        <v>72</v>
      </c>
      <c r="B14" s="49" t="s">
        <v>55</v>
      </c>
      <c r="C14" s="50" t="s">
        <v>56</v>
      </c>
      <c r="D14" s="51"/>
      <c r="E14" s="52"/>
      <c r="F14" s="53"/>
      <c r="G14" s="51"/>
      <c r="H14" s="52"/>
      <c r="I14" s="53"/>
      <c r="J14" s="51"/>
      <c r="K14" s="52"/>
      <c r="L14" s="53"/>
      <c r="M14" s="51"/>
      <c r="N14" s="52"/>
      <c r="O14" s="53"/>
      <c r="P14" s="51"/>
      <c r="Q14" s="52"/>
      <c r="R14" s="53"/>
      <c r="S14" s="51"/>
      <c r="T14" s="52"/>
      <c r="U14" s="53"/>
      <c r="V14" s="51"/>
      <c r="W14" s="52"/>
      <c r="X14" s="53"/>
      <c r="Y14" s="51"/>
      <c r="Z14" s="52"/>
      <c r="AA14" s="53"/>
      <c r="AB14" s="51"/>
      <c r="AC14" s="52"/>
      <c r="AD14" s="53"/>
      <c r="AE14" s="51"/>
      <c r="AF14" s="52"/>
      <c r="AG14" s="53"/>
      <c r="AH14" s="51"/>
      <c r="AI14" s="52"/>
      <c r="AJ14" s="53"/>
      <c r="AK14" s="51"/>
      <c r="AL14" s="52"/>
      <c r="AM14" s="53"/>
      <c r="AN14" s="51"/>
      <c r="AO14" s="52"/>
      <c r="AP14" s="53"/>
      <c r="AQ14" s="51"/>
      <c r="AR14" s="52"/>
      <c r="AS14" s="53"/>
      <c r="AT14" s="51"/>
      <c r="AU14" s="52"/>
      <c r="AV14" s="54"/>
      <c r="AW14" s="51"/>
      <c r="AX14" s="52"/>
      <c r="AY14" s="53"/>
      <c r="AZ14" s="55"/>
      <c r="BA14" s="56"/>
      <c r="BB14" s="53"/>
      <c r="BC14" s="55"/>
      <c r="BD14" s="56"/>
      <c r="BE14" s="53"/>
      <c r="BF14" s="55"/>
      <c r="BG14" s="56"/>
      <c r="BH14" s="53"/>
      <c r="BI14" s="55"/>
      <c r="BJ14" s="56"/>
      <c r="BK14" s="53"/>
      <c r="BL14" s="55"/>
      <c r="BM14" s="56"/>
      <c r="BN14" s="53"/>
      <c r="BO14" s="55"/>
      <c r="BP14" s="56"/>
      <c r="BQ14" s="53"/>
      <c r="BR14" s="55"/>
      <c r="BS14" s="56"/>
      <c r="BT14" s="53"/>
      <c r="BU14" s="57"/>
      <c r="BV14" s="56"/>
      <c r="BW14" s="54"/>
      <c r="BX14" s="55"/>
      <c r="BY14" s="56"/>
      <c r="BZ14" s="53"/>
      <c r="CA14" s="41">
        <v>19</v>
      </c>
      <c r="CB14" s="42">
        <f>CE14*CA14</f>
        <v>0</v>
      </c>
      <c r="CC14" s="42">
        <v>860</v>
      </c>
      <c r="CD14" s="42">
        <f>CC14-CC14*CC4</f>
        <v>860</v>
      </c>
      <c r="CE14" s="42">
        <f>SUM(D14:BZ14)</f>
        <v>0</v>
      </c>
      <c r="CF14" s="42"/>
      <c r="CG14" s="42"/>
      <c r="CH14" s="42">
        <v>945</v>
      </c>
      <c r="CI14" s="42">
        <f>(F14+I14)*CH14</f>
        <v>0</v>
      </c>
    </row>
    <row r="15" spans="1:87" ht="16.5" customHeight="1">
      <c r="A15" s="43">
        <v>72</v>
      </c>
      <c r="B15" s="48" t="s">
        <v>57</v>
      </c>
      <c r="C15" s="29" t="s">
        <v>58</v>
      </c>
      <c r="D15" s="45"/>
      <c r="E15" s="46"/>
      <c r="F15" s="38"/>
      <c r="G15" s="45"/>
      <c r="H15" s="46"/>
      <c r="I15" s="38"/>
      <c r="J15" s="45"/>
      <c r="K15" s="46"/>
      <c r="L15" s="38"/>
      <c r="M15" s="45"/>
      <c r="N15" s="46"/>
      <c r="O15" s="38"/>
      <c r="P15" s="45"/>
      <c r="Q15" s="46"/>
      <c r="R15" s="38"/>
      <c r="S15" s="45"/>
      <c r="T15" s="46"/>
      <c r="U15" s="38"/>
      <c r="V15" s="45"/>
      <c r="W15" s="46"/>
      <c r="X15" s="38"/>
      <c r="Y15" s="45"/>
      <c r="Z15" s="46"/>
      <c r="AA15" s="38"/>
      <c r="AB15" s="45"/>
      <c r="AC15" s="46"/>
      <c r="AD15" s="38"/>
      <c r="AE15" s="45"/>
      <c r="AF15" s="46"/>
      <c r="AG15" s="38"/>
      <c r="AH15" s="45"/>
      <c r="AI15" s="46"/>
      <c r="AJ15" s="38"/>
      <c r="AK15" s="45"/>
      <c r="AL15" s="46"/>
      <c r="AM15" s="38"/>
      <c r="AN15" s="45"/>
      <c r="AO15" s="46"/>
      <c r="AP15" s="38"/>
      <c r="AQ15" s="45"/>
      <c r="AR15" s="46"/>
      <c r="AS15" s="38"/>
      <c r="AT15" s="45"/>
      <c r="AU15" s="46"/>
      <c r="AV15" s="40"/>
      <c r="AW15" s="45"/>
      <c r="AX15" s="46"/>
      <c r="AY15" s="38"/>
      <c r="AZ15" s="36"/>
      <c r="BA15" s="37"/>
      <c r="BB15" s="38"/>
      <c r="BC15" s="36"/>
      <c r="BD15" s="37"/>
      <c r="BE15" s="38"/>
      <c r="BF15" s="36"/>
      <c r="BG15" s="37"/>
      <c r="BH15" s="38"/>
      <c r="BI15" s="36"/>
      <c r="BJ15" s="37"/>
      <c r="BK15" s="38"/>
      <c r="BL15" s="36"/>
      <c r="BM15" s="37"/>
      <c r="BN15" s="38"/>
      <c r="BO15" s="36"/>
      <c r="BP15" s="37"/>
      <c r="BQ15" s="38"/>
      <c r="BR15" s="36"/>
      <c r="BS15" s="37"/>
      <c r="BT15" s="38"/>
      <c r="BU15" s="39"/>
      <c r="BV15" s="37"/>
      <c r="BW15" s="40"/>
      <c r="BX15" s="36"/>
      <c r="BY15" s="37"/>
      <c r="BZ15" s="38"/>
      <c r="CA15" s="41"/>
      <c r="CB15" s="42">
        <f>CE15*CA15</f>
        <v>0</v>
      </c>
      <c r="CC15" s="42"/>
      <c r="CD15" s="42"/>
      <c r="CE15" s="42">
        <f>SUM(D15:BZ15)</f>
        <v>0</v>
      </c>
      <c r="CF15" s="42"/>
      <c r="CG15" s="42"/>
      <c r="CH15" s="42"/>
      <c r="CI15" s="42"/>
    </row>
    <row r="16" spans="1:87" s="61" customFormat="1" ht="16.5" customHeight="1">
      <c r="A16" s="47">
        <v>72</v>
      </c>
      <c r="B16" s="44" t="s">
        <v>59</v>
      </c>
      <c r="C16" s="29" t="s">
        <v>60</v>
      </c>
      <c r="D16" s="45"/>
      <c r="E16" s="46"/>
      <c r="F16" s="38"/>
      <c r="G16" s="45"/>
      <c r="H16" s="46"/>
      <c r="I16" s="38"/>
      <c r="J16" s="45"/>
      <c r="K16" s="46"/>
      <c r="L16" s="38"/>
      <c r="M16" s="45"/>
      <c r="N16" s="46"/>
      <c r="O16" s="38"/>
      <c r="P16" s="45"/>
      <c r="Q16" s="46"/>
      <c r="R16" s="38"/>
      <c r="S16" s="45"/>
      <c r="T16" s="46"/>
      <c r="U16" s="38"/>
      <c r="V16" s="45"/>
      <c r="W16" s="46"/>
      <c r="X16" s="38"/>
      <c r="Y16" s="45"/>
      <c r="Z16" s="46"/>
      <c r="AA16" s="38"/>
      <c r="AB16" s="45"/>
      <c r="AC16" s="46"/>
      <c r="AD16" s="38"/>
      <c r="AE16" s="45"/>
      <c r="AF16" s="46"/>
      <c r="AG16" s="38"/>
      <c r="AH16" s="45"/>
      <c r="AI16" s="46"/>
      <c r="AJ16" s="38"/>
      <c r="AK16" s="45"/>
      <c r="AL16" s="46"/>
      <c r="AM16" s="38"/>
      <c r="AN16" s="45"/>
      <c r="AO16" s="46"/>
      <c r="AP16" s="38"/>
      <c r="AQ16" s="45"/>
      <c r="AR16" s="46"/>
      <c r="AS16" s="38"/>
      <c r="AT16" s="45"/>
      <c r="AU16" s="46"/>
      <c r="AV16" s="40"/>
      <c r="AW16" s="45"/>
      <c r="AX16" s="46"/>
      <c r="AY16" s="38"/>
      <c r="AZ16" s="36"/>
      <c r="BA16" s="37"/>
      <c r="BB16" s="38"/>
      <c r="BC16" s="36"/>
      <c r="BD16" s="37"/>
      <c r="BE16" s="38"/>
      <c r="BF16" s="36"/>
      <c r="BG16" s="37"/>
      <c r="BH16" s="38"/>
      <c r="BI16" s="36"/>
      <c r="BJ16" s="37"/>
      <c r="BK16" s="38"/>
      <c r="BL16" s="36"/>
      <c r="BM16" s="37"/>
      <c r="BN16" s="38"/>
      <c r="BO16" s="36"/>
      <c r="BP16" s="37"/>
      <c r="BQ16" s="38"/>
      <c r="BR16" s="36"/>
      <c r="BS16" s="37"/>
      <c r="BT16" s="38"/>
      <c r="BU16" s="39"/>
      <c r="BV16" s="37"/>
      <c r="BW16" s="40"/>
      <c r="BX16" s="36"/>
      <c r="BY16" s="37"/>
      <c r="BZ16" s="38"/>
      <c r="CA16" s="59">
        <v>4</v>
      </c>
      <c r="CB16" s="42">
        <f>CE16*CA16</f>
        <v>0</v>
      </c>
      <c r="CC16" s="60"/>
      <c r="CD16" s="60"/>
      <c r="CE16" s="42">
        <f>SUM(D16:BZ16)</f>
        <v>0</v>
      </c>
      <c r="CF16" s="42"/>
      <c r="CG16" s="60"/>
      <c r="CH16" s="60">
        <v>130</v>
      </c>
      <c r="CI16" s="60">
        <f>(F16+I16)*CH16</f>
        <v>0</v>
      </c>
    </row>
    <row r="17" spans="1:87" s="61" customFormat="1" ht="16.5" customHeight="1">
      <c r="A17" s="27">
        <v>72</v>
      </c>
      <c r="B17" s="48" t="s">
        <v>61</v>
      </c>
      <c r="C17" s="29" t="s">
        <v>62</v>
      </c>
      <c r="D17" s="45"/>
      <c r="E17" s="46"/>
      <c r="F17" s="38"/>
      <c r="G17" s="45"/>
      <c r="H17" s="46"/>
      <c r="I17" s="38"/>
      <c r="J17" s="45"/>
      <c r="K17" s="46"/>
      <c r="L17" s="38"/>
      <c r="M17" s="45"/>
      <c r="N17" s="46"/>
      <c r="O17" s="38"/>
      <c r="P17" s="45"/>
      <c r="Q17" s="46"/>
      <c r="R17" s="38"/>
      <c r="S17" s="45"/>
      <c r="T17" s="46"/>
      <c r="U17" s="38"/>
      <c r="V17" s="45"/>
      <c r="W17" s="46"/>
      <c r="X17" s="38"/>
      <c r="Y17" s="45"/>
      <c r="Z17" s="46"/>
      <c r="AA17" s="38"/>
      <c r="AB17" s="45"/>
      <c r="AC17" s="46"/>
      <c r="AD17" s="38"/>
      <c r="AE17" s="45"/>
      <c r="AF17" s="46"/>
      <c r="AG17" s="38"/>
      <c r="AH17" s="45"/>
      <c r="AI17" s="46"/>
      <c r="AJ17" s="38"/>
      <c r="AK17" s="45"/>
      <c r="AL17" s="46"/>
      <c r="AM17" s="38"/>
      <c r="AN17" s="45"/>
      <c r="AO17" s="46"/>
      <c r="AP17" s="38"/>
      <c r="AQ17" s="45"/>
      <c r="AR17" s="46"/>
      <c r="AS17" s="38"/>
      <c r="AT17" s="45"/>
      <c r="AU17" s="46"/>
      <c r="AV17" s="40"/>
      <c r="AW17" s="45"/>
      <c r="AX17" s="46"/>
      <c r="AY17" s="38"/>
      <c r="AZ17" s="36"/>
      <c r="BA17" s="37"/>
      <c r="BB17" s="38"/>
      <c r="BC17" s="36"/>
      <c r="BD17" s="37"/>
      <c r="BE17" s="38"/>
      <c r="BF17" s="36"/>
      <c r="BG17" s="37"/>
      <c r="BH17" s="38"/>
      <c r="BI17" s="36"/>
      <c r="BJ17" s="37"/>
      <c r="BK17" s="38"/>
      <c r="BL17" s="36"/>
      <c r="BM17" s="37"/>
      <c r="BN17" s="38"/>
      <c r="BO17" s="36"/>
      <c r="BP17" s="37"/>
      <c r="BQ17" s="38"/>
      <c r="BR17" s="36"/>
      <c r="BS17" s="37"/>
      <c r="BT17" s="38"/>
      <c r="BU17" s="39"/>
      <c r="BV17" s="37"/>
      <c r="BW17" s="40"/>
      <c r="BX17" s="36"/>
      <c r="BY17" s="37"/>
      <c r="BZ17" s="38"/>
      <c r="CA17" s="59">
        <v>18</v>
      </c>
      <c r="CB17" s="42">
        <f>CE17*CA17</f>
        <v>0</v>
      </c>
      <c r="CC17" s="60">
        <v>850</v>
      </c>
      <c r="CD17" s="60">
        <f>CC17-CC17*CC4</f>
        <v>850</v>
      </c>
      <c r="CE17" s="42">
        <f>SUM(D17:BZ17)</f>
        <v>0</v>
      </c>
      <c r="CF17" s="42"/>
      <c r="CG17" s="60"/>
      <c r="CH17" s="60">
        <v>850</v>
      </c>
      <c r="CI17" s="60">
        <f>(F17+I17)*CH17</f>
        <v>0</v>
      </c>
    </row>
    <row r="18" spans="1:87" s="61" customFormat="1" ht="16.5" customHeight="1">
      <c r="A18" s="43">
        <v>72</v>
      </c>
      <c r="B18" s="44" t="s">
        <v>63</v>
      </c>
      <c r="C18" s="29" t="s">
        <v>64</v>
      </c>
      <c r="D18" s="45"/>
      <c r="E18" s="46"/>
      <c r="F18" s="38"/>
      <c r="G18" s="45"/>
      <c r="H18" s="46"/>
      <c r="I18" s="38"/>
      <c r="J18" s="45"/>
      <c r="K18" s="46"/>
      <c r="L18" s="38"/>
      <c r="M18" s="45"/>
      <c r="N18" s="46"/>
      <c r="O18" s="38"/>
      <c r="P18" s="45"/>
      <c r="Q18" s="46"/>
      <c r="R18" s="38"/>
      <c r="S18" s="45"/>
      <c r="T18" s="46"/>
      <c r="U18" s="38"/>
      <c r="V18" s="45"/>
      <c r="W18" s="46"/>
      <c r="X18" s="38"/>
      <c r="Y18" s="45"/>
      <c r="Z18" s="46"/>
      <c r="AA18" s="38"/>
      <c r="AB18" s="45"/>
      <c r="AC18" s="46"/>
      <c r="AD18" s="38"/>
      <c r="AE18" s="45"/>
      <c r="AF18" s="46"/>
      <c r="AG18" s="38"/>
      <c r="AH18" s="45"/>
      <c r="AI18" s="46"/>
      <c r="AJ18" s="38"/>
      <c r="AK18" s="45"/>
      <c r="AL18" s="46"/>
      <c r="AM18" s="38"/>
      <c r="AN18" s="45"/>
      <c r="AO18" s="46"/>
      <c r="AP18" s="38"/>
      <c r="AQ18" s="45"/>
      <c r="AR18" s="46"/>
      <c r="AS18" s="38"/>
      <c r="AT18" s="45"/>
      <c r="AU18" s="46"/>
      <c r="AV18" s="40"/>
      <c r="AW18" s="45"/>
      <c r="AX18" s="46"/>
      <c r="AY18" s="38"/>
      <c r="AZ18" s="36"/>
      <c r="BA18" s="37"/>
      <c r="BB18" s="38"/>
      <c r="BC18" s="36"/>
      <c r="BD18" s="37"/>
      <c r="BE18" s="38"/>
      <c r="BF18" s="36"/>
      <c r="BG18" s="37"/>
      <c r="BH18" s="38"/>
      <c r="BI18" s="36"/>
      <c r="BJ18" s="37"/>
      <c r="BK18" s="38"/>
      <c r="BL18" s="36"/>
      <c r="BM18" s="37"/>
      <c r="BN18" s="38"/>
      <c r="BO18" s="36"/>
      <c r="BP18" s="37"/>
      <c r="BQ18" s="38"/>
      <c r="BR18" s="36"/>
      <c r="BS18" s="37"/>
      <c r="BT18" s="38"/>
      <c r="BU18" s="39"/>
      <c r="BV18" s="37"/>
      <c r="BW18" s="40"/>
      <c r="BX18" s="36"/>
      <c r="BY18" s="37"/>
      <c r="BZ18" s="38"/>
      <c r="CA18" s="59">
        <v>16</v>
      </c>
      <c r="CB18" s="42">
        <f>CE18*CA18</f>
        <v>0</v>
      </c>
      <c r="CC18" s="60">
        <v>580</v>
      </c>
      <c r="CD18" s="60">
        <f>CC18-CC18*CC4</f>
        <v>580</v>
      </c>
      <c r="CE18" s="42">
        <f>SUM(D18:BZ18)</f>
        <v>0</v>
      </c>
      <c r="CF18" s="42"/>
      <c r="CG18" s="60"/>
      <c r="CH18" s="60">
        <v>640</v>
      </c>
      <c r="CI18" s="60">
        <f>(F18+I18)*CH18</f>
        <v>0</v>
      </c>
    </row>
    <row r="19" spans="1:87" s="67" customFormat="1" ht="16.5" customHeight="1">
      <c r="A19" s="47">
        <v>72</v>
      </c>
      <c r="B19" s="58" t="s">
        <v>65</v>
      </c>
      <c r="C19" s="50" t="s">
        <v>66</v>
      </c>
      <c r="D19" s="51"/>
      <c r="E19" s="62"/>
      <c r="F19" s="38"/>
      <c r="G19" s="51"/>
      <c r="H19" s="62"/>
      <c r="I19" s="38"/>
      <c r="J19" s="51"/>
      <c r="K19" s="62"/>
      <c r="L19" s="38"/>
      <c r="M19" s="51"/>
      <c r="N19" s="62"/>
      <c r="O19" s="38"/>
      <c r="P19" s="51"/>
      <c r="Q19" s="62"/>
      <c r="R19" s="38"/>
      <c r="S19" s="51"/>
      <c r="T19" s="62"/>
      <c r="U19" s="38"/>
      <c r="V19" s="51"/>
      <c r="W19" s="62"/>
      <c r="X19" s="38"/>
      <c r="Y19" s="51"/>
      <c r="Z19" s="62"/>
      <c r="AA19" s="38"/>
      <c r="AB19" s="51"/>
      <c r="AC19" s="62"/>
      <c r="AD19" s="38"/>
      <c r="AE19" s="51"/>
      <c r="AF19" s="62"/>
      <c r="AG19" s="38"/>
      <c r="AH19" s="51"/>
      <c r="AI19" s="62"/>
      <c r="AJ19" s="38"/>
      <c r="AK19" s="51"/>
      <c r="AL19" s="62"/>
      <c r="AM19" s="38"/>
      <c r="AN19" s="51"/>
      <c r="AO19" s="62"/>
      <c r="AP19" s="38"/>
      <c r="AQ19" s="51"/>
      <c r="AR19" s="62"/>
      <c r="AS19" s="38"/>
      <c r="AT19" s="51"/>
      <c r="AU19" s="62"/>
      <c r="AV19" s="40"/>
      <c r="AW19" s="63"/>
      <c r="AX19" s="53"/>
      <c r="AY19" s="38"/>
      <c r="AZ19" s="55"/>
      <c r="BA19" s="64"/>
      <c r="BB19" s="38"/>
      <c r="BC19" s="55"/>
      <c r="BD19" s="64"/>
      <c r="BE19" s="38"/>
      <c r="BF19" s="55"/>
      <c r="BG19" s="64"/>
      <c r="BH19" s="38"/>
      <c r="BI19" s="55"/>
      <c r="BJ19" s="64"/>
      <c r="BK19" s="38"/>
      <c r="BL19" s="55"/>
      <c r="BM19" s="64"/>
      <c r="BN19" s="38"/>
      <c r="BO19" s="55"/>
      <c r="BP19" s="64"/>
      <c r="BQ19" s="38"/>
      <c r="BR19" s="55"/>
      <c r="BS19" s="64"/>
      <c r="BT19" s="38"/>
      <c r="BU19" s="57"/>
      <c r="BV19" s="64"/>
      <c r="BW19" s="40"/>
      <c r="BX19" s="55"/>
      <c r="BY19" s="64"/>
      <c r="BZ19" s="38"/>
      <c r="CA19" s="65">
        <v>16</v>
      </c>
      <c r="CB19" s="42">
        <f>CE19*CA19</f>
        <v>0</v>
      </c>
      <c r="CC19" s="66">
        <v>580</v>
      </c>
      <c r="CD19" s="66">
        <f>CC19-CC19*CC4</f>
        <v>580</v>
      </c>
      <c r="CE19" s="42">
        <f>SUM(D19:BZ19)</f>
        <v>0</v>
      </c>
      <c r="CF19" s="42"/>
      <c r="CG19" s="66"/>
      <c r="CH19" s="66">
        <v>640</v>
      </c>
      <c r="CI19" s="66">
        <f>(F19+I19)*CH19</f>
        <v>0</v>
      </c>
    </row>
    <row r="20" spans="1:87" s="67" customFormat="1" ht="16.5" customHeight="1">
      <c r="A20" s="43">
        <v>72</v>
      </c>
      <c r="B20" s="44" t="s">
        <v>67</v>
      </c>
      <c r="C20" s="29" t="s">
        <v>68</v>
      </c>
      <c r="D20" s="45"/>
      <c r="E20" s="46"/>
      <c r="F20" s="68"/>
      <c r="G20" s="45"/>
      <c r="H20" s="46"/>
      <c r="I20" s="68"/>
      <c r="J20" s="45"/>
      <c r="K20" s="46"/>
      <c r="L20" s="68"/>
      <c r="M20" s="45"/>
      <c r="N20" s="46"/>
      <c r="O20" s="68"/>
      <c r="P20" s="45"/>
      <c r="Q20" s="46"/>
      <c r="R20" s="68"/>
      <c r="S20" s="45"/>
      <c r="T20" s="46"/>
      <c r="U20" s="68"/>
      <c r="V20" s="45"/>
      <c r="W20" s="46"/>
      <c r="X20" s="68"/>
      <c r="Y20" s="45"/>
      <c r="Z20" s="46"/>
      <c r="AA20" s="68"/>
      <c r="AB20" s="45"/>
      <c r="AC20" s="46"/>
      <c r="AD20" s="68"/>
      <c r="AE20" s="45"/>
      <c r="AF20" s="46"/>
      <c r="AG20" s="68"/>
      <c r="AH20" s="45"/>
      <c r="AI20" s="46"/>
      <c r="AJ20" s="68"/>
      <c r="AK20" s="45"/>
      <c r="AL20" s="46"/>
      <c r="AM20" s="68"/>
      <c r="AN20" s="45"/>
      <c r="AO20" s="46"/>
      <c r="AP20" s="68"/>
      <c r="AQ20" s="45"/>
      <c r="AR20" s="46"/>
      <c r="AS20" s="68"/>
      <c r="AT20" s="45"/>
      <c r="AU20" s="46"/>
      <c r="AV20" s="69"/>
      <c r="AW20" s="45"/>
      <c r="AX20" s="46"/>
      <c r="AY20" s="68"/>
      <c r="AZ20" s="36"/>
      <c r="BA20" s="37"/>
      <c r="BB20" s="68"/>
      <c r="BC20" s="36"/>
      <c r="BD20" s="37"/>
      <c r="BE20" s="68"/>
      <c r="BF20" s="36"/>
      <c r="BG20" s="37"/>
      <c r="BH20" s="68"/>
      <c r="BI20" s="36"/>
      <c r="BJ20" s="37"/>
      <c r="BK20" s="68"/>
      <c r="BL20" s="36"/>
      <c r="BM20" s="37"/>
      <c r="BN20" s="68"/>
      <c r="BO20" s="36"/>
      <c r="BP20" s="37"/>
      <c r="BQ20" s="68"/>
      <c r="BR20" s="36"/>
      <c r="BS20" s="37"/>
      <c r="BT20" s="68"/>
      <c r="BU20" s="39"/>
      <c r="BV20" s="37"/>
      <c r="BW20" s="69"/>
      <c r="BX20" s="36"/>
      <c r="BY20" s="37"/>
      <c r="BZ20" s="68"/>
      <c r="CA20" s="59">
        <v>31</v>
      </c>
      <c r="CB20" s="42">
        <f>CE20*CA20</f>
        <v>0</v>
      </c>
      <c r="CC20" s="60">
        <v>1550</v>
      </c>
      <c r="CD20" s="60">
        <f>CC20-CC20*CC4</f>
        <v>1550</v>
      </c>
      <c r="CE20" s="42">
        <f>SUM(D20:BZ20)</f>
        <v>0</v>
      </c>
      <c r="CF20" s="42"/>
      <c r="CG20" s="60"/>
      <c r="CH20" s="60">
        <v>1530</v>
      </c>
      <c r="CI20" s="60">
        <f>(F20+I20)*CH20</f>
        <v>0</v>
      </c>
    </row>
    <row r="21" spans="1:87" s="67" customFormat="1" ht="16.5" customHeight="1">
      <c r="A21" s="47">
        <v>72</v>
      </c>
      <c r="B21" s="48" t="s">
        <v>69</v>
      </c>
      <c r="C21" s="29" t="s">
        <v>70</v>
      </c>
      <c r="D21" s="45"/>
      <c r="E21" s="46"/>
      <c r="F21" s="68"/>
      <c r="G21" s="45"/>
      <c r="H21" s="46"/>
      <c r="I21" s="68"/>
      <c r="J21" s="45"/>
      <c r="K21" s="46"/>
      <c r="L21" s="68"/>
      <c r="M21" s="45"/>
      <c r="N21" s="46"/>
      <c r="O21" s="68"/>
      <c r="P21" s="45"/>
      <c r="Q21" s="46"/>
      <c r="R21" s="68"/>
      <c r="S21" s="45"/>
      <c r="T21" s="46"/>
      <c r="U21" s="68"/>
      <c r="V21" s="45"/>
      <c r="W21" s="46"/>
      <c r="X21" s="68"/>
      <c r="Y21" s="45"/>
      <c r="Z21" s="46"/>
      <c r="AA21" s="68"/>
      <c r="AB21" s="45"/>
      <c r="AC21" s="46"/>
      <c r="AD21" s="68"/>
      <c r="AE21" s="45"/>
      <c r="AF21" s="46"/>
      <c r="AG21" s="68"/>
      <c r="AH21" s="45"/>
      <c r="AI21" s="46"/>
      <c r="AJ21" s="68"/>
      <c r="AK21" s="45"/>
      <c r="AL21" s="46"/>
      <c r="AM21" s="68"/>
      <c r="AN21" s="45"/>
      <c r="AO21" s="46"/>
      <c r="AP21" s="68"/>
      <c r="AQ21" s="45"/>
      <c r="AR21" s="46"/>
      <c r="AS21" s="68"/>
      <c r="AT21" s="45"/>
      <c r="AU21" s="46"/>
      <c r="AV21" s="69"/>
      <c r="AW21" s="45"/>
      <c r="AX21" s="46"/>
      <c r="AY21" s="68"/>
      <c r="AZ21" s="36"/>
      <c r="BA21" s="37"/>
      <c r="BB21" s="68"/>
      <c r="BC21" s="36"/>
      <c r="BD21" s="37"/>
      <c r="BE21" s="68"/>
      <c r="BF21" s="36"/>
      <c r="BG21" s="37"/>
      <c r="BH21" s="68"/>
      <c r="BI21" s="36"/>
      <c r="BJ21" s="37"/>
      <c r="BK21" s="68"/>
      <c r="BL21" s="36"/>
      <c r="BM21" s="37"/>
      <c r="BN21" s="68"/>
      <c r="BO21" s="36"/>
      <c r="BP21" s="37"/>
      <c r="BQ21" s="68"/>
      <c r="BR21" s="36"/>
      <c r="BS21" s="37"/>
      <c r="BT21" s="68"/>
      <c r="BU21" s="39"/>
      <c r="BV21" s="37"/>
      <c r="BW21" s="69"/>
      <c r="BX21" s="36"/>
      <c r="BY21" s="37"/>
      <c r="BZ21" s="68"/>
      <c r="CA21" s="59">
        <v>21</v>
      </c>
      <c r="CB21" s="42">
        <f>CE21*CA21</f>
        <v>0</v>
      </c>
      <c r="CC21" s="60">
        <v>1040</v>
      </c>
      <c r="CD21" s="60">
        <f>CC21-CC21*CC4</f>
        <v>1040</v>
      </c>
      <c r="CE21" s="42">
        <f>SUM(D21:BZ21)</f>
        <v>0</v>
      </c>
      <c r="CF21" s="42"/>
      <c r="CG21" s="60"/>
      <c r="CH21" s="60">
        <v>1020</v>
      </c>
      <c r="CI21" s="60">
        <f>(F21+I21)*CH21</f>
        <v>0</v>
      </c>
    </row>
    <row r="22" spans="1:87" s="67" customFormat="1" ht="16.5" customHeight="1">
      <c r="A22" s="43">
        <v>72</v>
      </c>
      <c r="B22" s="44" t="s">
        <v>71</v>
      </c>
      <c r="C22" s="29" t="s">
        <v>72</v>
      </c>
      <c r="D22" s="70"/>
      <c r="E22" s="71"/>
      <c r="F22" s="72"/>
      <c r="G22" s="70"/>
      <c r="H22" s="71"/>
      <c r="I22" s="72"/>
      <c r="J22" s="70"/>
      <c r="K22" s="71"/>
      <c r="L22" s="72"/>
      <c r="M22" s="70"/>
      <c r="N22" s="71"/>
      <c r="O22" s="72"/>
      <c r="P22" s="70"/>
      <c r="Q22" s="71"/>
      <c r="R22" s="72"/>
      <c r="S22" s="70"/>
      <c r="T22" s="71"/>
      <c r="U22" s="72"/>
      <c r="V22" s="70"/>
      <c r="W22" s="71"/>
      <c r="X22" s="72"/>
      <c r="Y22" s="70"/>
      <c r="Z22" s="71"/>
      <c r="AA22" s="72"/>
      <c r="AB22" s="70"/>
      <c r="AC22" s="71"/>
      <c r="AD22" s="72"/>
      <c r="AE22" s="70"/>
      <c r="AF22" s="71"/>
      <c r="AG22" s="72"/>
      <c r="AH22" s="70"/>
      <c r="AI22" s="71"/>
      <c r="AJ22" s="72"/>
      <c r="AK22" s="70"/>
      <c r="AL22" s="71"/>
      <c r="AM22" s="72"/>
      <c r="AN22" s="70"/>
      <c r="AO22" s="71"/>
      <c r="AP22" s="72"/>
      <c r="AQ22" s="70"/>
      <c r="AR22" s="71"/>
      <c r="AS22" s="72"/>
      <c r="AT22" s="70"/>
      <c r="AU22" s="71"/>
      <c r="AV22" s="73"/>
      <c r="AW22" s="70"/>
      <c r="AX22" s="71"/>
      <c r="AY22" s="72"/>
      <c r="AZ22" s="36"/>
      <c r="BA22" s="37"/>
      <c r="BB22" s="68"/>
      <c r="BC22" s="36"/>
      <c r="BD22" s="37"/>
      <c r="BE22" s="68"/>
      <c r="BF22" s="36"/>
      <c r="BG22" s="37"/>
      <c r="BH22" s="68"/>
      <c r="BI22" s="36"/>
      <c r="BJ22" s="37"/>
      <c r="BK22" s="68"/>
      <c r="BL22" s="36"/>
      <c r="BM22" s="37"/>
      <c r="BN22" s="68"/>
      <c r="BO22" s="36"/>
      <c r="BP22" s="37"/>
      <c r="BQ22" s="68"/>
      <c r="BR22" s="36"/>
      <c r="BS22" s="37"/>
      <c r="BT22" s="68"/>
      <c r="BU22" s="39"/>
      <c r="BV22" s="37"/>
      <c r="BW22" s="69"/>
      <c r="BX22" s="36"/>
      <c r="BY22" s="37"/>
      <c r="BZ22" s="68"/>
      <c r="CA22" s="59"/>
      <c r="CB22" s="42">
        <f>CE22*CA22</f>
        <v>0</v>
      </c>
      <c r="CC22" s="60"/>
      <c r="CD22" s="60"/>
      <c r="CE22" s="42">
        <f>SUM(D22:BZ22)</f>
        <v>0</v>
      </c>
      <c r="CF22" s="42"/>
      <c r="CG22" s="60"/>
      <c r="CH22" s="60"/>
      <c r="CI22" s="60"/>
    </row>
    <row r="23" spans="1:87" s="67" customFormat="1" ht="16.5" customHeight="1">
      <c r="A23" s="47">
        <v>72</v>
      </c>
      <c r="B23" s="58" t="s">
        <v>73</v>
      </c>
      <c r="C23" s="50" t="s">
        <v>74</v>
      </c>
      <c r="D23" s="74"/>
      <c r="E23" s="75"/>
      <c r="F23" s="76"/>
      <c r="G23" s="74"/>
      <c r="H23" s="75"/>
      <c r="I23" s="76"/>
      <c r="J23" s="74"/>
      <c r="K23" s="75"/>
      <c r="L23" s="76"/>
      <c r="M23" s="74"/>
      <c r="N23" s="75"/>
      <c r="O23" s="76"/>
      <c r="P23" s="74"/>
      <c r="Q23" s="75"/>
      <c r="R23" s="76"/>
      <c r="S23" s="74"/>
      <c r="T23" s="75"/>
      <c r="U23" s="76"/>
      <c r="V23" s="74"/>
      <c r="W23" s="75"/>
      <c r="X23" s="76"/>
      <c r="Y23" s="74"/>
      <c r="Z23" s="75"/>
      <c r="AA23" s="76"/>
      <c r="AB23" s="74"/>
      <c r="AC23" s="75"/>
      <c r="AD23" s="76"/>
      <c r="AE23" s="74"/>
      <c r="AF23" s="75"/>
      <c r="AG23" s="76"/>
      <c r="AH23" s="74"/>
      <c r="AI23" s="75"/>
      <c r="AJ23" s="76"/>
      <c r="AK23" s="74"/>
      <c r="AL23" s="75"/>
      <c r="AM23" s="76"/>
      <c r="AN23" s="74"/>
      <c r="AO23" s="75"/>
      <c r="AP23" s="76"/>
      <c r="AQ23" s="74"/>
      <c r="AR23" s="75"/>
      <c r="AS23" s="76"/>
      <c r="AT23" s="74"/>
      <c r="AU23" s="75"/>
      <c r="AV23" s="77"/>
      <c r="AW23" s="74"/>
      <c r="AX23" s="75"/>
      <c r="AY23" s="76"/>
      <c r="AZ23" s="55"/>
      <c r="BA23" s="64"/>
      <c r="BB23" s="38"/>
      <c r="BC23" s="55"/>
      <c r="BD23" s="64"/>
      <c r="BE23" s="38"/>
      <c r="BF23" s="55"/>
      <c r="BG23" s="64"/>
      <c r="BH23" s="38"/>
      <c r="BI23" s="55"/>
      <c r="BJ23" s="64"/>
      <c r="BK23" s="38"/>
      <c r="BL23" s="55"/>
      <c r="BM23" s="64"/>
      <c r="BN23" s="38"/>
      <c r="BO23" s="55"/>
      <c r="BP23" s="64"/>
      <c r="BQ23" s="38"/>
      <c r="BR23" s="55"/>
      <c r="BS23" s="64"/>
      <c r="BT23" s="38"/>
      <c r="BU23" s="57"/>
      <c r="BV23" s="64"/>
      <c r="BW23" s="40"/>
      <c r="BX23" s="55"/>
      <c r="BY23" s="64"/>
      <c r="BZ23" s="38"/>
      <c r="CA23" s="65"/>
      <c r="CB23" s="42">
        <f>CE23*CA23</f>
        <v>0</v>
      </c>
      <c r="CC23" s="60"/>
      <c r="CD23" s="60"/>
      <c r="CE23" s="42">
        <f>SUM(D23:BZ23)</f>
        <v>0</v>
      </c>
      <c r="CF23" s="42"/>
      <c r="CG23" s="60"/>
      <c r="CH23" s="60"/>
      <c r="CI23" s="60"/>
    </row>
    <row r="24" spans="1:87" s="67" customFormat="1" ht="16.5" customHeight="1">
      <c r="A24" s="43">
        <v>72</v>
      </c>
      <c r="B24" s="49" t="s">
        <v>75</v>
      </c>
      <c r="C24" s="50" t="s">
        <v>76</v>
      </c>
      <c r="D24" s="74"/>
      <c r="E24" s="75"/>
      <c r="F24" s="76"/>
      <c r="G24" s="74"/>
      <c r="H24" s="75"/>
      <c r="I24" s="76"/>
      <c r="J24" s="74"/>
      <c r="K24" s="75"/>
      <c r="L24" s="76"/>
      <c r="M24" s="74"/>
      <c r="N24" s="75"/>
      <c r="O24" s="76"/>
      <c r="P24" s="74"/>
      <c r="Q24" s="75"/>
      <c r="R24" s="76"/>
      <c r="S24" s="74"/>
      <c r="T24" s="75"/>
      <c r="U24" s="76"/>
      <c r="V24" s="74"/>
      <c r="W24" s="75"/>
      <c r="X24" s="76"/>
      <c r="Y24" s="74"/>
      <c r="Z24" s="75"/>
      <c r="AA24" s="76"/>
      <c r="AB24" s="74"/>
      <c r="AC24" s="75"/>
      <c r="AD24" s="76"/>
      <c r="AE24" s="74"/>
      <c r="AF24" s="75"/>
      <c r="AG24" s="76"/>
      <c r="AH24" s="74"/>
      <c r="AI24" s="75"/>
      <c r="AJ24" s="76"/>
      <c r="AK24" s="74"/>
      <c r="AL24" s="75"/>
      <c r="AM24" s="76"/>
      <c r="AN24" s="74"/>
      <c r="AO24" s="75"/>
      <c r="AP24" s="76"/>
      <c r="AQ24" s="74"/>
      <c r="AR24" s="75"/>
      <c r="AS24" s="76"/>
      <c r="AT24" s="74"/>
      <c r="AU24" s="75"/>
      <c r="AV24" s="77"/>
      <c r="AW24" s="74"/>
      <c r="AX24" s="75"/>
      <c r="AY24" s="76"/>
      <c r="AZ24" s="55"/>
      <c r="BA24" s="64"/>
      <c r="BB24" s="38"/>
      <c r="BC24" s="55"/>
      <c r="BD24" s="64"/>
      <c r="BE24" s="38"/>
      <c r="BF24" s="55"/>
      <c r="BG24" s="64"/>
      <c r="BH24" s="38"/>
      <c r="BI24" s="55"/>
      <c r="BJ24" s="64"/>
      <c r="BK24" s="38"/>
      <c r="BL24" s="55"/>
      <c r="BM24" s="64"/>
      <c r="BN24" s="38"/>
      <c r="BO24" s="55"/>
      <c r="BP24" s="64"/>
      <c r="BQ24" s="38"/>
      <c r="BR24" s="55"/>
      <c r="BS24" s="64"/>
      <c r="BT24" s="38"/>
      <c r="BU24" s="57"/>
      <c r="BV24" s="64"/>
      <c r="BW24" s="40"/>
      <c r="BX24" s="55"/>
      <c r="BY24" s="64"/>
      <c r="BZ24" s="38"/>
      <c r="CA24" s="65"/>
      <c r="CB24" s="42">
        <f>CE24*CA24</f>
        <v>0</v>
      </c>
      <c r="CC24" s="66"/>
      <c r="CD24" s="66"/>
      <c r="CE24" s="42">
        <f>SUM(D24:BZ24)</f>
        <v>0</v>
      </c>
      <c r="CF24" s="42"/>
      <c r="CG24" s="66"/>
      <c r="CH24" s="66"/>
      <c r="CI24" s="66"/>
    </row>
    <row r="25" spans="1:87" s="67" customFormat="1" ht="16.5" customHeight="1">
      <c r="A25" s="47">
        <v>72</v>
      </c>
      <c r="B25" s="58" t="s">
        <v>77</v>
      </c>
      <c r="C25" s="50" t="s">
        <v>78</v>
      </c>
      <c r="D25" s="74"/>
      <c r="E25" s="75"/>
      <c r="F25" s="76"/>
      <c r="G25" s="74"/>
      <c r="H25" s="75"/>
      <c r="I25" s="76"/>
      <c r="J25" s="74"/>
      <c r="K25" s="75"/>
      <c r="L25" s="76"/>
      <c r="M25" s="74"/>
      <c r="N25" s="75"/>
      <c r="O25" s="76"/>
      <c r="P25" s="74"/>
      <c r="Q25" s="75"/>
      <c r="R25" s="76"/>
      <c r="S25" s="74"/>
      <c r="T25" s="75"/>
      <c r="U25" s="76"/>
      <c r="V25" s="74"/>
      <c r="W25" s="75"/>
      <c r="X25" s="76"/>
      <c r="Y25" s="74"/>
      <c r="Z25" s="75"/>
      <c r="AA25" s="76"/>
      <c r="AB25" s="74"/>
      <c r="AC25" s="75"/>
      <c r="AD25" s="76"/>
      <c r="AE25" s="74"/>
      <c r="AF25" s="75"/>
      <c r="AG25" s="76"/>
      <c r="AH25" s="74"/>
      <c r="AI25" s="75"/>
      <c r="AJ25" s="76"/>
      <c r="AK25" s="74"/>
      <c r="AL25" s="75"/>
      <c r="AM25" s="76"/>
      <c r="AN25" s="74"/>
      <c r="AO25" s="75"/>
      <c r="AP25" s="76"/>
      <c r="AQ25" s="74"/>
      <c r="AR25" s="75"/>
      <c r="AS25" s="76"/>
      <c r="AT25" s="74"/>
      <c r="AU25" s="75"/>
      <c r="AV25" s="77"/>
      <c r="AW25" s="74"/>
      <c r="AX25" s="75"/>
      <c r="AY25" s="76"/>
      <c r="AZ25" s="55"/>
      <c r="BA25" s="64"/>
      <c r="BB25" s="38"/>
      <c r="BC25" s="55"/>
      <c r="BD25" s="64"/>
      <c r="BE25" s="38"/>
      <c r="BF25" s="55"/>
      <c r="BG25" s="64"/>
      <c r="BH25" s="38"/>
      <c r="BI25" s="55"/>
      <c r="BJ25" s="64"/>
      <c r="BK25" s="38"/>
      <c r="BL25" s="55"/>
      <c r="BM25" s="64"/>
      <c r="BN25" s="38"/>
      <c r="BO25" s="55"/>
      <c r="BP25" s="64"/>
      <c r="BQ25" s="38"/>
      <c r="BR25" s="55"/>
      <c r="BS25" s="64"/>
      <c r="BT25" s="38"/>
      <c r="BU25" s="57"/>
      <c r="BV25" s="64"/>
      <c r="BW25" s="40"/>
      <c r="BX25" s="55"/>
      <c r="BY25" s="64"/>
      <c r="BZ25" s="38"/>
      <c r="CA25" s="65"/>
      <c r="CB25" s="42">
        <f>CE25*CA25</f>
        <v>0</v>
      </c>
      <c r="CC25" s="66"/>
      <c r="CD25" s="66"/>
      <c r="CE25" s="42">
        <f>SUM(D25:BZ25)</f>
        <v>0</v>
      </c>
      <c r="CF25" s="42"/>
      <c r="CG25" s="66"/>
      <c r="CH25" s="66"/>
      <c r="CI25" s="66"/>
    </row>
    <row r="26" spans="1:87" s="67" customFormat="1" ht="16.5" customHeight="1">
      <c r="A26" s="43">
        <v>72</v>
      </c>
      <c r="B26" s="49" t="s">
        <v>79</v>
      </c>
      <c r="C26" s="50" t="s">
        <v>80</v>
      </c>
      <c r="D26" s="78"/>
      <c r="E26" s="79"/>
      <c r="F26" s="80"/>
      <c r="G26" s="78"/>
      <c r="H26" s="79"/>
      <c r="I26" s="80"/>
      <c r="J26" s="78"/>
      <c r="K26" s="79"/>
      <c r="L26" s="80"/>
      <c r="M26" s="78"/>
      <c r="N26" s="79"/>
      <c r="O26" s="80"/>
      <c r="P26" s="78"/>
      <c r="Q26" s="79"/>
      <c r="R26" s="80"/>
      <c r="S26" s="78"/>
      <c r="T26" s="79"/>
      <c r="U26" s="80"/>
      <c r="V26" s="78"/>
      <c r="W26" s="79"/>
      <c r="X26" s="80"/>
      <c r="Y26" s="78"/>
      <c r="Z26" s="79"/>
      <c r="AA26" s="80"/>
      <c r="AB26" s="78"/>
      <c r="AC26" s="79"/>
      <c r="AD26" s="80"/>
      <c r="AE26" s="78"/>
      <c r="AF26" s="79"/>
      <c r="AG26" s="80"/>
      <c r="AH26" s="78"/>
      <c r="AI26" s="79"/>
      <c r="AJ26" s="80"/>
      <c r="AK26" s="78"/>
      <c r="AL26" s="79"/>
      <c r="AM26" s="80"/>
      <c r="AN26" s="78"/>
      <c r="AO26" s="79"/>
      <c r="AP26" s="80"/>
      <c r="AQ26" s="74"/>
      <c r="AR26" s="75"/>
      <c r="AS26" s="76"/>
      <c r="AT26" s="74"/>
      <c r="AU26" s="75"/>
      <c r="AV26" s="77"/>
      <c r="AW26" s="74"/>
      <c r="AX26" s="75"/>
      <c r="AY26" s="76"/>
      <c r="AZ26" s="81"/>
      <c r="BA26" s="82"/>
      <c r="BB26" s="76"/>
      <c r="BC26" s="81"/>
      <c r="BD26" s="82"/>
      <c r="BE26" s="76"/>
      <c r="BF26" s="81"/>
      <c r="BG26" s="82"/>
      <c r="BH26" s="76"/>
      <c r="BI26" s="81"/>
      <c r="BJ26" s="82"/>
      <c r="BK26" s="76"/>
      <c r="BL26" s="81"/>
      <c r="BM26" s="82"/>
      <c r="BN26" s="76"/>
      <c r="BO26" s="81"/>
      <c r="BP26" s="82"/>
      <c r="BQ26" s="76"/>
      <c r="BR26" s="81"/>
      <c r="BS26" s="82"/>
      <c r="BT26" s="76"/>
      <c r="BU26" s="83"/>
      <c r="BV26" s="82"/>
      <c r="BW26" s="77"/>
      <c r="BX26" s="81"/>
      <c r="BY26" s="82"/>
      <c r="BZ26" s="76"/>
      <c r="CA26" s="65">
        <v>24</v>
      </c>
      <c r="CB26" s="42">
        <f>CE26*CA26</f>
        <v>0</v>
      </c>
      <c r="CC26" s="66">
        <v>1210</v>
      </c>
      <c r="CD26" s="66">
        <f>CC26-CC26*CC4</f>
        <v>1210</v>
      </c>
      <c r="CE26" s="42">
        <f>SUM(D26:BZ26)</f>
        <v>0</v>
      </c>
      <c r="CF26" s="42"/>
      <c r="CG26" s="66"/>
      <c r="CH26" s="66">
        <v>1200</v>
      </c>
      <c r="CI26" s="66">
        <f>(F26+I26)*CH26</f>
        <v>0</v>
      </c>
    </row>
    <row r="27" spans="1:87" ht="48.75" customHeight="1">
      <c r="A27" s="84" t="s">
        <v>81</v>
      </c>
      <c r="B27" s="84"/>
      <c r="C27" s="84"/>
      <c r="D27" s="85"/>
      <c r="E27" s="85"/>
      <c r="F27" s="86"/>
      <c r="G27" s="87"/>
      <c r="H27" s="87"/>
      <c r="I27" s="87"/>
      <c r="J27" s="87"/>
      <c r="K27" s="87"/>
      <c r="L27" s="87"/>
      <c r="M27" s="87"/>
      <c r="N27" s="87"/>
      <c r="O27" s="87"/>
      <c r="P27" s="88"/>
      <c r="Q27" s="88"/>
      <c r="R27" s="88"/>
      <c r="S27" s="85"/>
      <c r="T27" s="85"/>
      <c r="U27" s="85"/>
      <c r="V27" s="89"/>
      <c r="W27" s="89"/>
      <c r="X27" s="86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90"/>
      <c r="AL27" s="90"/>
      <c r="AM27" s="90"/>
      <c r="AN27" s="85"/>
      <c r="AO27" s="85"/>
      <c r="AP27" s="85"/>
      <c r="AQ27" s="91"/>
      <c r="AR27" s="89"/>
      <c r="AS27" s="86"/>
      <c r="AT27" s="89"/>
      <c r="AU27" s="89"/>
      <c r="AV27" s="86"/>
      <c r="AW27" s="89"/>
      <c r="AX27" s="89"/>
      <c r="AY27" s="86"/>
      <c r="AZ27" s="89"/>
      <c r="BA27" s="89"/>
      <c r="BB27" s="86"/>
      <c r="BC27" s="89"/>
      <c r="BD27" s="89"/>
      <c r="BE27" s="86"/>
      <c r="BF27" s="89"/>
      <c r="BG27" s="89"/>
      <c r="BH27" s="86"/>
      <c r="BI27" s="89"/>
      <c r="BJ27" s="89"/>
      <c r="BK27" s="86"/>
      <c r="BL27" s="89"/>
      <c r="BM27" s="89"/>
      <c r="BN27" s="86"/>
      <c r="BO27" s="89"/>
      <c r="BP27" s="89"/>
      <c r="BQ27" s="86"/>
      <c r="BR27" s="89"/>
      <c r="BS27" s="89"/>
      <c r="BT27" s="86"/>
      <c r="BU27" s="89"/>
      <c r="BV27" s="89"/>
      <c r="BW27" s="86"/>
      <c r="BX27" s="89"/>
      <c r="BY27" s="89"/>
      <c r="BZ27" s="86"/>
      <c r="CA27" s="65"/>
      <c r="CB27" s="42"/>
      <c r="CC27" s="42"/>
      <c r="CD27" s="42"/>
      <c r="CE27" s="42">
        <f>SUM(D27:BZ27)</f>
        <v>0</v>
      </c>
      <c r="CF27" s="92"/>
      <c r="CG27" s="93"/>
      <c r="CH27" s="94"/>
      <c r="CI27" s="42">
        <f>(D27+I27)*CH27</f>
        <v>0</v>
      </c>
    </row>
    <row r="28" spans="1:87" s="61" customFormat="1" ht="16.5" customHeight="1">
      <c r="A28" s="43">
        <v>72</v>
      </c>
      <c r="B28" s="44" t="s">
        <v>82</v>
      </c>
      <c r="C28" s="95" t="s">
        <v>83</v>
      </c>
      <c r="D28" s="96"/>
      <c r="E28" s="96"/>
      <c r="F28" s="96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8"/>
      <c r="AR28" s="98"/>
      <c r="AS28" s="98"/>
      <c r="AT28" s="99"/>
      <c r="AU28" s="99"/>
      <c r="AV28" s="99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100"/>
      <c r="BV28" s="100"/>
      <c r="BW28" s="100"/>
      <c r="BX28" s="98"/>
      <c r="BY28" s="98"/>
      <c r="BZ28" s="98"/>
      <c r="CA28" s="59">
        <v>34</v>
      </c>
      <c r="CB28" s="60">
        <f>CE28*CA28</f>
        <v>0</v>
      </c>
      <c r="CC28" s="60">
        <v>1790</v>
      </c>
      <c r="CD28" s="60">
        <f>CC28-CC28*CC4</f>
        <v>1790</v>
      </c>
      <c r="CE28" s="42">
        <f>SUM(D28:BZ28)</f>
        <v>0</v>
      </c>
      <c r="CF28" s="42"/>
      <c r="CG28" s="60"/>
      <c r="CH28" s="60">
        <v>1740</v>
      </c>
      <c r="CI28" s="60">
        <f>(F28+I28)*CH28</f>
        <v>0</v>
      </c>
    </row>
    <row r="29" spans="1:87" s="61" customFormat="1" ht="16.5" customHeight="1">
      <c r="A29" s="43">
        <v>72</v>
      </c>
      <c r="B29" s="44" t="s">
        <v>84</v>
      </c>
      <c r="C29" s="95" t="s">
        <v>85</v>
      </c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101"/>
      <c r="AU29" s="101"/>
      <c r="AV29" s="101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102"/>
      <c r="BV29" s="102"/>
      <c r="BW29" s="102"/>
      <c r="BX29" s="97"/>
      <c r="BY29" s="97"/>
      <c r="BZ29" s="97"/>
      <c r="CA29" s="59">
        <v>47</v>
      </c>
      <c r="CB29" s="60">
        <f>CE29*CA29</f>
        <v>0</v>
      </c>
      <c r="CC29" s="60">
        <v>2550</v>
      </c>
      <c r="CD29" s="60">
        <f>CC29-CC29*CC4</f>
        <v>2550</v>
      </c>
      <c r="CE29" s="42">
        <f>SUM(D29:BZ29)</f>
        <v>0</v>
      </c>
      <c r="CF29" s="42"/>
      <c r="CG29" s="60"/>
      <c r="CH29" s="60">
        <v>2475</v>
      </c>
      <c r="CI29" s="60">
        <f>(F29+I29)*CH29</f>
        <v>0</v>
      </c>
    </row>
    <row r="30" spans="1:87" s="61" customFormat="1" ht="16.5" customHeight="1">
      <c r="A30" s="47">
        <v>72</v>
      </c>
      <c r="B30" s="48" t="s">
        <v>86</v>
      </c>
      <c r="C30" s="95" t="s">
        <v>87</v>
      </c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101"/>
      <c r="AU30" s="101"/>
      <c r="AV30" s="101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102"/>
      <c r="BV30" s="102"/>
      <c r="BW30" s="102"/>
      <c r="BX30" s="97"/>
      <c r="BY30" s="97"/>
      <c r="BZ30" s="97"/>
      <c r="CA30" s="59">
        <v>38</v>
      </c>
      <c r="CB30" s="60">
        <f>CE30*CA30</f>
        <v>0</v>
      </c>
      <c r="CC30" s="60">
        <v>2800</v>
      </c>
      <c r="CD30" s="60">
        <f>CC30-CC30*CC4</f>
        <v>2800</v>
      </c>
      <c r="CE30" s="42">
        <f>SUM(D30:BZ30)</f>
        <v>0</v>
      </c>
      <c r="CF30" s="42"/>
      <c r="CG30" s="60"/>
      <c r="CH30" s="60">
        <v>2740</v>
      </c>
      <c r="CI30" s="60">
        <f>(F30+I30)*CH30</f>
        <v>0</v>
      </c>
    </row>
    <row r="31" spans="1:87" s="61" customFormat="1" ht="16.5" customHeight="1">
      <c r="A31" s="43">
        <v>72</v>
      </c>
      <c r="B31" s="44" t="s">
        <v>88</v>
      </c>
      <c r="C31" s="95" t="s">
        <v>89</v>
      </c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101"/>
      <c r="AU31" s="101"/>
      <c r="AV31" s="101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102"/>
      <c r="BV31" s="102"/>
      <c r="BW31" s="102"/>
      <c r="BX31" s="97"/>
      <c r="BY31" s="97"/>
      <c r="BZ31" s="97"/>
      <c r="CA31" s="59">
        <v>17</v>
      </c>
      <c r="CB31" s="60">
        <f>CE31*CA31</f>
        <v>0</v>
      </c>
      <c r="CC31" s="60">
        <v>740</v>
      </c>
      <c r="CD31" s="60">
        <f>CC31-CC31*CC4</f>
        <v>740</v>
      </c>
      <c r="CE31" s="42">
        <f>SUM(D31:BZ31)</f>
        <v>0</v>
      </c>
      <c r="CF31" s="42"/>
      <c r="CG31" s="60"/>
      <c r="CH31" s="60">
        <v>760</v>
      </c>
      <c r="CI31" s="60">
        <f>(F31+I31)*CH31</f>
        <v>0</v>
      </c>
    </row>
    <row r="32" spans="1:87" s="61" customFormat="1" ht="16.5" customHeight="1">
      <c r="A32" s="47">
        <v>72</v>
      </c>
      <c r="B32" s="48" t="s">
        <v>90</v>
      </c>
      <c r="C32" s="95" t="s">
        <v>91</v>
      </c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101"/>
      <c r="AU32" s="101"/>
      <c r="AV32" s="101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102"/>
      <c r="BV32" s="102"/>
      <c r="BW32" s="102"/>
      <c r="BX32" s="97"/>
      <c r="BY32" s="97"/>
      <c r="BZ32" s="97"/>
      <c r="CA32" s="59">
        <v>19</v>
      </c>
      <c r="CB32" s="60">
        <f>CE32*CA32</f>
        <v>0</v>
      </c>
      <c r="CC32" s="60">
        <v>875</v>
      </c>
      <c r="CD32" s="60">
        <f>CC32-CC32*CC4</f>
        <v>875</v>
      </c>
      <c r="CE32" s="42">
        <f>SUM(D32:BZ32)</f>
        <v>0</v>
      </c>
      <c r="CF32" s="42"/>
      <c r="CG32" s="60"/>
      <c r="CH32" s="60">
        <v>910</v>
      </c>
      <c r="CI32" s="60">
        <f>(F32+I32)*CH32</f>
        <v>0</v>
      </c>
    </row>
    <row r="33" spans="1:87" s="61" customFormat="1" ht="16.5" customHeight="1">
      <c r="A33" s="43">
        <v>72</v>
      </c>
      <c r="B33" s="44" t="s">
        <v>92</v>
      </c>
      <c r="C33" s="95" t="s">
        <v>93</v>
      </c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101"/>
      <c r="AU33" s="101"/>
      <c r="AV33" s="101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102"/>
      <c r="BV33" s="102"/>
      <c r="BW33" s="102"/>
      <c r="BX33" s="97"/>
      <c r="BY33" s="97"/>
      <c r="BZ33" s="97"/>
      <c r="CA33" s="59">
        <v>23</v>
      </c>
      <c r="CB33" s="60">
        <f>CE33*CA33</f>
        <v>0</v>
      </c>
      <c r="CC33" s="60">
        <v>1030</v>
      </c>
      <c r="CD33" s="60">
        <f>CC33-CC33*CC4</f>
        <v>1030</v>
      </c>
      <c r="CE33" s="42">
        <f>SUM(D33:BZ33)</f>
        <v>0</v>
      </c>
      <c r="CF33" s="42"/>
      <c r="CG33" s="60"/>
      <c r="CH33" s="60">
        <v>1080</v>
      </c>
      <c r="CI33" s="60">
        <f>(F33+I33)*CH33</f>
        <v>0</v>
      </c>
    </row>
    <row r="34" spans="1:87" s="67" customFormat="1" ht="16.5" customHeight="1">
      <c r="A34" s="47">
        <v>72</v>
      </c>
      <c r="B34" s="48" t="s">
        <v>94</v>
      </c>
      <c r="C34" s="103" t="s">
        <v>95</v>
      </c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5"/>
      <c r="AU34" s="105"/>
      <c r="AV34" s="105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6"/>
      <c r="BV34" s="106"/>
      <c r="BW34" s="106"/>
      <c r="BX34" s="104"/>
      <c r="BY34" s="104"/>
      <c r="BZ34" s="104"/>
      <c r="CA34" s="65">
        <v>53</v>
      </c>
      <c r="CB34" s="60">
        <f>CE34*CA34</f>
        <v>0</v>
      </c>
      <c r="CC34" s="66">
        <v>2310</v>
      </c>
      <c r="CD34" s="66">
        <f>CC34-CC34*CC4</f>
        <v>2310</v>
      </c>
      <c r="CE34" s="42">
        <f>SUM(D34:BZ34)</f>
        <v>0</v>
      </c>
      <c r="CF34" s="42"/>
      <c r="CG34" s="66"/>
      <c r="CH34" s="66">
        <v>2330</v>
      </c>
      <c r="CI34" s="66">
        <f>(F34+I34)*CH34</f>
        <v>0</v>
      </c>
    </row>
    <row r="35" spans="1:87" s="67" customFormat="1" ht="16.5" customHeight="1">
      <c r="A35" s="43">
        <v>72</v>
      </c>
      <c r="B35" s="44" t="s">
        <v>96</v>
      </c>
      <c r="C35" s="103" t="s">
        <v>97</v>
      </c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5"/>
      <c r="AU35" s="105"/>
      <c r="AV35" s="105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6"/>
      <c r="BV35" s="106"/>
      <c r="BW35" s="106"/>
      <c r="BX35" s="104"/>
      <c r="BY35" s="104"/>
      <c r="BZ35" s="104"/>
      <c r="CA35" s="65">
        <v>18</v>
      </c>
      <c r="CB35" s="60">
        <f>CE35*CA35</f>
        <v>0</v>
      </c>
      <c r="CC35" s="66">
        <v>850</v>
      </c>
      <c r="CD35" s="66" t="e">
        <f>CC35-CC35*#REF!</f>
        <v>#REF!</v>
      </c>
      <c r="CE35" s="42">
        <f>SUM(D35:BZ35)</f>
        <v>0</v>
      </c>
      <c r="CF35" s="42"/>
      <c r="CG35" s="66"/>
      <c r="CH35" s="66">
        <v>850</v>
      </c>
      <c r="CI35" s="66">
        <f>(F35+I35)*CH35</f>
        <v>0</v>
      </c>
    </row>
    <row r="36" spans="1:87" s="67" customFormat="1" ht="16.5" customHeight="1">
      <c r="A36" s="47">
        <v>72</v>
      </c>
      <c r="B36" s="48" t="s">
        <v>98</v>
      </c>
      <c r="C36" s="103" t="s">
        <v>99</v>
      </c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5"/>
      <c r="AU36" s="105"/>
      <c r="AV36" s="105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6"/>
      <c r="BV36" s="106"/>
      <c r="BW36" s="106"/>
      <c r="BX36" s="104"/>
      <c r="BY36" s="104"/>
      <c r="BZ36" s="104"/>
      <c r="CA36" s="65">
        <v>16</v>
      </c>
      <c r="CB36" s="60">
        <f>CE36*CA36</f>
        <v>0</v>
      </c>
      <c r="CC36" s="66">
        <v>580</v>
      </c>
      <c r="CD36" s="66" t="e">
        <f>CC36-CC36*#REF!</f>
        <v>#REF!</v>
      </c>
      <c r="CE36" s="42">
        <f>SUM(D36:BZ36)</f>
        <v>0</v>
      </c>
      <c r="CF36" s="42"/>
      <c r="CG36" s="66"/>
      <c r="CH36" s="66">
        <v>640</v>
      </c>
      <c r="CI36" s="66">
        <f>(F36+I36)*CH36</f>
        <v>0</v>
      </c>
    </row>
    <row r="37" spans="1:87" s="61" customFormat="1" ht="16.5" customHeight="1">
      <c r="A37" s="43">
        <v>72</v>
      </c>
      <c r="B37" s="44" t="s">
        <v>100</v>
      </c>
      <c r="C37" s="95" t="s">
        <v>101</v>
      </c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59">
        <v>18</v>
      </c>
      <c r="CB37" s="60">
        <f>CE37*CA37</f>
        <v>0</v>
      </c>
      <c r="CC37" s="60">
        <v>850</v>
      </c>
      <c r="CD37" s="60" t="e">
        <f>CC37-CC37*#REF!</f>
        <v>#REF!</v>
      </c>
      <c r="CE37" s="42">
        <f>SUM(D37:BZ37)</f>
        <v>0</v>
      </c>
      <c r="CF37" s="42"/>
      <c r="CG37" s="60"/>
      <c r="CH37" s="60">
        <v>850</v>
      </c>
      <c r="CI37" s="60">
        <f>(F37+I37)*CH37</f>
        <v>0</v>
      </c>
    </row>
    <row r="38" spans="1:87" s="61" customFormat="1" ht="16.5" customHeight="1">
      <c r="A38" s="47">
        <v>72</v>
      </c>
      <c r="B38" s="48" t="s">
        <v>102</v>
      </c>
      <c r="C38" s="95" t="s">
        <v>103</v>
      </c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59">
        <v>16</v>
      </c>
      <c r="CB38" s="60">
        <f>CE38*CA38</f>
        <v>0</v>
      </c>
      <c r="CC38" s="60">
        <v>580</v>
      </c>
      <c r="CD38" s="60" t="e">
        <f>CC38-CC38*#REF!</f>
        <v>#REF!</v>
      </c>
      <c r="CE38" s="42">
        <f>SUM(D38:BZ38)</f>
        <v>0</v>
      </c>
      <c r="CF38" s="42"/>
      <c r="CG38" s="60"/>
      <c r="CH38" s="60">
        <v>640</v>
      </c>
      <c r="CI38" s="60">
        <f>(F38+I38)*CH38</f>
        <v>0</v>
      </c>
    </row>
    <row r="39" spans="1:87" s="61" customFormat="1" ht="16.5" customHeight="1">
      <c r="A39" s="43">
        <v>72</v>
      </c>
      <c r="B39" s="44" t="s">
        <v>104</v>
      </c>
      <c r="C39" s="95" t="s">
        <v>105</v>
      </c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59">
        <v>18</v>
      </c>
      <c r="CB39" s="60">
        <f>CE39*CA39</f>
        <v>0</v>
      </c>
      <c r="CC39" s="60">
        <v>850</v>
      </c>
      <c r="CD39" s="60">
        <f>CC39-CC39*CD2</f>
        <v>850</v>
      </c>
      <c r="CE39" s="42">
        <f>SUM(D39:BZ39)</f>
        <v>0</v>
      </c>
      <c r="CF39" s="42"/>
      <c r="CG39" s="60"/>
      <c r="CH39" s="60">
        <v>850</v>
      </c>
      <c r="CI39" s="60">
        <f>(F39+I39)*CH39</f>
        <v>0</v>
      </c>
    </row>
    <row r="40" spans="1:87" s="67" customFormat="1" ht="16.5" customHeight="1">
      <c r="A40" s="47">
        <v>72</v>
      </c>
      <c r="B40" s="48" t="s">
        <v>106</v>
      </c>
      <c r="C40" s="103" t="s">
        <v>107</v>
      </c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65">
        <v>16</v>
      </c>
      <c r="CB40" s="60">
        <f>CE40*CA40</f>
        <v>0</v>
      </c>
      <c r="CC40" s="66">
        <v>580</v>
      </c>
      <c r="CD40" s="66">
        <f>CC40-CC40*CD2</f>
        <v>580</v>
      </c>
      <c r="CE40" s="42">
        <f>SUM(D40:BZ40)</f>
        <v>0</v>
      </c>
      <c r="CF40" s="42"/>
      <c r="CG40" s="66"/>
      <c r="CH40" s="66">
        <v>640</v>
      </c>
      <c r="CI40" s="66">
        <f>(F40+I40)*CH40</f>
        <v>0</v>
      </c>
    </row>
    <row r="41" spans="1:87" s="67" customFormat="1" ht="16.5" customHeight="1">
      <c r="A41" s="43">
        <v>72</v>
      </c>
      <c r="B41" s="44" t="s">
        <v>108</v>
      </c>
      <c r="C41" s="103" t="s">
        <v>109</v>
      </c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65">
        <v>18</v>
      </c>
      <c r="CB41" s="60">
        <f>CE41*CA41</f>
        <v>0</v>
      </c>
      <c r="CC41" s="66">
        <v>850</v>
      </c>
      <c r="CD41" s="66">
        <f>CC41-CC41*CD4</f>
        <v>850</v>
      </c>
      <c r="CE41" s="42">
        <f>SUM(D41:BZ41)</f>
        <v>0</v>
      </c>
      <c r="CF41" s="42"/>
      <c r="CG41" s="66"/>
      <c r="CH41" s="66">
        <v>850</v>
      </c>
      <c r="CI41" s="66">
        <f>(F41+I41)*CH41</f>
        <v>0</v>
      </c>
    </row>
    <row r="42" spans="1:87" s="67" customFormat="1" ht="16.5" customHeight="1">
      <c r="A42" s="47">
        <v>72</v>
      </c>
      <c r="B42" s="48" t="s">
        <v>110</v>
      </c>
      <c r="C42" s="103" t="s">
        <v>111</v>
      </c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65">
        <v>16</v>
      </c>
      <c r="CB42" s="60">
        <f>CE42*CA42</f>
        <v>0</v>
      </c>
      <c r="CC42" s="66">
        <v>580</v>
      </c>
      <c r="CD42" s="66">
        <f>CC42-CC42*CD4</f>
        <v>580</v>
      </c>
      <c r="CE42" s="42">
        <f>SUM(D42:BZ42)</f>
        <v>0</v>
      </c>
      <c r="CF42" s="42"/>
      <c r="CG42" s="66"/>
      <c r="CH42" s="66">
        <v>640</v>
      </c>
      <c r="CI42" s="66">
        <f>(F42+I42)*CH42</f>
        <v>0</v>
      </c>
    </row>
    <row r="43" spans="1:87" s="61" customFormat="1" ht="16.5" customHeight="1">
      <c r="A43" s="43">
        <v>72</v>
      </c>
      <c r="B43" s="44" t="s">
        <v>112</v>
      </c>
      <c r="C43" s="95" t="s">
        <v>113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59">
        <v>18</v>
      </c>
      <c r="CB43" s="60">
        <f>CE43*CA43</f>
        <v>0</v>
      </c>
      <c r="CC43" s="60">
        <v>850</v>
      </c>
      <c r="CD43" s="60" t="e">
        <f>CC43-CC43*#REF!</f>
        <v>#REF!</v>
      </c>
      <c r="CE43" s="42">
        <f>SUM(D43:BZ43)</f>
        <v>0</v>
      </c>
      <c r="CF43" s="42"/>
      <c r="CG43" s="60"/>
      <c r="CH43" s="60">
        <v>850</v>
      </c>
      <c r="CI43" s="60">
        <f>(F43+I43)*CH43</f>
        <v>0</v>
      </c>
    </row>
    <row r="44" spans="1:87" s="61" customFormat="1" ht="16.5" customHeight="1">
      <c r="A44" s="47">
        <v>72</v>
      </c>
      <c r="B44" s="48" t="s">
        <v>114</v>
      </c>
      <c r="C44" s="95" t="s">
        <v>115</v>
      </c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59">
        <v>16</v>
      </c>
      <c r="CB44" s="60">
        <f>CE44*CA44</f>
        <v>0</v>
      </c>
      <c r="CC44" s="60">
        <v>580</v>
      </c>
      <c r="CD44" s="60" t="e">
        <f>CC44-CC44*#REF!</f>
        <v>#REF!</v>
      </c>
      <c r="CE44" s="42">
        <f>SUM(D44:BZ44)</f>
        <v>0</v>
      </c>
      <c r="CF44" s="42"/>
      <c r="CG44" s="60"/>
      <c r="CH44" s="60">
        <v>640</v>
      </c>
      <c r="CI44" s="60">
        <f>(F44+I44)*CH44</f>
        <v>0</v>
      </c>
    </row>
    <row r="45" spans="1:87" s="61" customFormat="1" ht="16.5" customHeight="1">
      <c r="A45" s="43">
        <v>72</v>
      </c>
      <c r="B45" s="44" t="s">
        <v>116</v>
      </c>
      <c r="C45" s="95" t="s">
        <v>117</v>
      </c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59">
        <v>18</v>
      </c>
      <c r="CB45" s="60">
        <f>CE45*CA45</f>
        <v>0</v>
      </c>
      <c r="CC45" s="60">
        <v>850</v>
      </c>
      <c r="CD45" s="60">
        <f>CC45-CC45*CD8</f>
        <v>-560150</v>
      </c>
      <c r="CE45" s="42">
        <f>SUM(D45:BZ45)</f>
        <v>0</v>
      </c>
      <c r="CF45" s="42"/>
      <c r="CG45" s="60"/>
      <c r="CH45" s="60">
        <v>850</v>
      </c>
      <c r="CI45" s="60">
        <f>(F45+I45)*CH45</f>
        <v>0</v>
      </c>
    </row>
    <row r="46" spans="1:87" s="67" customFormat="1" ht="21" customHeight="1">
      <c r="A46" s="47">
        <v>72</v>
      </c>
      <c r="B46" s="48" t="s">
        <v>118</v>
      </c>
      <c r="C46" s="103" t="s">
        <v>119</v>
      </c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5"/>
      <c r="AU46" s="105"/>
      <c r="AV46" s="105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6"/>
      <c r="BV46" s="106"/>
      <c r="BW46" s="106"/>
      <c r="BX46" s="104"/>
      <c r="BY46" s="104"/>
      <c r="BZ46" s="104"/>
      <c r="CA46" s="65">
        <v>16</v>
      </c>
      <c r="CB46" s="60">
        <f>CE46*CA46</f>
        <v>0</v>
      </c>
      <c r="CC46" s="66">
        <v>580</v>
      </c>
      <c r="CD46" s="66">
        <f>CC46-CC46*CD8</f>
        <v>-382220</v>
      </c>
      <c r="CE46" s="42">
        <f>SUM(D46:BZ46)</f>
        <v>0</v>
      </c>
      <c r="CF46" s="42"/>
      <c r="CG46" s="66"/>
      <c r="CH46" s="66">
        <v>640</v>
      </c>
      <c r="CI46" s="66">
        <f>(F46+I46)*CH46</f>
        <v>0</v>
      </c>
    </row>
    <row r="47" spans="1:87" s="61" customFormat="1" ht="16.5" customHeight="1">
      <c r="A47" s="43">
        <v>72</v>
      </c>
      <c r="B47" s="44" t="s">
        <v>120</v>
      </c>
      <c r="C47" s="107" t="s">
        <v>121</v>
      </c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108">
        <v>18</v>
      </c>
      <c r="CB47" s="60">
        <f>CE47*CA47</f>
        <v>0</v>
      </c>
      <c r="CC47" s="109">
        <v>850</v>
      </c>
      <c r="CD47" s="109">
        <f>CC47-CC47*CD10</f>
        <v>-781150</v>
      </c>
      <c r="CE47" s="42">
        <f>SUM(D47:BZ47)</f>
        <v>0</v>
      </c>
      <c r="CF47" s="42"/>
      <c r="CG47" s="109"/>
      <c r="CH47" s="109">
        <v>850</v>
      </c>
      <c r="CI47" s="109">
        <f>(F47+I47)*CH47</f>
        <v>0</v>
      </c>
    </row>
    <row r="48" spans="1:87" s="61" customFormat="1" ht="16.5" customHeight="1">
      <c r="A48" s="43">
        <v>72</v>
      </c>
      <c r="B48" s="44" t="s">
        <v>122</v>
      </c>
      <c r="C48" s="107" t="s">
        <v>123</v>
      </c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108">
        <v>19</v>
      </c>
      <c r="CB48" s="60">
        <f>CE48*CA48</f>
        <v>0</v>
      </c>
      <c r="CC48" s="109">
        <v>851</v>
      </c>
      <c r="CD48" s="109">
        <f>CC48-CC48*CD11</f>
        <v>-948014</v>
      </c>
      <c r="CE48" s="42">
        <f>SUM(D48:BZ48)</f>
        <v>0</v>
      </c>
      <c r="CF48" s="42"/>
      <c r="CG48" s="109"/>
      <c r="CH48" s="109">
        <v>851</v>
      </c>
      <c r="CI48" s="109">
        <f>(F48+I48)*CH48</f>
        <v>0</v>
      </c>
    </row>
    <row r="49" spans="1:87" s="61" customFormat="1" ht="16.5" customHeight="1">
      <c r="A49" s="43">
        <v>72</v>
      </c>
      <c r="B49" s="44" t="s">
        <v>124</v>
      </c>
      <c r="C49" s="107" t="s">
        <v>125</v>
      </c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108">
        <v>20</v>
      </c>
      <c r="CB49" s="60">
        <f>CE49*CA49</f>
        <v>0</v>
      </c>
      <c r="CC49" s="109">
        <v>852</v>
      </c>
      <c r="CD49" s="109">
        <f>CC49-CC49*CD12</f>
        <v>-868188</v>
      </c>
      <c r="CE49" s="42">
        <f>SUM(D49:BZ49)</f>
        <v>0</v>
      </c>
      <c r="CF49" s="42"/>
      <c r="CG49" s="109"/>
      <c r="CH49" s="109">
        <v>852</v>
      </c>
      <c r="CI49" s="109">
        <f>(F49+I49)*CH49</f>
        <v>0</v>
      </c>
    </row>
    <row r="50" spans="1:87" s="61" customFormat="1" ht="22.5" customHeight="1">
      <c r="A50" s="110" t="s">
        <v>126</v>
      </c>
      <c r="B50" s="110"/>
      <c r="C50" s="110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1"/>
      <c r="BK50" s="111"/>
      <c r="BL50" s="111"/>
      <c r="BM50" s="111"/>
      <c r="BN50" s="111"/>
      <c r="BO50" s="111"/>
      <c r="BP50" s="111"/>
      <c r="BQ50" s="111"/>
      <c r="BR50" s="111"/>
      <c r="BS50" s="111"/>
      <c r="BT50" s="111"/>
      <c r="BU50" s="111"/>
      <c r="BV50" s="111"/>
      <c r="BW50" s="111"/>
      <c r="BX50" s="111"/>
      <c r="BY50" s="111"/>
      <c r="BZ50" s="111"/>
      <c r="CA50" s="112"/>
      <c r="CB50" s="113"/>
      <c r="CC50" s="113"/>
      <c r="CD50" s="113"/>
      <c r="CE50" s="42">
        <f>SUM(D50:BZ50)</f>
        <v>0</v>
      </c>
      <c r="CF50" s="114"/>
      <c r="CG50" s="113"/>
      <c r="CH50" s="113"/>
      <c r="CI50" s="113"/>
    </row>
    <row r="51" spans="1:87" s="67" customFormat="1" ht="27.75" customHeight="1">
      <c r="A51" s="85">
        <v>72</v>
      </c>
      <c r="B51" s="49" t="s">
        <v>127</v>
      </c>
      <c r="C51" s="87" t="s">
        <v>128</v>
      </c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5"/>
      <c r="AU51" s="105"/>
      <c r="AV51" s="105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6"/>
      <c r="BV51" s="106"/>
      <c r="BW51" s="106"/>
      <c r="BX51" s="104"/>
      <c r="BY51" s="104"/>
      <c r="BZ51" s="104"/>
      <c r="CA51" s="115">
        <v>16</v>
      </c>
      <c r="CB51" s="111">
        <f>CE51*CA51</f>
        <v>0</v>
      </c>
      <c r="CC51" s="111">
        <v>580</v>
      </c>
      <c r="CD51" s="111">
        <f>CC51-CC51*CD10</f>
        <v>-533020</v>
      </c>
      <c r="CE51" s="42">
        <f>SUM(D51:BZ51)</f>
        <v>0</v>
      </c>
      <c r="CF51" s="116"/>
      <c r="CG51" s="111"/>
      <c r="CH51" s="111">
        <v>640</v>
      </c>
      <c r="CI51" s="111">
        <f>(F51+I51)*CH51</f>
        <v>0</v>
      </c>
    </row>
    <row r="52" spans="1:87" s="61" customFormat="1" ht="27.75" customHeight="1">
      <c r="A52" s="84">
        <v>72</v>
      </c>
      <c r="B52" s="58" t="s">
        <v>129</v>
      </c>
      <c r="C52" s="95" t="s">
        <v>130</v>
      </c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101"/>
      <c r="AU52" s="101"/>
      <c r="AV52" s="101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102"/>
      <c r="BV52" s="102"/>
      <c r="BW52" s="102"/>
      <c r="BX52" s="97"/>
      <c r="BY52" s="97"/>
      <c r="BZ52" s="97"/>
      <c r="CA52" s="59">
        <v>18</v>
      </c>
      <c r="CB52" s="111">
        <f>CE52*CA52</f>
        <v>0</v>
      </c>
      <c r="CC52" s="60">
        <v>850</v>
      </c>
      <c r="CD52" s="60">
        <f>CC52-CC52*CD12</f>
        <v>-866150</v>
      </c>
      <c r="CE52" s="42">
        <f>SUM(D52:BZ52)</f>
        <v>0</v>
      </c>
      <c r="CF52" s="42"/>
      <c r="CG52" s="60"/>
      <c r="CH52" s="60">
        <v>850</v>
      </c>
      <c r="CI52" s="60">
        <f>(F52+I52)*CH52</f>
        <v>0</v>
      </c>
    </row>
    <row r="53" spans="1:87" s="67" customFormat="1" ht="27.75" customHeight="1">
      <c r="A53" s="85">
        <v>72</v>
      </c>
      <c r="B53" s="49" t="s">
        <v>131</v>
      </c>
      <c r="C53" s="103" t="s">
        <v>132</v>
      </c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5"/>
      <c r="AU53" s="105"/>
      <c r="AV53" s="105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6"/>
      <c r="BV53" s="106"/>
      <c r="BW53" s="106"/>
      <c r="BX53" s="104"/>
      <c r="BY53" s="104"/>
      <c r="BZ53" s="104"/>
      <c r="CA53" s="65">
        <v>16</v>
      </c>
      <c r="CB53" s="111">
        <f>CE53*CA53</f>
        <v>0</v>
      </c>
      <c r="CC53" s="66">
        <v>580</v>
      </c>
      <c r="CD53" s="66">
        <f>CC53-CC53*CD12</f>
        <v>-591020</v>
      </c>
      <c r="CE53" s="42">
        <f>SUM(D53:BZ53)</f>
        <v>0</v>
      </c>
      <c r="CF53" s="42"/>
      <c r="CG53" s="66"/>
      <c r="CH53" s="66">
        <v>640</v>
      </c>
      <c r="CI53" s="66">
        <f>(F53+I53)*CH53</f>
        <v>0</v>
      </c>
    </row>
    <row r="54" spans="1:87" s="67" customFormat="1" ht="27.75" customHeight="1">
      <c r="A54" s="84">
        <v>72</v>
      </c>
      <c r="B54" s="58" t="s">
        <v>133</v>
      </c>
      <c r="C54" s="95" t="s">
        <v>134</v>
      </c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101"/>
      <c r="AU54" s="101"/>
      <c r="AV54" s="101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7"/>
      <c r="BT54" s="97"/>
      <c r="BU54" s="102"/>
      <c r="BV54" s="102"/>
      <c r="BW54" s="102"/>
      <c r="BX54" s="97"/>
      <c r="BY54" s="97"/>
      <c r="BZ54" s="97"/>
      <c r="CA54" s="41">
        <v>17</v>
      </c>
      <c r="CB54" s="111">
        <f>CE54*CA54</f>
        <v>0</v>
      </c>
      <c r="CC54" s="42">
        <v>849</v>
      </c>
      <c r="CD54" s="42">
        <f>CC54-CC54*CD13</f>
        <v>-1187751</v>
      </c>
      <c r="CE54" s="42">
        <f>SUM(D54:BZ54)</f>
        <v>0</v>
      </c>
      <c r="CF54" s="42"/>
      <c r="CG54" s="42"/>
      <c r="CH54" s="42">
        <v>849</v>
      </c>
      <c r="CI54" s="42">
        <f>(F54+I54)*CH54</f>
        <v>0</v>
      </c>
    </row>
    <row r="55" spans="1:87" ht="24.75" customHeight="1">
      <c r="A55" s="85">
        <v>72</v>
      </c>
      <c r="B55" s="49" t="s">
        <v>135</v>
      </c>
      <c r="C55" s="103" t="s">
        <v>136</v>
      </c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5"/>
      <c r="AU55" s="105"/>
      <c r="AV55" s="105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6"/>
      <c r="BV55" s="106"/>
      <c r="BW55" s="106"/>
      <c r="BX55" s="104"/>
      <c r="BY55" s="104"/>
      <c r="BZ55" s="104"/>
      <c r="CA55" s="41">
        <v>18</v>
      </c>
      <c r="CB55" s="111">
        <f>CE55*CA55</f>
        <v>0</v>
      </c>
      <c r="CC55" s="42">
        <v>850</v>
      </c>
      <c r="CD55" s="42">
        <f>CC55-CC55*CD14</f>
        <v>-730150</v>
      </c>
      <c r="CE55" s="42">
        <f>SUM(D55:BZ55)</f>
        <v>0</v>
      </c>
      <c r="CF55" s="42"/>
      <c r="CG55" s="42"/>
      <c r="CH55" s="42">
        <v>850</v>
      </c>
      <c r="CI55" s="42">
        <f>(F55+I55)*CH55</f>
        <v>0</v>
      </c>
    </row>
    <row r="56" spans="1:87" s="67" customFormat="1" ht="21" customHeight="1">
      <c r="A56" s="84">
        <v>72</v>
      </c>
      <c r="B56" s="58" t="s">
        <v>137</v>
      </c>
      <c r="C56" s="103" t="s">
        <v>138</v>
      </c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5"/>
      <c r="AU56" s="105"/>
      <c r="AV56" s="105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6"/>
      <c r="BV56" s="106"/>
      <c r="BW56" s="106"/>
      <c r="BX56" s="104"/>
      <c r="BY56" s="104"/>
      <c r="BZ56" s="104"/>
      <c r="CA56" s="65">
        <v>16</v>
      </c>
      <c r="CB56" s="111">
        <f>CE56*CA56</f>
        <v>0</v>
      </c>
      <c r="CC56" s="66">
        <v>580</v>
      </c>
      <c r="CD56" s="66">
        <f>CC56-CC56*CD14</f>
        <v>-498220</v>
      </c>
      <c r="CE56" s="42">
        <f>SUM(D56:BZ56)</f>
        <v>0</v>
      </c>
      <c r="CF56" s="42"/>
      <c r="CG56" s="66"/>
      <c r="CH56" s="66">
        <v>640</v>
      </c>
      <c r="CI56" s="66">
        <f>(F56+I56)*CH56</f>
        <v>0</v>
      </c>
    </row>
    <row r="57" spans="1:87" s="61" customFormat="1" ht="21" customHeight="1">
      <c r="A57" s="85">
        <v>72</v>
      </c>
      <c r="B57" s="49" t="s">
        <v>139</v>
      </c>
      <c r="C57" s="95" t="s">
        <v>140</v>
      </c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101"/>
      <c r="AU57" s="101"/>
      <c r="AV57" s="101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7"/>
      <c r="BS57" s="97"/>
      <c r="BT57" s="97"/>
      <c r="BU57" s="102"/>
      <c r="BV57" s="102"/>
      <c r="BW57" s="102"/>
      <c r="BX57" s="97"/>
      <c r="BY57" s="97"/>
      <c r="BZ57" s="97"/>
      <c r="CA57" s="59">
        <v>17</v>
      </c>
      <c r="CB57" s="111">
        <f>CE57*CA57</f>
        <v>0</v>
      </c>
      <c r="CC57" s="60">
        <v>581</v>
      </c>
      <c r="CD57" s="60">
        <f>CC57-CC57*CD16</f>
        <v>581</v>
      </c>
      <c r="CE57" s="42">
        <f>SUM(D57:BZ57)</f>
        <v>0</v>
      </c>
      <c r="CF57" s="42"/>
      <c r="CG57" s="60"/>
      <c r="CH57" s="60">
        <v>641</v>
      </c>
      <c r="CI57" s="60">
        <f>(F57+I57)*CH57</f>
        <v>0</v>
      </c>
    </row>
    <row r="58" spans="1:112" s="61" customFormat="1" ht="24" customHeight="1">
      <c r="A58" s="84">
        <v>72</v>
      </c>
      <c r="B58" s="58" t="s">
        <v>141</v>
      </c>
      <c r="C58" s="103" t="s">
        <v>142</v>
      </c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5"/>
      <c r="AU58" s="105"/>
      <c r="AV58" s="105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6"/>
      <c r="BV58" s="106"/>
      <c r="BW58" s="106"/>
      <c r="BX58" s="104"/>
      <c r="BY58" s="104"/>
      <c r="BZ58" s="104"/>
      <c r="CA58" s="65">
        <v>18</v>
      </c>
      <c r="CB58" s="111">
        <f>CE58*CA58</f>
        <v>0</v>
      </c>
      <c r="CC58" s="66">
        <v>582</v>
      </c>
      <c r="CD58" s="66">
        <f>CC58-CC58*CD17</f>
        <v>-494118</v>
      </c>
      <c r="CE58" s="42">
        <f>SUM(D58:BZ58)</f>
        <v>0</v>
      </c>
      <c r="CF58" s="42"/>
      <c r="CG58" s="66"/>
      <c r="CH58" s="66">
        <v>642</v>
      </c>
      <c r="CI58" s="66">
        <f>(F58+I58)*CH58</f>
        <v>0</v>
      </c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</row>
    <row r="59" spans="1:87" s="61" customFormat="1" ht="21" customHeight="1">
      <c r="A59" s="85">
        <v>72</v>
      </c>
      <c r="B59" s="49" t="s">
        <v>143</v>
      </c>
      <c r="C59" s="95" t="s">
        <v>144</v>
      </c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101"/>
      <c r="AU59" s="101"/>
      <c r="AV59" s="101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7"/>
      <c r="BS59" s="97"/>
      <c r="BT59" s="97"/>
      <c r="BU59" s="102"/>
      <c r="BV59" s="102"/>
      <c r="BW59" s="102"/>
      <c r="BX59" s="97"/>
      <c r="BY59" s="97"/>
      <c r="BZ59" s="97"/>
      <c r="CA59" s="59">
        <v>19</v>
      </c>
      <c r="CB59" s="111">
        <f>CE59*CA59</f>
        <v>0</v>
      </c>
      <c r="CC59" s="60">
        <v>583</v>
      </c>
      <c r="CD59" s="60">
        <f>CC59-CC59*CD18</f>
        <v>-337557</v>
      </c>
      <c r="CE59" s="42">
        <f>SUM(D59:BZ59)</f>
        <v>0</v>
      </c>
      <c r="CF59" s="42"/>
      <c r="CG59" s="60"/>
      <c r="CH59" s="60">
        <v>643</v>
      </c>
      <c r="CI59" s="60">
        <f>(F59+I59)*CH59</f>
        <v>0</v>
      </c>
    </row>
    <row r="60" spans="1:112" ht="21" customHeight="1">
      <c r="A60" s="85">
        <v>72</v>
      </c>
      <c r="B60" s="49" t="s">
        <v>145</v>
      </c>
      <c r="C60" s="103" t="s">
        <v>146</v>
      </c>
      <c r="D60" s="117"/>
      <c r="E60" s="118"/>
      <c r="F60" s="119"/>
      <c r="G60" s="117"/>
      <c r="H60" s="118"/>
      <c r="I60" s="119"/>
      <c r="J60" s="117"/>
      <c r="K60" s="118"/>
      <c r="L60" s="119"/>
      <c r="M60" s="117"/>
      <c r="N60" s="118"/>
      <c r="O60" s="119"/>
      <c r="P60" s="117"/>
      <c r="Q60" s="118"/>
      <c r="R60" s="119"/>
      <c r="S60" s="117"/>
      <c r="T60" s="118"/>
      <c r="U60" s="119"/>
      <c r="V60" s="117"/>
      <c r="W60" s="118"/>
      <c r="X60" s="119"/>
      <c r="Y60" s="117"/>
      <c r="Z60" s="118"/>
      <c r="AA60" s="119"/>
      <c r="AB60" s="117"/>
      <c r="AC60" s="118"/>
      <c r="AD60" s="119"/>
      <c r="AE60" s="117"/>
      <c r="AF60" s="118"/>
      <c r="AG60" s="119"/>
      <c r="AH60" s="117"/>
      <c r="AI60" s="118"/>
      <c r="AJ60" s="119"/>
      <c r="AK60" s="117"/>
      <c r="AL60" s="118"/>
      <c r="AM60" s="119"/>
      <c r="AN60" s="117"/>
      <c r="AO60" s="118"/>
      <c r="AP60" s="119"/>
      <c r="AQ60" s="117"/>
      <c r="AR60" s="118"/>
      <c r="AS60" s="119"/>
      <c r="AT60" s="117"/>
      <c r="AU60" s="118"/>
      <c r="AV60" s="120"/>
      <c r="AW60" s="117"/>
      <c r="AX60" s="118"/>
      <c r="AY60" s="119"/>
      <c r="AZ60" s="117"/>
      <c r="BA60" s="118"/>
      <c r="BB60" s="119"/>
      <c r="BC60" s="117"/>
      <c r="BD60" s="118"/>
      <c r="BE60" s="119"/>
      <c r="BF60" s="117"/>
      <c r="BG60" s="118"/>
      <c r="BH60" s="119"/>
      <c r="BI60" s="117"/>
      <c r="BJ60" s="118"/>
      <c r="BK60" s="119"/>
      <c r="BL60" s="117"/>
      <c r="BM60" s="118"/>
      <c r="BN60" s="119"/>
      <c r="BO60" s="117"/>
      <c r="BP60" s="118"/>
      <c r="BQ60" s="119"/>
      <c r="BR60" s="117"/>
      <c r="BS60" s="118"/>
      <c r="BT60" s="119"/>
      <c r="BU60" s="121"/>
      <c r="BV60" s="118"/>
      <c r="BW60" s="120"/>
      <c r="BX60" s="117"/>
      <c r="BY60" s="118"/>
      <c r="BZ60" s="119"/>
      <c r="CA60" s="65">
        <v>20</v>
      </c>
      <c r="CB60" s="111">
        <f>CE60*CA60</f>
        <v>0</v>
      </c>
      <c r="CC60" s="66">
        <v>584</v>
      </c>
      <c r="CD60" s="66">
        <f>CC60-CC60*CD19</f>
        <v>-338136</v>
      </c>
      <c r="CE60" s="42">
        <f>SUM(D60:BZ60)</f>
        <v>0</v>
      </c>
      <c r="CF60" s="42"/>
      <c r="CG60" s="66"/>
      <c r="CH60" s="66">
        <v>644</v>
      </c>
      <c r="CI60" s="66">
        <f>(F60+I60)*CH60</f>
        <v>0</v>
      </c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</row>
    <row r="61" spans="1:87" s="61" customFormat="1" ht="23.25" customHeight="1">
      <c r="A61" s="84">
        <v>72</v>
      </c>
      <c r="B61" s="48" t="s">
        <v>147</v>
      </c>
      <c r="C61" s="95" t="s">
        <v>148</v>
      </c>
      <c r="D61" s="122"/>
      <c r="E61" s="123"/>
      <c r="F61" s="119"/>
      <c r="G61" s="122"/>
      <c r="H61" s="123"/>
      <c r="I61" s="119"/>
      <c r="J61" s="122"/>
      <c r="K61" s="123"/>
      <c r="L61" s="119"/>
      <c r="M61" s="122"/>
      <c r="N61" s="123"/>
      <c r="O61" s="119"/>
      <c r="P61" s="122"/>
      <c r="Q61" s="123"/>
      <c r="R61" s="119"/>
      <c r="S61" s="122"/>
      <c r="T61" s="123"/>
      <c r="U61" s="119"/>
      <c r="V61" s="122"/>
      <c r="W61" s="123"/>
      <c r="X61" s="119"/>
      <c r="Y61" s="122"/>
      <c r="Z61" s="123"/>
      <c r="AA61" s="119"/>
      <c r="AB61" s="122"/>
      <c r="AC61" s="123"/>
      <c r="AD61" s="119"/>
      <c r="AE61" s="122"/>
      <c r="AF61" s="123"/>
      <c r="AG61" s="119"/>
      <c r="AH61" s="122"/>
      <c r="AI61" s="123"/>
      <c r="AJ61" s="119"/>
      <c r="AK61" s="122"/>
      <c r="AL61" s="123"/>
      <c r="AM61" s="119"/>
      <c r="AN61" s="122"/>
      <c r="AO61" s="123"/>
      <c r="AP61" s="119"/>
      <c r="AQ61" s="122"/>
      <c r="AR61" s="123"/>
      <c r="AS61" s="119"/>
      <c r="AT61" s="122"/>
      <c r="AU61" s="123"/>
      <c r="AV61" s="120"/>
      <c r="AW61" s="122"/>
      <c r="AX61" s="123"/>
      <c r="AY61" s="119"/>
      <c r="AZ61" s="122"/>
      <c r="BA61" s="123"/>
      <c r="BB61" s="119"/>
      <c r="BC61" s="122"/>
      <c r="BD61" s="123"/>
      <c r="BE61" s="119"/>
      <c r="BF61" s="122"/>
      <c r="BG61" s="123"/>
      <c r="BH61" s="119"/>
      <c r="BI61" s="122"/>
      <c r="BJ61" s="123"/>
      <c r="BK61" s="119"/>
      <c r="BL61" s="122"/>
      <c r="BM61" s="123"/>
      <c r="BN61" s="119"/>
      <c r="BO61" s="122"/>
      <c r="BP61" s="123"/>
      <c r="BQ61" s="119"/>
      <c r="BR61" s="122"/>
      <c r="BS61" s="123"/>
      <c r="BT61" s="119"/>
      <c r="BU61" s="124"/>
      <c r="BV61" s="123"/>
      <c r="BW61" s="120"/>
      <c r="BX61" s="122"/>
      <c r="BY61" s="123"/>
      <c r="BZ61" s="119"/>
      <c r="CA61" s="59">
        <v>21</v>
      </c>
      <c r="CB61" s="111">
        <f>CE61*CA61</f>
        <v>0</v>
      </c>
      <c r="CC61" s="60">
        <v>585</v>
      </c>
      <c r="CD61" s="60">
        <f>CC61-CC61*CD20</f>
        <v>-906165</v>
      </c>
      <c r="CE61" s="42">
        <f>SUM(D61:BZ61)</f>
        <v>0</v>
      </c>
      <c r="CF61" s="42"/>
      <c r="CG61" s="60"/>
      <c r="CH61" s="60">
        <v>645</v>
      </c>
      <c r="CI61" s="60">
        <f>(F61+I61)*CH61</f>
        <v>0</v>
      </c>
    </row>
    <row r="62" spans="1:112" ht="22.5" customHeight="1">
      <c r="A62" s="85">
        <v>72</v>
      </c>
      <c r="B62" s="49" t="s">
        <v>149</v>
      </c>
      <c r="C62" s="125" t="s">
        <v>150</v>
      </c>
      <c r="D62" s="126"/>
      <c r="E62" s="126"/>
      <c r="F62" s="127"/>
      <c r="G62" s="128"/>
      <c r="H62" s="128"/>
      <c r="I62" s="119"/>
      <c r="J62" s="128"/>
      <c r="K62" s="128"/>
      <c r="L62" s="119"/>
      <c r="M62" s="128"/>
      <c r="N62" s="128"/>
      <c r="O62" s="119"/>
      <c r="P62" s="128"/>
      <c r="Q62" s="128"/>
      <c r="R62" s="119"/>
      <c r="S62" s="128"/>
      <c r="T62" s="128"/>
      <c r="U62" s="119"/>
      <c r="V62" s="128"/>
      <c r="W62" s="128"/>
      <c r="X62" s="119"/>
      <c r="Y62" s="128"/>
      <c r="Z62" s="128"/>
      <c r="AA62" s="119"/>
      <c r="AB62" s="128"/>
      <c r="AC62" s="128"/>
      <c r="AD62" s="119"/>
      <c r="AE62" s="128"/>
      <c r="AF62" s="128"/>
      <c r="AG62" s="119"/>
      <c r="AH62" s="128"/>
      <c r="AI62" s="128"/>
      <c r="AJ62" s="119"/>
      <c r="AK62" s="128"/>
      <c r="AL62" s="128"/>
      <c r="AM62" s="119"/>
      <c r="AN62" s="128"/>
      <c r="AO62" s="128"/>
      <c r="AP62" s="119"/>
      <c r="AQ62" s="128"/>
      <c r="AR62" s="128"/>
      <c r="AS62" s="129"/>
      <c r="AT62" s="128"/>
      <c r="AU62" s="128"/>
      <c r="AV62" s="130"/>
      <c r="AW62" s="131"/>
      <c r="AX62" s="128"/>
      <c r="AY62" s="132"/>
      <c r="AZ62" s="131"/>
      <c r="BA62" s="128"/>
      <c r="BB62" s="132"/>
      <c r="BC62" s="131"/>
      <c r="BD62" s="128"/>
      <c r="BE62" s="132"/>
      <c r="BF62" s="131"/>
      <c r="BG62" s="128"/>
      <c r="BH62" s="132"/>
      <c r="BI62" s="131"/>
      <c r="BJ62" s="128"/>
      <c r="BK62" s="132"/>
      <c r="BL62" s="131"/>
      <c r="BM62" s="128"/>
      <c r="BN62" s="132"/>
      <c r="BO62" s="131"/>
      <c r="BP62" s="128"/>
      <c r="BQ62" s="132"/>
      <c r="BR62" s="131"/>
      <c r="BS62" s="128"/>
      <c r="BT62" s="132"/>
      <c r="BU62" s="133"/>
      <c r="BV62" s="128"/>
      <c r="BW62" s="130"/>
      <c r="BX62" s="131"/>
      <c r="BY62" s="128"/>
      <c r="BZ62" s="134"/>
      <c r="CA62" s="65">
        <v>22</v>
      </c>
      <c r="CB62" s="111">
        <f>CE62*CA62</f>
        <v>0</v>
      </c>
      <c r="CC62" s="66">
        <v>586</v>
      </c>
      <c r="CD62" s="66">
        <f>CC62-CC62*CD21</f>
        <v>-608854</v>
      </c>
      <c r="CE62" s="42">
        <f>SUM(D62:BZ62)</f>
        <v>0</v>
      </c>
      <c r="CF62" s="42"/>
      <c r="CG62" s="66"/>
      <c r="CH62" s="66">
        <v>646</v>
      </c>
      <c r="CI62" s="66">
        <f>(F62+I62)*CH62</f>
        <v>0</v>
      </c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</row>
    <row r="63" spans="1:87" s="61" customFormat="1" ht="31.5" customHeight="1">
      <c r="A63" s="85">
        <v>72</v>
      </c>
      <c r="B63" s="44" t="s">
        <v>151</v>
      </c>
      <c r="C63" s="107" t="s">
        <v>152</v>
      </c>
      <c r="D63" s="122"/>
      <c r="E63" s="135"/>
      <c r="F63" s="136"/>
      <c r="G63" s="137"/>
      <c r="H63" s="138"/>
      <c r="I63" s="136"/>
      <c r="J63" s="122"/>
      <c r="K63" s="135"/>
      <c r="L63" s="139"/>
      <c r="M63" s="122"/>
      <c r="N63" s="135"/>
      <c r="O63" s="139"/>
      <c r="P63" s="122"/>
      <c r="Q63" s="135"/>
      <c r="R63" s="139"/>
      <c r="S63" s="122"/>
      <c r="T63" s="135"/>
      <c r="U63" s="139"/>
      <c r="V63" s="122"/>
      <c r="W63" s="135"/>
      <c r="X63" s="139"/>
      <c r="Y63" s="122"/>
      <c r="Z63" s="135"/>
      <c r="AA63" s="139"/>
      <c r="AB63" s="122"/>
      <c r="AC63" s="135"/>
      <c r="AD63" s="139"/>
      <c r="AE63" s="122"/>
      <c r="AF63" s="135"/>
      <c r="AG63" s="139"/>
      <c r="AH63" s="122"/>
      <c r="AI63" s="135"/>
      <c r="AJ63" s="139"/>
      <c r="AK63" s="122"/>
      <c r="AL63" s="135"/>
      <c r="AM63" s="139"/>
      <c r="AN63" s="122"/>
      <c r="AO63" s="135"/>
      <c r="AP63" s="139"/>
      <c r="AQ63" s="122"/>
      <c r="AR63" s="135"/>
      <c r="AS63" s="139"/>
      <c r="AT63" s="122"/>
      <c r="AU63" s="135"/>
      <c r="AV63" s="139"/>
      <c r="AW63" s="122"/>
      <c r="AX63" s="135"/>
      <c r="AY63" s="139"/>
      <c r="AZ63" s="122"/>
      <c r="BA63" s="135"/>
      <c r="BB63" s="139"/>
      <c r="BC63" s="122"/>
      <c r="BD63" s="135"/>
      <c r="BE63" s="139"/>
      <c r="BF63" s="122"/>
      <c r="BG63" s="135"/>
      <c r="BH63" s="139"/>
      <c r="BI63" s="122"/>
      <c r="BJ63" s="135"/>
      <c r="BK63" s="139"/>
      <c r="BL63" s="122"/>
      <c r="BM63" s="135"/>
      <c r="BN63" s="139"/>
      <c r="BO63" s="122"/>
      <c r="BP63" s="135"/>
      <c r="BQ63" s="139"/>
      <c r="BR63" s="122"/>
      <c r="BS63" s="135"/>
      <c r="BT63" s="139"/>
      <c r="BU63" s="122"/>
      <c r="BV63" s="135"/>
      <c r="BW63" s="139"/>
      <c r="BX63" s="122"/>
      <c r="BY63" s="135"/>
      <c r="BZ63" s="136"/>
      <c r="CA63" s="59">
        <v>23</v>
      </c>
      <c r="CB63" s="111">
        <f>CE63*CA63</f>
        <v>0</v>
      </c>
      <c r="CC63" s="60">
        <v>587</v>
      </c>
      <c r="CD63" s="60">
        <f>CC63-CC63*CD26</f>
        <v>-709683</v>
      </c>
      <c r="CE63" s="42">
        <f>SUM(D63:BZ63)</f>
        <v>0</v>
      </c>
      <c r="CF63" s="42"/>
      <c r="CG63" s="60"/>
      <c r="CH63" s="60">
        <v>647</v>
      </c>
      <c r="CI63" s="60">
        <f>(F63+I63)*CH63</f>
        <v>0</v>
      </c>
    </row>
    <row r="64" spans="1:112" ht="32.25" customHeight="1">
      <c r="A64" s="85">
        <v>72</v>
      </c>
      <c r="B64" s="58" t="s">
        <v>153</v>
      </c>
      <c r="C64" s="103" t="s">
        <v>154</v>
      </c>
      <c r="D64" s="117"/>
      <c r="E64" s="140"/>
      <c r="F64" s="141"/>
      <c r="G64" s="117"/>
      <c r="H64" s="140"/>
      <c r="I64" s="141"/>
      <c r="J64" s="117"/>
      <c r="K64" s="140"/>
      <c r="L64" s="119"/>
      <c r="M64" s="117"/>
      <c r="N64" s="140"/>
      <c r="O64" s="119"/>
      <c r="P64" s="117"/>
      <c r="Q64" s="140"/>
      <c r="R64" s="119"/>
      <c r="S64" s="117"/>
      <c r="T64" s="140"/>
      <c r="U64" s="119"/>
      <c r="V64" s="117"/>
      <c r="W64" s="140"/>
      <c r="X64" s="119"/>
      <c r="Y64" s="117"/>
      <c r="Z64" s="140"/>
      <c r="AA64" s="119"/>
      <c r="AB64" s="117"/>
      <c r="AC64" s="140"/>
      <c r="AD64" s="119"/>
      <c r="AE64" s="117"/>
      <c r="AF64" s="140"/>
      <c r="AG64" s="119"/>
      <c r="AH64" s="117"/>
      <c r="AI64" s="140"/>
      <c r="AJ64" s="119"/>
      <c r="AK64" s="117"/>
      <c r="AL64" s="140"/>
      <c r="AM64" s="119"/>
      <c r="AN64" s="117"/>
      <c r="AO64" s="140"/>
      <c r="AP64" s="119"/>
      <c r="AQ64" s="117"/>
      <c r="AR64" s="140"/>
      <c r="AS64" s="119"/>
      <c r="AT64" s="117"/>
      <c r="AU64" s="140"/>
      <c r="AV64" s="119"/>
      <c r="AW64" s="117"/>
      <c r="AX64" s="140"/>
      <c r="AY64" s="119"/>
      <c r="AZ64" s="117"/>
      <c r="BA64" s="140"/>
      <c r="BB64" s="119"/>
      <c r="BC64" s="117"/>
      <c r="BD64" s="140"/>
      <c r="BE64" s="119"/>
      <c r="BF64" s="117"/>
      <c r="BG64" s="140"/>
      <c r="BH64" s="119"/>
      <c r="BI64" s="117"/>
      <c r="BJ64" s="140"/>
      <c r="BK64" s="119"/>
      <c r="BL64" s="117"/>
      <c r="BM64" s="140"/>
      <c r="BN64" s="119"/>
      <c r="BO64" s="117"/>
      <c r="BP64" s="140"/>
      <c r="BQ64" s="119"/>
      <c r="BR64" s="117"/>
      <c r="BS64" s="140"/>
      <c r="BT64" s="119"/>
      <c r="BU64" s="117"/>
      <c r="BV64" s="140"/>
      <c r="BW64" s="119"/>
      <c r="BX64" s="142"/>
      <c r="BY64" s="143"/>
      <c r="BZ64" s="141"/>
      <c r="CA64" s="65">
        <v>24</v>
      </c>
      <c r="CB64" s="111">
        <f>CE64*CA64</f>
        <v>0</v>
      </c>
      <c r="CC64" s="66">
        <v>588</v>
      </c>
      <c r="CD64" s="66">
        <f>CC64-CC64*CD27</f>
        <v>588</v>
      </c>
      <c r="CE64" s="42">
        <f>SUM(D64:BZ64)</f>
        <v>0</v>
      </c>
      <c r="CF64" s="42"/>
      <c r="CG64" s="66"/>
      <c r="CH64" s="66">
        <v>648</v>
      </c>
      <c r="CI64" s="66">
        <f>(F64+I64)*CH64</f>
        <v>0</v>
      </c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</row>
    <row r="65" spans="1:87" s="61" customFormat="1" ht="33" customHeight="1">
      <c r="A65" s="43">
        <v>72</v>
      </c>
      <c r="B65" s="44" t="s">
        <v>155</v>
      </c>
      <c r="C65" s="95" t="s">
        <v>156</v>
      </c>
      <c r="D65" s="122"/>
      <c r="E65" s="135"/>
      <c r="F65" s="141"/>
      <c r="G65" s="122"/>
      <c r="H65" s="135"/>
      <c r="I65" s="141"/>
      <c r="J65" s="122"/>
      <c r="K65" s="135"/>
      <c r="L65" s="119"/>
      <c r="M65" s="122"/>
      <c r="N65" s="135"/>
      <c r="O65" s="119"/>
      <c r="P65" s="122"/>
      <c r="Q65" s="135"/>
      <c r="R65" s="119"/>
      <c r="S65" s="122"/>
      <c r="T65" s="135"/>
      <c r="U65" s="119"/>
      <c r="V65" s="122"/>
      <c r="W65" s="135"/>
      <c r="X65" s="119"/>
      <c r="Y65" s="122"/>
      <c r="Z65" s="135"/>
      <c r="AA65" s="119"/>
      <c r="AB65" s="122"/>
      <c r="AC65" s="135"/>
      <c r="AD65" s="119"/>
      <c r="AE65" s="122"/>
      <c r="AF65" s="135"/>
      <c r="AG65" s="119"/>
      <c r="AH65" s="122"/>
      <c r="AI65" s="135"/>
      <c r="AJ65" s="119"/>
      <c r="AK65" s="122"/>
      <c r="AL65" s="135"/>
      <c r="AM65" s="119"/>
      <c r="AN65" s="122"/>
      <c r="AO65" s="135"/>
      <c r="AP65" s="119"/>
      <c r="AQ65" s="122"/>
      <c r="AR65" s="135"/>
      <c r="AS65" s="119"/>
      <c r="AT65" s="122"/>
      <c r="AU65" s="135"/>
      <c r="AV65" s="119"/>
      <c r="AW65" s="122"/>
      <c r="AX65" s="135"/>
      <c r="AY65" s="119"/>
      <c r="AZ65" s="122"/>
      <c r="BA65" s="135"/>
      <c r="BB65" s="119"/>
      <c r="BC65" s="122"/>
      <c r="BD65" s="135"/>
      <c r="BE65" s="119"/>
      <c r="BF65" s="122"/>
      <c r="BG65" s="135"/>
      <c r="BH65" s="119"/>
      <c r="BI65" s="122"/>
      <c r="BJ65" s="135"/>
      <c r="BK65" s="119"/>
      <c r="BL65" s="122"/>
      <c r="BM65" s="135"/>
      <c r="BN65" s="119"/>
      <c r="BO65" s="122"/>
      <c r="BP65" s="135"/>
      <c r="BQ65" s="119"/>
      <c r="BR65" s="122"/>
      <c r="BS65" s="135"/>
      <c r="BT65" s="119"/>
      <c r="BU65" s="122"/>
      <c r="BV65" s="135"/>
      <c r="BW65" s="119"/>
      <c r="BX65" s="122"/>
      <c r="BY65" s="135"/>
      <c r="BZ65" s="119"/>
      <c r="CA65" s="59">
        <v>25</v>
      </c>
      <c r="CB65" s="111">
        <f>CE65*CA65</f>
        <v>0</v>
      </c>
      <c r="CC65" s="60">
        <v>589</v>
      </c>
      <c r="CD65" s="60">
        <f>CC65-CC65*CD28</f>
        <v>-1053721</v>
      </c>
      <c r="CE65" s="42">
        <f>SUM(D65:BZ65)</f>
        <v>0</v>
      </c>
      <c r="CF65" s="42"/>
      <c r="CG65" s="60"/>
      <c r="CH65" s="60">
        <v>649</v>
      </c>
      <c r="CI65" s="60">
        <f>(F65+I65)*CH65</f>
        <v>0</v>
      </c>
    </row>
    <row r="66" spans="1:87" ht="30.75" customHeight="1">
      <c r="A66" s="85">
        <v>72</v>
      </c>
      <c r="B66" s="58" t="s">
        <v>157</v>
      </c>
      <c r="C66" s="103" t="s">
        <v>158</v>
      </c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104"/>
      <c r="BA66" s="104"/>
      <c r="BB66" s="104"/>
      <c r="BC66" s="104"/>
      <c r="BD66" s="104"/>
      <c r="BE66" s="104"/>
      <c r="BF66" s="104"/>
      <c r="BG66" s="104"/>
      <c r="BH66" s="104"/>
      <c r="BI66" s="104"/>
      <c r="BJ66" s="104"/>
      <c r="BK66" s="104"/>
      <c r="BL66" s="104"/>
      <c r="BM66" s="104"/>
      <c r="BN66" s="104"/>
      <c r="BO66" s="104"/>
      <c r="BP66" s="104"/>
      <c r="BQ66" s="104"/>
      <c r="BR66" s="104"/>
      <c r="BS66" s="104"/>
      <c r="BT66" s="104"/>
      <c r="BU66" s="104"/>
      <c r="BV66" s="104"/>
      <c r="BW66" s="104"/>
      <c r="BX66" s="104"/>
      <c r="BY66" s="104"/>
      <c r="BZ66" s="104"/>
      <c r="CA66" s="65">
        <v>26</v>
      </c>
      <c r="CB66" s="111">
        <f>CE66*CA66</f>
        <v>0</v>
      </c>
      <c r="CC66" s="66">
        <v>590</v>
      </c>
      <c r="CD66" s="66">
        <f>CC66-CC66*CD29</f>
        <v>-1503910</v>
      </c>
      <c r="CE66" s="42">
        <f>SUM(D66:BZ66)</f>
        <v>0</v>
      </c>
      <c r="CF66" s="42"/>
      <c r="CG66" s="66"/>
      <c r="CH66" s="66">
        <v>650</v>
      </c>
      <c r="CI66" s="66">
        <f>(F66+I66)*CH66</f>
        <v>0</v>
      </c>
    </row>
    <row r="67" spans="1:87" ht="26.25" customHeight="1">
      <c r="A67" s="43">
        <v>72</v>
      </c>
      <c r="B67" s="44" t="s">
        <v>159</v>
      </c>
      <c r="C67" s="95" t="s">
        <v>160</v>
      </c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7"/>
      <c r="BS67" s="97"/>
      <c r="BT67" s="97"/>
      <c r="BU67" s="97"/>
      <c r="BV67" s="97"/>
      <c r="BW67" s="97"/>
      <c r="BX67" s="97"/>
      <c r="BY67" s="97"/>
      <c r="BZ67" s="97"/>
      <c r="CA67" s="59">
        <v>27</v>
      </c>
      <c r="CB67" s="111">
        <f>CE67*CA67</f>
        <v>0</v>
      </c>
      <c r="CC67" s="66">
        <v>591</v>
      </c>
      <c r="CD67" s="66">
        <f>CC67-CC67*CD30</f>
        <v>-1654209</v>
      </c>
      <c r="CE67" s="42">
        <f>SUM(D67:BZ67)</f>
        <v>0</v>
      </c>
      <c r="CF67" s="42"/>
      <c r="CG67" s="66"/>
      <c r="CH67" s="66">
        <v>651</v>
      </c>
      <c r="CI67" s="66">
        <f>(F67+I67)*CH67</f>
        <v>0</v>
      </c>
    </row>
    <row r="68" spans="1:87" ht="28.5" customHeight="1">
      <c r="A68" s="85">
        <v>72</v>
      </c>
      <c r="B68" s="58" t="s">
        <v>161</v>
      </c>
      <c r="C68" s="103" t="s">
        <v>162</v>
      </c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  <c r="BC68" s="104"/>
      <c r="BD68" s="104"/>
      <c r="BE68" s="104"/>
      <c r="BF68" s="104"/>
      <c r="BG68" s="104"/>
      <c r="BH68" s="104"/>
      <c r="BI68" s="104"/>
      <c r="BJ68" s="104"/>
      <c r="BK68" s="104"/>
      <c r="BL68" s="104"/>
      <c r="BM68" s="104"/>
      <c r="BN68" s="104"/>
      <c r="BO68" s="104"/>
      <c r="BP68" s="104"/>
      <c r="BQ68" s="104"/>
      <c r="BR68" s="104"/>
      <c r="BS68" s="104"/>
      <c r="BT68" s="104"/>
      <c r="BU68" s="104"/>
      <c r="BV68" s="104"/>
      <c r="BW68" s="104"/>
      <c r="BX68" s="104"/>
      <c r="BY68" s="104"/>
      <c r="BZ68" s="104"/>
      <c r="CA68" s="65">
        <v>28</v>
      </c>
      <c r="CB68" s="111">
        <f>CE68*CA68</f>
        <v>0</v>
      </c>
      <c r="CC68" s="66">
        <v>592</v>
      </c>
      <c r="CD68" s="66">
        <f>CC68-CC68*CD31</f>
        <v>-437488</v>
      </c>
      <c r="CE68" s="42">
        <f>SUM(D68:BZ68)</f>
        <v>0</v>
      </c>
      <c r="CF68" s="42"/>
      <c r="CG68" s="66"/>
      <c r="CH68" s="66">
        <v>652</v>
      </c>
      <c r="CI68" s="66">
        <f>(F68+I68)*CH68</f>
        <v>0</v>
      </c>
    </row>
    <row r="69" spans="1:87" ht="28.5" customHeight="1">
      <c r="A69" s="43">
        <v>72</v>
      </c>
      <c r="B69" s="44" t="s">
        <v>163</v>
      </c>
      <c r="C69" s="95" t="s">
        <v>164</v>
      </c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7"/>
      <c r="BS69" s="97"/>
      <c r="BT69" s="97"/>
      <c r="BU69" s="97"/>
      <c r="BV69" s="97"/>
      <c r="BW69" s="97"/>
      <c r="BX69" s="97"/>
      <c r="BY69" s="97"/>
      <c r="BZ69" s="97"/>
      <c r="CA69" s="59">
        <v>29</v>
      </c>
      <c r="CB69" s="111">
        <f>CE69*CA69</f>
        <v>0</v>
      </c>
      <c r="CC69" s="60">
        <v>593</v>
      </c>
      <c r="CD69" s="60">
        <f>CC69-CC69*CD32</f>
        <v>-518282</v>
      </c>
      <c r="CE69" s="42">
        <f>SUM(D69:BZ69)</f>
        <v>0</v>
      </c>
      <c r="CF69" s="42"/>
      <c r="CG69" s="60"/>
      <c r="CH69" s="60">
        <v>653</v>
      </c>
      <c r="CI69" s="60">
        <f>(F69+I69)*CH69</f>
        <v>0</v>
      </c>
    </row>
    <row r="70" spans="1:87" ht="29.25" customHeight="1">
      <c r="A70" s="144">
        <v>72</v>
      </c>
      <c r="B70" s="58" t="s">
        <v>165</v>
      </c>
      <c r="C70" s="103" t="s">
        <v>166</v>
      </c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  <c r="BF70" s="104"/>
      <c r="BG70" s="104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  <c r="BU70" s="104"/>
      <c r="BV70" s="104"/>
      <c r="BW70" s="104"/>
      <c r="BX70" s="104"/>
      <c r="BY70" s="104"/>
      <c r="BZ70" s="104"/>
      <c r="CA70" s="65">
        <v>30</v>
      </c>
      <c r="CB70" s="111">
        <f>CE70*CA70</f>
        <v>0</v>
      </c>
      <c r="CC70" s="66">
        <v>594</v>
      </c>
      <c r="CD70" s="66">
        <f>CC70-CC70*CD33</f>
        <v>-611226</v>
      </c>
      <c r="CE70" s="42">
        <f>SUM(D70:BZ70)</f>
        <v>0</v>
      </c>
      <c r="CF70" s="42"/>
      <c r="CG70" s="66"/>
      <c r="CH70" s="66">
        <v>654</v>
      </c>
      <c r="CI70" s="66">
        <f>(F70+I70)*CH70</f>
        <v>0</v>
      </c>
    </row>
    <row r="71" spans="1:87" ht="29.25" customHeight="1">
      <c r="A71" s="43">
        <v>72</v>
      </c>
      <c r="B71" s="44" t="s">
        <v>167</v>
      </c>
      <c r="C71" s="95" t="s">
        <v>168</v>
      </c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/>
      <c r="BS71" s="97"/>
      <c r="BT71" s="97"/>
      <c r="BU71" s="97"/>
      <c r="BV71" s="97"/>
      <c r="BW71" s="97"/>
      <c r="BX71" s="97"/>
      <c r="BY71" s="97"/>
      <c r="BZ71" s="97"/>
      <c r="CA71" s="59">
        <v>31</v>
      </c>
      <c r="CB71" s="111">
        <f>CE71*CA71</f>
        <v>0</v>
      </c>
      <c r="CC71" s="60">
        <v>595</v>
      </c>
      <c r="CD71" s="60">
        <f>CC71-CC71*CD34</f>
        <v>-1373855</v>
      </c>
      <c r="CE71" s="42">
        <f>SUM(D71:BZ71)</f>
        <v>0</v>
      </c>
      <c r="CF71" s="42"/>
      <c r="CG71" s="60"/>
      <c r="CH71" s="60">
        <v>655</v>
      </c>
      <c r="CI71" s="60">
        <f>(F71+I71)*CH71</f>
        <v>0</v>
      </c>
    </row>
    <row r="72" spans="1:87" ht="23.25" customHeight="1">
      <c r="A72" s="145"/>
      <c r="B72" s="146"/>
      <c r="C72" s="103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110"/>
      <c r="AF72" s="110"/>
      <c r="AG72" s="110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147"/>
      <c r="BI72" s="147"/>
      <c r="BJ72" s="147"/>
      <c r="BK72" s="147"/>
      <c r="BL72" s="147"/>
      <c r="BM72" s="147"/>
      <c r="BN72" s="147"/>
      <c r="BO72" s="147"/>
      <c r="BP72" s="147"/>
      <c r="BQ72" s="147"/>
      <c r="BR72" s="147"/>
      <c r="BS72" s="147"/>
      <c r="BT72" s="147"/>
      <c r="BU72" s="147"/>
      <c r="BV72" s="147"/>
      <c r="BW72" s="147"/>
      <c r="BX72" s="147"/>
      <c r="BY72" s="147"/>
      <c r="BZ72" s="147"/>
      <c r="CA72" s="65"/>
      <c r="CB72" s="66"/>
      <c r="CC72" s="66"/>
      <c r="CD72" s="66"/>
      <c r="CE72" s="66"/>
      <c r="CF72" s="66"/>
      <c r="CG72" s="66"/>
      <c r="CH72" s="66"/>
      <c r="CI72" s="66">
        <f>(F72+I72)*CH72</f>
        <v>0</v>
      </c>
    </row>
    <row r="73" spans="1:87" ht="16.5" customHeight="1">
      <c r="A73" s="145"/>
      <c r="B73" s="49"/>
      <c r="C73" s="103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110"/>
      <c r="AF73" s="110"/>
      <c r="AG73" s="110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  <c r="BK73" s="147"/>
      <c r="BL73" s="147"/>
      <c r="BM73" s="147"/>
      <c r="BN73" s="147"/>
      <c r="BO73" s="147"/>
      <c r="BP73" s="147"/>
      <c r="BQ73" s="147"/>
      <c r="BR73" s="147"/>
      <c r="BS73" s="147"/>
      <c r="BT73" s="147"/>
      <c r="BU73" s="147"/>
      <c r="BV73" s="147"/>
      <c r="BW73" s="147"/>
      <c r="BX73" s="147"/>
      <c r="BY73" s="147"/>
      <c r="BZ73" s="147"/>
      <c r="CA73" s="65"/>
      <c r="CB73" s="66"/>
      <c r="CC73" s="66"/>
      <c r="CD73" s="66"/>
      <c r="CE73" s="66"/>
      <c r="CF73" s="66"/>
      <c r="CG73" s="66"/>
      <c r="CH73" s="66"/>
      <c r="CI73" s="66">
        <f>(F73+I73)*CH73</f>
        <v>0</v>
      </c>
    </row>
    <row r="74" spans="1:87" ht="16.5" customHeight="1">
      <c r="A74" s="145"/>
      <c r="B74" s="49"/>
      <c r="C74" s="103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110"/>
      <c r="AF74" s="110"/>
      <c r="AG74" s="110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  <c r="BG74" s="147"/>
      <c r="BH74" s="147"/>
      <c r="BI74" s="147"/>
      <c r="BJ74" s="147"/>
      <c r="BK74" s="147"/>
      <c r="BL74" s="147"/>
      <c r="BM74" s="147"/>
      <c r="BN74" s="147"/>
      <c r="BO74" s="147"/>
      <c r="BP74" s="147"/>
      <c r="BQ74" s="147"/>
      <c r="BR74" s="147"/>
      <c r="BS74" s="147"/>
      <c r="BT74" s="147"/>
      <c r="BU74" s="147"/>
      <c r="BV74" s="147"/>
      <c r="BW74" s="147"/>
      <c r="BX74" s="147"/>
      <c r="BY74" s="147"/>
      <c r="BZ74" s="147"/>
      <c r="CA74" s="65"/>
      <c r="CB74" s="66"/>
      <c r="CC74" s="66"/>
      <c r="CD74" s="66"/>
      <c r="CE74" s="66"/>
      <c r="CF74" s="66"/>
      <c r="CG74" s="66"/>
      <c r="CH74" s="66"/>
      <c r="CI74" s="66">
        <f>(F74+I74)*CH74</f>
        <v>0</v>
      </c>
    </row>
    <row r="75" spans="1:87" ht="16.5" customHeight="1">
      <c r="A75" s="145"/>
      <c r="B75" s="49"/>
      <c r="C75" s="103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110"/>
      <c r="AF75" s="110"/>
      <c r="AG75" s="110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O75" s="147"/>
      <c r="BP75" s="147"/>
      <c r="BQ75" s="147"/>
      <c r="BR75" s="147"/>
      <c r="BS75" s="147"/>
      <c r="BT75" s="147"/>
      <c r="BU75" s="147"/>
      <c r="BV75" s="147"/>
      <c r="BW75" s="147"/>
      <c r="BX75" s="147"/>
      <c r="BY75" s="147"/>
      <c r="BZ75" s="147"/>
      <c r="CA75" s="65"/>
      <c r="CB75" s="66"/>
      <c r="CC75" s="66"/>
      <c r="CD75" s="66"/>
      <c r="CE75" s="66"/>
      <c r="CF75" s="66"/>
      <c r="CG75" s="66"/>
      <c r="CH75" s="66"/>
      <c r="CI75" s="66">
        <f>(F75+I75)*CH75</f>
        <v>0</v>
      </c>
    </row>
    <row r="76" spans="1:87" ht="16.5" customHeight="1">
      <c r="A76" s="145"/>
      <c r="B76" s="49"/>
      <c r="C76" s="103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110"/>
      <c r="AF76" s="110"/>
      <c r="AG76" s="110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  <c r="BI76" s="147"/>
      <c r="BJ76" s="147"/>
      <c r="BK76" s="147"/>
      <c r="BL76" s="147"/>
      <c r="BM76" s="147"/>
      <c r="BN76" s="147"/>
      <c r="BO76" s="147"/>
      <c r="BP76" s="147"/>
      <c r="BQ76" s="147"/>
      <c r="BR76" s="147"/>
      <c r="BS76" s="147"/>
      <c r="BT76" s="147"/>
      <c r="BU76" s="147"/>
      <c r="BV76" s="147"/>
      <c r="BW76" s="147"/>
      <c r="BX76" s="147"/>
      <c r="BY76" s="147"/>
      <c r="BZ76" s="147"/>
      <c r="CA76" s="65"/>
      <c r="CB76" s="66"/>
      <c r="CC76" s="66"/>
      <c r="CD76" s="66"/>
      <c r="CE76" s="66"/>
      <c r="CF76" s="66"/>
      <c r="CG76" s="66"/>
      <c r="CH76" s="66"/>
      <c r="CI76" s="66">
        <f>(F76+I76)*CH76</f>
        <v>0</v>
      </c>
    </row>
    <row r="77" spans="1:87" ht="16.5" customHeight="1">
      <c r="A77" s="145"/>
      <c r="B77" s="49"/>
      <c r="C77" s="103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110"/>
      <c r="AF77" s="110"/>
      <c r="AG77" s="110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147"/>
      <c r="AX77" s="147"/>
      <c r="AY77" s="147"/>
      <c r="AZ77" s="147"/>
      <c r="BA77" s="147"/>
      <c r="BB77" s="147"/>
      <c r="BC77" s="147"/>
      <c r="BD77" s="147"/>
      <c r="BE77" s="147"/>
      <c r="BF77" s="147"/>
      <c r="BG77" s="147"/>
      <c r="BH77" s="147"/>
      <c r="BI77" s="147"/>
      <c r="BJ77" s="147"/>
      <c r="BK77" s="147"/>
      <c r="BL77" s="147"/>
      <c r="BM77" s="147"/>
      <c r="BN77" s="147"/>
      <c r="BO77" s="147"/>
      <c r="BP77" s="147"/>
      <c r="BQ77" s="147"/>
      <c r="BR77" s="147"/>
      <c r="BS77" s="147"/>
      <c r="BT77" s="147"/>
      <c r="BU77" s="147"/>
      <c r="BV77" s="147"/>
      <c r="BW77" s="147"/>
      <c r="BX77" s="147"/>
      <c r="BY77" s="147"/>
      <c r="BZ77" s="147"/>
      <c r="CA77" s="65"/>
      <c r="CB77" s="66"/>
      <c r="CC77" s="66"/>
      <c r="CD77" s="66"/>
      <c r="CE77" s="66"/>
      <c r="CF77" s="66"/>
      <c r="CG77" s="66"/>
      <c r="CH77" s="66"/>
      <c r="CI77" s="66">
        <f>(F77+I77)*CH77</f>
        <v>0</v>
      </c>
    </row>
    <row r="78" spans="1:87" ht="16.5" customHeight="1">
      <c r="A78" s="145"/>
      <c r="B78" s="49"/>
      <c r="C78" s="103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110"/>
      <c r="AF78" s="110"/>
      <c r="AG78" s="110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/>
      <c r="BH78" s="147"/>
      <c r="BI78" s="147"/>
      <c r="BJ78" s="147"/>
      <c r="BK78" s="147"/>
      <c r="BL78" s="147"/>
      <c r="BM78" s="147"/>
      <c r="BN78" s="147"/>
      <c r="BO78" s="147"/>
      <c r="BP78" s="147"/>
      <c r="BQ78" s="147"/>
      <c r="BR78" s="147"/>
      <c r="BS78" s="147"/>
      <c r="BT78" s="147"/>
      <c r="BU78" s="147"/>
      <c r="BV78" s="147"/>
      <c r="BW78" s="147"/>
      <c r="BX78" s="147"/>
      <c r="BY78" s="147"/>
      <c r="BZ78" s="147"/>
      <c r="CA78" s="65"/>
      <c r="CB78" s="66"/>
      <c r="CC78" s="66"/>
      <c r="CD78" s="66"/>
      <c r="CE78" s="66"/>
      <c r="CF78" s="66"/>
      <c r="CG78" s="66"/>
      <c r="CH78" s="66"/>
      <c r="CI78" s="66">
        <f>(F78+I78)*CH78</f>
        <v>0</v>
      </c>
    </row>
    <row r="79" spans="1:87" ht="16.5" customHeight="1">
      <c r="A79" s="145"/>
      <c r="B79" s="49"/>
      <c r="C79" s="103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110"/>
      <c r="AF79" s="110"/>
      <c r="AG79" s="110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  <c r="BI79" s="147"/>
      <c r="BJ79" s="147"/>
      <c r="BK79" s="147"/>
      <c r="BL79" s="147"/>
      <c r="BM79" s="147"/>
      <c r="BN79" s="147"/>
      <c r="BO79" s="147"/>
      <c r="BP79" s="147"/>
      <c r="BQ79" s="147"/>
      <c r="BR79" s="147"/>
      <c r="BS79" s="147"/>
      <c r="BT79" s="147"/>
      <c r="BU79" s="147"/>
      <c r="BV79" s="147"/>
      <c r="BW79" s="147"/>
      <c r="BX79" s="147"/>
      <c r="BY79" s="147"/>
      <c r="BZ79" s="147"/>
      <c r="CA79" s="65"/>
      <c r="CB79" s="66"/>
      <c r="CC79" s="66"/>
      <c r="CD79" s="66"/>
      <c r="CE79" s="66"/>
      <c r="CF79" s="66"/>
      <c r="CG79" s="66"/>
      <c r="CH79" s="66"/>
      <c r="CI79" s="66">
        <f>(F79+I79)*CH79</f>
        <v>0</v>
      </c>
    </row>
    <row r="80" spans="1:87" ht="16.5" customHeight="1">
      <c r="A80" s="145"/>
      <c r="B80" s="49"/>
      <c r="C80" s="103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110"/>
      <c r="AF80" s="110"/>
      <c r="AG80" s="110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  <c r="BI80" s="147"/>
      <c r="BJ80" s="147"/>
      <c r="BK80" s="147"/>
      <c r="BL80" s="147"/>
      <c r="BM80" s="147"/>
      <c r="BN80" s="147"/>
      <c r="BO80" s="147"/>
      <c r="BP80" s="147"/>
      <c r="BQ80" s="147"/>
      <c r="BR80" s="147"/>
      <c r="BS80" s="147"/>
      <c r="BT80" s="147"/>
      <c r="BU80" s="147"/>
      <c r="BV80" s="147"/>
      <c r="BW80" s="147"/>
      <c r="BX80" s="147"/>
      <c r="BY80" s="147"/>
      <c r="BZ80" s="147"/>
      <c r="CA80" s="65"/>
      <c r="CB80" s="66"/>
      <c r="CC80" s="66"/>
      <c r="CD80" s="66"/>
      <c r="CE80" s="66"/>
      <c r="CF80" s="66"/>
      <c r="CG80" s="66"/>
      <c r="CH80" s="66"/>
      <c r="CI80" s="66">
        <f>(F80+I80)*CH80</f>
        <v>0</v>
      </c>
    </row>
    <row r="81" spans="1:87" ht="16.5" customHeight="1">
      <c r="A81" s="145"/>
      <c r="B81" s="49"/>
      <c r="C81" s="103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110"/>
      <c r="AF81" s="110"/>
      <c r="AG81" s="110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  <c r="BI81" s="147"/>
      <c r="BJ81" s="147"/>
      <c r="BK81" s="147"/>
      <c r="BL81" s="147"/>
      <c r="BM81" s="147"/>
      <c r="BN81" s="147"/>
      <c r="BO81" s="147"/>
      <c r="BP81" s="147"/>
      <c r="BQ81" s="147"/>
      <c r="BR81" s="147"/>
      <c r="BS81" s="147"/>
      <c r="BT81" s="147"/>
      <c r="BU81" s="147"/>
      <c r="BV81" s="147"/>
      <c r="BW81" s="147"/>
      <c r="BX81" s="147"/>
      <c r="BY81" s="147"/>
      <c r="BZ81" s="147"/>
      <c r="CA81" s="65"/>
      <c r="CB81" s="66"/>
      <c r="CC81" s="66"/>
      <c r="CD81" s="66"/>
      <c r="CE81" s="66"/>
      <c r="CF81" s="66"/>
      <c r="CG81" s="66"/>
      <c r="CH81" s="66"/>
      <c r="CI81" s="66">
        <f>(F81+I81)*CH81</f>
        <v>0</v>
      </c>
    </row>
    <row r="82" spans="1:87" ht="16.5" customHeight="1">
      <c r="A82" s="145"/>
      <c r="B82" s="49"/>
      <c r="C82" s="103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110"/>
      <c r="AF82" s="110"/>
      <c r="AG82" s="110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  <c r="BI82" s="147"/>
      <c r="BJ82" s="147"/>
      <c r="BK82" s="147"/>
      <c r="BL82" s="147"/>
      <c r="BM82" s="147"/>
      <c r="BN82" s="147"/>
      <c r="BO82" s="147"/>
      <c r="BP82" s="147"/>
      <c r="BQ82" s="147"/>
      <c r="BR82" s="147"/>
      <c r="BS82" s="147"/>
      <c r="BT82" s="147"/>
      <c r="BU82" s="147"/>
      <c r="BV82" s="147"/>
      <c r="BW82" s="147"/>
      <c r="BX82" s="147"/>
      <c r="BY82" s="147"/>
      <c r="BZ82" s="147"/>
      <c r="CA82" s="65"/>
      <c r="CB82" s="66"/>
      <c r="CC82" s="66"/>
      <c r="CD82" s="66"/>
      <c r="CE82" s="66"/>
      <c r="CF82" s="66"/>
      <c r="CG82" s="66"/>
      <c r="CH82" s="66"/>
      <c r="CI82" s="66">
        <f>(F82+I82)*CH82</f>
        <v>0</v>
      </c>
    </row>
    <row r="83" spans="1:87" ht="16.5" customHeight="1">
      <c r="A83" s="145"/>
      <c r="B83" s="49"/>
      <c r="C83" s="103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110"/>
      <c r="AF83" s="110"/>
      <c r="AG83" s="110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  <c r="BI83" s="147"/>
      <c r="BJ83" s="147"/>
      <c r="BK83" s="147"/>
      <c r="BL83" s="147"/>
      <c r="BM83" s="147"/>
      <c r="BN83" s="147"/>
      <c r="BO83" s="147"/>
      <c r="BP83" s="147"/>
      <c r="BQ83" s="147"/>
      <c r="BR83" s="147"/>
      <c r="BS83" s="147"/>
      <c r="BT83" s="147"/>
      <c r="BU83" s="147"/>
      <c r="BV83" s="147"/>
      <c r="BW83" s="147"/>
      <c r="BX83" s="147"/>
      <c r="BY83" s="147"/>
      <c r="BZ83" s="147"/>
      <c r="CA83" s="65"/>
      <c r="CB83" s="66"/>
      <c r="CC83" s="66"/>
      <c r="CD83" s="66"/>
      <c r="CE83" s="66"/>
      <c r="CF83" s="66"/>
      <c r="CG83" s="66"/>
      <c r="CH83" s="66"/>
      <c r="CI83" s="66">
        <f>(F83+I83)*CH83</f>
        <v>0</v>
      </c>
    </row>
    <row r="84" spans="1:87" ht="16.5" customHeight="1">
      <c r="A84" s="145"/>
      <c r="B84" s="49"/>
      <c r="C84" s="103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110"/>
      <c r="AF84" s="110"/>
      <c r="AG84" s="110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  <c r="BI84" s="147"/>
      <c r="BJ84" s="147"/>
      <c r="BK84" s="147"/>
      <c r="BL84" s="147"/>
      <c r="BM84" s="147"/>
      <c r="BN84" s="147"/>
      <c r="BO84" s="147"/>
      <c r="BP84" s="147"/>
      <c r="BQ84" s="147"/>
      <c r="BR84" s="147"/>
      <c r="BS84" s="147"/>
      <c r="BT84" s="147"/>
      <c r="BU84" s="147"/>
      <c r="BV84" s="147"/>
      <c r="BW84" s="147"/>
      <c r="BX84" s="147"/>
      <c r="BY84" s="147"/>
      <c r="BZ84" s="147"/>
      <c r="CA84" s="65"/>
      <c r="CB84" s="66"/>
      <c r="CC84" s="66"/>
      <c r="CD84" s="66"/>
      <c r="CE84" s="66"/>
      <c r="CF84" s="66"/>
      <c r="CG84" s="66"/>
      <c r="CH84" s="66"/>
      <c r="CI84" s="66">
        <f>(F84+I84)*CH84</f>
        <v>0</v>
      </c>
    </row>
    <row r="85" spans="1:87" ht="16.5" customHeight="1">
      <c r="A85" s="145"/>
      <c r="B85" s="49"/>
      <c r="C85" s="103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110"/>
      <c r="AF85" s="110"/>
      <c r="AG85" s="110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  <c r="BI85" s="147"/>
      <c r="BJ85" s="147"/>
      <c r="BK85" s="147"/>
      <c r="BL85" s="147"/>
      <c r="BM85" s="147"/>
      <c r="BN85" s="147"/>
      <c r="BO85" s="147"/>
      <c r="BP85" s="147"/>
      <c r="BQ85" s="147"/>
      <c r="BR85" s="147"/>
      <c r="BS85" s="147"/>
      <c r="BT85" s="147"/>
      <c r="BU85" s="147"/>
      <c r="BV85" s="147"/>
      <c r="BW85" s="147"/>
      <c r="BX85" s="147"/>
      <c r="BY85" s="147"/>
      <c r="BZ85" s="147"/>
      <c r="CA85" s="65"/>
      <c r="CB85" s="66"/>
      <c r="CC85" s="66"/>
      <c r="CD85" s="66"/>
      <c r="CE85" s="66"/>
      <c r="CF85" s="66"/>
      <c r="CG85" s="66"/>
      <c r="CH85" s="66"/>
      <c r="CI85" s="66">
        <f>(F85+I85)*CH85</f>
        <v>0</v>
      </c>
    </row>
    <row r="86" spans="1:87" ht="16.5" customHeight="1">
      <c r="A86" s="145"/>
      <c r="B86" s="49"/>
      <c r="C86" s="103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110"/>
      <c r="AF86" s="110"/>
      <c r="AG86" s="110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7"/>
      <c r="BH86" s="147"/>
      <c r="BI86" s="147"/>
      <c r="BJ86" s="147"/>
      <c r="BK86" s="147"/>
      <c r="BL86" s="147"/>
      <c r="BM86" s="147"/>
      <c r="BN86" s="147"/>
      <c r="BO86" s="147"/>
      <c r="BP86" s="147"/>
      <c r="BQ86" s="147"/>
      <c r="BR86" s="147"/>
      <c r="BS86" s="147"/>
      <c r="BT86" s="147"/>
      <c r="BU86" s="147"/>
      <c r="BV86" s="147"/>
      <c r="BW86" s="147"/>
      <c r="BX86" s="147"/>
      <c r="BY86" s="147"/>
      <c r="BZ86" s="147"/>
      <c r="CA86" s="65"/>
      <c r="CB86" s="66"/>
      <c r="CC86" s="66"/>
      <c r="CD86" s="66"/>
      <c r="CE86" s="66"/>
      <c r="CF86" s="66"/>
      <c r="CG86" s="66"/>
      <c r="CH86" s="66"/>
      <c r="CI86" s="66">
        <f>(F86+I86)*CH86</f>
        <v>0</v>
      </c>
    </row>
    <row r="87" spans="1:87" ht="16.5" customHeight="1">
      <c r="A87" s="145"/>
      <c r="B87" s="49"/>
      <c r="C87" s="103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110"/>
      <c r="AF87" s="110"/>
      <c r="AG87" s="110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  <c r="BH87" s="147"/>
      <c r="BI87" s="147"/>
      <c r="BJ87" s="147"/>
      <c r="BK87" s="147"/>
      <c r="BL87" s="147"/>
      <c r="BM87" s="147"/>
      <c r="BN87" s="147"/>
      <c r="BO87" s="147"/>
      <c r="BP87" s="147"/>
      <c r="BQ87" s="147"/>
      <c r="BR87" s="147"/>
      <c r="BS87" s="147"/>
      <c r="BT87" s="147"/>
      <c r="BU87" s="147"/>
      <c r="BV87" s="147"/>
      <c r="BW87" s="147"/>
      <c r="BX87" s="147"/>
      <c r="BY87" s="147"/>
      <c r="BZ87" s="147"/>
      <c r="CA87" s="65"/>
      <c r="CB87" s="66"/>
      <c r="CC87" s="66"/>
      <c r="CD87" s="66"/>
      <c r="CE87" s="66"/>
      <c r="CF87" s="66"/>
      <c r="CG87" s="66"/>
      <c r="CH87" s="66"/>
      <c r="CI87" s="66">
        <f>(F87+I87)*CH87</f>
        <v>0</v>
      </c>
    </row>
    <row r="88" spans="1:87" ht="16.5" customHeight="1">
      <c r="A88" s="145"/>
      <c r="B88" s="49"/>
      <c r="C88" s="103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110"/>
      <c r="AF88" s="110"/>
      <c r="AG88" s="110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147"/>
      <c r="AX88" s="147"/>
      <c r="AY88" s="147"/>
      <c r="AZ88" s="147"/>
      <c r="BA88" s="147"/>
      <c r="BB88" s="147"/>
      <c r="BC88" s="147"/>
      <c r="BD88" s="147"/>
      <c r="BE88" s="147"/>
      <c r="BF88" s="147"/>
      <c r="BG88" s="147"/>
      <c r="BH88" s="147"/>
      <c r="BI88" s="147"/>
      <c r="BJ88" s="147"/>
      <c r="BK88" s="147"/>
      <c r="BL88" s="147"/>
      <c r="BM88" s="147"/>
      <c r="BN88" s="147"/>
      <c r="BO88" s="147"/>
      <c r="BP88" s="147"/>
      <c r="BQ88" s="147"/>
      <c r="BR88" s="147"/>
      <c r="BS88" s="147"/>
      <c r="BT88" s="147"/>
      <c r="BU88" s="147"/>
      <c r="BV88" s="147"/>
      <c r="BW88" s="147"/>
      <c r="BX88" s="147"/>
      <c r="BY88" s="147"/>
      <c r="BZ88" s="147"/>
      <c r="CA88" s="65"/>
      <c r="CB88" s="66"/>
      <c r="CC88" s="66"/>
      <c r="CD88" s="66"/>
      <c r="CE88" s="66"/>
      <c r="CF88" s="66"/>
      <c r="CG88" s="66"/>
      <c r="CH88" s="66"/>
      <c r="CI88" s="66">
        <f>(F88+I88)*CH88</f>
        <v>0</v>
      </c>
    </row>
    <row r="89" spans="1:87" ht="16.5" customHeight="1">
      <c r="A89" s="145"/>
      <c r="B89" s="49"/>
      <c r="C89" s="103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110"/>
      <c r="AF89" s="110"/>
      <c r="AG89" s="110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  <c r="BI89" s="147"/>
      <c r="BJ89" s="147"/>
      <c r="BK89" s="147"/>
      <c r="BL89" s="147"/>
      <c r="BM89" s="147"/>
      <c r="BN89" s="147"/>
      <c r="BO89" s="147"/>
      <c r="BP89" s="147"/>
      <c r="BQ89" s="147"/>
      <c r="BR89" s="147"/>
      <c r="BS89" s="147"/>
      <c r="BT89" s="147"/>
      <c r="BU89" s="147"/>
      <c r="BV89" s="147"/>
      <c r="BW89" s="147"/>
      <c r="BX89" s="147"/>
      <c r="BY89" s="147"/>
      <c r="BZ89" s="147"/>
      <c r="CA89" s="65"/>
      <c r="CB89" s="66"/>
      <c r="CC89" s="66"/>
      <c r="CD89" s="66"/>
      <c r="CE89" s="66"/>
      <c r="CF89" s="66"/>
      <c r="CG89" s="66"/>
      <c r="CH89" s="66"/>
      <c r="CI89" s="66">
        <f>(F89+I89)*CH89</f>
        <v>0</v>
      </c>
    </row>
    <row r="90" spans="1:87" ht="16.5" customHeight="1">
      <c r="A90" s="145"/>
      <c r="B90" s="49"/>
      <c r="C90" s="103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110"/>
      <c r="AF90" s="110"/>
      <c r="AG90" s="110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147"/>
      <c r="AX90" s="147"/>
      <c r="AY90" s="147"/>
      <c r="AZ90" s="147"/>
      <c r="BA90" s="147"/>
      <c r="BB90" s="147"/>
      <c r="BC90" s="147"/>
      <c r="BD90" s="147"/>
      <c r="BE90" s="147"/>
      <c r="BF90" s="147"/>
      <c r="BG90" s="147"/>
      <c r="BH90" s="147"/>
      <c r="BI90" s="147"/>
      <c r="BJ90" s="147"/>
      <c r="BK90" s="147"/>
      <c r="BL90" s="147"/>
      <c r="BM90" s="147"/>
      <c r="BN90" s="147"/>
      <c r="BO90" s="147"/>
      <c r="BP90" s="147"/>
      <c r="BQ90" s="147"/>
      <c r="BR90" s="147"/>
      <c r="BS90" s="147"/>
      <c r="BT90" s="147"/>
      <c r="BU90" s="147"/>
      <c r="BV90" s="147"/>
      <c r="BW90" s="147"/>
      <c r="BX90" s="147"/>
      <c r="BY90" s="147"/>
      <c r="BZ90" s="147"/>
      <c r="CA90" s="65"/>
      <c r="CB90" s="66"/>
      <c r="CC90" s="66"/>
      <c r="CD90" s="66"/>
      <c r="CE90" s="66"/>
      <c r="CF90" s="66"/>
      <c r="CG90" s="66"/>
      <c r="CH90" s="66"/>
      <c r="CI90" s="66">
        <f>(F90+I90)*CH90</f>
        <v>0</v>
      </c>
    </row>
    <row r="91" ht="12.75">
      <c r="C91" s="67"/>
    </row>
    <row r="92" ht="12.75">
      <c r="C92" s="67"/>
    </row>
    <row r="65532" spans="1:2" ht="12.75">
      <c r="A65532" s="148"/>
      <c r="B65532" s="149"/>
    </row>
  </sheetData>
  <sheetProtection selectLockedCells="1" selectUnlockedCells="1"/>
  <mergeCells count="1231">
    <mergeCell ref="C2:I2"/>
    <mergeCell ref="A5:A6"/>
    <mergeCell ref="B5:B6"/>
    <mergeCell ref="C5:C6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BU5:BW5"/>
    <mergeCell ref="BX5:BZ5"/>
    <mergeCell ref="CG5:CH5"/>
    <mergeCell ref="A27:C27"/>
    <mergeCell ref="D27:E27"/>
    <mergeCell ref="G27:O27"/>
    <mergeCell ref="P27:R27"/>
    <mergeCell ref="S27:U27"/>
    <mergeCell ref="Y27:AJ27"/>
    <mergeCell ref="AK27:AM27"/>
    <mergeCell ref="AN27:AP27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AT28:AV28"/>
    <mergeCell ref="AW28:AY28"/>
    <mergeCell ref="AZ28:BB28"/>
    <mergeCell ref="BC28:BE28"/>
    <mergeCell ref="BF28:BH28"/>
    <mergeCell ref="BI28:BK28"/>
    <mergeCell ref="BL28:BN28"/>
    <mergeCell ref="BO28:BQ28"/>
    <mergeCell ref="BR28:BT28"/>
    <mergeCell ref="BU28:BW28"/>
    <mergeCell ref="BX28:BZ28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D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AE30:AG30"/>
    <mergeCell ref="AH30:AJ30"/>
    <mergeCell ref="AK30:AM30"/>
    <mergeCell ref="AN30:AP30"/>
    <mergeCell ref="AQ30:AS30"/>
    <mergeCell ref="AT30:AV30"/>
    <mergeCell ref="AW30:AY30"/>
    <mergeCell ref="AZ30:BB30"/>
    <mergeCell ref="BC30:BE30"/>
    <mergeCell ref="BF30:BH30"/>
    <mergeCell ref="BI30:BK30"/>
    <mergeCell ref="BL30:BN30"/>
    <mergeCell ref="BO30:BQ30"/>
    <mergeCell ref="BR30:BT30"/>
    <mergeCell ref="BU30:BW30"/>
    <mergeCell ref="BX30:BZ30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BU31:BW31"/>
    <mergeCell ref="BX31:BZ31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E32:AG32"/>
    <mergeCell ref="AH32:AJ32"/>
    <mergeCell ref="AK32:AM32"/>
    <mergeCell ref="AN32:AP32"/>
    <mergeCell ref="AQ32:AS32"/>
    <mergeCell ref="AT32:AV32"/>
    <mergeCell ref="AW32:AY32"/>
    <mergeCell ref="AZ32:BB32"/>
    <mergeCell ref="BC32:BE32"/>
    <mergeCell ref="BF32:BH32"/>
    <mergeCell ref="BI32:BK32"/>
    <mergeCell ref="BL32:BN32"/>
    <mergeCell ref="BO32:BQ32"/>
    <mergeCell ref="BR32:BT32"/>
    <mergeCell ref="BU32:BW32"/>
    <mergeCell ref="BX32:BZ32"/>
    <mergeCell ref="D33:F33"/>
    <mergeCell ref="G33:I33"/>
    <mergeCell ref="J33:L33"/>
    <mergeCell ref="M33:O33"/>
    <mergeCell ref="P33:R33"/>
    <mergeCell ref="S33:U33"/>
    <mergeCell ref="V33:X33"/>
    <mergeCell ref="Y33:AA33"/>
    <mergeCell ref="AB33:AD33"/>
    <mergeCell ref="AE33:AG33"/>
    <mergeCell ref="AH33:AJ33"/>
    <mergeCell ref="AK33:AM33"/>
    <mergeCell ref="AN33:AP33"/>
    <mergeCell ref="AQ33:AS33"/>
    <mergeCell ref="AT33:AV33"/>
    <mergeCell ref="AW33:AY33"/>
    <mergeCell ref="AZ33:BB33"/>
    <mergeCell ref="BC33:BE33"/>
    <mergeCell ref="BF33:BH33"/>
    <mergeCell ref="BI33:BK33"/>
    <mergeCell ref="BL33:BN33"/>
    <mergeCell ref="BO33:BQ33"/>
    <mergeCell ref="BR33:BT33"/>
    <mergeCell ref="BU33:BW33"/>
    <mergeCell ref="BX33:BZ33"/>
    <mergeCell ref="D34:F34"/>
    <mergeCell ref="G34:I34"/>
    <mergeCell ref="J34:L34"/>
    <mergeCell ref="M34:O34"/>
    <mergeCell ref="P34:R34"/>
    <mergeCell ref="S34:U34"/>
    <mergeCell ref="V34:X34"/>
    <mergeCell ref="Y34:AA34"/>
    <mergeCell ref="AB34:AD34"/>
    <mergeCell ref="AE34:AG34"/>
    <mergeCell ref="AH34:AJ34"/>
    <mergeCell ref="AK34:AM34"/>
    <mergeCell ref="AN34:AP34"/>
    <mergeCell ref="AQ34:AS34"/>
    <mergeCell ref="AT34:AV34"/>
    <mergeCell ref="AW34:AY34"/>
    <mergeCell ref="AZ34:BB34"/>
    <mergeCell ref="BC34:BE34"/>
    <mergeCell ref="BF34:BH34"/>
    <mergeCell ref="BI34:BK34"/>
    <mergeCell ref="BL34:BN34"/>
    <mergeCell ref="BO34:BQ34"/>
    <mergeCell ref="BR34:BT34"/>
    <mergeCell ref="BU34:BW34"/>
    <mergeCell ref="BX34:BZ34"/>
    <mergeCell ref="D35:F35"/>
    <mergeCell ref="G35:I35"/>
    <mergeCell ref="J35:L35"/>
    <mergeCell ref="M35:O35"/>
    <mergeCell ref="P35:R35"/>
    <mergeCell ref="S35:U35"/>
    <mergeCell ref="V35:X35"/>
    <mergeCell ref="Y35:AA35"/>
    <mergeCell ref="AB35:AD35"/>
    <mergeCell ref="AE35:AG35"/>
    <mergeCell ref="AH35:AJ35"/>
    <mergeCell ref="AK35:AM35"/>
    <mergeCell ref="AN35:AP35"/>
    <mergeCell ref="AQ35:AS35"/>
    <mergeCell ref="AT35:AV35"/>
    <mergeCell ref="AW35:AY35"/>
    <mergeCell ref="AZ35:BB35"/>
    <mergeCell ref="BC35:BE35"/>
    <mergeCell ref="BF35:BH35"/>
    <mergeCell ref="BI35:BK35"/>
    <mergeCell ref="BL35:BN35"/>
    <mergeCell ref="BO35:BQ35"/>
    <mergeCell ref="BR35:BT35"/>
    <mergeCell ref="BU35:BW35"/>
    <mergeCell ref="BX35:BZ35"/>
    <mergeCell ref="D36:F36"/>
    <mergeCell ref="G36:I36"/>
    <mergeCell ref="J36:L36"/>
    <mergeCell ref="M36:O36"/>
    <mergeCell ref="P36:R36"/>
    <mergeCell ref="S36:U36"/>
    <mergeCell ref="V36:X36"/>
    <mergeCell ref="Y36:AA36"/>
    <mergeCell ref="AB36:AD36"/>
    <mergeCell ref="AE36:AG36"/>
    <mergeCell ref="AH36:AJ36"/>
    <mergeCell ref="AK36:AM36"/>
    <mergeCell ref="AN36:AP36"/>
    <mergeCell ref="AQ36:AS36"/>
    <mergeCell ref="AT36:AV36"/>
    <mergeCell ref="AW36:AY36"/>
    <mergeCell ref="AZ36:BB36"/>
    <mergeCell ref="BC36:BE36"/>
    <mergeCell ref="BF36:BH36"/>
    <mergeCell ref="BI36:BK36"/>
    <mergeCell ref="BL36:BN36"/>
    <mergeCell ref="BO36:BQ36"/>
    <mergeCell ref="BR36:BT36"/>
    <mergeCell ref="BU36:BW36"/>
    <mergeCell ref="BX36:BZ36"/>
    <mergeCell ref="D37:F37"/>
    <mergeCell ref="G37:I37"/>
    <mergeCell ref="J37:L37"/>
    <mergeCell ref="M37:O37"/>
    <mergeCell ref="P37:R37"/>
    <mergeCell ref="S37:U37"/>
    <mergeCell ref="V37:X37"/>
    <mergeCell ref="Y37:AA37"/>
    <mergeCell ref="AB37:AD37"/>
    <mergeCell ref="AE37:AG37"/>
    <mergeCell ref="AH37:AJ37"/>
    <mergeCell ref="AK37:AM37"/>
    <mergeCell ref="AN37:AP37"/>
    <mergeCell ref="AQ37:AS37"/>
    <mergeCell ref="AT37:AV37"/>
    <mergeCell ref="AW37:AY37"/>
    <mergeCell ref="AZ37:BB37"/>
    <mergeCell ref="BC37:BE37"/>
    <mergeCell ref="BF37:BH37"/>
    <mergeCell ref="BI37:BK37"/>
    <mergeCell ref="BL37:BN37"/>
    <mergeCell ref="BO37:BQ37"/>
    <mergeCell ref="BR37:BT37"/>
    <mergeCell ref="BU37:BW37"/>
    <mergeCell ref="BX37:BZ37"/>
    <mergeCell ref="D38:F38"/>
    <mergeCell ref="G38:I38"/>
    <mergeCell ref="J38:L38"/>
    <mergeCell ref="M38:O38"/>
    <mergeCell ref="P38:R38"/>
    <mergeCell ref="S38:U38"/>
    <mergeCell ref="V38:X38"/>
    <mergeCell ref="Y38:AA38"/>
    <mergeCell ref="AB38:AD38"/>
    <mergeCell ref="AE38:AG38"/>
    <mergeCell ref="AH38:AJ38"/>
    <mergeCell ref="AK38:AM38"/>
    <mergeCell ref="AN38:AP38"/>
    <mergeCell ref="AQ38:AS38"/>
    <mergeCell ref="AT38:AV38"/>
    <mergeCell ref="AW38:AY38"/>
    <mergeCell ref="AZ38:BB38"/>
    <mergeCell ref="BC38:BE38"/>
    <mergeCell ref="BF38:BH38"/>
    <mergeCell ref="BI38:BK38"/>
    <mergeCell ref="BL38:BN38"/>
    <mergeCell ref="BO38:BQ38"/>
    <mergeCell ref="BR38:BT38"/>
    <mergeCell ref="BU38:BW38"/>
    <mergeCell ref="BX38:BZ38"/>
    <mergeCell ref="D39:F39"/>
    <mergeCell ref="G39:I39"/>
    <mergeCell ref="J39:L39"/>
    <mergeCell ref="M39:O39"/>
    <mergeCell ref="P39:R39"/>
    <mergeCell ref="S39:U39"/>
    <mergeCell ref="V39:X39"/>
    <mergeCell ref="Y39:AA39"/>
    <mergeCell ref="AB39:AD39"/>
    <mergeCell ref="AE39:AG39"/>
    <mergeCell ref="AH39:AJ39"/>
    <mergeCell ref="AK39:AM39"/>
    <mergeCell ref="AN39:AP39"/>
    <mergeCell ref="AQ39:AS39"/>
    <mergeCell ref="AT39:AV39"/>
    <mergeCell ref="AW39:AY39"/>
    <mergeCell ref="AZ39:BB39"/>
    <mergeCell ref="BC39:BE39"/>
    <mergeCell ref="BF39:BH39"/>
    <mergeCell ref="BI39:BK39"/>
    <mergeCell ref="BL39:BN39"/>
    <mergeCell ref="BO39:BQ39"/>
    <mergeCell ref="BR39:BT39"/>
    <mergeCell ref="BU39:BW39"/>
    <mergeCell ref="BX39:BZ39"/>
    <mergeCell ref="D40:F40"/>
    <mergeCell ref="G40:I40"/>
    <mergeCell ref="J40:L40"/>
    <mergeCell ref="M40:O40"/>
    <mergeCell ref="P40:R40"/>
    <mergeCell ref="S40:U40"/>
    <mergeCell ref="V40:X40"/>
    <mergeCell ref="Y40:AA40"/>
    <mergeCell ref="AB40:AD40"/>
    <mergeCell ref="AE40:AG40"/>
    <mergeCell ref="AH40:AJ40"/>
    <mergeCell ref="AK40:AM40"/>
    <mergeCell ref="AN40:AP40"/>
    <mergeCell ref="AQ40:AS40"/>
    <mergeCell ref="AT40:AV40"/>
    <mergeCell ref="AW40:AY40"/>
    <mergeCell ref="AZ40:BB40"/>
    <mergeCell ref="BC40:BE40"/>
    <mergeCell ref="BF40:BH40"/>
    <mergeCell ref="BI40:BK40"/>
    <mergeCell ref="BL40:BN40"/>
    <mergeCell ref="BO40:BQ40"/>
    <mergeCell ref="BR40:BT40"/>
    <mergeCell ref="BU40:BW40"/>
    <mergeCell ref="BX40:BZ40"/>
    <mergeCell ref="D41:F41"/>
    <mergeCell ref="G41:I41"/>
    <mergeCell ref="J41:L41"/>
    <mergeCell ref="M41:O41"/>
    <mergeCell ref="P41:R41"/>
    <mergeCell ref="S41:U41"/>
    <mergeCell ref="V41:X41"/>
    <mergeCell ref="Y41:AA41"/>
    <mergeCell ref="AB41:AD41"/>
    <mergeCell ref="AE41:AG41"/>
    <mergeCell ref="AH41:AJ41"/>
    <mergeCell ref="AK41:AM41"/>
    <mergeCell ref="AN41:AP41"/>
    <mergeCell ref="AQ41:AS41"/>
    <mergeCell ref="AT41:AV41"/>
    <mergeCell ref="AW41:AY41"/>
    <mergeCell ref="AZ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D42:F42"/>
    <mergeCell ref="G42:I42"/>
    <mergeCell ref="J42:L42"/>
    <mergeCell ref="M42:O42"/>
    <mergeCell ref="P42:R42"/>
    <mergeCell ref="S42:U42"/>
    <mergeCell ref="V42:X42"/>
    <mergeCell ref="Y42:AA42"/>
    <mergeCell ref="AB42:AD42"/>
    <mergeCell ref="AE42:AG42"/>
    <mergeCell ref="AH42:AJ42"/>
    <mergeCell ref="AK42:AM42"/>
    <mergeCell ref="AN42:AP42"/>
    <mergeCell ref="AQ42:AS42"/>
    <mergeCell ref="AT42:AV42"/>
    <mergeCell ref="AW42:AY42"/>
    <mergeCell ref="AZ42:BB42"/>
    <mergeCell ref="BC42:BE42"/>
    <mergeCell ref="BF42:BH42"/>
    <mergeCell ref="BI42:BK42"/>
    <mergeCell ref="BL42:BN42"/>
    <mergeCell ref="BO42:BQ42"/>
    <mergeCell ref="BR42:BT42"/>
    <mergeCell ref="BU42:BW42"/>
    <mergeCell ref="BX42:BZ42"/>
    <mergeCell ref="D43:F43"/>
    <mergeCell ref="G43:I43"/>
    <mergeCell ref="J43:L43"/>
    <mergeCell ref="M43:O43"/>
    <mergeCell ref="P43:R43"/>
    <mergeCell ref="S43:U43"/>
    <mergeCell ref="V43:X43"/>
    <mergeCell ref="Y43:AA43"/>
    <mergeCell ref="AB43:AD43"/>
    <mergeCell ref="AE43:AG43"/>
    <mergeCell ref="AH43:AJ43"/>
    <mergeCell ref="AK43:AM43"/>
    <mergeCell ref="AN43:AP43"/>
    <mergeCell ref="AQ43:AS43"/>
    <mergeCell ref="AT43:AV43"/>
    <mergeCell ref="AW43:AY43"/>
    <mergeCell ref="AZ43:BB43"/>
    <mergeCell ref="BC43:BE43"/>
    <mergeCell ref="BF43:BH43"/>
    <mergeCell ref="BI43:BK43"/>
    <mergeCell ref="BL43:BN43"/>
    <mergeCell ref="BO43:BQ43"/>
    <mergeCell ref="BR43:BT43"/>
    <mergeCell ref="BU43:BW43"/>
    <mergeCell ref="BX43:BZ43"/>
    <mergeCell ref="D44:F44"/>
    <mergeCell ref="G44:I44"/>
    <mergeCell ref="J44:L44"/>
    <mergeCell ref="M44:O44"/>
    <mergeCell ref="P44:R44"/>
    <mergeCell ref="S44:U44"/>
    <mergeCell ref="V44:X44"/>
    <mergeCell ref="Y44:AA44"/>
    <mergeCell ref="AB44:AD44"/>
    <mergeCell ref="AE44:AG44"/>
    <mergeCell ref="AH44:AJ44"/>
    <mergeCell ref="AK44:AM44"/>
    <mergeCell ref="AN44:AP44"/>
    <mergeCell ref="AQ44:AS44"/>
    <mergeCell ref="AT44:AV44"/>
    <mergeCell ref="AW44:AY44"/>
    <mergeCell ref="AZ44:BB44"/>
    <mergeCell ref="BC44:BE44"/>
    <mergeCell ref="BF44:BH44"/>
    <mergeCell ref="BI44:BK44"/>
    <mergeCell ref="BL44:BN44"/>
    <mergeCell ref="BO44:BQ44"/>
    <mergeCell ref="BR44:BT44"/>
    <mergeCell ref="BU44:BW44"/>
    <mergeCell ref="BX44:BZ44"/>
    <mergeCell ref="D45:F45"/>
    <mergeCell ref="G45:I45"/>
    <mergeCell ref="J45:L45"/>
    <mergeCell ref="M45:O45"/>
    <mergeCell ref="P45:R45"/>
    <mergeCell ref="S45:U45"/>
    <mergeCell ref="V45:X45"/>
    <mergeCell ref="Y45:AA45"/>
    <mergeCell ref="AB45:AD45"/>
    <mergeCell ref="AE45:AG45"/>
    <mergeCell ref="AH45:AJ45"/>
    <mergeCell ref="AK45:AM45"/>
    <mergeCell ref="AN45:AP45"/>
    <mergeCell ref="AQ45:AS45"/>
    <mergeCell ref="AT45:AV45"/>
    <mergeCell ref="AW45:AY45"/>
    <mergeCell ref="AZ45:BB45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D46:F46"/>
    <mergeCell ref="G46:I46"/>
    <mergeCell ref="J46:L46"/>
    <mergeCell ref="M46:O46"/>
    <mergeCell ref="P46:R46"/>
    <mergeCell ref="S46:U46"/>
    <mergeCell ref="V46:X46"/>
    <mergeCell ref="Y46:AA46"/>
    <mergeCell ref="AB46:AD46"/>
    <mergeCell ref="AE46:AG46"/>
    <mergeCell ref="AH46:AJ46"/>
    <mergeCell ref="AK46:AM46"/>
    <mergeCell ref="AN46:AP46"/>
    <mergeCell ref="AQ46:AS46"/>
    <mergeCell ref="AT46:AV46"/>
    <mergeCell ref="AW46:AY46"/>
    <mergeCell ref="AZ46:BB46"/>
    <mergeCell ref="BC46:BE46"/>
    <mergeCell ref="BF46:BH46"/>
    <mergeCell ref="BI46:BK46"/>
    <mergeCell ref="BL46:BN46"/>
    <mergeCell ref="BO46:BQ46"/>
    <mergeCell ref="BR46:BT46"/>
    <mergeCell ref="BU46:BW46"/>
    <mergeCell ref="BX46:BZ46"/>
    <mergeCell ref="D47:F47"/>
    <mergeCell ref="G47:I47"/>
    <mergeCell ref="J47:L47"/>
    <mergeCell ref="M47:O47"/>
    <mergeCell ref="P47:R47"/>
    <mergeCell ref="S47:U47"/>
    <mergeCell ref="V47:X47"/>
    <mergeCell ref="Y47:AA47"/>
    <mergeCell ref="AB47:AD47"/>
    <mergeCell ref="AE47:AG47"/>
    <mergeCell ref="AH47:AJ47"/>
    <mergeCell ref="AK47:AM47"/>
    <mergeCell ref="AN47:AP47"/>
    <mergeCell ref="AQ47:AS47"/>
    <mergeCell ref="AT47:AV47"/>
    <mergeCell ref="AW47:AY47"/>
    <mergeCell ref="AZ47:BB47"/>
    <mergeCell ref="BC47:BE47"/>
    <mergeCell ref="BF47:BH47"/>
    <mergeCell ref="BI47:BK47"/>
    <mergeCell ref="BL47:BN47"/>
    <mergeCell ref="BO47:BQ47"/>
    <mergeCell ref="BR47:BT47"/>
    <mergeCell ref="BU47:BW47"/>
    <mergeCell ref="BX47:BZ47"/>
    <mergeCell ref="D48:F48"/>
    <mergeCell ref="G48:I48"/>
    <mergeCell ref="J48:L48"/>
    <mergeCell ref="M48:O48"/>
    <mergeCell ref="P48:R48"/>
    <mergeCell ref="S48:U48"/>
    <mergeCell ref="V48:X48"/>
    <mergeCell ref="Y48:AA48"/>
    <mergeCell ref="AB48:AD48"/>
    <mergeCell ref="AE48:AG48"/>
    <mergeCell ref="AH48:AJ48"/>
    <mergeCell ref="AK48:AM48"/>
    <mergeCell ref="AN48:AP48"/>
    <mergeCell ref="AQ48:AS48"/>
    <mergeCell ref="AT48:AV48"/>
    <mergeCell ref="AW48:AY48"/>
    <mergeCell ref="AZ48:BB48"/>
    <mergeCell ref="BC48:BE48"/>
    <mergeCell ref="BF48:BH48"/>
    <mergeCell ref="BI48:BK48"/>
    <mergeCell ref="BL48:BN48"/>
    <mergeCell ref="BO48:BQ48"/>
    <mergeCell ref="BR48:BT48"/>
    <mergeCell ref="BU48:BW48"/>
    <mergeCell ref="BX48:BZ48"/>
    <mergeCell ref="D49:F49"/>
    <mergeCell ref="G49:I49"/>
    <mergeCell ref="J49:L49"/>
    <mergeCell ref="M49:O49"/>
    <mergeCell ref="P49:R49"/>
    <mergeCell ref="S49:U49"/>
    <mergeCell ref="V49:X49"/>
    <mergeCell ref="Y49:AA49"/>
    <mergeCell ref="AB49:AD49"/>
    <mergeCell ref="AE49:AG49"/>
    <mergeCell ref="AH49:AJ49"/>
    <mergeCell ref="AK49:AM49"/>
    <mergeCell ref="AN49:AP49"/>
    <mergeCell ref="AQ49:AS49"/>
    <mergeCell ref="AT49:AV49"/>
    <mergeCell ref="AW49:AY49"/>
    <mergeCell ref="AZ49:BB49"/>
    <mergeCell ref="BC49:BE49"/>
    <mergeCell ref="BF49:BH49"/>
    <mergeCell ref="BI49:BK49"/>
    <mergeCell ref="BL49:BN49"/>
    <mergeCell ref="BO49:BQ49"/>
    <mergeCell ref="BR49:BT49"/>
    <mergeCell ref="BU49:BW49"/>
    <mergeCell ref="BX49:BZ49"/>
    <mergeCell ref="A50:C50"/>
    <mergeCell ref="D50:BZ50"/>
    <mergeCell ref="D51:F51"/>
    <mergeCell ref="G51:I51"/>
    <mergeCell ref="J51:L51"/>
    <mergeCell ref="M51:O51"/>
    <mergeCell ref="P51:R51"/>
    <mergeCell ref="S51:U51"/>
    <mergeCell ref="V51:X51"/>
    <mergeCell ref="Y51:AA51"/>
    <mergeCell ref="AB51:AD51"/>
    <mergeCell ref="AE51:AG51"/>
    <mergeCell ref="AH51:AJ51"/>
    <mergeCell ref="AK51:AM51"/>
    <mergeCell ref="AN51:AP51"/>
    <mergeCell ref="AQ51:AS51"/>
    <mergeCell ref="AT51:AV51"/>
    <mergeCell ref="AW51:AY51"/>
    <mergeCell ref="AZ51:BB51"/>
    <mergeCell ref="BC51:BE51"/>
    <mergeCell ref="BF51:BH51"/>
    <mergeCell ref="BI51:BK51"/>
    <mergeCell ref="BL51:BN51"/>
    <mergeCell ref="BO51:BQ51"/>
    <mergeCell ref="BR51:BT51"/>
    <mergeCell ref="BU51:BW51"/>
    <mergeCell ref="BX51:BZ51"/>
    <mergeCell ref="D52:F52"/>
    <mergeCell ref="G52:I52"/>
    <mergeCell ref="J52:L52"/>
    <mergeCell ref="M52:O52"/>
    <mergeCell ref="P52:R52"/>
    <mergeCell ref="S52:U52"/>
    <mergeCell ref="V52:X52"/>
    <mergeCell ref="Y52:AA52"/>
    <mergeCell ref="AB52:AD52"/>
    <mergeCell ref="AE52:AG52"/>
    <mergeCell ref="AH52:AJ52"/>
    <mergeCell ref="AK52:AM52"/>
    <mergeCell ref="AN52:AP52"/>
    <mergeCell ref="AQ52:AS52"/>
    <mergeCell ref="AT52:AV52"/>
    <mergeCell ref="AW52:AY52"/>
    <mergeCell ref="AZ52:BB52"/>
    <mergeCell ref="BC52:BE52"/>
    <mergeCell ref="BF52:BH52"/>
    <mergeCell ref="BI52:BK52"/>
    <mergeCell ref="BL52:BN52"/>
    <mergeCell ref="BO52:BQ52"/>
    <mergeCell ref="BR52:BT52"/>
    <mergeCell ref="BU52:BW52"/>
    <mergeCell ref="BX52:BZ52"/>
    <mergeCell ref="D53:F53"/>
    <mergeCell ref="G53:I53"/>
    <mergeCell ref="J53:L53"/>
    <mergeCell ref="M53:O53"/>
    <mergeCell ref="P53:R53"/>
    <mergeCell ref="S53:U53"/>
    <mergeCell ref="V53:X53"/>
    <mergeCell ref="Y53:AA53"/>
    <mergeCell ref="AB53:AD53"/>
    <mergeCell ref="AE53:AG53"/>
    <mergeCell ref="AH53:AJ53"/>
    <mergeCell ref="AK53:AM53"/>
    <mergeCell ref="AN53:AP53"/>
    <mergeCell ref="AQ53:AS53"/>
    <mergeCell ref="AT53:AV53"/>
    <mergeCell ref="AW53:AY53"/>
    <mergeCell ref="AZ53:BB53"/>
    <mergeCell ref="BC53:BE53"/>
    <mergeCell ref="BF53:BH53"/>
    <mergeCell ref="BI53:BK53"/>
    <mergeCell ref="BL53:BN53"/>
    <mergeCell ref="BO53:BQ53"/>
    <mergeCell ref="BR53:BT53"/>
    <mergeCell ref="BU53:BW53"/>
    <mergeCell ref="BX53:BZ53"/>
    <mergeCell ref="D54:F54"/>
    <mergeCell ref="G54:I54"/>
    <mergeCell ref="J54:L54"/>
    <mergeCell ref="M54:O54"/>
    <mergeCell ref="P54:R54"/>
    <mergeCell ref="S54:U54"/>
    <mergeCell ref="V54:X54"/>
    <mergeCell ref="Y54:AA54"/>
    <mergeCell ref="AB54:AD54"/>
    <mergeCell ref="AE54:AG54"/>
    <mergeCell ref="AH54:AJ54"/>
    <mergeCell ref="AK54:AM54"/>
    <mergeCell ref="AN54:AP54"/>
    <mergeCell ref="AQ54:AS54"/>
    <mergeCell ref="AT54:AV54"/>
    <mergeCell ref="AW54:AY54"/>
    <mergeCell ref="AZ54:BB54"/>
    <mergeCell ref="BC54:BE54"/>
    <mergeCell ref="BF54:BH54"/>
    <mergeCell ref="BI54:BK54"/>
    <mergeCell ref="BL54:BN54"/>
    <mergeCell ref="BO54:BQ54"/>
    <mergeCell ref="BR54:BT54"/>
    <mergeCell ref="BU54:BW54"/>
    <mergeCell ref="BX54:BZ54"/>
    <mergeCell ref="D55:F55"/>
    <mergeCell ref="G55:I55"/>
    <mergeCell ref="J55:L55"/>
    <mergeCell ref="M55:O55"/>
    <mergeCell ref="P55:R55"/>
    <mergeCell ref="S55:U55"/>
    <mergeCell ref="V55:X55"/>
    <mergeCell ref="Y55:AA55"/>
    <mergeCell ref="AB55:AD55"/>
    <mergeCell ref="AE55:AG55"/>
    <mergeCell ref="AH55:AJ55"/>
    <mergeCell ref="AK55:AM55"/>
    <mergeCell ref="AN55:AP55"/>
    <mergeCell ref="AQ55:AS55"/>
    <mergeCell ref="AT55:AV55"/>
    <mergeCell ref="AW55:AY55"/>
    <mergeCell ref="AZ55:BB55"/>
    <mergeCell ref="BC55:BE55"/>
    <mergeCell ref="BF55:BH55"/>
    <mergeCell ref="BI55:BK55"/>
    <mergeCell ref="BL55:BN55"/>
    <mergeCell ref="BO55:BQ55"/>
    <mergeCell ref="BR55:BT55"/>
    <mergeCell ref="BU55:BW55"/>
    <mergeCell ref="BX55:BZ55"/>
    <mergeCell ref="D56:F56"/>
    <mergeCell ref="G56:I56"/>
    <mergeCell ref="J56:L56"/>
    <mergeCell ref="M56:O56"/>
    <mergeCell ref="P56:R56"/>
    <mergeCell ref="S56:U56"/>
    <mergeCell ref="V56:X56"/>
    <mergeCell ref="Y56:AA56"/>
    <mergeCell ref="AB56:AD56"/>
    <mergeCell ref="AE56:AG56"/>
    <mergeCell ref="AH56:AJ56"/>
    <mergeCell ref="AK56:AM56"/>
    <mergeCell ref="AN56:AP56"/>
    <mergeCell ref="AQ56:AS56"/>
    <mergeCell ref="AT56:AV56"/>
    <mergeCell ref="AW56:AY56"/>
    <mergeCell ref="AZ56:BB56"/>
    <mergeCell ref="BC56:BE56"/>
    <mergeCell ref="BF56:BH56"/>
    <mergeCell ref="BI56:BK56"/>
    <mergeCell ref="BL56:BN56"/>
    <mergeCell ref="BO56:BQ56"/>
    <mergeCell ref="BR56:BT56"/>
    <mergeCell ref="BU56:BW56"/>
    <mergeCell ref="BX56:BZ56"/>
    <mergeCell ref="D57:F57"/>
    <mergeCell ref="G57:I57"/>
    <mergeCell ref="J57:L57"/>
    <mergeCell ref="M57:O57"/>
    <mergeCell ref="P57:R57"/>
    <mergeCell ref="S57:U57"/>
    <mergeCell ref="V57:X57"/>
    <mergeCell ref="Y57:AA57"/>
    <mergeCell ref="AB57:AD57"/>
    <mergeCell ref="AE57:AG57"/>
    <mergeCell ref="AH57:AJ57"/>
    <mergeCell ref="AK57:AM57"/>
    <mergeCell ref="AN57:AP57"/>
    <mergeCell ref="AQ57:AS57"/>
    <mergeCell ref="AT57:AV57"/>
    <mergeCell ref="AW57:AY57"/>
    <mergeCell ref="AZ57:BB57"/>
    <mergeCell ref="BC57:BE57"/>
    <mergeCell ref="BF57:BH57"/>
    <mergeCell ref="BI57:BK57"/>
    <mergeCell ref="BL57:BN57"/>
    <mergeCell ref="BO57:BQ57"/>
    <mergeCell ref="BR57:BT57"/>
    <mergeCell ref="BU57:BW57"/>
    <mergeCell ref="BX57:BZ57"/>
    <mergeCell ref="D58:F58"/>
    <mergeCell ref="G58:I58"/>
    <mergeCell ref="J58:L58"/>
    <mergeCell ref="M58:O58"/>
    <mergeCell ref="P58:R58"/>
    <mergeCell ref="S58:U58"/>
    <mergeCell ref="V58:X58"/>
    <mergeCell ref="Y58:AA58"/>
    <mergeCell ref="AB58:AD58"/>
    <mergeCell ref="AE58:AG58"/>
    <mergeCell ref="AH58:AJ58"/>
    <mergeCell ref="AK58:AM58"/>
    <mergeCell ref="AN58:AP58"/>
    <mergeCell ref="AQ58:AS58"/>
    <mergeCell ref="AT58:AV58"/>
    <mergeCell ref="AW58:AY58"/>
    <mergeCell ref="AZ58:BB58"/>
    <mergeCell ref="BC58:BE58"/>
    <mergeCell ref="BF58:BH58"/>
    <mergeCell ref="BI58:BK58"/>
    <mergeCell ref="BL58:BN58"/>
    <mergeCell ref="BO58:BQ58"/>
    <mergeCell ref="BR58:BT58"/>
    <mergeCell ref="BU58:BW58"/>
    <mergeCell ref="BX58:BZ58"/>
    <mergeCell ref="D59:F59"/>
    <mergeCell ref="G59:I59"/>
    <mergeCell ref="J59:L59"/>
    <mergeCell ref="M59:O59"/>
    <mergeCell ref="P59:R59"/>
    <mergeCell ref="S59:U59"/>
    <mergeCell ref="V59:X59"/>
    <mergeCell ref="Y59:AA59"/>
    <mergeCell ref="AB59:AD59"/>
    <mergeCell ref="AE59:AG59"/>
    <mergeCell ref="AH59:AJ59"/>
    <mergeCell ref="AK59:AM59"/>
    <mergeCell ref="AN59:AP59"/>
    <mergeCell ref="AQ59:AS59"/>
    <mergeCell ref="AT59:AV59"/>
    <mergeCell ref="AW59:AY59"/>
    <mergeCell ref="AZ59:BB59"/>
    <mergeCell ref="BC59:BE59"/>
    <mergeCell ref="BF59:BH59"/>
    <mergeCell ref="BI59:BK59"/>
    <mergeCell ref="BL59:BN59"/>
    <mergeCell ref="BO59:BQ59"/>
    <mergeCell ref="BR59:BT59"/>
    <mergeCell ref="BU59:BW59"/>
    <mergeCell ref="BX59:BZ59"/>
    <mergeCell ref="D66:F66"/>
    <mergeCell ref="G66:I66"/>
    <mergeCell ref="J66:L66"/>
    <mergeCell ref="M66:O66"/>
    <mergeCell ref="P66:R66"/>
    <mergeCell ref="S66:U66"/>
    <mergeCell ref="V66:X66"/>
    <mergeCell ref="Y66:AA66"/>
    <mergeCell ref="AB66:AD66"/>
    <mergeCell ref="AE66:AG66"/>
    <mergeCell ref="AH66:AJ66"/>
    <mergeCell ref="AK66:AM66"/>
    <mergeCell ref="AN66:AP66"/>
    <mergeCell ref="AQ66:AS66"/>
    <mergeCell ref="AT66:AV66"/>
    <mergeCell ref="AW66:AY66"/>
    <mergeCell ref="AZ66:BB66"/>
    <mergeCell ref="BC66:BE66"/>
    <mergeCell ref="BF66:BH66"/>
    <mergeCell ref="BI66:BK66"/>
    <mergeCell ref="BL66:BN66"/>
    <mergeCell ref="BO66:BQ66"/>
    <mergeCell ref="BR66:BT66"/>
    <mergeCell ref="BU66:BW66"/>
    <mergeCell ref="BX66:BZ66"/>
    <mergeCell ref="D67:F67"/>
    <mergeCell ref="G67:I67"/>
    <mergeCell ref="J67:L67"/>
    <mergeCell ref="M67:O67"/>
    <mergeCell ref="P67:R67"/>
    <mergeCell ref="S67:U67"/>
    <mergeCell ref="V67:X67"/>
    <mergeCell ref="Y67:AA67"/>
    <mergeCell ref="AB67:AD67"/>
    <mergeCell ref="AE67:AG67"/>
    <mergeCell ref="AH67:AJ67"/>
    <mergeCell ref="AK67:AM67"/>
    <mergeCell ref="AN67:AP67"/>
    <mergeCell ref="AQ67:AS67"/>
    <mergeCell ref="AT67:AV67"/>
    <mergeCell ref="AW67:AY67"/>
    <mergeCell ref="AZ67:BB67"/>
    <mergeCell ref="BC67:BE67"/>
    <mergeCell ref="BF67:BH67"/>
    <mergeCell ref="BI67:BK67"/>
    <mergeCell ref="BL67:BN67"/>
    <mergeCell ref="BO67:BQ67"/>
    <mergeCell ref="BR67:BT67"/>
    <mergeCell ref="BU67:BW67"/>
    <mergeCell ref="BX67:BZ67"/>
    <mergeCell ref="D68:F68"/>
    <mergeCell ref="G68:I68"/>
    <mergeCell ref="J68:L68"/>
    <mergeCell ref="M68:O68"/>
    <mergeCell ref="P68:R68"/>
    <mergeCell ref="S68:U68"/>
    <mergeCell ref="V68:X68"/>
    <mergeCell ref="Y68:AA68"/>
    <mergeCell ref="AB68:AD68"/>
    <mergeCell ref="AE68:AG68"/>
    <mergeCell ref="AH68:AJ68"/>
    <mergeCell ref="AK68:AM68"/>
    <mergeCell ref="AN68:AP68"/>
    <mergeCell ref="AQ68:AS68"/>
    <mergeCell ref="AT68:AV68"/>
    <mergeCell ref="AW68:AY68"/>
    <mergeCell ref="AZ68:BB68"/>
    <mergeCell ref="BC68:BE68"/>
    <mergeCell ref="BF68:BH68"/>
    <mergeCell ref="BI68:BK68"/>
    <mergeCell ref="BL68:BN68"/>
    <mergeCell ref="BO68:BQ68"/>
    <mergeCell ref="BR68:BT68"/>
    <mergeCell ref="BU68:BW68"/>
    <mergeCell ref="BX68:BZ68"/>
    <mergeCell ref="D69:F69"/>
    <mergeCell ref="G69:I69"/>
    <mergeCell ref="J69:L69"/>
    <mergeCell ref="M69:O69"/>
    <mergeCell ref="P69:R69"/>
    <mergeCell ref="S69:U69"/>
    <mergeCell ref="V69:X69"/>
    <mergeCell ref="Y69:AA69"/>
    <mergeCell ref="AB69:AD69"/>
    <mergeCell ref="AE69:AG69"/>
    <mergeCell ref="AH69:AJ69"/>
    <mergeCell ref="AK69:AM69"/>
    <mergeCell ref="AN69:AP69"/>
    <mergeCell ref="AQ69:AS69"/>
    <mergeCell ref="AT69:AV69"/>
    <mergeCell ref="AW69:AY69"/>
    <mergeCell ref="AZ69:BB69"/>
    <mergeCell ref="BC69:BE69"/>
    <mergeCell ref="BF69:BH69"/>
    <mergeCell ref="BI69:BK69"/>
    <mergeCell ref="BL69:BN69"/>
    <mergeCell ref="BO69:BQ69"/>
    <mergeCell ref="BR69:BT69"/>
    <mergeCell ref="BU69:BW69"/>
    <mergeCell ref="BX69:BZ69"/>
    <mergeCell ref="D70:F70"/>
    <mergeCell ref="G70:I70"/>
    <mergeCell ref="J70:L70"/>
    <mergeCell ref="M70:O70"/>
    <mergeCell ref="P70:R70"/>
    <mergeCell ref="S70:U70"/>
    <mergeCell ref="V70:X70"/>
    <mergeCell ref="Y70:AA70"/>
    <mergeCell ref="AB70:AD70"/>
    <mergeCell ref="AE70:AG70"/>
    <mergeCell ref="AH70:AJ70"/>
    <mergeCell ref="AK70:AM70"/>
    <mergeCell ref="AN70:AP70"/>
    <mergeCell ref="AQ70:AS70"/>
    <mergeCell ref="AT70:AV70"/>
    <mergeCell ref="AW70:AY70"/>
    <mergeCell ref="AZ70:BB70"/>
    <mergeCell ref="BC70:BE70"/>
    <mergeCell ref="BF70:BH70"/>
    <mergeCell ref="BI70:BK70"/>
    <mergeCell ref="BL70:BN70"/>
    <mergeCell ref="BO70:BQ70"/>
    <mergeCell ref="BR70:BT70"/>
    <mergeCell ref="BU70:BW70"/>
    <mergeCell ref="BX70:BZ70"/>
    <mergeCell ref="D71:F71"/>
    <mergeCell ref="G71:I71"/>
    <mergeCell ref="J71:L71"/>
    <mergeCell ref="M71:O71"/>
    <mergeCell ref="P71:R71"/>
    <mergeCell ref="S71:U71"/>
    <mergeCell ref="V71:X71"/>
    <mergeCell ref="Y71:AA71"/>
    <mergeCell ref="AB71:AD71"/>
    <mergeCell ref="AE71:AG71"/>
    <mergeCell ref="AH71:AJ71"/>
    <mergeCell ref="AK71:AM71"/>
    <mergeCell ref="AN71:AP71"/>
    <mergeCell ref="AQ71:AS71"/>
    <mergeCell ref="AT71:AV71"/>
    <mergeCell ref="AW71:AY71"/>
    <mergeCell ref="AZ71:BB71"/>
    <mergeCell ref="BC71:BE71"/>
    <mergeCell ref="BF71:BH71"/>
    <mergeCell ref="BI71:BK71"/>
    <mergeCell ref="BL71:BN71"/>
    <mergeCell ref="BO71:BQ71"/>
    <mergeCell ref="BR71:BT71"/>
    <mergeCell ref="BU71:BW71"/>
    <mergeCell ref="BX71:BZ71"/>
    <mergeCell ref="D72:F72"/>
    <mergeCell ref="G72:I72"/>
    <mergeCell ref="J72:L72"/>
    <mergeCell ref="M72:O72"/>
    <mergeCell ref="P72:R72"/>
    <mergeCell ref="S72:U72"/>
    <mergeCell ref="V72:X72"/>
    <mergeCell ref="Y72:AA72"/>
    <mergeCell ref="AB72:AD72"/>
    <mergeCell ref="AH72:AJ72"/>
    <mergeCell ref="AK72:AM72"/>
    <mergeCell ref="AN72:AP72"/>
    <mergeCell ref="AQ72:AS72"/>
    <mergeCell ref="AT72:AV72"/>
    <mergeCell ref="D73:F73"/>
    <mergeCell ref="G73:I73"/>
    <mergeCell ref="J73:L73"/>
    <mergeCell ref="M73:O73"/>
    <mergeCell ref="P73:R73"/>
    <mergeCell ref="S73:U73"/>
    <mergeCell ref="V73:X73"/>
    <mergeCell ref="Y73:AA73"/>
    <mergeCell ref="AB73:AD73"/>
    <mergeCell ref="AH73:AJ73"/>
    <mergeCell ref="AK73:AM73"/>
    <mergeCell ref="AN73:AP73"/>
    <mergeCell ref="AQ73:AS73"/>
    <mergeCell ref="AT73:AV73"/>
    <mergeCell ref="D74:F74"/>
    <mergeCell ref="G74:I74"/>
    <mergeCell ref="J74:L74"/>
    <mergeCell ref="M74:O74"/>
    <mergeCell ref="P74:R74"/>
    <mergeCell ref="S74:U74"/>
    <mergeCell ref="V74:X74"/>
    <mergeCell ref="Y74:AA74"/>
    <mergeCell ref="AB74:AD74"/>
    <mergeCell ref="AH74:AJ74"/>
    <mergeCell ref="AK74:AM74"/>
    <mergeCell ref="AN74:AP74"/>
    <mergeCell ref="AQ74:AS74"/>
    <mergeCell ref="AT74:AV74"/>
    <mergeCell ref="D75:F75"/>
    <mergeCell ref="G75:I75"/>
    <mergeCell ref="J75:L75"/>
    <mergeCell ref="M75:O75"/>
    <mergeCell ref="P75:R75"/>
    <mergeCell ref="S75:U75"/>
    <mergeCell ref="V75:X75"/>
    <mergeCell ref="Y75:AA75"/>
    <mergeCell ref="AB75:AD75"/>
    <mergeCell ref="AH75:AJ75"/>
    <mergeCell ref="AK75:AM75"/>
    <mergeCell ref="AN75:AP75"/>
    <mergeCell ref="AQ75:AS75"/>
    <mergeCell ref="AT75:AV75"/>
    <mergeCell ref="D76:F76"/>
    <mergeCell ref="G76:I76"/>
    <mergeCell ref="J76:L76"/>
    <mergeCell ref="M76:O76"/>
    <mergeCell ref="P76:R76"/>
    <mergeCell ref="S76:U76"/>
    <mergeCell ref="V76:X76"/>
    <mergeCell ref="Y76:AA76"/>
    <mergeCell ref="AB76:AD76"/>
    <mergeCell ref="AH76:AJ76"/>
    <mergeCell ref="AK76:AM76"/>
    <mergeCell ref="AN76:AP76"/>
    <mergeCell ref="AQ76:AS76"/>
    <mergeCell ref="AT76:AV76"/>
    <mergeCell ref="D77:F77"/>
    <mergeCell ref="G77:I77"/>
    <mergeCell ref="J77:L77"/>
    <mergeCell ref="M77:O77"/>
    <mergeCell ref="P77:R77"/>
    <mergeCell ref="S77:U77"/>
    <mergeCell ref="V77:X77"/>
    <mergeCell ref="Y77:AA77"/>
    <mergeCell ref="AB77:AD77"/>
    <mergeCell ref="AH77:AJ77"/>
    <mergeCell ref="AK77:AM77"/>
    <mergeCell ref="AN77:AP77"/>
    <mergeCell ref="AQ77:AS77"/>
    <mergeCell ref="AT77:AV77"/>
    <mergeCell ref="D78:F78"/>
    <mergeCell ref="G78:I78"/>
    <mergeCell ref="J78:L78"/>
    <mergeCell ref="M78:O78"/>
    <mergeCell ref="P78:R78"/>
    <mergeCell ref="S78:U78"/>
    <mergeCell ref="V78:X78"/>
    <mergeCell ref="Y78:AA78"/>
    <mergeCell ref="AB78:AD78"/>
    <mergeCell ref="AH78:AJ78"/>
    <mergeCell ref="AK78:AM78"/>
    <mergeCell ref="AN78:AP78"/>
    <mergeCell ref="AQ78:AS78"/>
    <mergeCell ref="AT78:AV78"/>
    <mergeCell ref="D79:F79"/>
    <mergeCell ref="G79:I79"/>
    <mergeCell ref="J79:L79"/>
    <mergeCell ref="M79:O79"/>
    <mergeCell ref="P79:R79"/>
    <mergeCell ref="S79:U79"/>
    <mergeCell ref="V79:X79"/>
    <mergeCell ref="Y79:AA79"/>
    <mergeCell ref="AB79:AD79"/>
    <mergeCell ref="AH79:AJ79"/>
    <mergeCell ref="AK79:AM79"/>
    <mergeCell ref="AN79:AP79"/>
    <mergeCell ref="AQ79:AS79"/>
    <mergeCell ref="AT79:AV79"/>
    <mergeCell ref="D80:F80"/>
    <mergeCell ref="G80:I80"/>
    <mergeCell ref="J80:L80"/>
    <mergeCell ref="M80:O80"/>
    <mergeCell ref="P80:R80"/>
    <mergeCell ref="S80:U80"/>
    <mergeCell ref="V80:X80"/>
    <mergeCell ref="Y80:AA80"/>
    <mergeCell ref="AB80:AD80"/>
    <mergeCell ref="AH80:AJ80"/>
    <mergeCell ref="AK80:AM80"/>
    <mergeCell ref="AN80:AP80"/>
    <mergeCell ref="AQ80:AS80"/>
    <mergeCell ref="AT80:AV80"/>
    <mergeCell ref="D81:F81"/>
    <mergeCell ref="G81:I81"/>
    <mergeCell ref="J81:L81"/>
    <mergeCell ref="M81:O81"/>
    <mergeCell ref="P81:R81"/>
    <mergeCell ref="S81:U81"/>
    <mergeCell ref="V81:X81"/>
    <mergeCell ref="Y81:AA81"/>
    <mergeCell ref="AB81:AD81"/>
    <mergeCell ref="AH81:AJ81"/>
    <mergeCell ref="AK81:AM81"/>
    <mergeCell ref="AN81:AP81"/>
    <mergeCell ref="AQ81:AS81"/>
    <mergeCell ref="AT81:AV81"/>
    <mergeCell ref="D82:F82"/>
    <mergeCell ref="G82:I82"/>
    <mergeCell ref="J82:L82"/>
    <mergeCell ref="M82:O82"/>
    <mergeCell ref="P82:R82"/>
    <mergeCell ref="S82:U82"/>
    <mergeCell ref="V82:X82"/>
    <mergeCell ref="Y82:AA82"/>
    <mergeCell ref="AB82:AD82"/>
    <mergeCell ref="AH82:AJ82"/>
    <mergeCell ref="AK82:AM82"/>
    <mergeCell ref="AN82:AP82"/>
    <mergeCell ref="AQ82:AS82"/>
    <mergeCell ref="AT82:AV82"/>
    <mergeCell ref="D83:F83"/>
    <mergeCell ref="G83:I83"/>
    <mergeCell ref="J83:L83"/>
    <mergeCell ref="M83:O83"/>
    <mergeCell ref="P83:R83"/>
    <mergeCell ref="S83:U83"/>
    <mergeCell ref="V83:X83"/>
    <mergeCell ref="Y83:AA83"/>
    <mergeCell ref="AB83:AD83"/>
    <mergeCell ref="AH83:AJ83"/>
    <mergeCell ref="AK83:AM83"/>
    <mergeCell ref="AN83:AP83"/>
    <mergeCell ref="AQ83:AS83"/>
    <mergeCell ref="AT83:AV83"/>
    <mergeCell ref="D84:F84"/>
    <mergeCell ref="G84:I84"/>
    <mergeCell ref="J84:L84"/>
    <mergeCell ref="M84:O84"/>
    <mergeCell ref="P84:R84"/>
    <mergeCell ref="S84:U84"/>
    <mergeCell ref="V84:X84"/>
    <mergeCell ref="Y84:AA84"/>
    <mergeCell ref="AB84:AD84"/>
    <mergeCell ref="AH84:AJ84"/>
    <mergeCell ref="AK84:AM84"/>
    <mergeCell ref="AN84:AP84"/>
    <mergeCell ref="AQ84:AS84"/>
    <mergeCell ref="AT84:AV84"/>
    <mergeCell ref="D85:F85"/>
    <mergeCell ref="G85:I85"/>
    <mergeCell ref="J85:L85"/>
    <mergeCell ref="M85:O85"/>
    <mergeCell ref="P85:R85"/>
    <mergeCell ref="S85:U85"/>
    <mergeCell ref="V85:X85"/>
    <mergeCell ref="Y85:AA85"/>
    <mergeCell ref="AB85:AD85"/>
    <mergeCell ref="AH85:AJ85"/>
    <mergeCell ref="AK85:AM85"/>
    <mergeCell ref="AN85:AP85"/>
    <mergeCell ref="AQ85:AS85"/>
    <mergeCell ref="AT85:AV85"/>
    <mergeCell ref="D86:F86"/>
    <mergeCell ref="G86:I86"/>
    <mergeCell ref="J86:L86"/>
    <mergeCell ref="M86:O86"/>
    <mergeCell ref="P86:R86"/>
    <mergeCell ref="S86:U86"/>
    <mergeCell ref="V86:X86"/>
    <mergeCell ref="Y86:AA86"/>
    <mergeCell ref="AB86:AD86"/>
    <mergeCell ref="AH86:AJ86"/>
    <mergeCell ref="AK86:AM86"/>
    <mergeCell ref="AN86:AP86"/>
    <mergeCell ref="AQ86:AS86"/>
    <mergeCell ref="AT86:AV86"/>
    <mergeCell ref="D87:F87"/>
    <mergeCell ref="G87:I87"/>
    <mergeCell ref="J87:L87"/>
    <mergeCell ref="M87:O87"/>
    <mergeCell ref="P87:R87"/>
    <mergeCell ref="S87:U87"/>
    <mergeCell ref="V87:X87"/>
    <mergeCell ref="Y87:AA87"/>
    <mergeCell ref="AB87:AD87"/>
    <mergeCell ref="AH87:AJ87"/>
    <mergeCell ref="AK87:AM87"/>
    <mergeCell ref="AN87:AP87"/>
    <mergeCell ref="AQ87:AS87"/>
    <mergeCell ref="AT87:AV87"/>
    <mergeCell ref="D88:F88"/>
    <mergeCell ref="G88:I88"/>
    <mergeCell ref="J88:L88"/>
    <mergeCell ref="M88:O88"/>
    <mergeCell ref="P88:R88"/>
    <mergeCell ref="S88:U88"/>
    <mergeCell ref="V88:X88"/>
    <mergeCell ref="Y88:AA88"/>
    <mergeCell ref="AB88:AD88"/>
    <mergeCell ref="AH88:AJ88"/>
    <mergeCell ref="AK88:AM88"/>
    <mergeCell ref="AN88:AP88"/>
    <mergeCell ref="AQ88:AS88"/>
    <mergeCell ref="AT88:AV88"/>
    <mergeCell ref="D89:F89"/>
    <mergeCell ref="G89:I89"/>
    <mergeCell ref="J89:L89"/>
    <mergeCell ref="M89:O89"/>
    <mergeCell ref="P89:R89"/>
    <mergeCell ref="S89:U89"/>
    <mergeCell ref="V89:X89"/>
    <mergeCell ref="Y89:AA89"/>
    <mergeCell ref="AB89:AD89"/>
    <mergeCell ref="AH89:AJ89"/>
    <mergeCell ref="AK89:AM89"/>
    <mergeCell ref="AN89:AP89"/>
    <mergeCell ref="AQ89:AS89"/>
    <mergeCell ref="AT89:AV89"/>
    <mergeCell ref="D90:F90"/>
    <mergeCell ref="G90:I90"/>
    <mergeCell ref="J90:L90"/>
    <mergeCell ref="M90:O90"/>
    <mergeCell ref="P90:R90"/>
    <mergeCell ref="S90:U90"/>
    <mergeCell ref="V90:X90"/>
    <mergeCell ref="Y90:AA90"/>
    <mergeCell ref="AB90:AD90"/>
    <mergeCell ref="AH90:AJ90"/>
    <mergeCell ref="AK90:AM90"/>
    <mergeCell ref="AN90:AP90"/>
    <mergeCell ref="AQ90:AS90"/>
    <mergeCell ref="AT90:AV90"/>
  </mergeCells>
  <printOptions/>
  <pageMargins left="0" right="0" top="0" bottom="0" header="0.5118055555555555" footer="0.5118055555555555"/>
  <pageSetup horizontalDpi="300" verticalDpi="300" orientation="landscape" paperSize="9" scale="4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CF65534"/>
  <sheetViews>
    <sheetView view="pageBreakPreview" zoomScale="85" zoomScaleNormal="85" zoomScaleSheetLayoutView="85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2" sqref="A2"/>
    </sheetView>
  </sheetViews>
  <sheetFormatPr defaultColWidth="9.00390625" defaultRowHeight="12.75"/>
  <cols>
    <col min="1" max="1" width="15.125" style="0" customWidth="1"/>
    <col min="2" max="2" width="4.75390625" style="0" customWidth="1"/>
    <col min="3" max="3" width="14.25390625" style="0" customWidth="1"/>
    <col min="4" max="4" width="22.375" style="0" customWidth="1"/>
    <col min="5" max="79" width="2.75390625" style="0" customWidth="1"/>
    <col min="81" max="82" width="0" style="0" hidden="1" customWidth="1"/>
    <col min="83" max="83" width="8.625" style="0" customWidth="1"/>
    <col min="84" max="84" width="10.25390625" style="0" customWidth="1"/>
  </cols>
  <sheetData>
    <row r="2" spans="4:83" ht="12.75">
      <c r="D2" s="1" t="s">
        <v>169</v>
      </c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150"/>
      <c r="CC2" s="4"/>
      <c r="CD2" s="5"/>
      <c r="CE2" s="5"/>
    </row>
    <row r="3" spans="4:80" ht="12.75">
      <c r="D3" s="5" t="s">
        <v>1</v>
      </c>
      <c r="E3" s="5"/>
      <c r="F3" s="5"/>
      <c r="CB3" s="151"/>
    </row>
    <row r="4" spans="3:82" ht="12.75">
      <c r="C4" s="7" t="s">
        <v>2</v>
      </c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10"/>
      <c r="CD4" s="11"/>
    </row>
    <row r="5" spans="1:84" ht="100.5" customHeight="1">
      <c r="A5" s="152" t="s">
        <v>170</v>
      </c>
      <c r="B5" s="17" t="s">
        <v>171</v>
      </c>
      <c r="C5" s="17"/>
      <c r="D5" s="17" t="s">
        <v>172</v>
      </c>
      <c r="E5" s="15" t="s">
        <v>173</v>
      </c>
      <c r="F5" s="15"/>
      <c r="G5" s="15"/>
      <c r="H5" s="15" t="s">
        <v>174</v>
      </c>
      <c r="I5" s="15"/>
      <c r="J5" s="15"/>
      <c r="K5" s="15" t="s">
        <v>175</v>
      </c>
      <c r="L5" s="15"/>
      <c r="M5" s="15"/>
      <c r="N5" s="15" t="s">
        <v>176</v>
      </c>
      <c r="O5" s="15"/>
      <c r="P5" s="15"/>
      <c r="Q5" s="15" t="s">
        <v>177</v>
      </c>
      <c r="R5" s="15"/>
      <c r="S5" s="15"/>
      <c r="T5" s="15" t="s">
        <v>178</v>
      </c>
      <c r="U5" s="15"/>
      <c r="V5" s="15"/>
      <c r="W5" s="15" t="s">
        <v>179</v>
      </c>
      <c r="X5" s="15"/>
      <c r="Y5" s="15"/>
      <c r="Z5" s="15" t="s">
        <v>180</v>
      </c>
      <c r="AA5" s="15"/>
      <c r="AB5" s="15"/>
      <c r="AC5" s="15" t="s">
        <v>181</v>
      </c>
      <c r="AD5" s="15"/>
      <c r="AE5" s="15"/>
      <c r="AF5" s="15" t="s">
        <v>182</v>
      </c>
      <c r="AG5" s="15"/>
      <c r="AH5" s="15"/>
      <c r="AI5" s="15" t="s">
        <v>183</v>
      </c>
      <c r="AJ5" s="15"/>
      <c r="AK5" s="15"/>
      <c r="AL5" s="15" t="s">
        <v>184</v>
      </c>
      <c r="AM5" s="15"/>
      <c r="AN5" s="15"/>
      <c r="AO5" s="15" t="s">
        <v>185</v>
      </c>
      <c r="AP5" s="15"/>
      <c r="AQ5" s="15"/>
      <c r="AR5" s="15" t="s">
        <v>186</v>
      </c>
      <c r="AS5" s="15"/>
      <c r="AT5" s="15"/>
      <c r="AU5" s="15" t="s">
        <v>187</v>
      </c>
      <c r="AV5" s="15"/>
      <c r="AW5" s="15"/>
      <c r="AX5" s="15" t="s">
        <v>188</v>
      </c>
      <c r="AY5" s="15"/>
      <c r="AZ5" s="15"/>
      <c r="BA5" s="15" t="s">
        <v>189</v>
      </c>
      <c r="BB5" s="15"/>
      <c r="BC5" s="15"/>
      <c r="BD5" s="15" t="s">
        <v>190</v>
      </c>
      <c r="BE5" s="15"/>
      <c r="BF5" s="15"/>
      <c r="BG5" s="15" t="s">
        <v>191</v>
      </c>
      <c r="BH5" s="15"/>
      <c r="BI5" s="15"/>
      <c r="BJ5" s="15" t="s">
        <v>192</v>
      </c>
      <c r="BK5" s="15"/>
      <c r="BL5" s="15"/>
      <c r="BM5" s="15" t="s">
        <v>193</v>
      </c>
      <c r="BN5" s="15"/>
      <c r="BO5" s="15"/>
      <c r="BP5" s="15" t="s">
        <v>194</v>
      </c>
      <c r="BQ5" s="15"/>
      <c r="BR5" s="15"/>
      <c r="BS5" s="15" t="s">
        <v>195</v>
      </c>
      <c r="BT5" s="15"/>
      <c r="BU5" s="15"/>
      <c r="BV5" s="15" t="s">
        <v>196</v>
      </c>
      <c r="BW5" s="15"/>
      <c r="BX5" s="15"/>
      <c r="BY5" s="15" t="s">
        <v>197</v>
      </c>
      <c r="BZ5" s="15"/>
      <c r="CA5" s="15"/>
      <c r="CB5" s="16" t="s">
        <v>198</v>
      </c>
      <c r="CC5" s="16"/>
      <c r="CD5" s="16" t="s">
        <v>199</v>
      </c>
      <c r="CE5" s="16" t="s">
        <v>200</v>
      </c>
      <c r="CF5" s="16" t="s">
        <v>201</v>
      </c>
    </row>
    <row r="6" spans="1:84" ht="16.5" customHeight="1">
      <c r="A6" s="153" t="s">
        <v>202</v>
      </c>
      <c r="B6" s="154" t="s">
        <v>203</v>
      </c>
      <c r="C6" s="155" t="s">
        <v>204</v>
      </c>
      <c r="D6" s="95" t="s">
        <v>205</v>
      </c>
      <c r="E6" s="156">
        <f>SUM('Гамма секции'!D28:F28)</f>
        <v>0</v>
      </c>
      <c r="F6" s="156"/>
      <c r="G6" s="156"/>
      <c r="H6" s="156">
        <f>SUM('Гамма секции'!G28:I28)</f>
        <v>0</v>
      </c>
      <c r="I6" s="156"/>
      <c r="J6" s="156"/>
      <c r="K6" s="156">
        <f>SUM('Гамма секции'!J28:L28)</f>
        <v>0</v>
      </c>
      <c r="L6" s="156"/>
      <c r="M6" s="156"/>
      <c r="N6" s="156">
        <f>SUM('Гамма секции'!M28:O28)</f>
        <v>0</v>
      </c>
      <c r="O6" s="156"/>
      <c r="P6" s="156"/>
      <c r="Q6" s="156">
        <f>SUM('Гамма секции'!P28:R28)</f>
        <v>0</v>
      </c>
      <c r="R6" s="156"/>
      <c r="S6" s="156"/>
      <c r="T6" s="156">
        <f>SUM('Гамма секции'!S28:U28)</f>
        <v>0</v>
      </c>
      <c r="U6" s="156"/>
      <c r="V6" s="156"/>
      <c r="W6" s="156">
        <f>SUM('Гамма секции'!V28:X28)</f>
        <v>0</v>
      </c>
      <c r="X6" s="156"/>
      <c r="Y6" s="156"/>
      <c r="Z6" s="156">
        <f>SUM('Гамма секции'!Y28:AA28)</f>
        <v>0</v>
      </c>
      <c r="AA6" s="156"/>
      <c r="AB6" s="156"/>
      <c r="AC6" s="156">
        <f>SUM('Гамма секции'!AB28:AD28)</f>
        <v>0</v>
      </c>
      <c r="AD6" s="156"/>
      <c r="AE6" s="156"/>
      <c r="AF6" s="156">
        <f>SUM('Гамма секции'!AE28:AG28)</f>
        <v>0</v>
      </c>
      <c r="AG6" s="156"/>
      <c r="AH6" s="156"/>
      <c r="AI6" s="156">
        <f>SUM('Гамма секции'!AH28:AJ28)</f>
        <v>0</v>
      </c>
      <c r="AJ6" s="156"/>
      <c r="AK6" s="156"/>
      <c r="AL6" s="156">
        <f>SUM('Гамма секции'!AK28:AM28)</f>
        <v>0</v>
      </c>
      <c r="AM6" s="156"/>
      <c r="AN6" s="156"/>
      <c r="AO6" s="156">
        <f>SUM('Гамма секции'!AN28:AP28)</f>
        <v>0</v>
      </c>
      <c r="AP6" s="156"/>
      <c r="AQ6" s="156"/>
      <c r="AR6" s="156">
        <f>SUM('Гамма секции'!AQ28:AS28)</f>
        <v>0</v>
      </c>
      <c r="AS6" s="156"/>
      <c r="AT6" s="156"/>
      <c r="AU6" s="156">
        <f>SUM('Гамма секции'!AT28:AV28)</f>
        <v>0</v>
      </c>
      <c r="AV6" s="156"/>
      <c r="AW6" s="156"/>
      <c r="AX6" s="156">
        <f>SUM('Гамма секции'!AW28:AY28)</f>
        <v>0</v>
      </c>
      <c r="AY6" s="156"/>
      <c r="AZ6" s="156"/>
      <c r="BA6" s="156">
        <f>SUM('Гамма секции'!AZ28:BB28)</f>
        <v>0</v>
      </c>
      <c r="BB6" s="156"/>
      <c r="BC6" s="156"/>
      <c r="BD6" s="156">
        <f>SUM('Гамма секции'!BC28:BE28)</f>
        <v>0</v>
      </c>
      <c r="BE6" s="156"/>
      <c r="BF6" s="156"/>
      <c r="BG6" s="156">
        <f>SUM('Гамма секции'!BF28:BH28)</f>
        <v>0</v>
      </c>
      <c r="BH6" s="156"/>
      <c r="BI6" s="156"/>
      <c r="BJ6" s="156">
        <f>SUM('Гамма секции'!BI28:BK28)</f>
        <v>0</v>
      </c>
      <c r="BK6" s="156"/>
      <c r="BL6" s="156"/>
      <c r="BM6" s="156">
        <f>SUM('Гамма секции'!BL28:BN28)</f>
        <v>0</v>
      </c>
      <c r="BN6" s="156"/>
      <c r="BO6" s="156"/>
      <c r="BP6" s="156">
        <f>SUM('Гамма секции'!BO28:BQ28)</f>
        <v>0</v>
      </c>
      <c r="BQ6" s="156"/>
      <c r="BR6" s="156"/>
      <c r="BS6" s="156">
        <f>SUM('Гамма секции'!BR28:BT28)</f>
        <v>0</v>
      </c>
      <c r="BT6" s="156"/>
      <c r="BU6" s="156"/>
      <c r="BV6" s="156">
        <f>SUM('Гамма секции'!BU28:BW28)</f>
        <v>0</v>
      </c>
      <c r="BW6" s="156"/>
      <c r="BX6" s="156"/>
      <c r="BY6" s="156">
        <f>SUM('Гамма секции'!BX28:BZ28)</f>
        <v>0</v>
      </c>
      <c r="BZ6" s="156"/>
      <c r="CA6" s="156"/>
      <c r="CB6" s="157">
        <f>SUM(E6:CA6)</f>
        <v>0</v>
      </c>
      <c r="CC6" s="42">
        <v>570</v>
      </c>
      <c r="CD6" s="42">
        <f>CC6-CC6*CC4</f>
        <v>570</v>
      </c>
      <c r="CE6" s="42">
        <v>100</v>
      </c>
      <c r="CF6" s="42">
        <f>CB6*CE6</f>
        <v>0</v>
      </c>
    </row>
    <row r="7" spans="1:84" ht="16.5" customHeight="1">
      <c r="A7" s="158" t="s">
        <v>206</v>
      </c>
      <c r="B7" s="159" t="s">
        <v>203</v>
      </c>
      <c r="C7" s="160" t="s">
        <v>207</v>
      </c>
      <c r="D7" s="95" t="s">
        <v>205</v>
      </c>
      <c r="E7" s="161">
        <f>SUM('Гамма секции'!D7,'Гамма секции'!D12,'Гамма секции'!D12,'Гамма секции'!D29:F29,'Гамма секции'!D34:F34,'Гамма секции'!D34:F34,'Гамма секции'!D55:F55,'Гамма секции'!D55:F55)</f>
        <v>0</v>
      </c>
      <c r="F7" s="161"/>
      <c r="G7" s="161"/>
      <c r="H7" s="161">
        <f>SUM('Гамма секции'!G7,'Гамма секции'!G12,'Гамма секции'!G12,'Гамма секции'!G29:I29,'Гамма секции'!G34:I34,'Гамма секции'!G34:I34,'Гамма секции'!G55:I55,'Гамма секции'!G55:I55)</f>
        <v>0</v>
      </c>
      <c r="I7" s="161"/>
      <c r="J7" s="161"/>
      <c r="K7" s="161">
        <f>SUM('Гамма секции'!J7,'Гамма секции'!J12,'Гамма секции'!J12,'Гамма секции'!J29:L29,'Гамма секции'!J34:L34,'Гамма секции'!J34:L34,'Гамма секции'!J55:L55,'Гамма секции'!J55:L55)</f>
        <v>0</v>
      </c>
      <c r="L7" s="161"/>
      <c r="M7" s="161"/>
      <c r="N7" s="161">
        <f>SUM('Гамма секции'!M7,'Гамма секции'!M12,'Гамма секции'!M12,'Гамма секции'!M29:O29,'Гамма секции'!M34:O34,'Гамма секции'!M34:O34,'Гамма секции'!M55:O55,'Гамма секции'!M55:O55)</f>
        <v>0</v>
      </c>
      <c r="O7" s="161"/>
      <c r="P7" s="161"/>
      <c r="Q7" s="161">
        <f>SUM('Гамма секции'!P7,'Гамма секции'!P12,'Гамма секции'!P12,'Гамма секции'!P29:R29,'Гамма секции'!P34:R34,'Гамма секции'!P34:R34,'Гамма секции'!P55:R55,'Гамма секции'!P55:R55)</f>
        <v>0</v>
      </c>
      <c r="R7" s="161"/>
      <c r="S7" s="161"/>
      <c r="T7" s="161">
        <f>SUM('Гамма секции'!S7,'Гамма секции'!S12,'Гамма секции'!S12,'Гамма секции'!S29:U29,'Гамма секции'!S34:U34,'Гамма секции'!S34:U34,'Гамма секции'!S55:U55,'Гамма секции'!S55:U55)</f>
        <v>0</v>
      </c>
      <c r="U7" s="161"/>
      <c r="V7" s="161"/>
      <c r="W7" s="161">
        <f>SUM('Гамма секции'!V7,'Гамма секции'!V12,'Гамма секции'!V12,'Гамма секции'!V29:X29,'Гамма секции'!V34:X34,'Гамма секции'!V34:X34,'Гамма секции'!V55:X55,'Гамма секции'!V55:X55)</f>
        <v>0</v>
      </c>
      <c r="X7" s="161"/>
      <c r="Y7" s="161"/>
      <c r="Z7" s="161">
        <f>SUM('Гамма секции'!Y7,'Гамма секции'!Y12,'Гамма секции'!Y12,'Гамма секции'!Y29:AA29,'Гамма секции'!Y34:AA34,'Гамма секции'!Y34:AA34,'Гамма секции'!Y55:AA55,'Гамма секции'!Y55:AA55)</f>
        <v>0</v>
      </c>
      <c r="AA7" s="161"/>
      <c r="AB7" s="161"/>
      <c r="AC7" s="161">
        <f>SUM('Гамма секции'!AB7,'Гамма секции'!AB12,'Гамма секции'!AB12,'Гамма секции'!AB29:AD29,'Гамма секции'!AB34:AD34,'Гамма секции'!AB34:AD34,'Гамма секции'!AB55:AD55,'Гамма секции'!AB55:AD55)</f>
        <v>0</v>
      </c>
      <c r="AD7" s="161"/>
      <c r="AE7" s="161"/>
      <c r="AF7" s="161">
        <f>SUM('Гамма секции'!AE7,'Гамма секции'!AE12,'Гамма секции'!AE12,'Гамма секции'!AE29:AG29,'Гамма секции'!AE34:AG34,'Гамма секции'!AE34:AG34,'Гамма секции'!AE55:AG55,'Гамма секции'!AE55:AG55)</f>
        <v>0</v>
      </c>
      <c r="AG7" s="161"/>
      <c r="AH7" s="161"/>
      <c r="AI7" s="161">
        <f>SUM('Гамма секции'!AH7,'Гамма секции'!AH12,'Гамма секции'!AH12,'Гамма секции'!AH29:AJ29,'Гамма секции'!AH34:AJ34,'Гамма секции'!AH34:AJ34,'Гамма секции'!AH55:AJ55,'Гамма секции'!AH55:AJ55)</f>
        <v>0</v>
      </c>
      <c r="AJ7" s="161"/>
      <c r="AK7" s="161"/>
      <c r="AL7" s="161">
        <f>SUM('Гамма секции'!AK7,'Гамма секции'!AK12,'Гамма секции'!AK12,'Гамма секции'!AK29:AM29,'Гамма секции'!AK34:AM34,'Гамма секции'!AK34:AM34,'Гамма секции'!AK55:AM55,'Гамма секции'!AK55:AM55)</f>
        <v>0</v>
      </c>
      <c r="AM7" s="161"/>
      <c r="AN7" s="161"/>
      <c r="AO7" s="161">
        <f>SUM('Гамма секции'!AN7,'Гамма секции'!AN12,'Гамма секции'!AN12,'Гамма секции'!AN29:AP29,'Гамма секции'!AN34:AP34,'Гамма секции'!AN34:AP34,'Гамма секции'!AN55:AP55,'Гамма секции'!AN55:AP55)</f>
        <v>0</v>
      </c>
      <c r="AP7" s="161"/>
      <c r="AQ7" s="161"/>
      <c r="AR7" s="161">
        <f>SUM('Гамма секции'!AQ7,'Гамма секции'!AQ12,'Гамма секции'!AQ12,'Гамма секции'!AQ29:AS29,'Гамма секции'!AQ34:AS34,'Гамма секции'!AQ34:AS34,'Гамма секции'!AQ55:AS55,'Гамма секции'!AQ55:AS55)</f>
        <v>0</v>
      </c>
      <c r="AS7" s="161"/>
      <c r="AT7" s="161"/>
      <c r="AU7" s="161">
        <f>SUM('Гамма секции'!AT7,'Гамма секции'!AT12,'Гамма секции'!AT12,'Гамма секции'!AT29:AV29,'Гамма секции'!AT34:AV34,'Гамма секции'!AT34:AV34,'Гамма секции'!AT55:AV55,'Гамма секции'!AT55:AV55)</f>
        <v>0</v>
      </c>
      <c r="AV7" s="161"/>
      <c r="AW7" s="161"/>
      <c r="AX7" s="161">
        <f>SUM('Гамма секции'!AW7,'Гамма секции'!AW12,'Гамма секции'!AW12,'Гамма секции'!AW29:AY29,'Гамма секции'!AW34:AY34,'Гамма секции'!AW34:AY34,'Гамма секции'!AW55:AY55,'Гамма секции'!AW55:AY55)</f>
        <v>0</v>
      </c>
      <c r="AY7" s="161"/>
      <c r="AZ7" s="161"/>
      <c r="BA7" s="161">
        <f>SUM('Гамма секции'!AZ7,'Гамма секции'!AZ12,'Гамма секции'!AZ12,'Гамма секции'!AZ29:BB29,'Гамма секции'!AZ34:BB34,'Гамма секции'!AZ34:BB34,'Гамма секции'!AZ55:BB55,'Гамма секции'!AZ55:BB55)</f>
        <v>0</v>
      </c>
      <c r="BB7" s="161"/>
      <c r="BC7" s="161"/>
      <c r="BD7" s="161">
        <f>SUM('Гамма секции'!BC7,'Гамма секции'!BC12,'Гамма секции'!BC12,'Гамма секции'!BC29:BE29,'Гамма секции'!BC34:BE34,'Гамма секции'!BC34:BE34,'Гамма секции'!BC55:BE55,'Гамма секции'!BC55:BE55)</f>
        <v>0</v>
      </c>
      <c r="BE7" s="161"/>
      <c r="BF7" s="161"/>
      <c r="BG7" s="161">
        <f>SUM('Гамма секции'!BF7,'Гамма секции'!BF12,'Гамма секции'!BF12,'Гамма секции'!BF29:BH29,'Гамма секции'!BF34:BH34,'Гамма секции'!BF34:BH34,'Гамма секции'!BF55:BH55,'Гамма секции'!BF55:BH55)</f>
        <v>0</v>
      </c>
      <c r="BH7" s="161"/>
      <c r="BI7" s="161"/>
      <c r="BJ7" s="161">
        <f>SUM('Гамма секции'!BI7,'Гамма секции'!BI12,'Гамма секции'!BI12,'Гамма секции'!BI29:BK29,'Гамма секции'!BI34:BK34,'Гамма секции'!BI34:BK34,'Гамма секции'!BI55:BK55,'Гамма секции'!BI55:BK55)</f>
        <v>0</v>
      </c>
      <c r="BK7" s="161"/>
      <c r="BL7" s="161"/>
      <c r="BM7" s="161">
        <f>SUM('Гамма секции'!BL7,'Гамма секции'!BL12,'Гамма секции'!BL12,'Гамма секции'!BL29:BN29,'Гамма секции'!BL34:BN34,'Гамма секции'!BL34:BN34,'Гамма секции'!BL55:BN55,'Гамма секции'!BL55:BN55)</f>
        <v>0</v>
      </c>
      <c r="BN7" s="161"/>
      <c r="BO7" s="161"/>
      <c r="BP7" s="161">
        <f>SUM('Гамма секции'!BO7,'Гамма секции'!BO12,'Гамма секции'!BO12,'Гамма секции'!BO29:BQ29,'Гамма секции'!BO34:BQ34,'Гамма секции'!BO34:BQ34,'Гамма секции'!BO55:BQ55,'Гамма секции'!BO55:BQ55)</f>
        <v>0</v>
      </c>
      <c r="BQ7" s="161"/>
      <c r="BR7" s="161"/>
      <c r="BS7" s="161">
        <f>SUM('Гамма секции'!BR7,'Гамма секции'!BR12,'Гамма секции'!BR12,'Гамма секции'!BR29:BT29,'Гамма секции'!BR34:BT34,'Гамма секции'!BR34:BT34,'Гамма секции'!BR55:BT55,'Гамма секции'!BR55:BT55)</f>
        <v>0</v>
      </c>
      <c r="BT7" s="161"/>
      <c r="BU7" s="161"/>
      <c r="BV7" s="161">
        <f>SUM('Гамма секции'!BU7,'Гамма секции'!BU12,'Гамма секции'!BU12,'Гамма секции'!BU29:BW29,'Гамма секции'!BU34:BW34,'Гамма секции'!BU34:BW34,'Гамма секции'!BU55:BW55,'Гамма секции'!BU55:BW55)</f>
        <v>0</v>
      </c>
      <c r="BW7" s="161"/>
      <c r="BX7" s="161"/>
      <c r="BY7" s="161">
        <f>SUM('Гамма секции'!BX7,'Гамма секции'!BX12,'Гамма секции'!BX12,'Гамма секции'!BX29:BZ29,'Гамма секции'!BX34:BZ34,'Гамма секции'!BX34:BZ34,'Гамма секции'!BX55:BZ55,'Гамма секции'!BX55:BZ55)</f>
        <v>0</v>
      </c>
      <c r="BZ7" s="161"/>
      <c r="CA7" s="161"/>
      <c r="CB7" s="157">
        <f>SUM(E7:CA7)</f>
        <v>0</v>
      </c>
      <c r="CC7" s="42">
        <v>310</v>
      </c>
      <c r="CD7" s="42">
        <f>CC7-CC7*CC4</f>
        <v>310</v>
      </c>
      <c r="CE7" s="42">
        <v>319</v>
      </c>
      <c r="CF7" s="42">
        <f>CB7*CE7</f>
        <v>0</v>
      </c>
    </row>
    <row r="8" spans="1:84" ht="16.5" customHeight="1">
      <c r="A8" s="158" t="s">
        <v>208</v>
      </c>
      <c r="B8" s="154" t="s">
        <v>203</v>
      </c>
      <c r="C8" s="155" t="s">
        <v>209</v>
      </c>
      <c r="D8" s="95" t="s">
        <v>205</v>
      </c>
      <c r="E8" s="161">
        <f>SUM('Гамма секции'!D8,'Гамма секции'!D13,'Гамма секции'!D13,'Гамма секции'!D30:F30,'Гамма секции'!D35:F35,'Гамма секции'!D35:F35)</f>
        <v>0</v>
      </c>
      <c r="F8" s="161"/>
      <c r="G8" s="161"/>
      <c r="H8" s="161">
        <f>SUM('Гамма секции'!G8,'Гамма секции'!G13,'Гамма секции'!G13,'Гамма секции'!G30:I30,'Гамма секции'!G35:I35,'Гамма секции'!G35:I35)</f>
        <v>0</v>
      </c>
      <c r="I8" s="161"/>
      <c r="J8" s="161"/>
      <c r="K8" s="161">
        <f>SUM('Гамма секции'!J8,'Гамма секции'!J13,'Гамма секции'!J13,'Гамма секции'!J30:L30,'Гамма секции'!J35:L35,'Гамма секции'!J35:L35)</f>
        <v>0</v>
      </c>
      <c r="L8" s="161"/>
      <c r="M8" s="161"/>
      <c r="N8" s="161">
        <f>SUM('Гамма секции'!M8,'Гамма секции'!M13,'Гамма секции'!M13,'Гамма секции'!M30:O30,'Гамма секции'!M35:O35,'Гамма секции'!M35:O35)</f>
        <v>0</v>
      </c>
      <c r="O8" s="161"/>
      <c r="P8" s="161"/>
      <c r="Q8" s="161">
        <f>SUM('Гамма секции'!P8,'Гамма секции'!P13,'Гамма секции'!P13,'Гамма секции'!P30:R30,'Гамма секции'!P35:R35,'Гамма секции'!P35:R35)</f>
        <v>0</v>
      </c>
      <c r="R8" s="161"/>
      <c r="S8" s="161"/>
      <c r="T8" s="161">
        <f>SUM('Гамма секции'!S8,'Гамма секции'!S13,'Гамма секции'!S13,'Гамма секции'!S30:U30,'Гамма секции'!S35:U35,'Гамма секции'!S35:U35)</f>
        <v>0</v>
      </c>
      <c r="U8" s="161"/>
      <c r="V8" s="161"/>
      <c r="W8" s="161">
        <f>SUM('Гамма секции'!V8,'Гамма секции'!V13,'Гамма секции'!V13,'Гамма секции'!V30:X30,'Гамма секции'!V35:X35,'Гамма секции'!V35:X35)</f>
        <v>0</v>
      </c>
      <c r="X8" s="161"/>
      <c r="Y8" s="161"/>
      <c r="Z8" s="161">
        <f>SUM('Гамма секции'!Y8,'Гамма секции'!Y13,'Гамма секции'!Y13,'Гамма секции'!Y30:AA30,'Гамма секции'!Y35:AA35,'Гамма секции'!Y35:AA35)</f>
        <v>0</v>
      </c>
      <c r="AA8" s="161"/>
      <c r="AB8" s="161"/>
      <c r="AC8" s="161">
        <f>SUM('Гамма секции'!AB8,'Гамма секции'!AB13,'Гамма секции'!AB13,'Гамма секции'!AB30:AD30,'Гамма секции'!AB35:AD35,'Гамма секции'!AB35:AD35)</f>
        <v>0</v>
      </c>
      <c r="AD8" s="161"/>
      <c r="AE8" s="161"/>
      <c r="AF8" s="161">
        <f>SUM('Гамма секции'!AE8,'Гамма секции'!AE13,'Гамма секции'!AE13,'Гамма секции'!AE30:AG30,'Гамма секции'!AE35:AG35,'Гамма секции'!AE35:AG35)</f>
        <v>0</v>
      </c>
      <c r="AG8" s="161"/>
      <c r="AH8" s="161"/>
      <c r="AI8" s="161">
        <f>SUM('Гамма секции'!AH8,'Гамма секции'!AH13,'Гамма секции'!AH13,'Гамма секции'!AH30:AJ30,'Гамма секции'!AH35:AJ35,'Гамма секции'!AH35:AJ35)</f>
        <v>0</v>
      </c>
      <c r="AJ8" s="161"/>
      <c r="AK8" s="161"/>
      <c r="AL8" s="161">
        <f>SUM('Гамма секции'!AK8,'Гамма секции'!AK13,'Гамма секции'!AK13,'Гамма секции'!AK30:AM30,'Гамма секции'!AK35:AM35,'Гамма секции'!AK35:AM35)</f>
        <v>0</v>
      </c>
      <c r="AM8" s="161"/>
      <c r="AN8" s="161"/>
      <c r="AO8" s="161">
        <f>SUM('Гамма секции'!AN8,'Гамма секции'!AN13,'Гамма секции'!AN13,'Гамма секции'!AN30:AP30,'Гамма секции'!AN35:AP35,'Гамма секции'!AN35:AP35)</f>
        <v>0</v>
      </c>
      <c r="AP8" s="161"/>
      <c r="AQ8" s="161"/>
      <c r="AR8" s="161">
        <f>SUM('Гамма секции'!AQ8,'Гамма секции'!AQ13,'Гамма секции'!AQ13,'Гамма секции'!AQ30:AS30,'Гамма секции'!AQ35:AS35,'Гамма секции'!AQ35:AS35)</f>
        <v>0</v>
      </c>
      <c r="AS8" s="161"/>
      <c r="AT8" s="161"/>
      <c r="AU8" s="161">
        <f>SUM('Гамма секции'!AT8,'Гамма секции'!AT13,'Гамма секции'!AT13,'Гамма секции'!AT30:AV30,'Гамма секции'!AT35:AV35,'Гамма секции'!AT35:AV35)</f>
        <v>0</v>
      </c>
      <c r="AV8" s="161"/>
      <c r="AW8" s="161"/>
      <c r="AX8" s="161">
        <f>SUM('Гамма секции'!AW8,'Гамма секции'!AW13,'Гамма секции'!AW13,'Гамма секции'!AW30:AY30,'Гамма секции'!AW35:AY35,'Гамма секции'!AW35:AY35)</f>
        <v>0</v>
      </c>
      <c r="AY8" s="161"/>
      <c r="AZ8" s="161"/>
      <c r="BA8" s="161">
        <f>SUM('Гамма секции'!AZ8,'Гамма секции'!AZ13,'Гамма секции'!AZ13,'Гамма секции'!AZ30:BB30,'Гамма секции'!AZ35:BB35,'Гамма секции'!AZ35:BB35)</f>
        <v>0</v>
      </c>
      <c r="BB8" s="161"/>
      <c r="BC8" s="161"/>
      <c r="BD8" s="161">
        <f>SUM('Гамма секции'!BC8,'Гамма секции'!BC13,'Гамма секции'!BC13,'Гамма секции'!BC30:BE30,'Гамма секции'!BC35:BE35,'Гамма секции'!BC35:BE35)</f>
        <v>0</v>
      </c>
      <c r="BE8" s="161"/>
      <c r="BF8" s="161"/>
      <c r="BG8" s="161">
        <f>SUM('Гамма секции'!BF8,'Гамма секции'!BF13,'Гамма секции'!BF13,'Гамма секции'!BF30:BH30,'Гамма секции'!BF35:BH35,'Гамма секции'!BF35:BH35)</f>
        <v>0</v>
      </c>
      <c r="BH8" s="161"/>
      <c r="BI8" s="161"/>
      <c r="BJ8" s="161">
        <f>SUM('Гамма секции'!BI8,'Гамма секции'!BI13,'Гамма секции'!BI13,'Гамма секции'!BI30:BK30,'Гамма секции'!BI35:BK35,'Гамма секции'!BI35:BK35)</f>
        <v>0</v>
      </c>
      <c r="BK8" s="161"/>
      <c r="BL8" s="161"/>
      <c r="BM8" s="161">
        <f>SUM('Гамма секции'!BL8,'Гамма секции'!BL13,'Гамма секции'!BL13,'Гамма секции'!BL30:BN30,'Гамма секции'!BL35:BN35,'Гамма секции'!BL35:BN35)</f>
        <v>0</v>
      </c>
      <c r="BN8" s="161"/>
      <c r="BO8" s="161"/>
      <c r="BP8" s="161">
        <f>SUM('Гамма секции'!BO8,'Гамма секции'!BO13,'Гамма секции'!BO13,'Гамма секции'!BO30:BQ30,'Гамма секции'!BO35:BQ35,'Гамма секции'!BO35:BQ35)</f>
        <v>0</v>
      </c>
      <c r="BQ8" s="161"/>
      <c r="BR8" s="161"/>
      <c r="BS8" s="161">
        <f>SUM('Гамма секции'!BR8,'Гамма секции'!BR13,'Гамма секции'!BR13,'Гамма секции'!BR30:BT30,'Гамма секции'!BR35:BT35,'Гамма секции'!BR35:BT35)</f>
        <v>0</v>
      </c>
      <c r="BT8" s="161"/>
      <c r="BU8" s="161"/>
      <c r="BV8" s="161">
        <f>SUM('Гамма секции'!BU8,'Гамма секции'!BU13,'Гамма секции'!BU13,'Гамма секции'!BU30:BW30,'Гамма секции'!BU35:BW35,'Гамма секции'!BU35:BW35)</f>
        <v>0</v>
      </c>
      <c r="BW8" s="161"/>
      <c r="BX8" s="161"/>
      <c r="BY8" s="161">
        <f>SUM('Гамма секции'!BX8,'Гамма секции'!BX13,'Гамма секции'!BX13,'Гамма секции'!BX30:BZ30,'Гамма секции'!BX35:BZ35,'Гамма секции'!BX35:BZ35)</f>
        <v>0</v>
      </c>
      <c r="BZ8" s="161"/>
      <c r="CA8" s="161"/>
      <c r="CB8" s="157">
        <f>SUM(E8:CA8)</f>
        <v>0</v>
      </c>
      <c r="CC8" s="42">
        <v>660</v>
      </c>
      <c r="CD8" s="42">
        <f>CC8-CC8*CC4</f>
        <v>660</v>
      </c>
      <c r="CE8" s="42">
        <v>425</v>
      </c>
      <c r="CF8" s="42">
        <f>CB8*CE8</f>
        <v>0</v>
      </c>
    </row>
    <row r="9" spans="1:84" ht="16.5" customHeight="1">
      <c r="A9" s="158" t="s">
        <v>210</v>
      </c>
      <c r="B9" s="159" t="s">
        <v>203</v>
      </c>
      <c r="C9" s="160" t="s">
        <v>211</v>
      </c>
      <c r="D9" s="95" t="s">
        <v>205</v>
      </c>
      <c r="E9" s="161">
        <f>SUM('Гамма секции'!D9,'Гамма секции'!D14,'Гамма секции'!D14,'Гамма секции'!D31:F31,'Гамма секции'!D36:F36,'Гамма секции'!D36:F36,'Гамма секции'!D60,'Гамма секции'!F60)</f>
        <v>0</v>
      </c>
      <c r="F9" s="161"/>
      <c r="G9" s="161"/>
      <c r="H9" s="161">
        <f>SUM('Гамма секции'!G9,'Гамма секции'!G14,'Гамма секции'!G14,'Гамма секции'!G31:I31,'Гамма секции'!G36:I36,'Гамма секции'!G36:I36,'Гамма секции'!G60,'Гамма секции'!I60)</f>
        <v>0</v>
      </c>
      <c r="I9" s="161"/>
      <c r="J9" s="161"/>
      <c r="K9" s="161">
        <f>SUM('Гамма секции'!J9,'Гамма секции'!J14,'Гамма секции'!J14,'Гамма секции'!J31:L31,'Гамма секции'!J36:L36,'Гамма секции'!J36:L36,'Гамма секции'!J60,'Гамма секции'!L60)</f>
        <v>0</v>
      </c>
      <c r="L9" s="161"/>
      <c r="M9" s="161"/>
      <c r="N9" s="161">
        <f>SUM('Гамма секции'!M9,'Гамма секции'!M14,'Гамма секции'!M14,'Гамма секции'!M31:O31,'Гамма секции'!M36:O36,'Гамма секции'!M36:O36,'Гамма секции'!M60,'Гамма секции'!O60)</f>
        <v>0</v>
      </c>
      <c r="O9" s="161"/>
      <c r="P9" s="161"/>
      <c r="Q9" s="161">
        <f>SUM('Гамма секции'!P9,'Гамма секции'!P14,'Гамма секции'!P14,'Гамма секции'!P31:R31,'Гамма секции'!P36:R36,'Гамма секции'!P36:R36,'Гамма секции'!P60,'Гамма секции'!R60)</f>
        <v>0</v>
      </c>
      <c r="R9" s="161"/>
      <c r="S9" s="161"/>
      <c r="T9" s="161">
        <f>SUM('Гамма секции'!S9,'Гамма секции'!S14,'Гамма секции'!S14,'Гамма секции'!S31:U31,'Гамма секции'!S36:U36,'Гамма секции'!S36:U36,'Гамма секции'!S60,'Гамма секции'!U60)</f>
        <v>0</v>
      </c>
      <c r="U9" s="161"/>
      <c r="V9" s="161"/>
      <c r="W9" s="161">
        <f>SUM('Гамма секции'!V9,'Гамма секции'!V14,'Гамма секции'!V14,'Гамма секции'!V31:X31,'Гамма секции'!V36:X36,'Гамма секции'!V36:X36,'Гамма секции'!V60,'Гамма секции'!X60)</f>
        <v>0</v>
      </c>
      <c r="X9" s="161"/>
      <c r="Y9" s="161"/>
      <c r="Z9" s="161">
        <f>SUM('Гамма секции'!Y9,'Гамма секции'!Y14,'Гамма секции'!Y14,'Гамма секции'!Y31:AA31,'Гамма секции'!Y36:AA36,'Гамма секции'!Y36:AA36,'Гамма секции'!Y60,'Гамма секции'!AA60)</f>
        <v>0</v>
      </c>
      <c r="AA9" s="161"/>
      <c r="AB9" s="161"/>
      <c r="AC9" s="161">
        <f>SUM('Гамма секции'!AB9,'Гамма секции'!AB14,'Гамма секции'!AB14,'Гамма секции'!AB31:AD31,'Гамма секции'!AB36:AD36,'Гамма секции'!AB36:AD36,'Гамма секции'!AB60,'Гамма секции'!AD60)</f>
        <v>0</v>
      </c>
      <c r="AD9" s="161"/>
      <c r="AE9" s="161"/>
      <c r="AF9" s="161">
        <f>SUM('Гамма секции'!AE9,'Гамма секции'!AE14,'Гамма секции'!AE14,'Гамма секции'!AE31:AG31,'Гамма секции'!AE36:AG36,'Гамма секции'!AE36:AG36,'Гамма секции'!AE60,'Гамма секции'!AG60)</f>
        <v>0</v>
      </c>
      <c r="AG9" s="161"/>
      <c r="AH9" s="161"/>
      <c r="AI9" s="161">
        <f>SUM('Гамма секции'!AH9,'Гамма секции'!AH14,'Гамма секции'!AH14,'Гамма секции'!AH31:AJ31,'Гамма секции'!AH36:AJ36,'Гамма секции'!AH36:AJ36,'Гамма секции'!AH60,'Гамма секции'!AJ60)</f>
        <v>0</v>
      </c>
      <c r="AJ9" s="161"/>
      <c r="AK9" s="161"/>
      <c r="AL9" s="161">
        <f>SUM('Гамма секции'!AK9,'Гамма секции'!AK14,'Гамма секции'!AK14,'Гамма секции'!AK31:AM31,'Гамма секции'!AK36:AM36,'Гамма секции'!AK36:AM36,'Гамма секции'!AK60,'Гамма секции'!AM60)</f>
        <v>0</v>
      </c>
      <c r="AM9" s="161"/>
      <c r="AN9" s="161"/>
      <c r="AO9" s="161">
        <f>SUM('Гамма секции'!AN9,'Гамма секции'!AN14,'Гамма секции'!AN14,'Гамма секции'!AN31:AP31,'Гамма секции'!AN36:AP36,'Гамма секции'!AN36:AP36,'Гамма секции'!AN60,'Гамма секции'!AP60)</f>
        <v>0</v>
      </c>
      <c r="AP9" s="161"/>
      <c r="AQ9" s="161"/>
      <c r="AR9" s="161">
        <f>SUM('Гамма секции'!AQ9,'Гамма секции'!AQ14,'Гамма секции'!AQ14,'Гамма секции'!AQ31:AS31,'Гамма секции'!AQ36:AS36,'Гамма секции'!AQ36:AS36,'Гамма секции'!AQ60,'Гамма секции'!AS60)</f>
        <v>0</v>
      </c>
      <c r="AS9" s="161"/>
      <c r="AT9" s="161"/>
      <c r="AU9" s="161">
        <f>SUM('Гамма секции'!AT9,'Гамма секции'!AT14,'Гамма секции'!AT14,'Гамма секции'!AT31:AV31,'Гамма секции'!AT36:AV36,'Гамма секции'!AT36:AV36,'Гамма секции'!AT60,'Гамма секции'!AV60)</f>
        <v>0</v>
      </c>
      <c r="AV9" s="161"/>
      <c r="AW9" s="161"/>
      <c r="AX9" s="161">
        <f>SUM('Гамма секции'!AW9,'Гамма секции'!AW14,'Гамма секции'!AW14,'Гамма секции'!AW31:AY31,'Гамма секции'!AW36:AY36,'Гамма секции'!AW36:AY36,'Гамма секции'!AW60,'Гамма секции'!AY60)</f>
        <v>0</v>
      </c>
      <c r="AY9" s="161"/>
      <c r="AZ9" s="161"/>
      <c r="BA9" s="161">
        <f>SUM('Гамма секции'!AZ9,'Гамма секции'!AZ14,'Гамма секции'!AZ14,'Гамма секции'!AZ31:BB31,'Гамма секции'!AZ36:BB36,'Гамма секции'!AZ36:BB36,'Гамма секции'!AZ60,'Гамма секции'!BB60)</f>
        <v>0</v>
      </c>
      <c r="BB9" s="161"/>
      <c r="BC9" s="161"/>
      <c r="BD9" s="161">
        <f>SUM('Гамма секции'!BC9,'Гамма секции'!BC14,'Гамма секции'!BC14,'Гамма секции'!BC31:BE31,'Гамма секции'!BC36:BE36,'Гамма секции'!BC36:BE36,'Гамма секции'!BC60,'Гамма секции'!BE60)</f>
        <v>0</v>
      </c>
      <c r="BE9" s="161"/>
      <c r="BF9" s="161"/>
      <c r="BG9" s="161">
        <f>SUM('Гамма секции'!BF9,'Гамма секции'!BF14,'Гамма секции'!BF14,'Гамма секции'!BF31:BH31,'Гамма секции'!BF36:BH36,'Гамма секции'!BF36:BH36,'Гамма секции'!BF60,'Гамма секции'!BH60)</f>
        <v>0</v>
      </c>
      <c r="BH9" s="161"/>
      <c r="BI9" s="161"/>
      <c r="BJ9" s="161">
        <f>SUM('Гамма секции'!BI9,'Гамма секции'!BI14,'Гамма секции'!BI14,'Гамма секции'!BI31:BK31,'Гамма секции'!BI36:BK36,'Гамма секции'!BI36:BK36,'Гамма секции'!BI60,'Гамма секции'!BK60)</f>
        <v>0</v>
      </c>
      <c r="BK9" s="161"/>
      <c r="BL9" s="161"/>
      <c r="BM9" s="161">
        <f>SUM('Гамма секции'!BL9,'Гамма секции'!BL14,'Гамма секции'!BL14,'Гамма секции'!BL31:BN31,'Гамма секции'!BL36:BN36,'Гамма секции'!BL36:BN36,'Гамма секции'!BL60,'Гамма секции'!BN60)</f>
        <v>0</v>
      </c>
      <c r="BN9" s="161"/>
      <c r="BO9" s="161"/>
      <c r="BP9" s="161">
        <f>SUM('Гамма секции'!BO9,'Гамма секции'!BO14,'Гамма секции'!BO14,'Гамма секции'!BO31:BQ31,'Гамма секции'!BO36:BQ36,'Гамма секции'!BO36:BQ36,'Гамма секции'!BO60,'Гамма секции'!BQ60)</f>
        <v>0</v>
      </c>
      <c r="BQ9" s="161"/>
      <c r="BR9" s="161"/>
      <c r="BS9" s="161">
        <f>SUM('Гамма секции'!BR9,'Гамма секции'!BR14,'Гамма секции'!BR14,'Гамма секции'!BR31:BT31,'Гамма секции'!BR36:BT36,'Гамма секции'!BR36:BT36,'Гамма секции'!BR60,'Гамма секции'!BT60)</f>
        <v>0</v>
      </c>
      <c r="BT9" s="161"/>
      <c r="BU9" s="161"/>
      <c r="BV9" s="161">
        <f>SUM('Гамма секции'!BU9,'Гамма секции'!BU14,'Гамма секции'!BU14,'Гамма секции'!BU31:BW31,'Гамма секции'!BU36:BW36,'Гамма секции'!BU36:BW36,'Гамма секции'!BU60,'Гамма секции'!BW60)</f>
        <v>0</v>
      </c>
      <c r="BW9" s="161"/>
      <c r="BX9" s="161"/>
      <c r="BY9" s="161">
        <f>SUM('Гамма секции'!BX9,'Гамма секции'!BX14,'Гамма секции'!BX14,'Гамма секции'!BX31:BZ31,'Гамма секции'!BX36:BZ36,'Гамма секции'!BX36:BZ36,'Гамма секции'!BX60,'Гамма секции'!BZ60)</f>
        <v>0</v>
      </c>
      <c r="BZ9" s="161"/>
      <c r="CA9" s="161"/>
      <c r="CB9" s="157">
        <f>SUM(E9:CA9)</f>
        <v>0</v>
      </c>
      <c r="CC9" s="42">
        <v>785</v>
      </c>
      <c r="CD9" s="42">
        <f>CC9-CC9*CC4</f>
        <v>785</v>
      </c>
      <c r="CE9" s="42">
        <v>519</v>
      </c>
      <c r="CF9" s="42">
        <f>CB9*CE9</f>
        <v>0</v>
      </c>
    </row>
    <row r="10" spans="1:84" ht="16.5" customHeight="1">
      <c r="A10" s="158" t="s">
        <v>212</v>
      </c>
      <c r="B10" s="154" t="s">
        <v>203</v>
      </c>
      <c r="C10" s="155" t="s">
        <v>213</v>
      </c>
      <c r="D10" s="95" t="s">
        <v>205</v>
      </c>
      <c r="E10" s="156">
        <f>SUM('Гамма секции'!D10,'Гамма секции'!D32:F32)</f>
        <v>0</v>
      </c>
      <c r="F10" s="156"/>
      <c r="G10" s="156"/>
      <c r="H10" s="156">
        <f>SUM('Гамма секции'!G10,'Гамма секции'!G32:I32)</f>
        <v>0</v>
      </c>
      <c r="I10" s="156"/>
      <c r="J10" s="156"/>
      <c r="K10" s="156">
        <f>SUM('Гамма секции'!J10,'Гамма секции'!J32:L32)</f>
        <v>0</v>
      </c>
      <c r="L10" s="156"/>
      <c r="M10" s="156"/>
      <c r="N10" s="156">
        <f>SUM('Гамма секции'!M10,'Гамма секции'!M32:O32)</f>
        <v>0</v>
      </c>
      <c r="O10" s="156"/>
      <c r="P10" s="156"/>
      <c r="Q10" s="156">
        <f>SUM('Гамма секции'!P10,'Гамма секции'!P32:R32)</f>
        <v>0</v>
      </c>
      <c r="R10" s="156"/>
      <c r="S10" s="156"/>
      <c r="T10" s="156">
        <f>SUM('Гамма секции'!S10,'Гамма секции'!S32:U32)</f>
        <v>0</v>
      </c>
      <c r="U10" s="156"/>
      <c r="V10" s="156"/>
      <c r="W10" s="156">
        <f>SUM('Гамма секции'!V10,'Гамма секции'!V32:X32)</f>
        <v>0</v>
      </c>
      <c r="X10" s="156"/>
      <c r="Y10" s="156"/>
      <c r="Z10" s="156">
        <f>SUM('Гамма секции'!Y10,'Гамма секции'!Y32:AA32)</f>
        <v>0</v>
      </c>
      <c r="AA10" s="156"/>
      <c r="AB10" s="156"/>
      <c r="AC10" s="156">
        <f>SUM('Гамма секции'!AB10,'Гамма секции'!AB32:AD32)</f>
        <v>0</v>
      </c>
      <c r="AD10" s="156"/>
      <c r="AE10" s="156"/>
      <c r="AF10" s="156">
        <f>SUM('Гамма секции'!AE10,'Гамма секции'!AE32:AG32)</f>
        <v>0</v>
      </c>
      <c r="AG10" s="156"/>
      <c r="AH10" s="156"/>
      <c r="AI10" s="156">
        <f>SUM('Гамма секции'!AH10,'Гамма секции'!AH32:AJ32)</f>
        <v>0</v>
      </c>
      <c r="AJ10" s="156"/>
      <c r="AK10" s="156"/>
      <c r="AL10" s="156">
        <f>SUM('Гамма секции'!AK10,'Гамма секции'!AK32:AM32)</f>
        <v>0</v>
      </c>
      <c r="AM10" s="156"/>
      <c r="AN10" s="156"/>
      <c r="AO10" s="156">
        <f>SUM('Гамма секции'!AN10,'Гамма секции'!AN32:AP32)</f>
        <v>0</v>
      </c>
      <c r="AP10" s="156"/>
      <c r="AQ10" s="156"/>
      <c r="AR10" s="156">
        <f>SUM('Гамма секции'!AQ10,'Гамма секции'!AQ32:AS32)</f>
        <v>0</v>
      </c>
      <c r="AS10" s="156"/>
      <c r="AT10" s="156"/>
      <c r="AU10" s="156">
        <f>SUM('Гамма секции'!AT10,'Гамма секции'!AT32:AV32)</f>
        <v>0</v>
      </c>
      <c r="AV10" s="156"/>
      <c r="AW10" s="156"/>
      <c r="AX10" s="156">
        <f>SUM('Гамма секции'!AW10,'Гамма секции'!AW32:AY32)</f>
        <v>0</v>
      </c>
      <c r="AY10" s="156"/>
      <c r="AZ10" s="156"/>
      <c r="BA10" s="156">
        <f>SUM('Гамма секции'!AZ10,'Гамма секции'!AZ32:BB32)</f>
        <v>0</v>
      </c>
      <c r="BB10" s="156"/>
      <c r="BC10" s="156"/>
      <c r="BD10" s="156">
        <f>SUM('Гамма секции'!BC10,'Гамма секции'!BC32:BE32)</f>
        <v>0</v>
      </c>
      <c r="BE10" s="156"/>
      <c r="BF10" s="156"/>
      <c r="BG10" s="156">
        <f>SUM('Гамма секции'!BF10,'Гамма секции'!BF32:BH32)</f>
        <v>0</v>
      </c>
      <c r="BH10" s="156"/>
      <c r="BI10" s="156"/>
      <c r="BJ10" s="156">
        <f>SUM('Гамма секции'!BI10,'Гамма секции'!BI32:BK32)</f>
        <v>0</v>
      </c>
      <c r="BK10" s="156"/>
      <c r="BL10" s="156"/>
      <c r="BM10" s="156">
        <f>SUM('Гамма секции'!BL10,'Гамма секции'!BL32:BN32)</f>
        <v>0</v>
      </c>
      <c r="BN10" s="156"/>
      <c r="BO10" s="156"/>
      <c r="BP10" s="156">
        <f>SUM('Гамма секции'!BO10,'Гамма секции'!BO32:BQ32)</f>
        <v>0</v>
      </c>
      <c r="BQ10" s="156"/>
      <c r="BR10" s="156"/>
      <c r="BS10" s="156">
        <f>SUM('Гамма секции'!BR10,'Гамма секции'!BR32:BT32)</f>
        <v>0</v>
      </c>
      <c r="BT10" s="156"/>
      <c r="BU10" s="156"/>
      <c r="BV10" s="156">
        <f>SUM('Гамма секции'!BU10,'Гамма секции'!BU32:BW32)</f>
        <v>0</v>
      </c>
      <c r="BW10" s="156"/>
      <c r="BX10" s="156"/>
      <c r="BY10" s="156">
        <f>SUM('Гамма секции'!BX10,'Гамма секции'!BX32:BZ32)</f>
        <v>0</v>
      </c>
      <c r="BZ10" s="156"/>
      <c r="CA10" s="156"/>
      <c r="CB10" s="157">
        <f>SUM(E10:CA10)</f>
        <v>0</v>
      </c>
      <c r="CC10" s="42">
        <v>920</v>
      </c>
      <c r="CD10" s="42">
        <f>CC10-CC10*CC4</f>
        <v>920</v>
      </c>
      <c r="CE10" s="42">
        <v>575</v>
      </c>
      <c r="CF10" s="42">
        <f>CB10*CE10</f>
        <v>0</v>
      </c>
    </row>
    <row r="11" spans="1:84" ht="16.5" customHeight="1">
      <c r="A11" s="158" t="s">
        <v>214</v>
      </c>
      <c r="B11" s="159" t="s">
        <v>203</v>
      </c>
      <c r="C11" s="160" t="s">
        <v>215</v>
      </c>
      <c r="D11" s="95" t="s">
        <v>205</v>
      </c>
      <c r="E11" s="156">
        <f>SUM('Гамма секции'!D11,'Гамма секции'!D33:F33,'Гамма секции'!D54:F54,'Гамма секции'!D61,'Гамма секции'!D62,'Гамма секции'!D62,'Гамма секции'!E62,'Гамма секции'!D63,'Гамма секции'!D64,'Гамма секции'!D65)</f>
        <v>0</v>
      </c>
      <c r="F11" s="156"/>
      <c r="G11" s="156"/>
      <c r="H11" s="156">
        <f>SUM('Гамма секции'!G11,'Гамма секции'!G33:I33,'Гамма секции'!G54:I54,'Гамма секции'!G61,'Гамма секции'!G62,'Гамма секции'!G62,'Гамма секции'!H62,'Гамма секции'!G63,'Гамма секции'!G64,'Гамма секции'!G65)</f>
        <v>0</v>
      </c>
      <c r="I11" s="156"/>
      <c r="J11" s="156"/>
      <c r="K11" s="156">
        <f>SUM('Гамма секции'!J11,'Гамма секции'!J33:L33,'Гамма секции'!J54:L54,'Гамма секции'!J61,'Гамма секции'!J62,'Гамма секции'!J62,'Гамма секции'!K62,'Гамма секции'!J63,'Гамма секции'!J64,'Гамма секции'!J65)</f>
        <v>0</v>
      </c>
      <c r="L11" s="156"/>
      <c r="M11" s="156"/>
      <c r="N11" s="156">
        <f>SUM('Гамма секции'!M11,'Гамма секции'!M33:O33,'Гамма секции'!M54:O54,'Гамма секции'!M61,'Гамма секции'!M62,'Гамма секции'!M62,'Гамма секции'!N62,'Гамма секции'!M63,'Гамма секции'!M64,'Гамма секции'!M65)</f>
        <v>0</v>
      </c>
      <c r="O11" s="156"/>
      <c r="P11" s="156"/>
      <c r="Q11" s="156">
        <f>SUM('Гамма секции'!P11,'Гамма секции'!P33:R33,'Гамма секции'!P54:R54,'Гамма секции'!P61,'Гамма секции'!P62,'Гамма секции'!P62,'Гамма секции'!Q62,'Гамма секции'!P63,'Гамма секции'!P64,'Гамма секции'!P65)</f>
        <v>0</v>
      </c>
      <c r="R11" s="156"/>
      <c r="S11" s="156"/>
      <c r="T11" s="156">
        <f>SUM('Гамма секции'!S11,'Гамма секции'!S33:U33,'Гамма секции'!S54:U54,'Гамма секции'!S61,'Гамма секции'!S62,'Гамма секции'!S62,'Гамма секции'!T62,'Гамма секции'!S63,'Гамма секции'!S64,'Гамма секции'!S65)</f>
        <v>0</v>
      </c>
      <c r="U11" s="156"/>
      <c r="V11" s="156"/>
      <c r="W11" s="156">
        <f>SUM('Гамма секции'!V11,'Гамма секции'!V33:X33,'Гамма секции'!V54:X54,'Гамма секции'!V61,'Гамма секции'!V62,'Гамма секции'!V62,'Гамма секции'!W62,'Гамма секции'!V63,'Гамма секции'!V64,'Гамма секции'!V65)</f>
        <v>0</v>
      </c>
      <c r="X11" s="156"/>
      <c r="Y11" s="156"/>
      <c r="Z11" s="156">
        <f>SUM('Гамма секции'!Y11,'Гамма секции'!Y33:AA33,'Гамма секции'!Y54:AA54,'Гамма секции'!Y61,'Гамма секции'!Y62,'Гамма секции'!Y62,'Гамма секции'!Z62,'Гамма секции'!Y63,'Гамма секции'!Y64,'Гамма секции'!Y65)</f>
        <v>0</v>
      </c>
      <c r="AA11" s="156"/>
      <c r="AB11" s="156"/>
      <c r="AC11" s="156">
        <f>SUM('Гамма секции'!AB11,'Гамма секции'!AB33:AD33,'Гамма секции'!AB54:AD54,'Гамма секции'!AB61,'Гамма секции'!AB62,'Гамма секции'!AB62,'Гамма секции'!AC62,'Гамма секции'!AB63,'Гамма секции'!AB64,'Гамма секции'!AB65)</f>
        <v>0</v>
      </c>
      <c r="AD11" s="156"/>
      <c r="AE11" s="156"/>
      <c r="AF11" s="156">
        <f>SUM('Гамма секции'!AE11,'Гамма секции'!AE33:AG33,'Гамма секции'!AE54:AG54,'Гамма секции'!AE61,'Гамма секции'!AE62,'Гамма секции'!AE62,'Гамма секции'!AF62,'Гамма секции'!AE63,'Гамма секции'!AE64,'Гамма секции'!AE65)</f>
        <v>0</v>
      </c>
      <c r="AG11" s="156"/>
      <c r="AH11" s="156"/>
      <c r="AI11" s="156">
        <f>SUM('Гамма секции'!AH11,'Гамма секции'!AH33:AJ33,'Гамма секции'!AH54:AJ54,'Гамма секции'!AH61,'Гамма секции'!AH62,'Гамма секции'!AH62,'Гамма секции'!AI62,'Гамма секции'!AH63,'Гамма секции'!AH64,'Гамма секции'!AH65)</f>
        <v>0</v>
      </c>
      <c r="AJ11" s="156"/>
      <c r="AK11" s="156"/>
      <c r="AL11" s="156">
        <f>SUM('Гамма секции'!AK11,'Гамма секции'!AK33:AM33,'Гамма секции'!AK54:AM54,'Гамма секции'!AK61,'Гамма секции'!AK62,'Гамма секции'!AK62,'Гамма секции'!AL62,'Гамма секции'!AK63,'Гамма секции'!AK64,'Гамма секции'!AK65)</f>
        <v>0</v>
      </c>
      <c r="AM11" s="156"/>
      <c r="AN11" s="156"/>
      <c r="AO11" s="156">
        <f>SUM('Гамма секции'!AN11,'Гамма секции'!AN33:AP33,'Гамма секции'!AN54:AP54,'Гамма секции'!AN61,'Гамма секции'!AN62,'Гамма секции'!AN62,'Гамма секции'!AO62,'Гамма секции'!AN63,'Гамма секции'!AN64,'Гамма секции'!AN65)</f>
        <v>0</v>
      </c>
      <c r="AP11" s="156"/>
      <c r="AQ11" s="156"/>
      <c r="AR11" s="156">
        <f>SUM('Гамма секции'!AQ11,'Гамма секции'!AQ33:AS33,'Гамма секции'!AQ54:AS54,'Гамма секции'!AQ61,'Гамма секции'!AQ62,'Гамма секции'!AQ62,'Гамма секции'!AR62,'Гамма секции'!AQ63,'Гамма секции'!AQ64,'Гамма секции'!AQ65)</f>
        <v>0</v>
      </c>
      <c r="AS11" s="156"/>
      <c r="AT11" s="156"/>
      <c r="AU11" s="156">
        <f>SUM('Гамма секции'!AT11,'Гамма секции'!AT33:AV33,'Гамма секции'!AT54:AV54,'Гамма секции'!AT61,'Гамма секции'!AT62,'Гамма секции'!AT62,'Гамма секции'!AU62,'Гамма секции'!AT63,'Гамма секции'!AT64,'Гамма секции'!AT65)</f>
        <v>0</v>
      </c>
      <c r="AV11" s="156"/>
      <c r="AW11" s="156"/>
      <c r="AX11" s="156">
        <f>SUM('Гамма секции'!AW11,'Гамма секции'!AW33:AY33,'Гамма секции'!AW54:AY54,'Гамма секции'!AW61,'Гамма секции'!AW62,'Гамма секции'!AW62,'Гамма секции'!AX62,'Гамма секции'!AW63,'Гамма секции'!AW64,'Гамма секции'!AW65)</f>
        <v>0</v>
      </c>
      <c r="AY11" s="156"/>
      <c r="AZ11" s="156"/>
      <c r="BA11" s="156">
        <f>SUM('Гамма секции'!AZ11,'Гамма секции'!AZ33:BB33,'Гамма секции'!AZ54:BB54,'Гамма секции'!AZ61,'Гамма секции'!AZ62,'Гамма секции'!AZ62,'Гамма секции'!BA62,'Гамма секции'!AZ63,'Гамма секции'!AZ64,'Гамма секции'!AZ65)</f>
        <v>0</v>
      </c>
      <c r="BB11" s="156"/>
      <c r="BC11" s="156"/>
      <c r="BD11" s="156">
        <f>SUM('Гамма секции'!BC11,'Гамма секции'!BC33:BE33,'Гамма секции'!BC54:BE54,'Гамма секции'!BC61,'Гамма секции'!BC62,'Гамма секции'!BC62,'Гамма секции'!BD62,'Гамма секции'!BC63,'Гамма секции'!BC64,'Гамма секции'!BC65)</f>
        <v>0</v>
      </c>
      <c r="BE11" s="156"/>
      <c r="BF11" s="156"/>
      <c r="BG11" s="156">
        <f>SUM('Гамма секции'!BF11,'Гамма секции'!BF33:BH33,'Гамма секции'!BF54:BH54,'Гамма секции'!BF61,'Гамма секции'!BF62,'Гамма секции'!BF62,'Гамма секции'!BG62,'Гамма секции'!BF63,'Гамма секции'!BF64,'Гамма секции'!BF65)</f>
        <v>0</v>
      </c>
      <c r="BH11" s="156"/>
      <c r="BI11" s="156"/>
      <c r="BJ11" s="156">
        <f>SUM('Гамма секции'!BI11,'Гамма секции'!BI33:BK33,'Гамма секции'!BI54:BK54,'Гамма секции'!BI61,'Гамма секции'!BI62,'Гамма секции'!BI62,'Гамма секции'!BJ62,'Гамма секции'!BI63,'Гамма секции'!BI64,'Гамма секции'!BI65)</f>
        <v>0</v>
      </c>
      <c r="BK11" s="156"/>
      <c r="BL11" s="156"/>
      <c r="BM11" s="156">
        <f>SUM('Гамма секции'!BL11,'Гамма секции'!BL33:BN33,'Гамма секции'!BL54:BN54,'Гамма секции'!BL61,'Гамма секции'!BL62,'Гамма секции'!BL62,'Гамма секции'!BM62,'Гамма секции'!BL63,'Гамма секции'!BL64,'Гамма секции'!BL65)</f>
        <v>0</v>
      </c>
      <c r="BN11" s="156"/>
      <c r="BO11" s="156"/>
      <c r="BP11" s="156">
        <f>SUM('Гамма секции'!BO11,'Гамма секции'!BO33:BQ33,'Гамма секции'!BO54:BQ54,'Гамма секции'!BO61,'Гамма секции'!BO62,'Гамма секции'!BO62,'Гамма секции'!BP62,'Гамма секции'!BO63,'Гамма секции'!BO64,'Гамма секции'!BO65)</f>
        <v>0</v>
      </c>
      <c r="BQ11" s="156"/>
      <c r="BR11" s="156"/>
      <c r="BS11" s="156">
        <f>SUM('Гамма секции'!BR11,'Гамма секции'!BR33:BT33,'Гамма секции'!BR54:BT54,'Гамма секции'!BR61,'Гамма секции'!BR62,'Гамма секции'!BR62,'Гамма секции'!BS62,'Гамма секции'!BR63,'Гамма секции'!BR64,'Гамма секции'!BR65)</f>
        <v>0</v>
      </c>
      <c r="BT11" s="156"/>
      <c r="BU11" s="156"/>
      <c r="BV11" s="156">
        <f>SUM('Гамма секции'!BU11,'Гамма секции'!BU33:BW33,'Гамма секции'!BU54:BW54,'Гамма секции'!BU61,'Гамма секции'!BU62,'Гамма секции'!BU62,'Гамма секции'!BV62,'Гамма секции'!BU63,'Гамма секции'!BU64,'Гамма секции'!BU65)</f>
        <v>0</v>
      </c>
      <c r="BW11" s="156"/>
      <c r="BX11" s="156"/>
      <c r="BY11" s="156">
        <f>SUM('Гамма секции'!BX11,'Гамма секции'!BX33:BZ33,'Гамма секции'!BX54:BZ54,'Гамма секции'!BX61,'Гамма секции'!BX62,'Гамма секции'!BX62,'Гамма секции'!BY62,'Гамма секции'!BX63,'Гамма секции'!BX64,'Гамма секции'!BX65)</f>
        <v>0</v>
      </c>
      <c r="BZ11" s="156"/>
      <c r="CA11" s="156"/>
      <c r="CB11" s="157">
        <f>SUM(E11:CA11)</f>
        <v>0</v>
      </c>
      <c r="CC11" s="42">
        <v>1115</v>
      </c>
      <c r="CD11" s="42">
        <f>CC11-CC11*CC4</f>
        <v>1115</v>
      </c>
      <c r="CE11" s="42">
        <v>638</v>
      </c>
      <c r="CF11" s="42">
        <f>CB11*CE11</f>
        <v>0</v>
      </c>
    </row>
    <row r="12" spans="1:84" ht="16.5" customHeight="1">
      <c r="A12" s="158" t="s">
        <v>216</v>
      </c>
      <c r="B12" s="159" t="s">
        <v>203</v>
      </c>
      <c r="C12" s="160" t="s">
        <v>217</v>
      </c>
      <c r="D12" s="95" t="s">
        <v>205</v>
      </c>
      <c r="E12" s="156">
        <f>SUM('Гамма секции'!D49:F49,'Гамма секции'!D49:F49)</f>
        <v>0</v>
      </c>
      <c r="F12" s="156"/>
      <c r="G12" s="156"/>
      <c r="H12" s="156">
        <f>SUM('Гамма секции'!G49:I49,'Гамма секции'!G49:I49)</f>
        <v>0</v>
      </c>
      <c r="I12" s="156"/>
      <c r="J12" s="156"/>
      <c r="K12" s="156">
        <f>SUM('Гамма секции'!J49:L49,'Гамма секции'!J49:L49)</f>
        <v>0</v>
      </c>
      <c r="L12" s="156"/>
      <c r="M12" s="156"/>
      <c r="N12" s="156">
        <f>SUM('Гамма секции'!M49:O49,'Гамма секции'!M49:O49)</f>
        <v>0</v>
      </c>
      <c r="O12" s="156"/>
      <c r="P12" s="156"/>
      <c r="Q12" s="156">
        <f>SUM('Гамма секции'!P49:R49,'Гамма секции'!P49:R49)</f>
        <v>0</v>
      </c>
      <c r="R12" s="156"/>
      <c r="S12" s="156"/>
      <c r="T12" s="156">
        <f>SUM('Гамма секции'!S49:U49,'Гамма секции'!S49:U49)</f>
        <v>0</v>
      </c>
      <c r="U12" s="156"/>
      <c r="V12" s="156"/>
      <c r="W12" s="156">
        <f>SUM('Гамма секции'!V49:X49,'Гамма секции'!V49:X49)</f>
        <v>0</v>
      </c>
      <c r="X12" s="156"/>
      <c r="Y12" s="156"/>
      <c r="Z12" s="156">
        <f>SUM('Гамма секции'!Y49:AA49,'Гамма секции'!Y49:AA49)</f>
        <v>0</v>
      </c>
      <c r="AA12" s="156"/>
      <c r="AB12" s="156"/>
      <c r="AC12" s="156">
        <f>SUM('Гамма секции'!AB49:AD49,'Гамма секции'!AB49:AD49)</f>
        <v>0</v>
      </c>
      <c r="AD12" s="156"/>
      <c r="AE12" s="156"/>
      <c r="AF12" s="156">
        <f>SUM('Гамма секции'!AE49:AG49,'Гамма секции'!AE49:AG49)</f>
        <v>0</v>
      </c>
      <c r="AG12" s="156"/>
      <c r="AH12" s="156"/>
      <c r="AI12" s="156">
        <f>SUM('Гамма секции'!AH49:AJ49,'Гамма секции'!AH49:AJ49)</f>
        <v>0</v>
      </c>
      <c r="AJ12" s="156"/>
      <c r="AK12" s="156"/>
      <c r="AL12" s="156">
        <f>SUM('Гамма секции'!AK49:AM49,'Гамма секции'!AK49:AM49)</f>
        <v>0</v>
      </c>
      <c r="AM12" s="156"/>
      <c r="AN12" s="156"/>
      <c r="AO12" s="156">
        <f>SUM('Гамма секции'!AN49:AP49,'Гамма секции'!AN49:AP49)</f>
        <v>0</v>
      </c>
      <c r="AP12" s="156"/>
      <c r="AQ12" s="156"/>
      <c r="AR12" s="156">
        <f>SUM('Гамма секции'!AQ49:AS49,'Гамма секции'!AQ49:AS49)</f>
        <v>0</v>
      </c>
      <c r="AS12" s="156"/>
      <c r="AT12" s="156"/>
      <c r="AU12" s="156">
        <f>SUM('Гамма секции'!AT49:AV49,'Гамма секции'!AT49:AV49)</f>
        <v>0</v>
      </c>
      <c r="AV12" s="156"/>
      <c r="AW12" s="156"/>
      <c r="AX12" s="156">
        <f>SUM('Гамма секции'!AW49:AY49,'Гамма секции'!AW49:AY49)</f>
        <v>0</v>
      </c>
      <c r="AY12" s="156"/>
      <c r="AZ12" s="156"/>
      <c r="BA12" s="156">
        <f>SUM('Гамма секции'!AZ49:BB49,'Гамма секции'!AZ49:BB49)</f>
        <v>0</v>
      </c>
      <c r="BB12" s="156"/>
      <c r="BC12" s="156"/>
      <c r="BD12" s="156">
        <f>SUM('Гамма секции'!BC49:BE49,'Гамма секции'!BC49:BE49)</f>
        <v>0</v>
      </c>
      <c r="BE12" s="156"/>
      <c r="BF12" s="156"/>
      <c r="BG12" s="156">
        <f>SUM('Гамма секции'!BF49:BH49,'Гамма секции'!BF49:BH49)</f>
        <v>0</v>
      </c>
      <c r="BH12" s="156"/>
      <c r="BI12" s="156"/>
      <c r="BJ12" s="156">
        <f>SUM('Гамма секции'!BI49:BK49,'Гамма секции'!BI49:BK49)</f>
        <v>0</v>
      </c>
      <c r="BK12" s="156"/>
      <c r="BL12" s="156"/>
      <c r="BM12" s="156">
        <f>SUM('Гамма секции'!BL49:BN49,'Гамма секции'!BL49:BN49)</f>
        <v>0</v>
      </c>
      <c r="BN12" s="156"/>
      <c r="BO12" s="156"/>
      <c r="BP12" s="156">
        <f>SUM('Гамма секции'!BO49:BQ49,'Гамма секции'!BO49:BQ49)</f>
        <v>0</v>
      </c>
      <c r="BQ12" s="156"/>
      <c r="BR12" s="156"/>
      <c r="BS12" s="156">
        <f>SUM('Гамма секции'!BR49:BT49,'Гамма секции'!BR49:BT49)</f>
        <v>0</v>
      </c>
      <c r="BT12" s="156"/>
      <c r="BU12" s="156"/>
      <c r="BV12" s="156">
        <f>SUM('Гамма секции'!BU49:BW49,'Гамма секции'!BU49:BW49)</f>
        <v>0</v>
      </c>
      <c r="BW12" s="156"/>
      <c r="BX12" s="156"/>
      <c r="BY12" s="156">
        <f>SUM('Гамма секции'!BX49:BZ49,'Гамма секции'!BX49:BZ49)</f>
        <v>0</v>
      </c>
      <c r="BZ12" s="156"/>
      <c r="CA12" s="156"/>
      <c r="CB12" s="157">
        <f>SUM(E12:CA12)</f>
        <v>0</v>
      </c>
      <c r="CC12" s="42"/>
      <c r="CD12" s="42"/>
      <c r="CE12" s="42"/>
      <c r="CF12" s="42">
        <f>CB12*CE12</f>
        <v>0</v>
      </c>
    </row>
    <row r="13" spans="1:84" ht="16.5" customHeight="1">
      <c r="A13" s="158" t="s">
        <v>218</v>
      </c>
      <c r="B13" s="159" t="s">
        <v>203</v>
      </c>
      <c r="C13" s="160" t="s">
        <v>219</v>
      </c>
      <c r="D13" s="95" t="s">
        <v>205</v>
      </c>
      <c r="E13" s="156">
        <f>SUM('Гамма секции'!D48:F48)</f>
        <v>0</v>
      </c>
      <c r="F13" s="156"/>
      <c r="G13" s="156"/>
      <c r="H13" s="156">
        <f>SUM('Гамма секции'!G48:I48)</f>
        <v>0</v>
      </c>
      <c r="I13" s="156"/>
      <c r="J13" s="156"/>
      <c r="K13" s="156">
        <f>SUM('Гамма секции'!J48:L48)</f>
        <v>0</v>
      </c>
      <c r="L13" s="156"/>
      <c r="M13" s="156"/>
      <c r="N13" s="156">
        <f>SUM('Гамма секции'!M48:O48)</f>
        <v>0</v>
      </c>
      <c r="O13" s="156"/>
      <c r="P13" s="156"/>
      <c r="Q13" s="156">
        <f>SUM('Гамма секции'!P48:R48)</f>
        <v>0</v>
      </c>
      <c r="R13" s="156"/>
      <c r="S13" s="156"/>
      <c r="T13" s="156">
        <f>SUM('Гамма секции'!S48:U48)</f>
        <v>0</v>
      </c>
      <c r="U13" s="156"/>
      <c r="V13" s="156"/>
      <c r="W13" s="156">
        <f>SUM('Гамма секции'!V48:X48)</f>
        <v>0</v>
      </c>
      <c r="X13" s="156"/>
      <c r="Y13" s="156"/>
      <c r="Z13" s="156">
        <f>SUM('Гамма секции'!Y48:AA48)</f>
        <v>0</v>
      </c>
      <c r="AA13" s="156"/>
      <c r="AB13" s="156"/>
      <c r="AC13" s="156">
        <f>SUM('Гамма секции'!AB48:AD48)</f>
        <v>0</v>
      </c>
      <c r="AD13" s="156"/>
      <c r="AE13" s="156"/>
      <c r="AF13" s="156">
        <f>SUM('Гамма секции'!AE48:AG48)</f>
        <v>0</v>
      </c>
      <c r="AG13" s="156"/>
      <c r="AH13" s="156"/>
      <c r="AI13" s="156">
        <f>SUM('Гамма секции'!AH48:AJ48)</f>
        <v>0</v>
      </c>
      <c r="AJ13" s="156"/>
      <c r="AK13" s="156"/>
      <c r="AL13" s="156">
        <f>SUM('Гамма секции'!AK48:AM48)</f>
        <v>0</v>
      </c>
      <c r="AM13" s="156"/>
      <c r="AN13" s="156"/>
      <c r="AO13" s="156">
        <f>SUM('Гамма секции'!AN48:AP48)</f>
        <v>0</v>
      </c>
      <c r="AP13" s="156"/>
      <c r="AQ13" s="156"/>
      <c r="AR13" s="156">
        <f>SUM('Гамма секции'!AQ48:AS48)</f>
        <v>0</v>
      </c>
      <c r="AS13" s="156"/>
      <c r="AT13" s="156"/>
      <c r="AU13" s="156">
        <f>SUM('Гамма секции'!AT48:AV48)</f>
        <v>0</v>
      </c>
      <c r="AV13" s="156"/>
      <c r="AW13" s="156"/>
      <c r="AX13" s="156">
        <f>SUM('Гамма секции'!AW48:AY48)</f>
        <v>0</v>
      </c>
      <c r="AY13" s="156"/>
      <c r="AZ13" s="156"/>
      <c r="BA13" s="156">
        <f>SUM('Гамма секции'!AZ48:BB48)</f>
        <v>0</v>
      </c>
      <c r="BB13" s="156"/>
      <c r="BC13" s="156"/>
      <c r="BD13" s="156">
        <f>SUM('Гамма секции'!BC48:BE48)</f>
        <v>0</v>
      </c>
      <c r="BE13" s="156"/>
      <c r="BF13" s="156"/>
      <c r="BG13" s="156">
        <f>SUM('Гамма секции'!BF48:BH48)</f>
        <v>0</v>
      </c>
      <c r="BH13" s="156"/>
      <c r="BI13" s="156"/>
      <c r="BJ13" s="156">
        <f>SUM('Гамма секции'!BI48:BK48)</f>
        <v>0</v>
      </c>
      <c r="BK13" s="156"/>
      <c r="BL13" s="156"/>
      <c r="BM13" s="156">
        <f>SUM('Гамма секции'!BL48:BN48)</f>
        <v>0</v>
      </c>
      <c r="BN13" s="156"/>
      <c r="BO13" s="156"/>
      <c r="BP13" s="156">
        <f>SUM('Гамма секции'!BO48:BQ48)</f>
        <v>0</v>
      </c>
      <c r="BQ13" s="156"/>
      <c r="BR13" s="156"/>
      <c r="BS13" s="156">
        <f>SUM('Гамма секции'!BR48:BT48)</f>
        <v>0</v>
      </c>
      <c r="BT13" s="156"/>
      <c r="BU13" s="156"/>
      <c r="BV13" s="156">
        <f>SUM('Гамма секции'!BU48:BW48)</f>
        <v>0</v>
      </c>
      <c r="BW13" s="156"/>
      <c r="BX13" s="156"/>
      <c r="BY13" s="156">
        <f>SUM('Гамма секции'!BX48:BZ48)</f>
        <v>0</v>
      </c>
      <c r="BZ13" s="156"/>
      <c r="CA13" s="156"/>
      <c r="CB13" s="157">
        <f>SUM(E13:CA13)</f>
        <v>0</v>
      </c>
      <c r="CC13" s="42"/>
      <c r="CD13" s="42"/>
      <c r="CE13" s="42"/>
      <c r="CF13" s="42">
        <f>CB13*CE13</f>
        <v>0</v>
      </c>
    </row>
    <row r="14" spans="1:84" ht="16.5" customHeight="1">
      <c r="A14" s="158" t="s">
        <v>220</v>
      </c>
      <c r="B14" s="162" t="s">
        <v>203</v>
      </c>
      <c r="C14" s="163" t="s">
        <v>221</v>
      </c>
      <c r="D14" s="164" t="s">
        <v>222</v>
      </c>
      <c r="E14" s="165">
        <f>SUM('Гамма секции'!E7,'Гамма секции'!F12,'Гамма секции'!F12)</f>
        <v>0</v>
      </c>
      <c r="F14" s="165"/>
      <c r="G14" s="165"/>
      <c r="H14" s="165">
        <f>SUM('Гамма секции'!H7,'Гамма секции'!I12,'Гамма секции'!I12)</f>
        <v>0</v>
      </c>
      <c r="I14" s="165"/>
      <c r="J14" s="165"/>
      <c r="K14" s="165">
        <f>SUM('Гамма секции'!K7,'Гамма секции'!L12,'Гамма секции'!L12)</f>
        <v>0</v>
      </c>
      <c r="L14" s="165"/>
      <c r="M14" s="165"/>
      <c r="N14" s="165">
        <f>SUM('Гамма секции'!N7,'Гамма секции'!O12,'Гамма секции'!O12)</f>
        <v>0</v>
      </c>
      <c r="O14" s="165"/>
      <c r="P14" s="165"/>
      <c r="Q14" s="165">
        <f>SUM('Гамма секции'!Q7,'Гамма секции'!R12,'Гамма секции'!R12)</f>
        <v>0</v>
      </c>
      <c r="R14" s="165"/>
      <c r="S14" s="165"/>
      <c r="T14" s="165">
        <f>SUM('Гамма секции'!T7,'Гамма секции'!U12,'Гамма секции'!U12)</f>
        <v>0</v>
      </c>
      <c r="U14" s="165"/>
      <c r="V14" s="165"/>
      <c r="W14" s="165">
        <f>SUM('Гамма секции'!W7,'Гамма секции'!X12,'Гамма секции'!X12)</f>
        <v>0</v>
      </c>
      <c r="X14" s="165"/>
      <c r="Y14" s="165"/>
      <c r="Z14" s="165">
        <f>SUM('Гамма секции'!Z7,'Гамма секции'!AA12,'Гамма секции'!AA12)</f>
        <v>0</v>
      </c>
      <c r="AA14" s="165"/>
      <c r="AB14" s="165"/>
      <c r="AC14" s="165">
        <f>SUM('Гамма секции'!AC7,'Гамма секции'!AD12,'Гамма секции'!AD12)</f>
        <v>0</v>
      </c>
      <c r="AD14" s="165"/>
      <c r="AE14" s="165"/>
      <c r="AF14" s="165">
        <f>SUM('Гамма секции'!AF7,'Гамма секции'!AG12,'Гамма секции'!AG12)</f>
        <v>0</v>
      </c>
      <c r="AG14" s="165"/>
      <c r="AH14" s="165"/>
      <c r="AI14" s="165">
        <f>SUM('Гамма секции'!AI7,'Гамма секции'!AJ12,'Гамма секции'!AJ12)</f>
        <v>0</v>
      </c>
      <c r="AJ14" s="165"/>
      <c r="AK14" s="165"/>
      <c r="AL14" s="165">
        <f>SUM('Гамма секции'!AL7,'Гамма секции'!AM12,'Гамма секции'!AM12)</f>
        <v>0</v>
      </c>
      <c r="AM14" s="165"/>
      <c r="AN14" s="165"/>
      <c r="AO14" s="165">
        <f>SUM('Гамма секции'!AO7,'Гамма секции'!AP12,'Гамма секции'!AP12)</f>
        <v>0</v>
      </c>
      <c r="AP14" s="165"/>
      <c r="AQ14" s="165"/>
      <c r="AR14" s="165">
        <f>SUM('Гамма секции'!AR7,'Гамма секции'!AS12,'Гамма секции'!AS12)</f>
        <v>0</v>
      </c>
      <c r="AS14" s="165"/>
      <c r="AT14" s="165"/>
      <c r="AU14" s="165">
        <f>SUM('Гамма секции'!AU7,'Гамма секции'!AV12,'Гамма секции'!AV12)</f>
        <v>0</v>
      </c>
      <c r="AV14" s="165"/>
      <c r="AW14" s="165"/>
      <c r="AX14" s="165">
        <f>SUM('Гамма секции'!AX7,'Гамма секции'!AY12,'Гамма секции'!AY12)</f>
        <v>0</v>
      </c>
      <c r="AY14" s="165"/>
      <c r="AZ14" s="165"/>
      <c r="BA14" s="165">
        <f>SUM('Гамма секции'!BA7,'Гамма секции'!BB12,'Гамма секции'!BB12)</f>
        <v>0</v>
      </c>
      <c r="BB14" s="165"/>
      <c r="BC14" s="165"/>
      <c r="BD14" s="165">
        <f>SUM('Гамма секции'!BD7,'Гамма секции'!BE12,'Гамма секции'!BE12)</f>
        <v>0</v>
      </c>
      <c r="BE14" s="165"/>
      <c r="BF14" s="165"/>
      <c r="BG14" s="165">
        <f>SUM('Гамма секции'!BG7,'Гамма секции'!BH12,'Гамма секции'!BH12)</f>
        <v>0</v>
      </c>
      <c r="BH14" s="165"/>
      <c r="BI14" s="165"/>
      <c r="BJ14" s="165">
        <f>SUM('Гамма секции'!BJ7,'Гамма секции'!BK12,'Гамма секции'!BK12)</f>
        <v>0</v>
      </c>
      <c r="BK14" s="165"/>
      <c r="BL14" s="165"/>
      <c r="BM14" s="165">
        <f>SUM('Гамма секции'!BM7,'Гамма секции'!BN12,'Гамма секции'!BN12)</f>
        <v>0</v>
      </c>
      <c r="BN14" s="165"/>
      <c r="BO14" s="165"/>
      <c r="BP14" s="165">
        <f>SUM('Гамма секции'!BP7,'Гамма секции'!BQ12,'Гамма секции'!BQ12)</f>
        <v>0</v>
      </c>
      <c r="BQ14" s="165"/>
      <c r="BR14" s="165"/>
      <c r="BS14" s="165">
        <f>SUM('Гамма секции'!BS7,'Гамма секции'!BT12,'Гамма секции'!BT12)</f>
        <v>0</v>
      </c>
      <c r="BT14" s="165"/>
      <c r="BU14" s="165"/>
      <c r="BV14" s="165">
        <f>SUM('Гамма секции'!BV7,'Гамма секции'!BW12,'Гамма секции'!BW12)</f>
        <v>0</v>
      </c>
      <c r="BW14" s="165"/>
      <c r="BX14" s="165"/>
      <c r="BY14" s="165">
        <f>SUM('Гамма секции'!BY7,'Гамма секции'!BZ12,'Гамма секции'!BZ12)</f>
        <v>0</v>
      </c>
      <c r="BZ14" s="165"/>
      <c r="CA14" s="165"/>
      <c r="CB14" s="157">
        <f>SUM(E14:CA14)</f>
        <v>0</v>
      </c>
      <c r="CC14" s="42">
        <v>1400</v>
      </c>
      <c r="CD14" s="42">
        <f>CC14-CC14*CC4</f>
        <v>1400</v>
      </c>
      <c r="CE14" s="42">
        <v>434</v>
      </c>
      <c r="CF14" s="42">
        <f>CB14*CE14</f>
        <v>0</v>
      </c>
    </row>
    <row r="15" spans="1:84" ht="16.5" customHeight="1">
      <c r="A15" s="158" t="s">
        <v>223</v>
      </c>
      <c r="B15" s="162" t="s">
        <v>203</v>
      </c>
      <c r="C15" s="163" t="s">
        <v>224</v>
      </c>
      <c r="D15" s="164" t="s">
        <v>222</v>
      </c>
      <c r="E15" s="165">
        <f>SUM('Гамма секции'!E8,'Гамма секции'!F13,'Гамма секции'!F13)</f>
        <v>0</v>
      </c>
      <c r="F15" s="165"/>
      <c r="G15" s="165"/>
      <c r="H15" s="165">
        <f>SUM('Гамма секции'!H8,'Гамма секции'!I13,'Гамма секции'!I13)</f>
        <v>0</v>
      </c>
      <c r="I15" s="165"/>
      <c r="J15" s="165"/>
      <c r="K15" s="165">
        <f>SUM('Гамма секции'!K8,'Гамма секции'!L13,'Гамма секции'!L13)</f>
        <v>0</v>
      </c>
      <c r="L15" s="165"/>
      <c r="M15" s="165"/>
      <c r="N15" s="165">
        <f>SUM('Гамма секции'!N8,'Гамма секции'!O13,'Гамма секции'!O13)</f>
        <v>0</v>
      </c>
      <c r="O15" s="165"/>
      <c r="P15" s="165"/>
      <c r="Q15" s="165">
        <f>SUM('Гамма секции'!Q8,'Гамма секции'!R13,'Гамма секции'!R13)</f>
        <v>0</v>
      </c>
      <c r="R15" s="165"/>
      <c r="S15" s="165"/>
      <c r="T15" s="165">
        <f>SUM('Гамма секции'!T8,'Гамма секции'!U13,'Гамма секции'!U13)</f>
        <v>0</v>
      </c>
      <c r="U15" s="165"/>
      <c r="V15" s="165"/>
      <c r="W15" s="165">
        <f>SUM('Гамма секции'!W8,'Гамма секции'!X13,'Гамма секции'!X13)</f>
        <v>0</v>
      </c>
      <c r="X15" s="165"/>
      <c r="Y15" s="165"/>
      <c r="Z15" s="165">
        <f>SUM('Гамма секции'!Z8,'Гамма секции'!AA13,'Гамма секции'!AA13)</f>
        <v>0</v>
      </c>
      <c r="AA15" s="165"/>
      <c r="AB15" s="165"/>
      <c r="AC15" s="165">
        <f>SUM('Гамма секции'!AC8,'Гамма секции'!AD13,'Гамма секции'!AD13)</f>
        <v>0</v>
      </c>
      <c r="AD15" s="165"/>
      <c r="AE15" s="165"/>
      <c r="AF15" s="165">
        <f>SUM('Гамма секции'!AF8,'Гамма секции'!AG13,'Гамма секции'!AG13)</f>
        <v>0</v>
      </c>
      <c r="AG15" s="165"/>
      <c r="AH15" s="165"/>
      <c r="AI15" s="165">
        <f>SUM('Гамма секции'!AI8,'Гамма секции'!AJ13,'Гамма секции'!AJ13)</f>
        <v>0</v>
      </c>
      <c r="AJ15" s="165"/>
      <c r="AK15" s="165"/>
      <c r="AL15" s="165">
        <f>SUM('Гамма секции'!AL8,'Гамма секции'!AM13,'Гамма секции'!AM13)</f>
        <v>0</v>
      </c>
      <c r="AM15" s="165"/>
      <c r="AN15" s="165"/>
      <c r="AO15" s="165">
        <f>SUM('Гамма секции'!AO8,'Гамма секции'!AP13,'Гамма секции'!AP13)</f>
        <v>0</v>
      </c>
      <c r="AP15" s="165"/>
      <c r="AQ15" s="165"/>
      <c r="AR15" s="165">
        <f>SUM('Гамма секции'!AR8,'Гамма секции'!AS13,'Гамма секции'!AS13)</f>
        <v>0</v>
      </c>
      <c r="AS15" s="165"/>
      <c r="AT15" s="165"/>
      <c r="AU15" s="165">
        <f>SUM('Гамма секции'!AU8,'Гамма секции'!AV13,'Гамма секции'!AV13)</f>
        <v>0</v>
      </c>
      <c r="AV15" s="165"/>
      <c r="AW15" s="165"/>
      <c r="AX15" s="165">
        <f>SUM('Гамма секции'!AX8,'Гамма секции'!AY13,'Гамма секции'!AY13)</f>
        <v>0</v>
      </c>
      <c r="AY15" s="165"/>
      <c r="AZ15" s="165"/>
      <c r="BA15" s="165">
        <f>SUM('Гамма секции'!BA8,'Гамма секции'!BB13,'Гамма секции'!BB13)</f>
        <v>0</v>
      </c>
      <c r="BB15" s="165"/>
      <c r="BC15" s="165"/>
      <c r="BD15" s="165">
        <f>SUM('Гамма секции'!BD8,'Гамма секции'!BE13,'Гамма секции'!BE13)</f>
        <v>0</v>
      </c>
      <c r="BE15" s="165"/>
      <c r="BF15" s="165"/>
      <c r="BG15" s="165">
        <f>SUM('Гамма секции'!BG8,'Гамма секции'!BH13,'Гамма секции'!BH13)</f>
        <v>0</v>
      </c>
      <c r="BH15" s="165"/>
      <c r="BI15" s="165"/>
      <c r="BJ15" s="165">
        <f>SUM('Гамма секции'!BJ8,'Гамма секции'!BK13,'Гамма секции'!BK13)</f>
        <v>0</v>
      </c>
      <c r="BK15" s="165"/>
      <c r="BL15" s="165"/>
      <c r="BM15" s="165">
        <f>SUM('Гамма секции'!BM8,'Гамма секции'!BN13,'Гамма секции'!BN13)</f>
        <v>0</v>
      </c>
      <c r="BN15" s="165"/>
      <c r="BO15" s="165"/>
      <c r="BP15" s="165">
        <f>SUM('Гамма секции'!BP8,'Гамма секции'!BQ13,'Гамма секции'!BQ13)</f>
        <v>0</v>
      </c>
      <c r="BQ15" s="165"/>
      <c r="BR15" s="165"/>
      <c r="BS15" s="165">
        <f>SUM('Гамма секции'!BS8,'Гамма секции'!BT13,'Гамма секции'!BT13)</f>
        <v>0</v>
      </c>
      <c r="BT15" s="165"/>
      <c r="BU15" s="165"/>
      <c r="BV15" s="165">
        <f>SUM('Гамма секции'!BV8,'Гамма секции'!BW13,'Гамма секции'!BW13)</f>
        <v>0</v>
      </c>
      <c r="BW15" s="165"/>
      <c r="BX15" s="165"/>
      <c r="BY15" s="165">
        <f>SUM('Гамма секции'!BY8,'Гамма секции'!BZ13,'Гамма секции'!BZ13)</f>
        <v>0</v>
      </c>
      <c r="BZ15" s="165"/>
      <c r="CA15" s="165"/>
      <c r="CB15" s="157">
        <f>SUM(E15:CA15)</f>
        <v>0</v>
      </c>
      <c r="CC15" s="42">
        <v>860</v>
      </c>
      <c r="CD15" s="42">
        <f>CC15-CC15*CC4</f>
        <v>860</v>
      </c>
      <c r="CE15" s="42"/>
      <c r="CF15" s="42">
        <f>CB15*CE15</f>
        <v>0</v>
      </c>
    </row>
    <row r="16" spans="1:84" ht="16.5" customHeight="1">
      <c r="A16" s="158" t="s">
        <v>225</v>
      </c>
      <c r="B16" s="162" t="s">
        <v>203</v>
      </c>
      <c r="C16" s="163" t="s">
        <v>226</v>
      </c>
      <c r="D16" s="164" t="s">
        <v>222</v>
      </c>
      <c r="E16" s="165">
        <f>SUM('Гамма секции'!E9,'Гамма секции'!F14,'Гамма секции'!F14,'Гамма секции'!E60)</f>
        <v>0</v>
      </c>
      <c r="F16" s="165"/>
      <c r="G16" s="165"/>
      <c r="H16" s="165">
        <f>SUM('Гамма секции'!H9,'Гамма секции'!I14,'Гамма секции'!I14,'Гамма секции'!H60)</f>
        <v>0</v>
      </c>
      <c r="I16" s="165"/>
      <c r="J16" s="165"/>
      <c r="K16" s="165">
        <f>SUM('Гамма секции'!K9,'Гамма секции'!L14,'Гамма секции'!L14,'Гамма секции'!K60)</f>
        <v>0</v>
      </c>
      <c r="L16" s="165"/>
      <c r="M16" s="165"/>
      <c r="N16" s="165">
        <f>SUM('Гамма секции'!N9,'Гамма секции'!O14,'Гамма секции'!O14,'Гамма секции'!N60)</f>
        <v>0</v>
      </c>
      <c r="O16" s="165"/>
      <c r="P16" s="165"/>
      <c r="Q16" s="165">
        <f>SUM('Гамма секции'!Q9,'Гамма секции'!R14,'Гамма секции'!R14,'Гамма секции'!Q60)</f>
        <v>0</v>
      </c>
      <c r="R16" s="165"/>
      <c r="S16" s="165"/>
      <c r="T16" s="165">
        <f>SUM('Гамма секции'!T9,'Гамма секции'!U14,'Гамма секции'!U14,'Гамма секции'!T60)</f>
        <v>0</v>
      </c>
      <c r="U16" s="165"/>
      <c r="V16" s="165"/>
      <c r="W16" s="165">
        <f>SUM('Гамма секции'!W9,'Гамма секции'!X14,'Гамма секции'!X14,'Гамма секции'!W60)</f>
        <v>0</v>
      </c>
      <c r="X16" s="165"/>
      <c r="Y16" s="165"/>
      <c r="Z16" s="165">
        <f>SUM('Гамма секции'!Z9,'Гамма секции'!AA14,'Гамма секции'!AA14,'Гамма секции'!Z60)</f>
        <v>0</v>
      </c>
      <c r="AA16" s="165"/>
      <c r="AB16" s="165"/>
      <c r="AC16" s="165">
        <f>SUM('Гамма секции'!AC9,'Гамма секции'!AD14,'Гамма секции'!AD14,'Гамма секции'!AC60)</f>
        <v>0</v>
      </c>
      <c r="AD16" s="165"/>
      <c r="AE16" s="165"/>
      <c r="AF16" s="165">
        <f>SUM('Гамма секции'!AF9,'Гамма секции'!AG14,'Гамма секции'!AG14,'Гамма секции'!AF60)</f>
        <v>0</v>
      </c>
      <c r="AG16" s="165"/>
      <c r="AH16" s="165"/>
      <c r="AI16" s="165">
        <f>SUM('Гамма секции'!AI9,'Гамма секции'!AJ14,'Гамма секции'!AJ14,'Гамма секции'!AI60)</f>
        <v>0</v>
      </c>
      <c r="AJ16" s="165"/>
      <c r="AK16" s="165"/>
      <c r="AL16" s="165">
        <f>SUM('Гамма секции'!AL9,'Гамма секции'!AM14,'Гамма секции'!AM14,'Гамма секции'!AL60)</f>
        <v>0</v>
      </c>
      <c r="AM16" s="165"/>
      <c r="AN16" s="165"/>
      <c r="AO16" s="165">
        <f>SUM('Гамма секции'!AO9,'Гамма секции'!AP14,'Гамма секции'!AP14,'Гамма секции'!AO60)</f>
        <v>0</v>
      </c>
      <c r="AP16" s="165"/>
      <c r="AQ16" s="165"/>
      <c r="AR16" s="165">
        <f>SUM('Гамма секции'!AR9,'Гамма секции'!AS14,'Гамма секции'!AS14,'Гамма секции'!AR60)</f>
        <v>0</v>
      </c>
      <c r="AS16" s="165"/>
      <c r="AT16" s="165"/>
      <c r="AU16" s="165">
        <f>SUM('Гамма секции'!AU9,'Гамма секции'!AV14,'Гамма секции'!AV14,'Гамма секции'!AU60)</f>
        <v>0</v>
      </c>
      <c r="AV16" s="165"/>
      <c r="AW16" s="165"/>
      <c r="AX16" s="165">
        <f>SUM('Гамма секции'!AX9,'Гамма секции'!AY14,'Гамма секции'!AY14,'Гамма секции'!AX60)</f>
        <v>0</v>
      </c>
      <c r="AY16" s="165"/>
      <c r="AZ16" s="165"/>
      <c r="BA16" s="165">
        <f>SUM('Гамма секции'!BA9,'Гамма секции'!BB14,'Гамма секции'!BB14,'Гамма секции'!BA60)</f>
        <v>0</v>
      </c>
      <c r="BB16" s="165"/>
      <c r="BC16" s="165"/>
      <c r="BD16" s="165">
        <f>SUM('Гамма секции'!BD9,'Гамма секции'!BE14,'Гамма секции'!BE14,'Гамма секции'!BD60)</f>
        <v>0</v>
      </c>
      <c r="BE16" s="165"/>
      <c r="BF16" s="165"/>
      <c r="BG16" s="165">
        <f>SUM('Гамма секции'!BG9,'Гамма секции'!BH14,'Гамма секции'!BH14,'Гамма секции'!BG60)</f>
        <v>0</v>
      </c>
      <c r="BH16" s="165"/>
      <c r="BI16" s="165"/>
      <c r="BJ16" s="165">
        <f>SUM('Гамма секции'!BJ9,'Гамма секции'!BK14,'Гамма секции'!BK14,'Гамма секции'!BJ60)</f>
        <v>0</v>
      </c>
      <c r="BK16" s="165"/>
      <c r="BL16" s="165"/>
      <c r="BM16" s="165">
        <f>SUM('Гамма секции'!BM9,'Гамма секции'!BN14,'Гамма секции'!BN14,'Гамма секции'!BM60)</f>
        <v>0</v>
      </c>
      <c r="BN16" s="165"/>
      <c r="BO16" s="165"/>
      <c r="BP16" s="165">
        <f>SUM('Гамма секции'!BP9,'Гамма секции'!BQ14,'Гамма секции'!BQ14,'Гамма секции'!BP60)</f>
        <v>0</v>
      </c>
      <c r="BQ16" s="165"/>
      <c r="BR16" s="165"/>
      <c r="BS16" s="165">
        <f>SUM('Гамма секции'!BS9,'Гамма секции'!BT14,'Гамма секции'!BT14,'Гамма секции'!BS60)</f>
        <v>0</v>
      </c>
      <c r="BT16" s="165"/>
      <c r="BU16" s="165"/>
      <c r="BV16" s="165">
        <f>SUM('Гамма секции'!BV9,'Гамма секции'!BW14,'Гамма секции'!BW14,'Гамма секции'!BV60)</f>
        <v>0</v>
      </c>
      <c r="BW16" s="165"/>
      <c r="BX16" s="165"/>
      <c r="BY16" s="165">
        <f>SUM('Гамма секции'!BY9,'Гамма секции'!BZ14,'Гамма секции'!BZ14,'Гамма секции'!BY60)</f>
        <v>0</v>
      </c>
      <c r="BZ16" s="165"/>
      <c r="CA16" s="165"/>
      <c r="CB16" s="157">
        <f>SUM(E16:CA16)</f>
        <v>0</v>
      </c>
      <c r="CC16" s="42"/>
      <c r="CD16" s="42"/>
      <c r="CE16" s="42"/>
      <c r="CF16" s="42">
        <f>CB16*CE16</f>
        <v>0</v>
      </c>
    </row>
    <row r="17" spans="1:84" ht="16.5" customHeight="1">
      <c r="A17" s="158" t="s">
        <v>227</v>
      </c>
      <c r="B17" s="162" t="s">
        <v>203</v>
      </c>
      <c r="C17" s="163" t="s">
        <v>228</v>
      </c>
      <c r="D17" s="164" t="s">
        <v>222</v>
      </c>
      <c r="E17" s="165">
        <f>SUM('Гамма секции'!E10)</f>
        <v>0</v>
      </c>
      <c r="F17" s="165"/>
      <c r="G17" s="165"/>
      <c r="H17" s="165">
        <f>SUM('Гамма секции'!H10)</f>
        <v>0</v>
      </c>
      <c r="I17" s="165"/>
      <c r="J17" s="165"/>
      <c r="K17" s="165">
        <f>SUM('Гамма секции'!K10)</f>
        <v>0</v>
      </c>
      <c r="L17" s="165"/>
      <c r="M17" s="165"/>
      <c r="N17" s="165">
        <f>SUM('Гамма секции'!N10)</f>
        <v>0</v>
      </c>
      <c r="O17" s="165"/>
      <c r="P17" s="165"/>
      <c r="Q17" s="165">
        <f>SUM('Гамма секции'!Q10)</f>
        <v>0</v>
      </c>
      <c r="R17" s="165"/>
      <c r="S17" s="165"/>
      <c r="T17" s="165">
        <f>SUM('Гамма секции'!T10)</f>
        <v>0</v>
      </c>
      <c r="U17" s="165"/>
      <c r="V17" s="165"/>
      <c r="W17" s="165">
        <f>SUM('Гамма секции'!W10)</f>
        <v>0</v>
      </c>
      <c r="X17" s="165"/>
      <c r="Y17" s="165"/>
      <c r="Z17" s="165">
        <f>SUM('Гамма секции'!Z10)</f>
        <v>0</v>
      </c>
      <c r="AA17" s="165"/>
      <c r="AB17" s="165"/>
      <c r="AC17" s="165">
        <f>SUM('Гамма секции'!AC10)</f>
        <v>0</v>
      </c>
      <c r="AD17" s="165"/>
      <c r="AE17" s="165"/>
      <c r="AF17" s="165">
        <f>SUM('Гамма секции'!AF10)</f>
        <v>0</v>
      </c>
      <c r="AG17" s="165"/>
      <c r="AH17" s="165"/>
      <c r="AI17" s="165">
        <f>SUM('Гамма секции'!AI10)</f>
        <v>0</v>
      </c>
      <c r="AJ17" s="165"/>
      <c r="AK17" s="165"/>
      <c r="AL17" s="165">
        <f>SUM('Гамма секции'!AL10)</f>
        <v>0</v>
      </c>
      <c r="AM17" s="165"/>
      <c r="AN17" s="165"/>
      <c r="AO17" s="165">
        <f>SUM('Гамма секции'!AO10)</f>
        <v>0</v>
      </c>
      <c r="AP17" s="165"/>
      <c r="AQ17" s="165"/>
      <c r="AR17" s="165">
        <f>SUM('Гамма секции'!AR10)</f>
        <v>0</v>
      </c>
      <c r="AS17" s="165"/>
      <c r="AT17" s="165"/>
      <c r="AU17" s="165">
        <f>SUM('Гамма секции'!AU10)</f>
        <v>0</v>
      </c>
      <c r="AV17" s="165"/>
      <c r="AW17" s="165"/>
      <c r="AX17" s="165">
        <f>SUM('Гамма секции'!AX10)</f>
        <v>0</v>
      </c>
      <c r="AY17" s="165"/>
      <c r="AZ17" s="165"/>
      <c r="BA17" s="165">
        <f>SUM('Гамма секции'!BA10)</f>
        <v>0</v>
      </c>
      <c r="BB17" s="165"/>
      <c r="BC17" s="165"/>
      <c r="BD17" s="165">
        <f>SUM('Гамма секции'!BD10)</f>
        <v>0</v>
      </c>
      <c r="BE17" s="165"/>
      <c r="BF17" s="165"/>
      <c r="BG17" s="165">
        <f>SUM('Гамма секции'!BG10)</f>
        <v>0</v>
      </c>
      <c r="BH17" s="165"/>
      <c r="BI17" s="165"/>
      <c r="BJ17" s="165">
        <f>SUM('Гамма секции'!BJ10)</f>
        <v>0</v>
      </c>
      <c r="BK17" s="165"/>
      <c r="BL17" s="165"/>
      <c r="BM17" s="165">
        <f>SUM('Гамма секции'!BM10)</f>
        <v>0</v>
      </c>
      <c r="BN17" s="165"/>
      <c r="BO17" s="165"/>
      <c r="BP17" s="165">
        <f>SUM('Гамма секции'!BP10)</f>
        <v>0</v>
      </c>
      <c r="BQ17" s="165"/>
      <c r="BR17" s="165"/>
      <c r="BS17" s="165">
        <f>SUM('Гамма секции'!BS10)</f>
        <v>0</v>
      </c>
      <c r="BT17" s="165"/>
      <c r="BU17" s="165"/>
      <c r="BV17" s="165">
        <f>SUM('Гамма секции'!BV10)</f>
        <v>0</v>
      </c>
      <c r="BW17" s="165"/>
      <c r="BX17" s="165"/>
      <c r="BY17" s="165">
        <f>SUM('Гамма секции'!BY10)</f>
        <v>0</v>
      </c>
      <c r="BZ17" s="165"/>
      <c r="CA17" s="165"/>
      <c r="CB17" s="157">
        <f>SUM(E17:CA17)</f>
        <v>0</v>
      </c>
      <c r="CC17" s="42">
        <v>850</v>
      </c>
      <c r="CD17" s="42">
        <f>CC17-CC17*CC4</f>
        <v>850</v>
      </c>
      <c r="CE17" s="42"/>
      <c r="CF17" s="42">
        <f>CB17*CE17</f>
        <v>0</v>
      </c>
    </row>
    <row r="18" spans="1:84" ht="16.5" customHeight="1">
      <c r="A18" s="158" t="s">
        <v>229</v>
      </c>
      <c r="B18" s="162" t="s">
        <v>203</v>
      </c>
      <c r="C18" s="163" t="s">
        <v>230</v>
      </c>
      <c r="D18" s="164" t="s">
        <v>222</v>
      </c>
      <c r="E18" s="165">
        <f>SUM('Гамма секции'!E11,'Гамма секции'!E61,'Гамма секции'!E62,'Гамма секции'!E63,'Гамма секции'!E64,'Гамма секции'!E65,'Гамма секции'!F62,'Гамма секции'!F62)</f>
        <v>0</v>
      </c>
      <c r="F18" s="165"/>
      <c r="G18" s="165"/>
      <c r="H18" s="165">
        <f>SUM('Гамма секции'!H11,'Гамма секции'!H61,'Гамма секции'!H62,'Гамма секции'!H63,'Гамма секции'!H64,'Гамма секции'!H65,'Гамма секции'!I62,'Гамма секции'!I62)</f>
        <v>0</v>
      </c>
      <c r="I18" s="165"/>
      <c r="J18" s="165"/>
      <c r="K18" s="165">
        <f>SUM('Гамма секции'!K11,'Гамма секции'!K61,'Гамма секции'!K62,'Гамма секции'!K63,'Гамма секции'!K64,'Гамма секции'!K65,'Гамма секции'!L62,'Гамма секции'!L62)</f>
        <v>0</v>
      </c>
      <c r="L18" s="165"/>
      <c r="M18" s="165"/>
      <c r="N18" s="165">
        <f>SUM('Гамма секции'!N11,'Гамма секции'!N61,'Гамма секции'!N62,'Гамма секции'!N63,'Гамма секции'!N64,'Гамма секции'!N65,'Гамма секции'!O62,'Гамма секции'!O62)</f>
        <v>0</v>
      </c>
      <c r="O18" s="165"/>
      <c r="P18" s="165"/>
      <c r="Q18" s="165">
        <f>SUM('Гамма секции'!Q11,'Гамма секции'!Q61,'Гамма секции'!Q62,'Гамма секции'!Q63,'Гамма секции'!Q64,'Гамма секции'!Q65,'Гамма секции'!R62,'Гамма секции'!R62)</f>
        <v>0</v>
      </c>
      <c r="R18" s="165"/>
      <c r="S18" s="165"/>
      <c r="T18" s="165">
        <f>SUM('Гамма секции'!T11,'Гамма секции'!T61,'Гамма секции'!T62,'Гамма секции'!T63,'Гамма секции'!T64,'Гамма секции'!T65,'Гамма секции'!U62,'Гамма секции'!U62)</f>
        <v>0</v>
      </c>
      <c r="U18" s="165"/>
      <c r="V18" s="165"/>
      <c r="W18" s="165">
        <f>SUM('Гамма секции'!W11,'Гамма секции'!W61,'Гамма секции'!W62,'Гамма секции'!W63,'Гамма секции'!W64,'Гамма секции'!W65,'Гамма секции'!X62,'Гамма секции'!X62)</f>
        <v>0</v>
      </c>
      <c r="X18" s="165"/>
      <c r="Y18" s="165"/>
      <c r="Z18" s="165">
        <f>SUM('Гамма секции'!Z11,'Гамма секции'!Z61,'Гамма секции'!Z62,'Гамма секции'!Z63,'Гамма секции'!Z64,'Гамма секции'!Z65,'Гамма секции'!AA62,'Гамма секции'!AA62)</f>
        <v>0</v>
      </c>
      <c r="AA18" s="165"/>
      <c r="AB18" s="165"/>
      <c r="AC18" s="165">
        <f>SUM('Гамма секции'!AC11,'Гамма секции'!AC61,'Гамма секции'!AC62,'Гамма секции'!AC63,'Гамма секции'!AC64,'Гамма секции'!AC65,'Гамма секции'!AD62,'Гамма секции'!AD62)</f>
        <v>0</v>
      </c>
      <c r="AD18" s="165"/>
      <c r="AE18" s="165"/>
      <c r="AF18" s="165">
        <f>SUM('Гамма секции'!AF11,'Гамма секции'!AF61,'Гамма секции'!AF62,'Гамма секции'!AF63,'Гамма секции'!AF64,'Гамма секции'!AF65,'Гамма секции'!AG62,'Гамма секции'!AG62)</f>
        <v>0</v>
      </c>
      <c r="AG18" s="165"/>
      <c r="AH18" s="165"/>
      <c r="AI18" s="165">
        <f>SUM('Гамма секции'!AI11,'Гамма секции'!AI61,'Гамма секции'!AI62,'Гамма секции'!AI63,'Гамма секции'!AI64,'Гамма секции'!AI65,'Гамма секции'!AJ62,'Гамма секции'!AJ62)</f>
        <v>0</v>
      </c>
      <c r="AJ18" s="165"/>
      <c r="AK18" s="165"/>
      <c r="AL18" s="165">
        <f>SUM('Гамма секции'!AL11,'Гамма секции'!AL61,'Гамма секции'!AL62,'Гамма секции'!AL63,'Гамма секции'!AL64,'Гамма секции'!AL65,'Гамма секции'!AM62,'Гамма секции'!AM62)</f>
        <v>0</v>
      </c>
      <c r="AM18" s="165"/>
      <c r="AN18" s="165"/>
      <c r="AO18" s="165">
        <f>SUM('Гамма секции'!AO11,'Гамма секции'!AO61,'Гамма секции'!AO62,'Гамма секции'!AO63,'Гамма секции'!AO64,'Гамма секции'!AO65,'Гамма секции'!AP62,'Гамма секции'!AP62)</f>
        <v>0</v>
      </c>
      <c r="AP18" s="165"/>
      <c r="AQ18" s="165"/>
      <c r="AR18" s="165">
        <f>SUM('Гамма секции'!AR11,'Гамма секции'!AR61,'Гамма секции'!AR62,'Гамма секции'!AR63,'Гамма секции'!AR64,'Гамма секции'!AR65,'Гамма секции'!AS62,'Гамма секции'!AS62)</f>
        <v>0</v>
      </c>
      <c r="AS18" s="165"/>
      <c r="AT18" s="165"/>
      <c r="AU18" s="165">
        <f>SUM('Гамма секции'!AU11,'Гамма секции'!AU61,'Гамма секции'!AU62,'Гамма секции'!AU63,'Гамма секции'!AU64,'Гамма секции'!AU65,'Гамма секции'!AV62,'Гамма секции'!AV62)</f>
        <v>0</v>
      </c>
      <c r="AV18" s="165"/>
      <c r="AW18" s="165"/>
      <c r="AX18" s="165">
        <f>SUM('Гамма секции'!AX11,'Гамма секции'!AX61,'Гамма секции'!AX62,'Гамма секции'!AX63,'Гамма секции'!AX64,'Гамма секции'!AX65,'Гамма секции'!AY62,'Гамма секции'!AY62)</f>
        <v>0</v>
      </c>
      <c r="AY18" s="165"/>
      <c r="AZ18" s="165"/>
      <c r="BA18" s="165">
        <f>SUM('Гамма секции'!BA11,'Гамма секции'!BA61,'Гамма секции'!BA62,'Гамма секции'!BA63,'Гамма секции'!BA64,'Гамма секции'!BA65,'Гамма секции'!BB62,'Гамма секции'!BB62)</f>
        <v>0</v>
      </c>
      <c r="BB18" s="165"/>
      <c r="BC18" s="165"/>
      <c r="BD18" s="165">
        <f>SUM('Гамма секции'!BD11,'Гамма секции'!BD61,'Гамма секции'!BD62,'Гамма секции'!BD63,'Гамма секции'!BD64,'Гамма секции'!BD65,'Гамма секции'!BE62,'Гамма секции'!BE62)</f>
        <v>0</v>
      </c>
      <c r="BE18" s="165"/>
      <c r="BF18" s="165"/>
      <c r="BG18" s="165">
        <f>SUM('Гамма секции'!BG11,'Гамма секции'!BG61,'Гамма секции'!BG62,'Гамма секции'!BG63,'Гамма секции'!BG64,'Гамма секции'!BG65,'Гамма секции'!BH62,'Гамма секции'!BH62)</f>
        <v>0</v>
      </c>
      <c r="BH18" s="165"/>
      <c r="BI18" s="165"/>
      <c r="BJ18" s="165">
        <f>SUM('Гамма секции'!BJ11,'Гамма секции'!BJ61,'Гамма секции'!BJ62,'Гамма секции'!BJ63,'Гамма секции'!BJ64,'Гамма секции'!BJ65,'Гамма секции'!BK62,'Гамма секции'!BK62)</f>
        <v>0</v>
      </c>
      <c r="BK18" s="165"/>
      <c r="BL18" s="165"/>
      <c r="BM18" s="165">
        <f>SUM('Гамма секции'!BM11,'Гамма секции'!BM61,'Гамма секции'!BM62,'Гамма секции'!BM63,'Гамма секции'!BM64,'Гамма секции'!BM65,'Гамма секции'!BN62,'Гамма секции'!BN62)</f>
        <v>0</v>
      </c>
      <c r="BN18" s="165"/>
      <c r="BO18" s="165"/>
      <c r="BP18" s="165">
        <f>SUM('Гамма секции'!BP11,'Гамма секции'!BP61,'Гамма секции'!BP62,'Гамма секции'!BP63,'Гамма секции'!BP64,'Гамма секции'!BP65,'Гамма секции'!BQ62,'Гамма секции'!BQ62)</f>
        <v>0</v>
      </c>
      <c r="BQ18" s="165"/>
      <c r="BR18" s="165"/>
      <c r="BS18" s="165">
        <f>SUM('Гамма секции'!BS11,'Гамма секции'!BS61,'Гамма секции'!BS62,'Гамма секции'!BS63,'Гамма секции'!BS64,'Гамма секции'!BS65,'Гамма секции'!BT62,'Гамма секции'!BT62)</f>
        <v>0</v>
      </c>
      <c r="BT18" s="165"/>
      <c r="BU18" s="165"/>
      <c r="BV18" s="165">
        <f>SUM('Гамма секции'!BV11,'Гамма секции'!BV61,'Гамма секции'!BV62,'Гамма секции'!BV63,'Гамма секции'!BV64,'Гамма секции'!BV65,'Гамма секции'!BW62,'Гамма секции'!BW62)</f>
        <v>0</v>
      </c>
      <c r="BW18" s="165"/>
      <c r="BX18" s="165"/>
      <c r="BY18" s="165">
        <f>SUM('Гамма секции'!BY11,'Гамма секции'!BY61,'Гамма секции'!BY62,'Гамма секции'!BY63,'Гамма секции'!BY64,'Гамма секции'!BY65,'Гамма секции'!BZ62,'Гамма секции'!BZ62)</f>
        <v>0</v>
      </c>
      <c r="BZ18" s="165"/>
      <c r="CA18" s="165"/>
      <c r="CB18" s="157">
        <f>SUM(E18:CA18)</f>
        <v>0</v>
      </c>
      <c r="CC18" s="42">
        <v>580</v>
      </c>
      <c r="CD18" s="42">
        <f>CC18-CC18*CC4</f>
        <v>580</v>
      </c>
      <c r="CE18" s="42"/>
      <c r="CF18" s="42">
        <f>CB18*CE18</f>
        <v>0</v>
      </c>
    </row>
    <row r="19" spans="1:84" ht="16.5" customHeight="1">
      <c r="A19" s="158" t="s">
        <v>231</v>
      </c>
      <c r="B19" s="159" t="s">
        <v>232</v>
      </c>
      <c r="C19" s="160" t="s">
        <v>233</v>
      </c>
      <c r="D19" s="95" t="s">
        <v>205</v>
      </c>
      <c r="E19" s="156">
        <f>SUM('Гамма секции'!D15)</f>
        <v>0</v>
      </c>
      <c r="F19" s="156"/>
      <c r="G19" s="156"/>
      <c r="H19" s="156">
        <f>SUM('Гамма секции'!G15)</f>
        <v>0</v>
      </c>
      <c r="I19" s="156"/>
      <c r="J19" s="156"/>
      <c r="K19" s="156">
        <f>SUM('Гамма секции'!J15)</f>
        <v>0</v>
      </c>
      <c r="L19" s="156"/>
      <c r="M19" s="156"/>
      <c r="N19" s="156">
        <f>SUM('Гамма секции'!M15)</f>
        <v>0</v>
      </c>
      <c r="O19" s="156"/>
      <c r="P19" s="156"/>
      <c r="Q19" s="156">
        <f>SUM('Гамма секции'!P15)</f>
        <v>0</v>
      </c>
      <c r="R19" s="156"/>
      <c r="S19" s="156"/>
      <c r="T19" s="156">
        <f>SUM('Гамма секции'!S15)</f>
        <v>0</v>
      </c>
      <c r="U19" s="156"/>
      <c r="V19" s="156"/>
      <c r="W19" s="156">
        <f>SUM('Гамма секции'!V15)</f>
        <v>0</v>
      </c>
      <c r="X19" s="156"/>
      <c r="Y19" s="156"/>
      <c r="Z19" s="156">
        <f>SUM('Гамма секции'!Y15)</f>
        <v>0</v>
      </c>
      <c r="AA19" s="156"/>
      <c r="AB19" s="156"/>
      <c r="AC19" s="156">
        <f>SUM('Гамма секции'!AB15)</f>
        <v>0</v>
      </c>
      <c r="AD19" s="156"/>
      <c r="AE19" s="156"/>
      <c r="AF19" s="156">
        <f>SUM('Гамма секции'!AE15)</f>
        <v>0</v>
      </c>
      <c r="AG19" s="156"/>
      <c r="AH19" s="156"/>
      <c r="AI19" s="156">
        <f>SUM('Гамма секции'!AH15)</f>
        <v>0</v>
      </c>
      <c r="AJ19" s="156"/>
      <c r="AK19" s="156"/>
      <c r="AL19" s="156">
        <f>SUM('Гамма секции'!AK15)</f>
        <v>0</v>
      </c>
      <c r="AM19" s="156"/>
      <c r="AN19" s="156"/>
      <c r="AO19" s="156">
        <f>SUM('Гамма секции'!AN15)</f>
        <v>0</v>
      </c>
      <c r="AP19" s="156"/>
      <c r="AQ19" s="156"/>
      <c r="AR19" s="156">
        <f>SUM('Гамма секции'!AQ15)</f>
        <v>0</v>
      </c>
      <c r="AS19" s="156"/>
      <c r="AT19" s="156"/>
      <c r="AU19" s="156">
        <f>SUM('Гамма секции'!AT15)</f>
        <v>0</v>
      </c>
      <c r="AV19" s="156"/>
      <c r="AW19" s="156"/>
      <c r="AX19" s="156">
        <f>SUM('Гамма секции'!AW15)</f>
        <v>0</v>
      </c>
      <c r="AY19" s="156"/>
      <c r="AZ19" s="156"/>
      <c r="BA19" s="156">
        <f>SUM('Гамма секции'!AZ15)</f>
        <v>0</v>
      </c>
      <c r="BB19" s="156"/>
      <c r="BC19" s="156"/>
      <c r="BD19" s="156">
        <f>SUM('Гамма секции'!BC15)</f>
        <v>0</v>
      </c>
      <c r="BE19" s="156"/>
      <c r="BF19" s="156"/>
      <c r="BG19" s="156">
        <f>SUM('Гамма секции'!BF15)</f>
        <v>0</v>
      </c>
      <c r="BH19" s="156"/>
      <c r="BI19" s="156"/>
      <c r="BJ19" s="156">
        <f>SUM('Гамма секции'!BI15)</f>
        <v>0</v>
      </c>
      <c r="BK19" s="156"/>
      <c r="BL19" s="156"/>
      <c r="BM19" s="156">
        <f>SUM('Гамма секции'!BL15)</f>
        <v>0</v>
      </c>
      <c r="BN19" s="156"/>
      <c r="BO19" s="156"/>
      <c r="BP19" s="156">
        <f>SUM('Гамма секции'!BO15)</f>
        <v>0</v>
      </c>
      <c r="BQ19" s="156"/>
      <c r="BR19" s="156"/>
      <c r="BS19" s="156">
        <f>SUM('Гамма секции'!BR15)</f>
        <v>0</v>
      </c>
      <c r="BT19" s="156"/>
      <c r="BU19" s="156"/>
      <c r="BV19" s="156">
        <f>SUM('Гамма секции'!BU15)</f>
        <v>0</v>
      </c>
      <c r="BW19" s="156"/>
      <c r="BX19" s="156"/>
      <c r="BY19" s="156">
        <f>SUM('Гамма секции'!BX15)</f>
        <v>0</v>
      </c>
      <c r="BZ19" s="156"/>
      <c r="CA19" s="156"/>
      <c r="CB19" s="157">
        <f>SUM(E19:CA19)</f>
        <v>0</v>
      </c>
      <c r="CC19" s="42"/>
      <c r="CD19" s="42"/>
      <c r="CE19" s="42"/>
      <c r="CF19" s="42">
        <f>CB19*CE19</f>
        <v>0</v>
      </c>
    </row>
    <row r="20" spans="1:84" ht="16.5" customHeight="1">
      <c r="A20" s="158" t="s">
        <v>234</v>
      </c>
      <c r="B20" s="159" t="s">
        <v>203</v>
      </c>
      <c r="C20" s="160" t="s">
        <v>235</v>
      </c>
      <c r="D20" s="95" t="s">
        <v>205</v>
      </c>
      <c r="E20" s="156">
        <f>SUM('Гамма секции'!D16)</f>
        <v>0</v>
      </c>
      <c r="F20" s="156"/>
      <c r="G20" s="156"/>
      <c r="H20" s="156">
        <f>SUM('Гамма секции'!G16)</f>
        <v>0</v>
      </c>
      <c r="I20" s="156"/>
      <c r="J20" s="156"/>
      <c r="K20" s="156">
        <f>SUM('Гамма секции'!J16)</f>
        <v>0</v>
      </c>
      <c r="L20" s="156"/>
      <c r="M20" s="156"/>
      <c r="N20" s="156">
        <f>SUM('Гамма секции'!M16)</f>
        <v>0</v>
      </c>
      <c r="O20" s="156"/>
      <c r="P20" s="156"/>
      <c r="Q20" s="156">
        <f>SUM('Гамма секции'!P16)</f>
        <v>0</v>
      </c>
      <c r="R20" s="156"/>
      <c r="S20" s="156"/>
      <c r="T20" s="156">
        <f>SUM('Гамма секции'!S16)</f>
        <v>0</v>
      </c>
      <c r="U20" s="156"/>
      <c r="V20" s="156"/>
      <c r="W20" s="156">
        <f>SUM('Гамма секции'!V16)</f>
        <v>0</v>
      </c>
      <c r="X20" s="156"/>
      <c r="Y20" s="156"/>
      <c r="Z20" s="156">
        <f>SUM('Гамма секции'!Y16)</f>
        <v>0</v>
      </c>
      <c r="AA20" s="156"/>
      <c r="AB20" s="156"/>
      <c r="AC20" s="156">
        <f>SUM('Гамма секции'!AB16)</f>
        <v>0</v>
      </c>
      <c r="AD20" s="156"/>
      <c r="AE20" s="156"/>
      <c r="AF20" s="156">
        <f>SUM('Гамма секции'!AE16)</f>
        <v>0</v>
      </c>
      <c r="AG20" s="156"/>
      <c r="AH20" s="156"/>
      <c r="AI20" s="156">
        <f>SUM('Гамма секции'!AH16)</f>
        <v>0</v>
      </c>
      <c r="AJ20" s="156"/>
      <c r="AK20" s="156"/>
      <c r="AL20" s="156">
        <f>SUM('Гамма секции'!AK16)</f>
        <v>0</v>
      </c>
      <c r="AM20" s="156"/>
      <c r="AN20" s="156"/>
      <c r="AO20" s="156">
        <f>SUM('Гамма секции'!AN16)</f>
        <v>0</v>
      </c>
      <c r="AP20" s="156"/>
      <c r="AQ20" s="156"/>
      <c r="AR20" s="156">
        <f>SUM('Гамма секции'!AQ16)</f>
        <v>0</v>
      </c>
      <c r="AS20" s="156"/>
      <c r="AT20" s="156"/>
      <c r="AU20" s="156">
        <f>SUM('Гамма секции'!AT16)</f>
        <v>0</v>
      </c>
      <c r="AV20" s="156"/>
      <c r="AW20" s="156"/>
      <c r="AX20" s="156">
        <f>SUM('Гамма секции'!AW16)</f>
        <v>0</v>
      </c>
      <c r="AY20" s="156"/>
      <c r="AZ20" s="156"/>
      <c r="BA20" s="156">
        <f>SUM('Гамма секции'!AZ16)</f>
        <v>0</v>
      </c>
      <c r="BB20" s="156"/>
      <c r="BC20" s="156"/>
      <c r="BD20" s="156">
        <f>SUM('Гамма секции'!BC16)</f>
        <v>0</v>
      </c>
      <c r="BE20" s="156"/>
      <c r="BF20" s="156"/>
      <c r="BG20" s="156">
        <f>SUM('Гамма секции'!BF16)</f>
        <v>0</v>
      </c>
      <c r="BH20" s="156"/>
      <c r="BI20" s="156"/>
      <c r="BJ20" s="156">
        <f>SUM('Гамма секции'!BI16)</f>
        <v>0</v>
      </c>
      <c r="BK20" s="156"/>
      <c r="BL20" s="156"/>
      <c r="BM20" s="156">
        <f>SUM('Гамма секции'!BL16)</f>
        <v>0</v>
      </c>
      <c r="BN20" s="156"/>
      <c r="BO20" s="156"/>
      <c r="BP20" s="156">
        <f>SUM('Гамма секции'!BO16)</f>
        <v>0</v>
      </c>
      <c r="BQ20" s="156"/>
      <c r="BR20" s="156"/>
      <c r="BS20" s="156">
        <f>SUM('Гамма секции'!BR16)</f>
        <v>0</v>
      </c>
      <c r="BT20" s="156"/>
      <c r="BU20" s="156"/>
      <c r="BV20" s="156">
        <f>SUM('Гамма секции'!BU16)</f>
        <v>0</v>
      </c>
      <c r="BW20" s="156"/>
      <c r="BX20" s="156"/>
      <c r="BY20" s="156">
        <f>SUM('Гамма секции'!BX16)</f>
        <v>0</v>
      </c>
      <c r="BZ20" s="156"/>
      <c r="CA20" s="156"/>
      <c r="CB20" s="157">
        <f>SUM(E20:CA20)</f>
        <v>0</v>
      </c>
      <c r="CC20" s="42">
        <v>580</v>
      </c>
      <c r="CD20" s="42">
        <f>CC20-CC20*CC4</f>
        <v>580</v>
      </c>
      <c r="CE20" s="42"/>
      <c r="CF20" s="42">
        <f>CB20*CE20</f>
        <v>0</v>
      </c>
    </row>
    <row r="21" spans="1:84" ht="16.5" customHeight="1">
      <c r="A21" s="158" t="s">
        <v>236</v>
      </c>
      <c r="B21" s="159" t="s">
        <v>203</v>
      </c>
      <c r="C21" s="160" t="s">
        <v>237</v>
      </c>
      <c r="D21" s="95" t="s">
        <v>205</v>
      </c>
      <c r="E21" s="156">
        <f>SUM('Гамма секции'!D17)</f>
        <v>0</v>
      </c>
      <c r="F21" s="156"/>
      <c r="G21" s="156"/>
      <c r="H21" s="156">
        <f>SUM('Гамма секции'!G17)</f>
        <v>0</v>
      </c>
      <c r="I21" s="156"/>
      <c r="J21" s="156"/>
      <c r="K21" s="156">
        <f>SUM('Гамма секции'!J17)</f>
        <v>0</v>
      </c>
      <c r="L21" s="156"/>
      <c r="M21" s="156"/>
      <c r="N21" s="156">
        <f>SUM('Гамма секции'!M17)</f>
        <v>0</v>
      </c>
      <c r="O21" s="156"/>
      <c r="P21" s="156"/>
      <c r="Q21" s="156">
        <f>SUM('Гамма секции'!P17)</f>
        <v>0</v>
      </c>
      <c r="R21" s="156"/>
      <c r="S21" s="156"/>
      <c r="T21" s="156">
        <f>SUM('Гамма секции'!S17)</f>
        <v>0</v>
      </c>
      <c r="U21" s="156"/>
      <c r="V21" s="156"/>
      <c r="W21" s="156">
        <f>SUM('Гамма секции'!V17)</f>
        <v>0</v>
      </c>
      <c r="X21" s="156"/>
      <c r="Y21" s="156"/>
      <c r="Z21" s="156">
        <f>SUM('Гамма секции'!Y17)</f>
        <v>0</v>
      </c>
      <c r="AA21" s="156"/>
      <c r="AB21" s="156"/>
      <c r="AC21" s="156">
        <f>SUM('Гамма секции'!AB17)</f>
        <v>0</v>
      </c>
      <c r="AD21" s="156"/>
      <c r="AE21" s="156"/>
      <c r="AF21" s="156">
        <f>SUM('Гамма секции'!AE17)</f>
        <v>0</v>
      </c>
      <c r="AG21" s="156"/>
      <c r="AH21" s="156"/>
      <c r="AI21" s="156">
        <f>SUM('Гамма секции'!AH17)</f>
        <v>0</v>
      </c>
      <c r="AJ21" s="156"/>
      <c r="AK21" s="156"/>
      <c r="AL21" s="156">
        <f>SUM('Гамма секции'!AK17)</f>
        <v>0</v>
      </c>
      <c r="AM21" s="156"/>
      <c r="AN21" s="156"/>
      <c r="AO21" s="156">
        <f>SUM('Гамма секции'!AN17)</f>
        <v>0</v>
      </c>
      <c r="AP21" s="156"/>
      <c r="AQ21" s="156"/>
      <c r="AR21" s="156">
        <f>SUM('Гамма секции'!AQ17)</f>
        <v>0</v>
      </c>
      <c r="AS21" s="156"/>
      <c r="AT21" s="156"/>
      <c r="AU21" s="156">
        <f>SUM('Гамма секции'!AT17)</f>
        <v>0</v>
      </c>
      <c r="AV21" s="156"/>
      <c r="AW21" s="156"/>
      <c r="AX21" s="156">
        <f>SUM('Гамма секции'!AW17)</f>
        <v>0</v>
      </c>
      <c r="AY21" s="156"/>
      <c r="AZ21" s="156"/>
      <c r="BA21" s="156">
        <f>SUM('Гамма секции'!AZ17)</f>
        <v>0</v>
      </c>
      <c r="BB21" s="156"/>
      <c r="BC21" s="156"/>
      <c r="BD21" s="156">
        <f>SUM('Гамма секции'!BC17)</f>
        <v>0</v>
      </c>
      <c r="BE21" s="156"/>
      <c r="BF21" s="156"/>
      <c r="BG21" s="156">
        <f>SUM('Гамма секции'!BF17)</f>
        <v>0</v>
      </c>
      <c r="BH21" s="156"/>
      <c r="BI21" s="156"/>
      <c r="BJ21" s="156">
        <f>SUM('Гамма секции'!BI17)</f>
        <v>0</v>
      </c>
      <c r="BK21" s="156"/>
      <c r="BL21" s="156"/>
      <c r="BM21" s="156">
        <f>SUM('Гамма секции'!BL17)</f>
        <v>0</v>
      </c>
      <c r="BN21" s="156"/>
      <c r="BO21" s="156"/>
      <c r="BP21" s="156">
        <f>SUM('Гамма секции'!BO17)</f>
        <v>0</v>
      </c>
      <c r="BQ21" s="156"/>
      <c r="BR21" s="156"/>
      <c r="BS21" s="156">
        <f>SUM('Гамма секции'!BR17)</f>
        <v>0</v>
      </c>
      <c r="BT21" s="156"/>
      <c r="BU21" s="156"/>
      <c r="BV21" s="156">
        <f>SUM('Гамма секции'!BU17)</f>
        <v>0</v>
      </c>
      <c r="BW21" s="156"/>
      <c r="BX21" s="156"/>
      <c r="BY21" s="156">
        <f>SUM('Гамма секции'!BX17)</f>
        <v>0</v>
      </c>
      <c r="BZ21" s="156"/>
      <c r="CA21" s="156"/>
      <c r="CB21" s="157">
        <f>SUM(E21:CA21)</f>
        <v>0</v>
      </c>
      <c r="CC21" s="42">
        <v>1550</v>
      </c>
      <c r="CD21" s="42">
        <f>CC21-CC21*CC4</f>
        <v>1550</v>
      </c>
      <c r="CE21" s="42"/>
      <c r="CF21" s="42">
        <f>CB21*CE21</f>
        <v>0</v>
      </c>
    </row>
    <row r="22" spans="1:84" ht="16.5" customHeight="1">
      <c r="A22" s="158" t="s">
        <v>238</v>
      </c>
      <c r="B22" s="159" t="s">
        <v>203</v>
      </c>
      <c r="C22" s="160" t="s">
        <v>239</v>
      </c>
      <c r="D22" s="95" t="s">
        <v>205</v>
      </c>
      <c r="E22" s="156">
        <f>SUM('Гамма секции'!D18)</f>
        <v>0</v>
      </c>
      <c r="F22" s="156"/>
      <c r="G22" s="156"/>
      <c r="H22" s="156">
        <f>SUM('Гамма секции'!G18)</f>
        <v>0</v>
      </c>
      <c r="I22" s="156"/>
      <c r="J22" s="156"/>
      <c r="K22" s="156">
        <f>SUM('Гамма секции'!J18)</f>
        <v>0</v>
      </c>
      <c r="L22" s="156"/>
      <c r="M22" s="156"/>
      <c r="N22" s="156">
        <f>SUM('Гамма секции'!M18)</f>
        <v>0</v>
      </c>
      <c r="O22" s="156"/>
      <c r="P22" s="156"/>
      <c r="Q22" s="156">
        <f>SUM('Гамма секции'!P18)</f>
        <v>0</v>
      </c>
      <c r="R22" s="156"/>
      <c r="S22" s="156"/>
      <c r="T22" s="156">
        <f>SUM('Гамма секции'!S18)</f>
        <v>0</v>
      </c>
      <c r="U22" s="156"/>
      <c r="V22" s="156"/>
      <c r="W22" s="156">
        <f>SUM('Гамма секции'!V18)</f>
        <v>0</v>
      </c>
      <c r="X22" s="156"/>
      <c r="Y22" s="156"/>
      <c r="Z22" s="156">
        <f>SUM('Гамма секции'!Y18)</f>
        <v>0</v>
      </c>
      <c r="AA22" s="156"/>
      <c r="AB22" s="156"/>
      <c r="AC22" s="156">
        <f>SUM('Гамма секции'!AB18)</f>
        <v>0</v>
      </c>
      <c r="AD22" s="156"/>
      <c r="AE22" s="156"/>
      <c r="AF22" s="156">
        <f>SUM('Гамма секции'!AE18)</f>
        <v>0</v>
      </c>
      <c r="AG22" s="156"/>
      <c r="AH22" s="156"/>
      <c r="AI22" s="156">
        <f>SUM('Гамма секции'!AH18)</f>
        <v>0</v>
      </c>
      <c r="AJ22" s="156"/>
      <c r="AK22" s="156"/>
      <c r="AL22" s="156">
        <f>SUM('Гамма секции'!AK18)</f>
        <v>0</v>
      </c>
      <c r="AM22" s="156"/>
      <c r="AN22" s="156"/>
      <c r="AO22" s="156">
        <f>SUM('Гамма секции'!AN18)</f>
        <v>0</v>
      </c>
      <c r="AP22" s="156"/>
      <c r="AQ22" s="156"/>
      <c r="AR22" s="156">
        <f>SUM('Гамма секции'!AQ18)</f>
        <v>0</v>
      </c>
      <c r="AS22" s="156"/>
      <c r="AT22" s="156"/>
      <c r="AU22" s="156">
        <f>SUM('Гамма секции'!AT18)</f>
        <v>0</v>
      </c>
      <c r="AV22" s="156"/>
      <c r="AW22" s="156"/>
      <c r="AX22" s="156">
        <f>SUM('Гамма секции'!AW18)</f>
        <v>0</v>
      </c>
      <c r="AY22" s="156"/>
      <c r="AZ22" s="156"/>
      <c r="BA22" s="156">
        <f>SUM('Гамма секции'!AZ18)</f>
        <v>0</v>
      </c>
      <c r="BB22" s="156"/>
      <c r="BC22" s="156"/>
      <c r="BD22" s="156">
        <f>SUM('Гамма секции'!BC18)</f>
        <v>0</v>
      </c>
      <c r="BE22" s="156"/>
      <c r="BF22" s="156"/>
      <c r="BG22" s="156">
        <f>SUM('Гамма секции'!BF18)</f>
        <v>0</v>
      </c>
      <c r="BH22" s="156"/>
      <c r="BI22" s="156"/>
      <c r="BJ22" s="156">
        <f>SUM('Гамма секции'!BI18)</f>
        <v>0</v>
      </c>
      <c r="BK22" s="156"/>
      <c r="BL22" s="156"/>
      <c r="BM22" s="156">
        <f>SUM('Гамма секции'!BL18)</f>
        <v>0</v>
      </c>
      <c r="BN22" s="156"/>
      <c r="BO22" s="156"/>
      <c r="BP22" s="156">
        <f>SUM('Гамма секции'!BO18)</f>
        <v>0</v>
      </c>
      <c r="BQ22" s="156"/>
      <c r="BR22" s="156"/>
      <c r="BS22" s="156">
        <f>SUM('Гамма секции'!BR18)</f>
        <v>0</v>
      </c>
      <c r="BT22" s="156"/>
      <c r="BU22" s="156"/>
      <c r="BV22" s="156">
        <f>SUM('Гамма секции'!BU18)</f>
        <v>0</v>
      </c>
      <c r="BW22" s="156"/>
      <c r="BX22" s="156"/>
      <c r="BY22" s="156">
        <f>SUM('Гамма секции'!BX18)</f>
        <v>0</v>
      </c>
      <c r="BZ22" s="156"/>
      <c r="CA22" s="156"/>
      <c r="CB22" s="157">
        <f>SUM(E22:CA22)</f>
        <v>0</v>
      </c>
      <c r="CC22" s="42">
        <v>1040</v>
      </c>
      <c r="CD22" s="42">
        <f>CC22-CC22*CC4</f>
        <v>1040</v>
      </c>
      <c r="CE22" s="42"/>
      <c r="CF22" s="42">
        <f>CB22*CE22</f>
        <v>0</v>
      </c>
    </row>
    <row r="23" spans="1:84" ht="16.5" customHeight="1">
      <c r="A23" s="158" t="s">
        <v>240</v>
      </c>
      <c r="B23" s="162" t="s">
        <v>232</v>
      </c>
      <c r="C23" s="166" t="s">
        <v>241</v>
      </c>
      <c r="D23" s="164" t="s">
        <v>222</v>
      </c>
      <c r="E23" s="165">
        <f>SUM('Гамма секции'!E15)</f>
        <v>0</v>
      </c>
      <c r="F23" s="165"/>
      <c r="G23" s="165"/>
      <c r="H23" s="165">
        <f>SUM('Гамма секции'!H15)</f>
        <v>0</v>
      </c>
      <c r="I23" s="165"/>
      <c r="J23" s="165"/>
      <c r="K23" s="165">
        <f>SUM('Гамма секции'!K15)</f>
        <v>0</v>
      </c>
      <c r="L23" s="165"/>
      <c r="M23" s="165"/>
      <c r="N23" s="165">
        <f>SUM('Гамма секции'!N15)</f>
        <v>0</v>
      </c>
      <c r="O23" s="165"/>
      <c r="P23" s="165"/>
      <c r="Q23" s="165">
        <f>SUM('Гамма секции'!Q15)</f>
        <v>0</v>
      </c>
      <c r="R23" s="165"/>
      <c r="S23" s="165"/>
      <c r="T23" s="165">
        <f>SUM('Гамма секции'!T15)</f>
        <v>0</v>
      </c>
      <c r="U23" s="165"/>
      <c r="V23" s="165"/>
      <c r="W23" s="165">
        <f>SUM('Гамма секции'!W15)</f>
        <v>0</v>
      </c>
      <c r="X23" s="165"/>
      <c r="Y23" s="165"/>
      <c r="Z23" s="165">
        <f>SUM('Гамма секции'!Z15)</f>
        <v>0</v>
      </c>
      <c r="AA23" s="165"/>
      <c r="AB23" s="165"/>
      <c r="AC23" s="165">
        <f>SUM('Гамма секции'!AC15)</f>
        <v>0</v>
      </c>
      <c r="AD23" s="165"/>
      <c r="AE23" s="165"/>
      <c r="AF23" s="165">
        <f>SUM('Гамма секции'!AF15)</f>
        <v>0</v>
      </c>
      <c r="AG23" s="165"/>
      <c r="AH23" s="165"/>
      <c r="AI23" s="165">
        <f>SUM('Гамма секции'!AI15)</f>
        <v>0</v>
      </c>
      <c r="AJ23" s="165"/>
      <c r="AK23" s="165"/>
      <c r="AL23" s="165">
        <f>SUM('Гамма секции'!AL15)</f>
        <v>0</v>
      </c>
      <c r="AM23" s="165"/>
      <c r="AN23" s="165"/>
      <c r="AO23" s="165">
        <f>SUM('Гамма секции'!AO15)</f>
        <v>0</v>
      </c>
      <c r="AP23" s="165"/>
      <c r="AQ23" s="165"/>
      <c r="AR23" s="165">
        <f>SUM('Гамма секции'!AR15)</f>
        <v>0</v>
      </c>
      <c r="AS23" s="165"/>
      <c r="AT23" s="165"/>
      <c r="AU23" s="165">
        <f>SUM('Гамма секции'!AU15)</f>
        <v>0</v>
      </c>
      <c r="AV23" s="165"/>
      <c r="AW23" s="165"/>
      <c r="AX23" s="165">
        <f>SUM('Гамма секции'!AX15)</f>
        <v>0</v>
      </c>
      <c r="AY23" s="165"/>
      <c r="AZ23" s="165"/>
      <c r="BA23" s="165">
        <f>SUM('Гамма секции'!BA15)</f>
        <v>0</v>
      </c>
      <c r="BB23" s="165"/>
      <c r="BC23" s="165"/>
      <c r="BD23" s="165">
        <f>SUM('Гамма секции'!BD15)</f>
        <v>0</v>
      </c>
      <c r="BE23" s="165"/>
      <c r="BF23" s="165"/>
      <c r="BG23" s="165">
        <f>SUM('Гамма секции'!BG15)</f>
        <v>0</v>
      </c>
      <c r="BH23" s="165"/>
      <c r="BI23" s="165"/>
      <c r="BJ23" s="165">
        <f>SUM('Гамма секции'!BJ15)</f>
        <v>0</v>
      </c>
      <c r="BK23" s="165"/>
      <c r="BL23" s="165"/>
      <c r="BM23" s="165">
        <f>SUM('Гамма секции'!BM15)</f>
        <v>0</v>
      </c>
      <c r="BN23" s="165"/>
      <c r="BO23" s="165"/>
      <c r="BP23" s="165">
        <f>SUM('Гамма секции'!BP15)</f>
        <v>0</v>
      </c>
      <c r="BQ23" s="165"/>
      <c r="BR23" s="165"/>
      <c r="BS23" s="165">
        <f>SUM('Гамма секции'!BS15)</f>
        <v>0</v>
      </c>
      <c r="BT23" s="165"/>
      <c r="BU23" s="165"/>
      <c r="BV23" s="165">
        <f>SUM('Гамма секции'!BV15)</f>
        <v>0</v>
      </c>
      <c r="BW23" s="165"/>
      <c r="BX23" s="165"/>
      <c r="BY23" s="165">
        <f>SUM('Гамма секции'!BY15)</f>
        <v>0</v>
      </c>
      <c r="BZ23" s="165"/>
      <c r="CA23" s="165"/>
      <c r="CB23" s="157">
        <f>SUM(E23:CA23)</f>
        <v>0</v>
      </c>
      <c r="CC23" s="42"/>
      <c r="CD23" s="42"/>
      <c r="CE23" s="42"/>
      <c r="CF23" s="42">
        <f>CB23*CE23</f>
        <v>0</v>
      </c>
    </row>
    <row r="24" spans="1:84" ht="16.5" customHeight="1">
      <c r="A24" s="158" t="s">
        <v>242</v>
      </c>
      <c r="B24" s="162" t="s">
        <v>203</v>
      </c>
      <c r="C24" s="166" t="s">
        <v>243</v>
      </c>
      <c r="D24" s="164" t="s">
        <v>222</v>
      </c>
      <c r="E24" s="165">
        <f>SUM('Гамма секции'!E16)</f>
        <v>0</v>
      </c>
      <c r="F24" s="165"/>
      <c r="G24" s="165"/>
      <c r="H24" s="165">
        <f>SUM('Гамма секции'!H16)</f>
        <v>0</v>
      </c>
      <c r="I24" s="165"/>
      <c r="J24" s="165"/>
      <c r="K24" s="165">
        <f>SUM('Гамма секции'!K16)</f>
        <v>0</v>
      </c>
      <c r="L24" s="165"/>
      <c r="M24" s="165"/>
      <c r="N24" s="165">
        <f>SUM('Гамма секции'!N16)</f>
        <v>0</v>
      </c>
      <c r="O24" s="165"/>
      <c r="P24" s="165"/>
      <c r="Q24" s="165">
        <f>SUM('Гамма секции'!Q16)</f>
        <v>0</v>
      </c>
      <c r="R24" s="165"/>
      <c r="S24" s="165"/>
      <c r="T24" s="165">
        <f>SUM('Гамма секции'!T16)</f>
        <v>0</v>
      </c>
      <c r="U24" s="165"/>
      <c r="V24" s="165"/>
      <c r="W24" s="165">
        <f>SUM('Гамма секции'!W16)</f>
        <v>0</v>
      </c>
      <c r="X24" s="165"/>
      <c r="Y24" s="165"/>
      <c r="Z24" s="165">
        <f>SUM('Гамма секции'!Z16)</f>
        <v>0</v>
      </c>
      <c r="AA24" s="165"/>
      <c r="AB24" s="165"/>
      <c r="AC24" s="165">
        <f>SUM('Гамма секции'!AC16)</f>
        <v>0</v>
      </c>
      <c r="AD24" s="165"/>
      <c r="AE24" s="165"/>
      <c r="AF24" s="165">
        <f>SUM('Гамма секции'!AF16)</f>
        <v>0</v>
      </c>
      <c r="AG24" s="165"/>
      <c r="AH24" s="165"/>
      <c r="AI24" s="165">
        <f>SUM('Гамма секции'!AI16)</f>
        <v>0</v>
      </c>
      <c r="AJ24" s="165"/>
      <c r="AK24" s="165"/>
      <c r="AL24" s="165">
        <f>SUM('Гамма секции'!AL16)</f>
        <v>0</v>
      </c>
      <c r="AM24" s="165"/>
      <c r="AN24" s="165"/>
      <c r="AO24" s="165">
        <f>SUM('Гамма секции'!AO16)</f>
        <v>0</v>
      </c>
      <c r="AP24" s="165"/>
      <c r="AQ24" s="165"/>
      <c r="AR24" s="165">
        <f>SUM('Гамма секции'!AR16)</f>
        <v>0</v>
      </c>
      <c r="AS24" s="165"/>
      <c r="AT24" s="165"/>
      <c r="AU24" s="165">
        <f>SUM('Гамма секции'!AU16)</f>
        <v>0</v>
      </c>
      <c r="AV24" s="165"/>
      <c r="AW24" s="165"/>
      <c r="AX24" s="165">
        <f>SUM('Гамма секции'!AX16)</f>
        <v>0</v>
      </c>
      <c r="AY24" s="165"/>
      <c r="AZ24" s="165"/>
      <c r="BA24" s="165">
        <f>SUM('Гамма секции'!BA16)</f>
        <v>0</v>
      </c>
      <c r="BB24" s="165"/>
      <c r="BC24" s="165"/>
      <c r="BD24" s="165">
        <f>SUM('Гамма секции'!BD16)</f>
        <v>0</v>
      </c>
      <c r="BE24" s="165"/>
      <c r="BF24" s="165"/>
      <c r="BG24" s="165">
        <f>SUM('Гамма секции'!BG16)</f>
        <v>0</v>
      </c>
      <c r="BH24" s="165"/>
      <c r="BI24" s="165"/>
      <c r="BJ24" s="165">
        <f>SUM('Гамма секции'!BJ16)</f>
        <v>0</v>
      </c>
      <c r="BK24" s="165"/>
      <c r="BL24" s="165"/>
      <c r="BM24" s="165">
        <f>SUM('Гамма секции'!BM16)</f>
        <v>0</v>
      </c>
      <c r="BN24" s="165"/>
      <c r="BO24" s="165"/>
      <c r="BP24" s="165">
        <f>SUM('Гамма секции'!BP16)</f>
        <v>0</v>
      </c>
      <c r="BQ24" s="165"/>
      <c r="BR24" s="165"/>
      <c r="BS24" s="165">
        <f>SUM('Гамма секции'!BS16)</f>
        <v>0</v>
      </c>
      <c r="BT24" s="165"/>
      <c r="BU24" s="165"/>
      <c r="BV24" s="165">
        <f>SUM('Гамма секции'!BV16)</f>
        <v>0</v>
      </c>
      <c r="BW24" s="165"/>
      <c r="BX24" s="165"/>
      <c r="BY24" s="165">
        <f>SUM('Гамма секции'!BY16)</f>
        <v>0</v>
      </c>
      <c r="BZ24" s="165"/>
      <c r="CA24" s="165"/>
      <c r="CB24" s="157">
        <f>SUM(E24:CA24)</f>
        <v>0</v>
      </c>
      <c r="CC24" s="42">
        <v>1210</v>
      </c>
      <c r="CD24" s="42">
        <f>CC24-CC24*CC4</f>
        <v>1210</v>
      </c>
      <c r="CE24" s="42"/>
      <c r="CF24" s="42">
        <f>CB24*CE24</f>
        <v>0</v>
      </c>
    </row>
    <row r="25" spans="1:84" ht="16.5" customHeight="1">
      <c r="A25" s="158" t="s">
        <v>244</v>
      </c>
      <c r="B25" s="162" t="s">
        <v>203</v>
      </c>
      <c r="C25" s="166" t="s">
        <v>245</v>
      </c>
      <c r="D25" s="164" t="s">
        <v>222</v>
      </c>
      <c r="E25" s="165">
        <f>SUM('Гамма секции'!E17)</f>
        <v>0</v>
      </c>
      <c r="F25" s="165"/>
      <c r="G25" s="165"/>
      <c r="H25" s="165">
        <f>SUM('Гамма секции'!H17)</f>
        <v>0</v>
      </c>
      <c r="I25" s="165"/>
      <c r="J25" s="165"/>
      <c r="K25" s="165">
        <f>SUM('Гамма секции'!K17)</f>
        <v>0</v>
      </c>
      <c r="L25" s="165"/>
      <c r="M25" s="165"/>
      <c r="N25" s="165">
        <f>SUM('Гамма секции'!N17)</f>
        <v>0</v>
      </c>
      <c r="O25" s="165"/>
      <c r="P25" s="165"/>
      <c r="Q25" s="165">
        <f>SUM('Гамма секции'!Q17)</f>
        <v>0</v>
      </c>
      <c r="R25" s="165"/>
      <c r="S25" s="165"/>
      <c r="T25" s="165">
        <f>SUM('Гамма секции'!T17)</f>
        <v>0</v>
      </c>
      <c r="U25" s="165"/>
      <c r="V25" s="165"/>
      <c r="W25" s="165">
        <f>SUM('Гамма секции'!W17)</f>
        <v>0</v>
      </c>
      <c r="X25" s="165"/>
      <c r="Y25" s="165"/>
      <c r="Z25" s="165">
        <f>SUM('Гамма секции'!Z17)</f>
        <v>0</v>
      </c>
      <c r="AA25" s="165"/>
      <c r="AB25" s="165"/>
      <c r="AC25" s="165">
        <f>SUM('Гамма секции'!AC17)</f>
        <v>0</v>
      </c>
      <c r="AD25" s="165"/>
      <c r="AE25" s="165"/>
      <c r="AF25" s="165">
        <f>SUM('Гамма секции'!AF17)</f>
        <v>0</v>
      </c>
      <c r="AG25" s="165"/>
      <c r="AH25" s="165"/>
      <c r="AI25" s="165">
        <f>SUM('Гамма секции'!AI17)</f>
        <v>0</v>
      </c>
      <c r="AJ25" s="165"/>
      <c r="AK25" s="165"/>
      <c r="AL25" s="165">
        <f>SUM('Гамма секции'!AL17)</f>
        <v>0</v>
      </c>
      <c r="AM25" s="165"/>
      <c r="AN25" s="165"/>
      <c r="AO25" s="165">
        <f>SUM('Гамма секции'!AO17)</f>
        <v>0</v>
      </c>
      <c r="AP25" s="165"/>
      <c r="AQ25" s="165"/>
      <c r="AR25" s="165">
        <f>SUM('Гамма секции'!AR17)</f>
        <v>0</v>
      </c>
      <c r="AS25" s="165"/>
      <c r="AT25" s="165"/>
      <c r="AU25" s="165">
        <f>SUM('Гамма секции'!AU17)</f>
        <v>0</v>
      </c>
      <c r="AV25" s="165"/>
      <c r="AW25" s="165"/>
      <c r="AX25" s="165">
        <f>SUM('Гамма секции'!AX17)</f>
        <v>0</v>
      </c>
      <c r="AY25" s="165"/>
      <c r="AZ25" s="165"/>
      <c r="BA25" s="165">
        <f>SUM('Гамма секции'!BA17)</f>
        <v>0</v>
      </c>
      <c r="BB25" s="165"/>
      <c r="BC25" s="165"/>
      <c r="BD25" s="165">
        <f>SUM('Гамма секции'!BD17)</f>
        <v>0</v>
      </c>
      <c r="BE25" s="165"/>
      <c r="BF25" s="165"/>
      <c r="BG25" s="165">
        <f>SUM('Гамма секции'!BG17)</f>
        <v>0</v>
      </c>
      <c r="BH25" s="165"/>
      <c r="BI25" s="165"/>
      <c r="BJ25" s="165">
        <f>SUM('Гамма секции'!BJ17)</f>
        <v>0</v>
      </c>
      <c r="BK25" s="165"/>
      <c r="BL25" s="165"/>
      <c r="BM25" s="165">
        <f>SUM('Гамма секции'!BM17)</f>
        <v>0</v>
      </c>
      <c r="BN25" s="165"/>
      <c r="BO25" s="165"/>
      <c r="BP25" s="165">
        <f>SUM('Гамма секции'!BP17)</f>
        <v>0</v>
      </c>
      <c r="BQ25" s="165"/>
      <c r="BR25" s="165"/>
      <c r="BS25" s="165">
        <f>SUM('Гамма секции'!BS17)</f>
        <v>0</v>
      </c>
      <c r="BT25" s="165"/>
      <c r="BU25" s="165"/>
      <c r="BV25" s="165">
        <f>SUM('Гамма секции'!BV17)</f>
        <v>0</v>
      </c>
      <c r="BW25" s="165"/>
      <c r="BX25" s="165"/>
      <c r="BY25" s="165">
        <f>SUM('Гамма секции'!BY17)</f>
        <v>0</v>
      </c>
      <c r="BZ25" s="165"/>
      <c r="CA25" s="165"/>
      <c r="CB25" s="157">
        <f>SUM(E25:CA25)</f>
        <v>0</v>
      </c>
      <c r="CC25" s="42">
        <v>1460</v>
      </c>
      <c r="CD25" s="42">
        <f>CC25-CC25*CC4</f>
        <v>1460</v>
      </c>
      <c r="CE25" s="42"/>
      <c r="CF25" s="42">
        <f>CB25*CE25</f>
        <v>0</v>
      </c>
    </row>
    <row r="26" spans="1:84" ht="16.5" customHeight="1">
      <c r="A26" s="158" t="s">
        <v>246</v>
      </c>
      <c r="B26" s="162" t="s">
        <v>203</v>
      </c>
      <c r="C26" s="166" t="s">
        <v>247</v>
      </c>
      <c r="D26" s="164" t="s">
        <v>222</v>
      </c>
      <c r="E26" s="165">
        <f>SUM('Гамма секции'!E18)</f>
        <v>0</v>
      </c>
      <c r="F26" s="165"/>
      <c r="G26" s="165"/>
      <c r="H26" s="165">
        <f>SUM('Гамма секции'!H18)</f>
        <v>0</v>
      </c>
      <c r="I26" s="165"/>
      <c r="J26" s="165"/>
      <c r="K26" s="165">
        <f>SUM('Гамма секции'!K18)</f>
        <v>0</v>
      </c>
      <c r="L26" s="165"/>
      <c r="M26" s="165"/>
      <c r="N26" s="165">
        <f>SUM('Гамма секции'!N18)</f>
        <v>0</v>
      </c>
      <c r="O26" s="165"/>
      <c r="P26" s="165"/>
      <c r="Q26" s="165">
        <f>SUM('Гамма секции'!Q18)</f>
        <v>0</v>
      </c>
      <c r="R26" s="165"/>
      <c r="S26" s="165"/>
      <c r="T26" s="165">
        <f>SUM('Гамма секции'!T18)</f>
        <v>0</v>
      </c>
      <c r="U26" s="165"/>
      <c r="V26" s="165"/>
      <c r="W26" s="165">
        <f>SUM('Гамма секции'!W18)</f>
        <v>0</v>
      </c>
      <c r="X26" s="165"/>
      <c r="Y26" s="165"/>
      <c r="Z26" s="165">
        <f>SUM('Гамма секции'!Z18)</f>
        <v>0</v>
      </c>
      <c r="AA26" s="165"/>
      <c r="AB26" s="165"/>
      <c r="AC26" s="165">
        <f>SUM('Гамма секции'!AC18)</f>
        <v>0</v>
      </c>
      <c r="AD26" s="165"/>
      <c r="AE26" s="165"/>
      <c r="AF26" s="165">
        <f>SUM('Гамма секции'!AF18)</f>
        <v>0</v>
      </c>
      <c r="AG26" s="165"/>
      <c r="AH26" s="165"/>
      <c r="AI26" s="165">
        <f>SUM('Гамма секции'!AI18)</f>
        <v>0</v>
      </c>
      <c r="AJ26" s="165"/>
      <c r="AK26" s="165"/>
      <c r="AL26" s="165">
        <f>SUM('Гамма секции'!AL18)</f>
        <v>0</v>
      </c>
      <c r="AM26" s="165"/>
      <c r="AN26" s="165"/>
      <c r="AO26" s="165">
        <f>SUM('Гамма секции'!AO18)</f>
        <v>0</v>
      </c>
      <c r="AP26" s="165"/>
      <c r="AQ26" s="165"/>
      <c r="AR26" s="165">
        <f>SUM('Гамма секции'!AR18)</f>
        <v>0</v>
      </c>
      <c r="AS26" s="165"/>
      <c r="AT26" s="165"/>
      <c r="AU26" s="165">
        <f>SUM('Гамма секции'!AU18)</f>
        <v>0</v>
      </c>
      <c r="AV26" s="165"/>
      <c r="AW26" s="165"/>
      <c r="AX26" s="165">
        <f>SUM('Гамма секции'!AX18)</f>
        <v>0</v>
      </c>
      <c r="AY26" s="165"/>
      <c r="AZ26" s="165"/>
      <c r="BA26" s="165">
        <f>SUM('Гамма секции'!BA18)</f>
        <v>0</v>
      </c>
      <c r="BB26" s="165"/>
      <c r="BC26" s="165"/>
      <c r="BD26" s="165">
        <f>SUM('Гамма секции'!BD18)</f>
        <v>0</v>
      </c>
      <c r="BE26" s="165"/>
      <c r="BF26" s="165"/>
      <c r="BG26" s="165">
        <f>SUM('Гамма секции'!BG18)</f>
        <v>0</v>
      </c>
      <c r="BH26" s="165"/>
      <c r="BI26" s="165"/>
      <c r="BJ26" s="165">
        <f>SUM('Гамма секции'!BJ18)</f>
        <v>0</v>
      </c>
      <c r="BK26" s="165"/>
      <c r="BL26" s="165"/>
      <c r="BM26" s="165">
        <f>SUM('Гамма секции'!BM18)</f>
        <v>0</v>
      </c>
      <c r="BN26" s="165"/>
      <c r="BO26" s="165"/>
      <c r="BP26" s="165">
        <f>SUM('Гамма секции'!BP18)</f>
        <v>0</v>
      </c>
      <c r="BQ26" s="165"/>
      <c r="BR26" s="165"/>
      <c r="BS26" s="165">
        <f>SUM('Гамма секции'!BS18)</f>
        <v>0</v>
      </c>
      <c r="BT26" s="165"/>
      <c r="BU26" s="165"/>
      <c r="BV26" s="165">
        <f>SUM('Гамма секции'!BV18)</f>
        <v>0</v>
      </c>
      <c r="BW26" s="165"/>
      <c r="BX26" s="165"/>
      <c r="BY26" s="165">
        <f>SUM('Гамма секции'!BY18)</f>
        <v>0</v>
      </c>
      <c r="BZ26" s="165"/>
      <c r="CA26" s="165"/>
      <c r="CB26" s="157">
        <f>SUM(E26:CA26)</f>
        <v>0</v>
      </c>
      <c r="CC26" s="42">
        <v>1790</v>
      </c>
      <c r="CD26" s="42">
        <f>CC26-CC26*CC4</f>
        <v>1790</v>
      </c>
      <c r="CE26" s="42"/>
      <c r="CF26" s="42">
        <f>CB26*CE26</f>
        <v>0</v>
      </c>
    </row>
    <row r="27" spans="1:84" ht="16.5" customHeight="1">
      <c r="A27" s="158" t="s">
        <v>248</v>
      </c>
      <c r="B27" s="159" t="s">
        <v>203</v>
      </c>
      <c r="C27" s="160" t="s">
        <v>249</v>
      </c>
      <c r="D27" s="95" t="s">
        <v>205</v>
      </c>
      <c r="E27" s="156">
        <f>SUM('Гамма секции'!D20,'Гамма секции'!D20,'Гамма секции'!E20)</f>
        <v>0</v>
      </c>
      <c r="F27" s="156"/>
      <c r="G27" s="156"/>
      <c r="H27" s="156">
        <f>SUM('Гамма секции'!G20,'Гамма секции'!G20,'Гамма секции'!H20)</f>
        <v>0</v>
      </c>
      <c r="I27" s="156"/>
      <c r="J27" s="156"/>
      <c r="K27" s="156">
        <f>SUM('Гамма секции'!J20,'Гамма секции'!J20,'Гамма секции'!K20)</f>
        <v>0</v>
      </c>
      <c r="L27" s="156"/>
      <c r="M27" s="156"/>
      <c r="N27" s="156">
        <f>SUM('Гамма секции'!M20,'Гамма секции'!M20,'Гамма секции'!N20)</f>
        <v>0</v>
      </c>
      <c r="O27" s="156"/>
      <c r="P27" s="156"/>
      <c r="Q27" s="156">
        <f>SUM('Гамма секции'!P20,'Гамма секции'!P20,'Гамма секции'!Q20)</f>
        <v>0</v>
      </c>
      <c r="R27" s="156"/>
      <c r="S27" s="156"/>
      <c r="T27" s="156">
        <f>SUM('Гамма секции'!S20,'Гамма секции'!S20,'Гамма секции'!T20)</f>
        <v>0</v>
      </c>
      <c r="U27" s="156"/>
      <c r="V27" s="156"/>
      <c r="W27" s="156">
        <f>SUM('Гамма секции'!V20,'Гамма секции'!V20,'Гамма секции'!W20)</f>
        <v>0</v>
      </c>
      <c r="X27" s="156"/>
      <c r="Y27" s="156"/>
      <c r="Z27" s="156">
        <f>SUM('Гамма секции'!Y20,'Гамма секции'!Y20,'Гамма секции'!Z20)</f>
        <v>0</v>
      </c>
      <c r="AA27" s="156"/>
      <c r="AB27" s="156"/>
      <c r="AC27" s="156">
        <f>SUM('Гамма секции'!AB20,'Гамма секции'!AB20,'Гамма секции'!AC20)</f>
        <v>0</v>
      </c>
      <c r="AD27" s="156"/>
      <c r="AE27" s="156"/>
      <c r="AF27" s="156">
        <f>SUM('Гамма секции'!AE20,'Гамма секции'!AE20,'Гамма секции'!AF20)</f>
        <v>0</v>
      </c>
      <c r="AG27" s="156"/>
      <c r="AH27" s="156"/>
      <c r="AI27" s="156">
        <f>SUM('Гамма секции'!AH20,'Гамма секции'!AH20,'Гамма секции'!AI20)</f>
        <v>0</v>
      </c>
      <c r="AJ27" s="156"/>
      <c r="AK27" s="156"/>
      <c r="AL27" s="156">
        <f>SUM('Гамма секции'!AK20,'Гамма секции'!AK20,'Гамма секции'!AL20)</f>
        <v>0</v>
      </c>
      <c r="AM27" s="156"/>
      <c r="AN27" s="156"/>
      <c r="AO27" s="156">
        <f>SUM('Гамма секции'!AN20,'Гамма секции'!AN20,'Гамма секции'!AO20)</f>
        <v>0</v>
      </c>
      <c r="AP27" s="156"/>
      <c r="AQ27" s="156"/>
      <c r="AR27" s="156">
        <f>SUM('Гамма секции'!AQ20,'Гамма секции'!AQ20,'Гамма секции'!AR20)</f>
        <v>0</v>
      </c>
      <c r="AS27" s="156"/>
      <c r="AT27" s="156"/>
      <c r="AU27" s="156">
        <f>SUM('Гамма секции'!AT20,'Гамма секции'!AT20,'Гамма секции'!AU20)</f>
        <v>0</v>
      </c>
      <c r="AV27" s="156"/>
      <c r="AW27" s="156"/>
      <c r="AX27" s="156">
        <f>SUM('Гамма секции'!AW20,'Гамма секции'!AW20,'Гамма секции'!AX20)</f>
        <v>0</v>
      </c>
      <c r="AY27" s="156"/>
      <c r="AZ27" s="156"/>
      <c r="BA27" s="156">
        <f>SUM('Гамма секции'!AZ20,'Гамма секции'!AZ20,'Гамма секции'!BA20)</f>
        <v>0</v>
      </c>
      <c r="BB27" s="156"/>
      <c r="BC27" s="156"/>
      <c r="BD27" s="156">
        <f>SUM('Гамма секции'!BC20,'Гамма секции'!BC20,'Гамма секции'!BD20)</f>
        <v>0</v>
      </c>
      <c r="BE27" s="156"/>
      <c r="BF27" s="156"/>
      <c r="BG27" s="156">
        <f>SUM('Гамма секции'!BF20,'Гамма секции'!BF20,'Гамма секции'!BG20)</f>
        <v>0</v>
      </c>
      <c r="BH27" s="156"/>
      <c r="BI27" s="156"/>
      <c r="BJ27" s="156">
        <f>SUM('Гамма секции'!BI20,'Гамма секции'!BI20,'Гамма секции'!BJ20)</f>
        <v>0</v>
      </c>
      <c r="BK27" s="156"/>
      <c r="BL27" s="156"/>
      <c r="BM27" s="156">
        <f>SUM('Гамма секции'!BL20,'Гамма секции'!BL20,'Гамма секции'!BM20)</f>
        <v>0</v>
      </c>
      <c r="BN27" s="156"/>
      <c r="BO27" s="156"/>
      <c r="BP27" s="156">
        <f>SUM('Гамма секции'!BO20,'Гамма секции'!BO20,'Гамма секции'!BP20)</f>
        <v>0</v>
      </c>
      <c r="BQ27" s="156"/>
      <c r="BR27" s="156"/>
      <c r="BS27" s="156">
        <f>SUM('Гамма секции'!BR20,'Гамма секции'!BR20,'Гамма секции'!BS20)</f>
        <v>0</v>
      </c>
      <c r="BT27" s="156"/>
      <c r="BU27" s="156"/>
      <c r="BV27" s="156">
        <f>SUM('Гамма секции'!BU20,'Гамма секции'!BU20,'Гамма секции'!BV20)</f>
        <v>0</v>
      </c>
      <c r="BW27" s="156"/>
      <c r="BX27" s="156"/>
      <c r="BY27" s="156">
        <f>SUM('Гамма секции'!BX20,'Гамма секции'!BX20,'Гамма секции'!BY20)</f>
        <v>0</v>
      </c>
      <c r="BZ27" s="156"/>
      <c r="CA27" s="156"/>
      <c r="CB27" s="157">
        <f>SUM(E27:CA27)</f>
        <v>0</v>
      </c>
      <c r="CC27" s="42">
        <v>2550</v>
      </c>
      <c r="CD27" s="42">
        <f>CC27-CC27*CC4</f>
        <v>2550</v>
      </c>
      <c r="CE27" s="42"/>
      <c r="CF27" s="42">
        <f>CB27*CE27</f>
        <v>0</v>
      </c>
    </row>
    <row r="28" spans="1:84" ht="16.5" customHeight="1">
      <c r="A28" s="158" t="s">
        <v>250</v>
      </c>
      <c r="B28" s="159" t="s">
        <v>203</v>
      </c>
      <c r="C28" s="160" t="s">
        <v>251</v>
      </c>
      <c r="D28" s="95" t="s">
        <v>205</v>
      </c>
      <c r="E28" s="156">
        <f>SUM('Гамма секции'!D21,'Гамма секции'!D21,'Гамма секции'!E21)</f>
        <v>0</v>
      </c>
      <c r="F28" s="156"/>
      <c r="G28" s="156"/>
      <c r="H28" s="156">
        <f>SUM('Гамма секции'!G21,'Гамма секции'!G21,'Гамма секции'!H21)</f>
        <v>0</v>
      </c>
      <c r="I28" s="156"/>
      <c r="J28" s="156"/>
      <c r="K28" s="156">
        <f>SUM('Гамма секции'!J21,'Гамма секции'!J21,'Гамма секции'!K21)</f>
        <v>0</v>
      </c>
      <c r="L28" s="156"/>
      <c r="M28" s="156"/>
      <c r="N28" s="156">
        <f>SUM('Гамма секции'!M21,'Гамма секции'!M21,'Гамма секции'!N21)</f>
        <v>0</v>
      </c>
      <c r="O28" s="156"/>
      <c r="P28" s="156"/>
      <c r="Q28" s="156">
        <f>SUM('Гамма секции'!P21,'Гамма секции'!P21,'Гамма секции'!Q21)</f>
        <v>0</v>
      </c>
      <c r="R28" s="156"/>
      <c r="S28" s="156"/>
      <c r="T28" s="156">
        <f>SUM('Гамма секции'!S21,'Гамма секции'!S21,'Гамма секции'!T21)</f>
        <v>0</v>
      </c>
      <c r="U28" s="156"/>
      <c r="V28" s="156"/>
      <c r="W28" s="156">
        <f>SUM('Гамма секции'!V21,'Гамма секции'!V21,'Гамма секции'!W21)</f>
        <v>0</v>
      </c>
      <c r="X28" s="156"/>
      <c r="Y28" s="156"/>
      <c r="Z28" s="156">
        <f>SUM('Гамма секции'!Y21,'Гамма секции'!Y21,'Гамма секции'!Z21)</f>
        <v>0</v>
      </c>
      <c r="AA28" s="156"/>
      <c r="AB28" s="156"/>
      <c r="AC28" s="156">
        <f>SUM('Гамма секции'!AB21,'Гамма секции'!AB21,'Гамма секции'!AC21)</f>
        <v>0</v>
      </c>
      <c r="AD28" s="156"/>
      <c r="AE28" s="156"/>
      <c r="AF28" s="156">
        <f>SUM('Гамма секции'!AE21,'Гамма секции'!AE21,'Гамма секции'!AF21)</f>
        <v>0</v>
      </c>
      <c r="AG28" s="156"/>
      <c r="AH28" s="156"/>
      <c r="AI28" s="156">
        <f>SUM('Гамма секции'!AH21,'Гамма секции'!AH21,'Гамма секции'!AI21)</f>
        <v>0</v>
      </c>
      <c r="AJ28" s="156"/>
      <c r="AK28" s="156"/>
      <c r="AL28" s="156">
        <f>SUM('Гамма секции'!AK21,'Гамма секции'!AK21,'Гамма секции'!AL21)</f>
        <v>0</v>
      </c>
      <c r="AM28" s="156"/>
      <c r="AN28" s="156"/>
      <c r="AO28" s="156">
        <f>SUM('Гамма секции'!AN21,'Гамма секции'!AN21,'Гамма секции'!AO21)</f>
        <v>0</v>
      </c>
      <c r="AP28" s="156"/>
      <c r="AQ28" s="156"/>
      <c r="AR28" s="156">
        <f>SUM('Гамма секции'!AQ21,'Гамма секции'!AQ21,'Гамма секции'!AR21)</f>
        <v>0</v>
      </c>
      <c r="AS28" s="156"/>
      <c r="AT28" s="156"/>
      <c r="AU28" s="156">
        <f>SUM('Гамма секции'!AT21,'Гамма секции'!AT21,'Гамма секции'!AU21)</f>
        <v>0</v>
      </c>
      <c r="AV28" s="156"/>
      <c r="AW28" s="156"/>
      <c r="AX28" s="156">
        <f>SUM('Гамма секции'!AW21,'Гамма секции'!AW21,'Гамма секции'!AX21)</f>
        <v>0</v>
      </c>
      <c r="AY28" s="156"/>
      <c r="AZ28" s="156"/>
      <c r="BA28" s="156">
        <f>SUM('Гамма секции'!AZ21,'Гамма секции'!AZ21,'Гамма секции'!BA21)</f>
        <v>0</v>
      </c>
      <c r="BB28" s="156"/>
      <c r="BC28" s="156"/>
      <c r="BD28" s="156">
        <f>SUM('Гамма секции'!BC21,'Гамма секции'!BC21,'Гамма секции'!BD21)</f>
        <v>0</v>
      </c>
      <c r="BE28" s="156"/>
      <c r="BF28" s="156"/>
      <c r="BG28" s="156">
        <f>SUM('Гамма секции'!BF21,'Гамма секции'!BF21,'Гамма секции'!BG21)</f>
        <v>0</v>
      </c>
      <c r="BH28" s="156"/>
      <c r="BI28" s="156"/>
      <c r="BJ28" s="156">
        <f>SUM('Гамма секции'!BI21,'Гамма секции'!BI21,'Гамма секции'!BJ21)</f>
        <v>0</v>
      </c>
      <c r="BK28" s="156"/>
      <c r="BL28" s="156"/>
      <c r="BM28" s="156">
        <f>SUM('Гамма секции'!BL21,'Гамма секции'!BL21,'Гамма секции'!BM21)</f>
        <v>0</v>
      </c>
      <c r="BN28" s="156"/>
      <c r="BO28" s="156"/>
      <c r="BP28" s="156">
        <f>SUM('Гамма секции'!BO21,'Гамма секции'!BO21,'Гамма секции'!BP21)</f>
        <v>0</v>
      </c>
      <c r="BQ28" s="156"/>
      <c r="BR28" s="156"/>
      <c r="BS28" s="156">
        <f>SUM('Гамма секции'!BR21,'Гамма секции'!BR21,'Гамма секции'!BS21)</f>
        <v>0</v>
      </c>
      <c r="BT28" s="156"/>
      <c r="BU28" s="156"/>
      <c r="BV28" s="156">
        <f>SUM('Гамма секции'!BU21,'Гамма секции'!BU21,'Гамма секции'!BV21)</f>
        <v>0</v>
      </c>
      <c r="BW28" s="156"/>
      <c r="BX28" s="156"/>
      <c r="BY28" s="156">
        <f>SUM('Гамма секции'!BX21,'Гамма секции'!BX21,'Гамма секции'!BY21)</f>
        <v>0</v>
      </c>
      <c r="BZ28" s="156"/>
      <c r="CA28" s="156"/>
      <c r="CB28" s="157">
        <f>SUM(E28:CA28)</f>
        <v>0</v>
      </c>
      <c r="CC28" s="42">
        <v>2800</v>
      </c>
      <c r="CD28" s="42">
        <f>CC28-CC28*CC4</f>
        <v>2800</v>
      </c>
      <c r="CE28" s="42"/>
      <c r="CF28" s="42">
        <f>CB28*CE28</f>
        <v>0</v>
      </c>
    </row>
    <row r="29" spans="1:84" ht="16.5" customHeight="1">
      <c r="A29" s="158" t="s">
        <v>252</v>
      </c>
      <c r="B29" s="159" t="s">
        <v>203</v>
      </c>
      <c r="C29" s="160" t="s">
        <v>253</v>
      </c>
      <c r="D29" s="95" t="s">
        <v>205</v>
      </c>
      <c r="E29" s="156">
        <f>SUM('Гамма секции'!D22,'Гамма секции'!D22,'Гамма секции'!E22)</f>
        <v>0</v>
      </c>
      <c r="F29" s="156"/>
      <c r="G29" s="156"/>
      <c r="H29" s="156">
        <f>SUM('Гамма секции'!G22,'Гамма секции'!G22,'Гамма секции'!H22)</f>
        <v>0</v>
      </c>
      <c r="I29" s="156"/>
      <c r="J29" s="156"/>
      <c r="K29" s="156">
        <f>SUM('Гамма секции'!J22,'Гамма секции'!J22,'Гамма секции'!K22)</f>
        <v>0</v>
      </c>
      <c r="L29" s="156"/>
      <c r="M29" s="156"/>
      <c r="N29" s="156">
        <f>SUM('Гамма секции'!M22,'Гамма секции'!M22,'Гамма секции'!N22)</f>
        <v>0</v>
      </c>
      <c r="O29" s="156"/>
      <c r="P29" s="156"/>
      <c r="Q29" s="156">
        <f>SUM('Гамма секции'!P22,'Гамма секции'!P22,'Гамма секции'!Q22)</f>
        <v>0</v>
      </c>
      <c r="R29" s="156"/>
      <c r="S29" s="156"/>
      <c r="T29" s="156">
        <f>SUM('Гамма секции'!S22,'Гамма секции'!S22,'Гамма секции'!T22)</f>
        <v>0</v>
      </c>
      <c r="U29" s="156"/>
      <c r="V29" s="156"/>
      <c r="W29" s="156">
        <f>SUM('Гамма секции'!V22,'Гамма секции'!V22,'Гамма секции'!W22)</f>
        <v>0</v>
      </c>
      <c r="X29" s="156"/>
      <c r="Y29" s="156"/>
      <c r="Z29" s="156">
        <f>SUM('Гамма секции'!Y22,'Гамма секции'!Y22,'Гамма секции'!Z22)</f>
        <v>0</v>
      </c>
      <c r="AA29" s="156"/>
      <c r="AB29" s="156"/>
      <c r="AC29" s="156">
        <f>SUM('Гамма секции'!AB22,'Гамма секции'!AB22,'Гамма секции'!AC22)</f>
        <v>0</v>
      </c>
      <c r="AD29" s="156"/>
      <c r="AE29" s="156"/>
      <c r="AF29" s="156">
        <f>SUM('Гамма секции'!AE22,'Гамма секции'!AE22,'Гамма секции'!AF22)</f>
        <v>0</v>
      </c>
      <c r="AG29" s="156"/>
      <c r="AH29" s="156"/>
      <c r="AI29" s="156">
        <f>SUM('Гамма секции'!AH22,'Гамма секции'!AH22,'Гамма секции'!AI22)</f>
        <v>0</v>
      </c>
      <c r="AJ29" s="156"/>
      <c r="AK29" s="156"/>
      <c r="AL29" s="156">
        <f>SUM('Гамма секции'!AK22,'Гамма секции'!AK22,'Гамма секции'!AL22)</f>
        <v>0</v>
      </c>
      <c r="AM29" s="156"/>
      <c r="AN29" s="156"/>
      <c r="AO29" s="156">
        <f>SUM('Гамма секции'!AN22,'Гамма секции'!AN22,'Гамма секции'!AO22)</f>
        <v>0</v>
      </c>
      <c r="AP29" s="156"/>
      <c r="AQ29" s="156"/>
      <c r="AR29" s="156">
        <f>SUM('Гамма секции'!AQ22,'Гамма секции'!AQ22,'Гамма секции'!AR22)</f>
        <v>0</v>
      </c>
      <c r="AS29" s="156"/>
      <c r="AT29" s="156"/>
      <c r="AU29" s="156">
        <f>SUM('Гамма секции'!AT22,'Гамма секции'!AT22,'Гамма секции'!AU22)</f>
        <v>0</v>
      </c>
      <c r="AV29" s="156"/>
      <c r="AW29" s="156"/>
      <c r="AX29" s="156">
        <f>SUM('Гамма секции'!AW22,'Гамма секции'!AW22,'Гамма секции'!AX22)</f>
        <v>0</v>
      </c>
      <c r="AY29" s="156"/>
      <c r="AZ29" s="156"/>
      <c r="BA29" s="156">
        <f>SUM('Гамма секции'!AZ22,'Гамма секции'!AZ22,'Гамма секции'!BA22)</f>
        <v>0</v>
      </c>
      <c r="BB29" s="156"/>
      <c r="BC29" s="156"/>
      <c r="BD29" s="156">
        <f>SUM('Гамма секции'!BC22,'Гамма секции'!BC22,'Гамма секции'!BD22)</f>
        <v>0</v>
      </c>
      <c r="BE29" s="156"/>
      <c r="BF29" s="156"/>
      <c r="BG29" s="156">
        <f>SUM('Гамма секции'!BF22,'Гамма секции'!BF22,'Гамма секции'!BG22)</f>
        <v>0</v>
      </c>
      <c r="BH29" s="156"/>
      <c r="BI29" s="156"/>
      <c r="BJ29" s="156">
        <f>SUM('Гамма секции'!BI22,'Гамма секции'!BI22,'Гамма секции'!BJ22)</f>
        <v>0</v>
      </c>
      <c r="BK29" s="156"/>
      <c r="BL29" s="156"/>
      <c r="BM29" s="156">
        <f>SUM('Гамма секции'!BL22,'Гамма секции'!BL22,'Гамма секции'!BM22)</f>
        <v>0</v>
      </c>
      <c r="BN29" s="156"/>
      <c r="BO29" s="156"/>
      <c r="BP29" s="156">
        <f>SUM('Гамма секции'!BO22,'Гамма секции'!BO22,'Гамма секции'!BP22)</f>
        <v>0</v>
      </c>
      <c r="BQ29" s="156"/>
      <c r="BR29" s="156"/>
      <c r="BS29" s="156">
        <f>SUM('Гамма секции'!BR22,'Гамма секции'!BR22,'Гамма секции'!BS22)</f>
        <v>0</v>
      </c>
      <c r="BT29" s="156"/>
      <c r="BU29" s="156"/>
      <c r="BV29" s="156">
        <f>SUM('Гамма секции'!BU22,'Гамма секции'!BU22,'Гамма секции'!BV22)</f>
        <v>0</v>
      </c>
      <c r="BW29" s="156"/>
      <c r="BX29" s="156"/>
      <c r="BY29" s="156">
        <f>SUM('Гамма секции'!BX22,'Гамма секции'!BX22,'Гамма секции'!BY22)</f>
        <v>0</v>
      </c>
      <c r="BZ29" s="156"/>
      <c r="CA29" s="156"/>
      <c r="CB29" s="157">
        <f>SUM(E29:CA29)</f>
        <v>0</v>
      </c>
      <c r="CC29" s="42">
        <v>740</v>
      </c>
      <c r="CD29" s="42">
        <f>CC29-CC29*CC4</f>
        <v>740</v>
      </c>
      <c r="CE29" s="42"/>
      <c r="CF29" s="42">
        <f>CB29*CE29</f>
        <v>0</v>
      </c>
    </row>
    <row r="30" spans="1:84" ht="16.5" customHeight="1">
      <c r="A30" s="158" t="s">
        <v>254</v>
      </c>
      <c r="B30" s="162" t="s">
        <v>203</v>
      </c>
      <c r="C30" s="163" t="s">
        <v>255</v>
      </c>
      <c r="D30" s="164" t="s">
        <v>222</v>
      </c>
      <c r="E30" s="165">
        <f>SUM('Гамма секции'!E20,'Гамма секции'!F20,'Гамма секции'!F20)</f>
        <v>0</v>
      </c>
      <c r="F30" s="165"/>
      <c r="G30" s="165"/>
      <c r="H30" s="165">
        <f>SUM('Гамма секции'!H20,'Гамма секции'!I20,'Гамма секции'!I20)</f>
        <v>0</v>
      </c>
      <c r="I30" s="165"/>
      <c r="J30" s="165"/>
      <c r="K30" s="165">
        <f>SUM('Гамма секции'!K20,'Гамма секции'!L20,'Гамма секции'!L20)</f>
        <v>0</v>
      </c>
      <c r="L30" s="165"/>
      <c r="M30" s="165"/>
      <c r="N30" s="165">
        <f>SUM('Гамма секции'!N20,'Гамма секции'!O20,'Гамма секции'!O20)</f>
        <v>0</v>
      </c>
      <c r="O30" s="165"/>
      <c r="P30" s="165"/>
      <c r="Q30" s="165">
        <f>SUM('Гамма секции'!Q20,'Гамма секции'!R20,'Гамма секции'!R20)</f>
        <v>0</v>
      </c>
      <c r="R30" s="165"/>
      <c r="S30" s="165"/>
      <c r="T30" s="165">
        <f>SUM('Гамма секции'!T20,'Гамма секции'!U20,'Гамма секции'!U20)</f>
        <v>0</v>
      </c>
      <c r="U30" s="165"/>
      <c r="V30" s="165"/>
      <c r="W30" s="165">
        <f>SUM('Гамма секции'!W20,'Гамма секции'!X20,'Гамма секции'!X20)</f>
        <v>0</v>
      </c>
      <c r="X30" s="165"/>
      <c r="Y30" s="165"/>
      <c r="Z30" s="165">
        <f>SUM('Гамма секции'!Z20,'Гамма секции'!AA20,'Гамма секции'!AA20)</f>
        <v>0</v>
      </c>
      <c r="AA30" s="165"/>
      <c r="AB30" s="165"/>
      <c r="AC30" s="165">
        <f>SUM('Гамма секции'!AC20,'Гамма секции'!AD20,'Гамма секции'!AD20)</f>
        <v>0</v>
      </c>
      <c r="AD30" s="165"/>
      <c r="AE30" s="165"/>
      <c r="AF30" s="165">
        <f>SUM('Гамма секции'!AF20,'Гамма секции'!AG20,'Гамма секции'!AG20)</f>
        <v>0</v>
      </c>
      <c r="AG30" s="165"/>
      <c r="AH30" s="165"/>
      <c r="AI30" s="165">
        <f>SUM('Гамма секции'!AI20,'Гамма секции'!AJ20,'Гамма секции'!AJ20)</f>
        <v>0</v>
      </c>
      <c r="AJ30" s="165"/>
      <c r="AK30" s="165"/>
      <c r="AL30" s="165">
        <f>SUM('Гамма секции'!AL20,'Гамма секции'!AM20,'Гамма секции'!AM20)</f>
        <v>0</v>
      </c>
      <c r="AM30" s="165"/>
      <c r="AN30" s="165"/>
      <c r="AO30" s="165">
        <f>SUM('Гамма секции'!AO20,'Гамма секции'!AP20,'Гамма секции'!AP20)</f>
        <v>0</v>
      </c>
      <c r="AP30" s="165"/>
      <c r="AQ30" s="165"/>
      <c r="AR30" s="165">
        <f>SUM('Гамма секции'!AR20,'Гамма секции'!AS20,'Гамма секции'!AS20)</f>
        <v>0</v>
      </c>
      <c r="AS30" s="165"/>
      <c r="AT30" s="165"/>
      <c r="AU30" s="165">
        <f>SUM('Гамма секции'!AU20,'Гамма секции'!AV20,'Гамма секции'!AV20)</f>
        <v>0</v>
      </c>
      <c r="AV30" s="165"/>
      <c r="AW30" s="165"/>
      <c r="AX30" s="165">
        <f>SUM('Гамма секции'!AX20,'Гамма секции'!AY20,'Гамма секции'!AY20)</f>
        <v>0</v>
      </c>
      <c r="AY30" s="165"/>
      <c r="AZ30" s="165"/>
      <c r="BA30" s="165">
        <f>SUM('Гамма секции'!BA20,'Гамма секции'!BB20,'Гамма секции'!BB20)</f>
        <v>0</v>
      </c>
      <c r="BB30" s="165"/>
      <c r="BC30" s="165"/>
      <c r="BD30" s="165">
        <f>SUM('Гамма секции'!BD20,'Гамма секции'!BE20,'Гамма секции'!BE20)</f>
        <v>0</v>
      </c>
      <c r="BE30" s="165"/>
      <c r="BF30" s="165"/>
      <c r="BG30" s="165">
        <f>SUM('Гамма секции'!BG20,'Гамма секции'!BH20,'Гамма секции'!BH20)</f>
        <v>0</v>
      </c>
      <c r="BH30" s="165"/>
      <c r="BI30" s="165"/>
      <c r="BJ30" s="165">
        <f>SUM('Гамма секции'!BJ20,'Гамма секции'!BK20,'Гамма секции'!BK20)</f>
        <v>0</v>
      </c>
      <c r="BK30" s="165"/>
      <c r="BL30" s="165"/>
      <c r="BM30" s="165">
        <f>SUM('Гамма секции'!BM20,'Гамма секции'!BN20,'Гамма секции'!BN20)</f>
        <v>0</v>
      </c>
      <c r="BN30" s="165"/>
      <c r="BO30" s="165"/>
      <c r="BP30" s="165">
        <f>SUM('Гамма секции'!BP20,'Гамма секции'!BQ20,'Гамма секции'!BQ20)</f>
        <v>0</v>
      </c>
      <c r="BQ30" s="165"/>
      <c r="BR30" s="165"/>
      <c r="BS30" s="165">
        <f>SUM('Гамма секции'!BS20,'Гамма секции'!BT20,'Гамма секции'!BT20)</f>
        <v>0</v>
      </c>
      <c r="BT30" s="165"/>
      <c r="BU30" s="165"/>
      <c r="BV30" s="165">
        <f>SUM('Гамма секции'!BV20,'Гамма секции'!BW20,'Гамма секции'!BW20)</f>
        <v>0</v>
      </c>
      <c r="BW30" s="165"/>
      <c r="BX30" s="165"/>
      <c r="BY30" s="165">
        <f>SUM('Гамма секции'!BY20,'Гамма секции'!BZ20,'Гамма секции'!BZ20)</f>
        <v>0</v>
      </c>
      <c r="BZ30" s="165"/>
      <c r="CA30" s="165"/>
      <c r="CB30" s="157">
        <f>SUM(E30:CA30)</f>
        <v>0</v>
      </c>
      <c r="CC30" s="42">
        <v>875</v>
      </c>
      <c r="CD30" s="42">
        <f>CC30-CC30*CC4</f>
        <v>875</v>
      </c>
      <c r="CE30" s="42"/>
      <c r="CF30" s="42">
        <f>CB30*CE30</f>
        <v>0</v>
      </c>
    </row>
    <row r="31" spans="1:84" ht="16.5" customHeight="1">
      <c r="A31" s="158" t="s">
        <v>256</v>
      </c>
      <c r="B31" s="162" t="s">
        <v>203</v>
      </c>
      <c r="C31" s="163" t="s">
        <v>257</v>
      </c>
      <c r="D31" s="164" t="s">
        <v>222</v>
      </c>
      <c r="E31" s="165">
        <f>SUM('Гамма секции'!E21,'Гамма секции'!F21,'Гамма секции'!F21)</f>
        <v>0</v>
      </c>
      <c r="F31" s="165"/>
      <c r="G31" s="165"/>
      <c r="H31" s="165">
        <f>SUM('Гамма секции'!H21,'Гамма секции'!I21,'Гамма секции'!I21)</f>
        <v>0</v>
      </c>
      <c r="I31" s="165"/>
      <c r="J31" s="165"/>
      <c r="K31" s="165">
        <f>SUM('Гамма секции'!K21,'Гамма секции'!L21,'Гамма секции'!L21)</f>
        <v>0</v>
      </c>
      <c r="L31" s="165"/>
      <c r="M31" s="165"/>
      <c r="N31" s="165">
        <f>SUM('Гамма секции'!N21,'Гамма секции'!O21,'Гамма секции'!O21)</f>
        <v>0</v>
      </c>
      <c r="O31" s="165"/>
      <c r="P31" s="165"/>
      <c r="Q31" s="165">
        <f>SUM('Гамма секции'!Q21,'Гамма секции'!R21,'Гамма секции'!R21)</f>
        <v>0</v>
      </c>
      <c r="R31" s="165"/>
      <c r="S31" s="165"/>
      <c r="T31" s="165">
        <f>SUM('Гамма секции'!T21,'Гамма секции'!U21,'Гамма секции'!U21)</f>
        <v>0</v>
      </c>
      <c r="U31" s="165"/>
      <c r="V31" s="165"/>
      <c r="W31" s="165">
        <f>SUM('Гамма секции'!W21,'Гамма секции'!X21,'Гамма секции'!X21)</f>
        <v>0</v>
      </c>
      <c r="X31" s="165"/>
      <c r="Y31" s="165"/>
      <c r="Z31" s="165">
        <f>SUM('Гамма секции'!Z21,'Гамма секции'!AA21,'Гамма секции'!AA21)</f>
        <v>0</v>
      </c>
      <c r="AA31" s="165"/>
      <c r="AB31" s="165"/>
      <c r="AC31" s="165">
        <f>SUM('Гамма секции'!AC21,'Гамма секции'!AD21,'Гамма секции'!AD21)</f>
        <v>0</v>
      </c>
      <c r="AD31" s="165"/>
      <c r="AE31" s="165"/>
      <c r="AF31" s="165">
        <f>SUM('Гамма секции'!AF21,'Гамма секции'!AG21,'Гамма секции'!AG21)</f>
        <v>0</v>
      </c>
      <c r="AG31" s="165"/>
      <c r="AH31" s="165"/>
      <c r="AI31" s="165">
        <f>SUM('Гамма секции'!AI21,'Гамма секции'!AJ21,'Гамма секции'!AJ21)</f>
        <v>0</v>
      </c>
      <c r="AJ31" s="165"/>
      <c r="AK31" s="165"/>
      <c r="AL31" s="165">
        <f>SUM('Гамма секции'!AL21,'Гамма секции'!AM21,'Гамма секции'!AM21)</f>
        <v>0</v>
      </c>
      <c r="AM31" s="165"/>
      <c r="AN31" s="165"/>
      <c r="AO31" s="165">
        <f>SUM('Гамма секции'!AO21,'Гамма секции'!AP21,'Гамма секции'!AP21)</f>
        <v>0</v>
      </c>
      <c r="AP31" s="165"/>
      <c r="AQ31" s="165"/>
      <c r="AR31" s="165">
        <f>SUM('Гамма секции'!AR21,'Гамма секции'!AS21,'Гамма секции'!AS21)</f>
        <v>0</v>
      </c>
      <c r="AS31" s="165"/>
      <c r="AT31" s="165"/>
      <c r="AU31" s="165">
        <f>SUM('Гамма секции'!AU21,'Гамма секции'!AV21,'Гамма секции'!AV21)</f>
        <v>0</v>
      </c>
      <c r="AV31" s="165"/>
      <c r="AW31" s="165"/>
      <c r="AX31" s="165">
        <f>SUM('Гамма секции'!AX21,'Гамма секции'!AY21,'Гамма секции'!AY21)</f>
        <v>0</v>
      </c>
      <c r="AY31" s="165"/>
      <c r="AZ31" s="165"/>
      <c r="BA31" s="165">
        <f>SUM('Гамма секции'!BA21,'Гамма секции'!BB21,'Гамма секции'!BB21)</f>
        <v>0</v>
      </c>
      <c r="BB31" s="165"/>
      <c r="BC31" s="165"/>
      <c r="BD31" s="165">
        <f>SUM('Гамма секции'!BD21,'Гамма секции'!BE21,'Гамма секции'!BE21)</f>
        <v>0</v>
      </c>
      <c r="BE31" s="165"/>
      <c r="BF31" s="165"/>
      <c r="BG31" s="165">
        <f>SUM('Гамма секции'!BG21,'Гамма секции'!BH21,'Гамма секции'!BH21)</f>
        <v>0</v>
      </c>
      <c r="BH31" s="165"/>
      <c r="BI31" s="165"/>
      <c r="BJ31" s="165">
        <f>SUM('Гамма секции'!BJ21,'Гамма секции'!BK21,'Гамма секции'!BK21)</f>
        <v>0</v>
      </c>
      <c r="BK31" s="165"/>
      <c r="BL31" s="165"/>
      <c r="BM31" s="165">
        <f>SUM('Гамма секции'!BM21,'Гамма секции'!BN21,'Гамма секции'!BN21)</f>
        <v>0</v>
      </c>
      <c r="BN31" s="165"/>
      <c r="BO31" s="165"/>
      <c r="BP31" s="165">
        <f>SUM('Гамма секции'!BP21,'Гамма секции'!BQ21,'Гамма секции'!BQ21)</f>
        <v>0</v>
      </c>
      <c r="BQ31" s="165"/>
      <c r="BR31" s="165"/>
      <c r="BS31" s="165">
        <f>SUM('Гамма секции'!BS21,'Гамма секции'!BT21,'Гамма секции'!BT21)</f>
        <v>0</v>
      </c>
      <c r="BT31" s="165"/>
      <c r="BU31" s="165"/>
      <c r="BV31" s="165">
        <f>SUM('Гамма секции'!BV21,'Гамма секции'!BW21,'Гамма секции'!BW21)</f>
        <v>0</v>
      </c>
      <c r="BW31" s="165"/>
      <c r="BX31" s="165"/>
      <c r="BY31" s="165">
        <f>SUM('Гамма секции'!BY21,'Гамма секции'!BZ21,'Гамма секции'!BZ21)</f>
        <v>0</v>
      </c>
      <c r="BZ31" s="165"/>
      <c r="CA31" s="165"/>
      <c r="CB31" s="157">
        <f>SUM(E31:CA31)</f>
        <v>0</v>
      </c>
      <c r="CC31" s="42">
        <v>1030</v>
      </c>
      <c r="CD31" s="42">
        <f>CC31-CC31*CC4</f>
        <v>1030</v>
      </c>
      <c r="CE31" s="42"/>
      <c r="CF31" s="42">
        <f>CB31*CE31</f>
        <v>0</v>
      </c>
    </row>
    <row r="32" spans="1:84" ht="16.5" customHeight="1">
      <c r="A32" s="158" t="s">
        <v>258</v>
      </c>
      <c r="B32" s="162" t="s">
        <v>203</v>
      </c>
      <c r="C32" s="163" t="s">
        <v>259</v>
      </c>
      <c r="D32" s="164" t="s">
        <v>222</v>
      </c>
      <c r="E32" s="165">
        <f>SUM('Гамма секции'!E22,'Гамма секции'!F22,'Гамма секции'!F22)</f>
        <v>0</v>
      </c>
      <c r="F32" s="165"/>
      <c r="G32" s="165"/>
      <c r="H32" s="165">
        <f>SUM('Гамма секции'!H22,'Гамма секции'!I22,'Гамма секции'!I22)</f>
        <v>0</v>
      </c>
      <c r="I32" s="165"/>
      <c r="J32" s="165"/>
      <c r="K32" s="165">
        <f>SUM('Гамма секции'!K22,'Гамма секции'!L22,'Гамма секции'!L22)</f>
        <v>0</v>
      </c>
      <c r="L32" s="165"/>
      <c r="M32" s="165"/>
      <c r="N32" s="165">
        <f>SUM('Гамма секции'!N22,'Гамма секции'!O22,'Гамма секции'!O22)</f>
        <v>0</v>
      </c>
      <c r="O32" s="165"/>
      <c r="P32" s="165"/>
      <c r="Q32" s="165">
        <f>SUM('Гамма секции'!Q22,'Гамма секции'!R22,'Гамма секции'!R22)</f>
        <v>0</v>
      </c>
      <c r="R32" s="165"/>
      <c r="S32" s="165"/>
      <c r="T32" s="165">
        <f>SUM('Гамма секции'!T22,'Гамма секции'!U22,'Гамма секции'!U22)</f>
        <v>0</v>
      </c>
      <c r="U32" s="165"/>
      <c r="V32" s="165"/>
      <c r="W32" s="165">
        <f>SUM('Гамма секции'!W22,'Гамма секции'!X22,'Гамма секции'!X22)</f>
        <v>0</v>
      </c>
      <c r="X32" s="165"/>
      <c r="Y32" s="165"/>
      <c r="Z32" s="165">
        <f>SUM('Гамма секции'!Z22,'Гамма секции'!AA22,'Гамма секции'!AA22)</f>
        <v>0</v>
      </c>
      <c r="AA32" s="165"/>
      <c r="AB32" s="165"/>
      <c r="AC32" s="165">
        <f>SUM('Гамма секции'!AC22,'Гамма секции'!AD22,'Гамма секции'!AD22)</f>
        <v>0</v>
      </c>
      <c r="AD32" s="165"/>
      <c r="AE32" s="165"/>
      <c r="AF32" s="165">
        <f>SUM('Гамма секции'!AF22,'Гамма секции'!AG22,'Гамма секции'!AG22)</f>
        <v>0</v>
      </c>
      <c r="AG32" s="165"/>
      <c r="AH32" s="165"/>
      <c r="AI32" s="165">
        <f>SUM('Гамма секции'!AI22,'Гамма секции'!AJ22,'Гамма секции'!AJ22)</f>
        <v>0</v>
      </c>
      <c r="AJ32" s="165"/>
      <c r="AK32" s="165"/>
      <c r="AL32" s="165">
        <f>SUM('Гамма секции'!AL22,'Гамма секции'!AM22,'Гамма секции'!AM22)</f>
        <v>0</v>
      </c>
      <c r="AM32" s="165"/>
      <c r="AN32" s="165"/>
      <c r="AO32" s="165">
        <f>SUM('Гамма секции'!AO22,'Гамма секции'!AP22,'Гамма секции'!AP22)</f>
        <v>0</v>
      </c>
      <c r="AP32" s="165"/>
      <c r="AQ32" s="165"/>
      <c r="AR32" s="165">
        <f>SUM('Гамма секции'!AR22,'Гамма секции'!AS22,'Гамма секции'!AS22)</f>
        <v>0</v>
      </c>
      <c r="AS32" s="165"/>
      <c r="AT32" s="165"/>
      <c r="AU32" s="165">
        <f>SUM('Гамма секции'!AU22,'Гамма секции'!AV22,'Гамма секции'!AV22)</f>
        <v>0</v>
      </c>
      <c r="AV32" s="165"/>
      <c r="AW32" s="165"/>
      <c r="AX32" s="165">
        <f>SUM('Гамма секции'!AX22,'Гамма секции'!AY22,'Гамма секции'!AY22)</f>
        <v>0</v>
      </c>
      <c r="AY32" s="165"/>
      <c r="AZ32" s="165"/>
      <c r="BA32" s="165">
        <f>SUM('Гамма секции'!BA22,'Гамма секции'!BB22,'Гамма секции'!BB22)</f>
        <v>0</v>
      </c>
      <c r="BB32" s="165"/>
      <c r="BC32" s="165"/>
      <c r="BD32" s="165">
        <f>SUM('Гамма секции'!BD22,'Гамма секции'!BE22,'Гамма секции'!BE22)</f>
        <v>0</v>
      </c>
      <c r="BE32" s="165"/>
      <c r="BF32" s="165"/>
      <c r="BG32" s="165">
        <f>SUM('Гамма секции'!BG22,'Гамма секции'!BH22,'Гамма секции'!BH22)</f>
        <v>0</v>
      </c>
      <c r="BH32" s="165"/>
      <c r="BI32" s="165"/>
      <c r="BJ32" s="165">
        <f>SUM('Гамма секции'!BJ22,'Гамма секции'!BK22,'Гамма секции'!BK22)</f>
        <v>0</v>
      </c>
      <c r="BK32" s="165"/>
      <c r="BL32" s="165"/>
      <c r="BM32" s="165">
        <f>SUM('Гамма секции'!BM22,'Гамма секции'!BN22,'Гамма секции'!BN22)</f>
        <v>0</v>
      </c>
      <c r="BN32" s="165"/>
      <c r="BO32" s="165"/>
      <c r="BP32" s="165">
        <f>SUM('Гамма секции'!BP22,'Гамма секции'!BQ22,'Гамма секции'!BQ22)</f>
        <v>0</v>
      </c>
      <c r="BQ32" s="165"/>
      <c r="BR32" s="165"/>
      <c r="BS32" s="165">
        <f>SUM('Гамма секции'!BS22,'Гамма секции'!BT22,'Гамма секции'!BT22)</f>
        <v>0</v>
      </c>
      <c r="BT32" s="165"/>
      <c r="BU32" s="165"/>
      <c r="BV32" s="165">
        <f>SUM('Гамма секции'!BV22,'Гамма секции'!BW22,'Гамма секции'!BW22)</f>
        <v>0</v>
      </c>
      <c r="BW32" s="165"/>
      <c r="BX32" s="165"/>
      <c r="BY32" s="165">
        <f>SUM('Гамма секции'!BY22,'Гамма секции'!BZ22,'Гамма секции'!BZ22)</f>
        <v>0</v>
      </c>
      <c r="BZ32" s="165"/>
      <c r="CA32" s="165"/>
      <c r="CB32" s="157">
        <f>SUM(E32:CA32)</f>
        <v>0</v>
      </c>
      <c r="CC32" s="42"/>
      <c r="CD32" s="42"/>
      <c r="CE32" s="42"/>
      <c r="CF32" s="42">
        <f>CB32*CE32</f>
        <v>0</v>
      </c>
    </row>
    <row r="33" spans="1:84" ht="16.5" customHeight="1">
      <c r="A33" s="158" t="s">
        <v>260</v>
      </c>
      <c r="B33" s="159" t="s">
        <v>232</v>
      </c>
      <c r="C33" s="160" t="s">
        <v>261</v>
      </c>
      <c r="D33" s="95" t="s">
        <v>205</v>
      </c>
      <c r="E33" s="156">
        <f>SUM('Гамма секции'!D23)</f>
        <v>0</v>
      </c>
      <c r="F33" s="156"/>
      <c r="G33" s="156"/>
      <c r="H33" s="156">
        <f>SUM('Гамма секции'!G23)</f>
        <v>0</v>
      </c>
      <c r="I33" s="156"/>
      <c r="J33" s="156"/>
      <c r="K33" s="156">
        <f>SUM('Гамма секции'!J23)</f>
        <v>0</v>
      </c>
      <c r="L33" s="156"/>
      <c r="M33" s="156"/>
      <c r="N33" s="156">
        <f>SUM('Гамма секции'!M23)</f>
        <v>0</v>
      </c>
      <c r="O33" s="156"/>
      <c r="P33" s="156"/>
      <c r="Q33" s="156">
        <f>SUM('Гамма секции'!P23)</f>
        <v>0</v>
      </c>
      <c r="R33" s="156"/>
      <c r="S33" s="156"/>
      <c r="T33" s="156">
        <f>SUM('Гамма секции'!S23)</f>
        <v>0</v>
      </c>
      <c r="U33" s="156"/>
      <c r="V33" s="156"/>
      <c r="W33" s="156">
        <f>SUM('Гамма секции'!V23)</f>
        <v>0</v>
      </c>
      <c r="X33" s="156"/>
      <c r="Y33" s="156"/>
      <c r="Z33" s="156">
        <f>SUM('Гамма секции'!Y23)</f>
        <v>0</v>
      </c>
      <c r="AA33" s="156"/>
      <c r="AB33" s="156"/>
      <c r="AC33" s="156">
        <f>SUM('Гамма секции'!AB23)</f>
        <v>0</v>
      </c>
      <c r="AD33" s="156"/>
      <c r="AE33" s="156"/>
      <c r="AF33" s="156">
        <f>SUM('Гамма секции'!AE23)</f>
        <v>0</v>
      </c>
      <c r="AG33" s="156"/>
      <c r="AH33" s="156"/>
      <c r="AI33" s="156">
        <f>SUM('Гамма секции'!AH23)</f>
        <v>0</v>
      </c>
      <c r="AJ33" s="156"/>
      <c r="AK33" s="156"/>
      <c r="AL33" s="156">
        <f>SUM('Гамма секции'!AK23)</f>
        <v>0</v>
      </c>
      <c r="AM33" s="156"/>
      <c r="AN33" s="156"/>
      <c r="AO33" s="156">
        <f>SUM('Гамма секции'!AN23)</f>
        <v>0</v>
      </c>
      <c r="AP33" s="156"/>
      <c r="AQ33" s="156"/>
      <c r="AR33" s="156">
        <f>SUM('Гамма секции'!AQ23)</f>
        <v>0</v>
      </c>
      <c r="AS33" s="156"/>
      <c r="AT33" s="156"/>
      <c r="AU33" s="156">
        <f>SUM('Гамма секции'!AT23)</f>
        <v>0</v>
      </c>
      <c r="AV33" s="156"/>
      <c r="AW33" s="156"/>
      <c r="AX33" s="156">
        <f>SUM('Гамма секции'!AW23)</f>
        <v>0</v>
      </c>
      <c r="AY33" s="156"/>
      <c r="AZ33" s="156"/>
      <c r="BA33" s="156">
        <f>SUM('Гамма секции'!AZ23)</f>
        <v>0</v>
      </c>
      <c r="BB33" s="156"/>
      <c r="BC33" s="156"/>
      <c r="BD33" s="156">
        <f>SUM('Гамма секции'!BC23)</f>
        <v>0</v>
      </c>
      <c r="BE33" s="156"/>
      <c r="BF33" s="156"/>
      <c r="BG33" s="156">
        <f>SUM('Гамма секции'!BF23)</f>
        <v>0</v>
      </c>
      <c r="BH33" s="156"/>
      <c r="BI33" s="156"/>
      <c r="BJ33" s="156">
        <f>SUM('Гамма секции'!BI23)</f>
        <v>0</v>
      </c>
      <c r="BK33" s="156"/>
      <c r="BL33" s="156"/>
      <c r="BM33" s="156">
        <f>SUM('Гамма секции'!BL23)</f>
        <v>0</v>
      </c>
      <c r="BN33" s="156"/>
      <c r="BO33" s="156"/>
      <c r="BP33" s="156">
        <f>SUM('Гамма секции'!BO23)</f>
        <v>0</v>
      </c>
      <c r="BQ33" s="156"/>
      <c r="BR33" s="156"/>
      <c r="BS33" s="156">
        <f>SUM('Гамма секции'!BR23)</f>
        <v>0</v>
      </c>
      <c r="BT33" s="156"/>
      <c r="BU33" s="156"/>
      <c r="BV33" s="156">
        <f>SUM('Гамма секции'!BU23)</f>
        <v>0</v>
      </c>
      <c r="BW33" s="156"/>
      <c r="BX33" s="156"/>
      <c r="BY33" s="156">
        <f>SUM('Гамма секции'!BX23)</f>
        <v>0</v>
      </c>
      <c r="BZ33" s="156"/>
      <c r="CA33" s="156"/>
      <c r="CB33" s="157">
        <f>SUM(E33:CA33)</f>
        <v>0</v>
      </c>
      <c r="CC33" s="42"/>
      <c r="CD33" s="42"/>
      <c r="CE33" s="42"/>
      <c r="CF33" s="42">
        <f>CB33*CE33</f>
        <v>0</v>
      </c>
    </row>
    <row r="34" spans="1:84" ht="17.25" customHeight="1">
      <c r="A34" s="158" t="s">
        <v>262</v>
      </c>
      <c r="B34" s="159" t="s">
        <v>203</v>
      </c>
      <c r="C34" s="160" t="s">
        <v>263</v>
      </c>
      <c r="D34" s="95" t="s">
        <v>205</v>
      </c>
      <c r="E34" s="156">
        <f>SUM('Гамма секции'!D24)</f>
        <v>0</v>
      </c>
      <c r="F34" s="156"/>
      <c r="G34" s="156"/>
      <c r="H34" s="156">
        <f>SUM('Гамма секции'!G24)</f>
        <v>0</v>
      </c>
      <c r="I34" s="156"/>
      <c r="J34" s="156"/>
      <c r="K34" s="156">
        <f>SUM('Гамма секции'!J24)</f>
        <v>0</v>
      </c>
      <c r="L34" s="156"/>
      <c r="M34" s="156"/>
      <c r="N34" s="156">
        <f>SUM('Гамма секции'!M24)</f>
        <v>0</v>
      </c>
      <c r="O34" s="156"/>
      <c r="P34" s="156"/>
      <c r="Q34" s="156">
        <f>SUM('Гамма секции'!P24)</f>
        <v>0</v>
      </c>
      <c r="R34" s="156"/>
      <c r="S34" s="156"/>
      <c r="T34" s="156">
        <f>SUM('Гамма секции'!S24)</f>
        <v>0</v>
      </c>
      <c r="U34" s="156"/>
      <c r="V34" s="156"/>
      <c r="W34" s="156">
        <f>SUM('Гамма секции'!V24)</f>
        <v>0</v>
      </c>
      <c r="X34" s="156"/>
      <c r="Y34" s="156"/>
      <c r="Z34" s="156">
        <f>SUM('Гамма секции'!Y24)</f>
        <v>0</v>
      </c>
      <c r="AA34" s="156"/>
      <c r="AB34" s="156"/>
      <c r="AC34" s="156">
        <f>SUM('Гамма секции'!AB24)</f>
        <v>0</v>
      </c>
      <c r="AD34" s="156"/>
      <c r="AE34" s="156"/>
      <c r="AF34" s="156">
        <f>SUM('Гамма секции'!AE24)</f>
        <v>0</v>
      </c>
      <c r="AG34" s="156"/>
      <c r="AH34" s="156"/>
      <c r="AI34" s="156">
        <f>SUM('Гамма секции'!AH24)</f>
        <v>0</v>
      </c>
      <c r="AJ34" s="156"/>
      <c r="AK34" s="156"/>
      <c r="AL34" s="156">
        <f>SUM('Гамма секции'!AK24)</f>
        <v>0</v>
      </c>
      <c r="AM34" s="156"/>
      <c r="AN34" s="156"/>
      <c r="AO34" s="156">
        <f>SUM('Гамма секции'!AN24)</f>
        <v>0</v>
      </c>
      <c r="AP34" s="156"/>
      <c r="AQ34" s="156"/>
      <c r="AR34" s="156">
        <f>SUM('Гамма секции'!AQ24)</f>
        <v>0</v>
      </c>
      <c r="AS34" s="156"/>
      <c r="AT34" s="156"/>
      <c r="AU34" s="156">
        <f>SUM('Гамма секции'!AT24)</f>
        <v>0</v>
      </c>
      <c r="AV34" s="156"/>
      <c r="AW34" s="156"/>
      <c r="AX34" s="156">
        <f>SUM('Гамма секции'!AW24)</f>
        <v>0</v>
      </c>
      <c r="AY34" s="156"/>
      <c r="AZ34" s="156"/>
      <c r="BA34" s="156">
        <f>SUM('Гамма секции'!AZ24)</f>
        <v>0</v>
      </c>
      <c r="BB34" s="156"/>
      <c r="BC34" s="156"/>
      <c r="BD34" s="156">
        <f>SUM('Гамма секции'!BC24)</f>
        <v>0</v>
      </c>
      <c r="BE34" s="156"/>
      <c r="BF34" s="156"/>
      <c r="BG34" s="156">
        <f>SUM('Гамма секции'!BF24)</f>
        <v>0</v>
      </c>
      <c r="BH34" s="156"/>
      <c r="BI34" s="156"/>
      <c r="BJ34" s="156">
        <f>SUM('Гамма секции'!BI24)</f>
        <v>0</v>
      </c>
      <c r="BK34" s="156"/>
      <c r="BL34" s="156"/>
      <c r="BM34" s="156">
        <f>SUM('Гамма секции'!BL24)</f>
        <v>0</v>
      </c>
      <c r="BN34" s="156"/>
      <c r="BO34" s="156"/>
      <c r="BP34" s="156">
        <f>SUM('Гамма секции'!BO24)</f>
        <v>0</v>
      </c>
      <c r="BQ34" s="156"/>
      <c r="BR34" s="156"/>
      <c r="BS34" s="156">
        <f>SUM('Гамма секции'!BR24)</f>
        <v>0</v>
      </c>
      <c r="BT34" s="156"/>
      <c r="BU34" s="156"/>
      <c r="BV34" s="156">
        <f>SUM('Гамма секции'!BU24)</f>
        <v>0</v>
      </c>
      <c r="BW34" s="156"/>
      <c r="BX34" s="156"/>
      <c r="BY34" s="156">
        <f>SUM('Гамма секции'!BX24)</f>
        <v>0</v>
      </c>
      <c r="BZ34" s="156"/>
      <c r="CA34" s="156"/>
      <c r="CB34" s="157">
        <f>SUM(E34:CA34)</f>
        <v>0</v>
      </c>
      <c r="CC34" s="42"/>
      <c r="CD34" s="42"/>
      <c r="CE34" s="42"/>
      <c r="CF34" s="42">
        <f>CB34*CE34</f>
        <v>0</v>
      </c>
    </row>
    <row r="35" spans="1:84" ht="16.5" customHeight="1">
      <c r="A35" s="158" t="s">
        <v>264</v>
      </c>
      <c r="B35" s="159" t="s">
        <v>203</v>
      </c>
      <c r="C35" s="160" t="s">
        <v>265</v>
      </c>
      <c r="D35" s="95" t="s">
        <v>205</v>
      </c>
      <c r="E35" s="156">
        <f>SUM('Гамма секции'!D25)</f>
        <v>0</v>
      </c>
      <c r="F35" s="156"/>
      <c r="G35" s="156"/>
      <c r="H35" s="156">
        <f>SUM('Гамма секции'!G25)</f>
        <v>0</v>
      </c>
      <c r="I35" s="156"/>
      <c r="J35" s="156"/>
      <c r="K35" s="156">
        <f>SUM('Гамма секции'!J25)</f>
        <v>0</v>
      </c>
      <c r="L35" s="156"/>
      <c r="M35" s="156"/>
      <c r="N35" s="156">
        <f>SUM('Гамма секции'!M25)</f>
        <v>0</v>
      </c>
      <c r="O35" s="156"/>
      <c r="P35" s="156"/>
      <c r="Q35" s="156">
        <f>SUM('Гамма секции'!P25)</f>
        <v>0</v>
      </c>
      <c r="R35" s="156"/>
      <c r="S35" s="156"/>
      <c r="T35" s="156">
        <f>SUM('Гамма секции'!S25)</f>
        <v>0</v>
      </c>
      <c r="U35" s="156"/>
      <c r="V35" s="156"/>
      <c r="W35" s="156">
        <f>SUM('Гамма секции'!V25)</f>
        <v>0</v>
      </c>
      <c r="X35" s="156"/>
      <c r="Y35" s="156"/>
      <c r="Z35" s="156">
        <f>SUM('Гамма секции'!Y25)</f>
        <v>0</v>
      </c>
      <c r="AA35" s="156"/>
      <c r="AB35" s="156"/>
      <c r="AC35" s="156">
        <f>SUM('Гамма секции'!AB25)</f>
        <v>0</v>
      </c>
      <c r="AD35" s="156"/>
      <c r="AE35" s="156"/>
      <c r="AF35" s="156">
        <f>SUM('Гамма секции'!AE25)</f>
        <v>0</v>
      </c>
      <c r="AG35" s="156"/>
      <c r="AH35" s="156"/>
      <c r="AI35" s="156">
        <f>SUM('Гамма секции'!AH25)</f>
        <v>0</v>
      </c>
      <c r="AJ35" s="156"/>
      <c r="AK35" s="156"/>
      <c r="AL35" s="156">
        <f>SUM('Гамма секции'!AK25)</f>
        <v>0</v>
      </c>
      <c r="AM35" s="156"/>
      <c r="AN35" s="156"/>
      <c r="AO35" s="156">
        <f>SUM('Гамма секции'!AN25)</f>
        <v>0</v>
      </c>
      <c r="AP35" s="156"/>
      <c r="AQ35" s="156"/>
      <c r="AR35" s="156">
        <f>SUM('Гамма секции'!AQ25)</f>
        <v>0</v>
      </c>
      <c r="AS35" s="156"/>
      <c r="AT35" s="156"/>
      <c r="AU35" s="156">
        <f>SUM('Гамма секции'!AT25)</f>
        <v>0</v>
      </c>
      <c r="AV35" s="156"/>
      <c r="AW35" s="156"/>
      <c r="AX35" s="156">
        <f>SUM('Гамма секции'!AW25)</f>
        <v>0</v>
      </c>
      <c r="AY35" s="156"/>
      <c r="AZ35" s="156"/>
      <c r="BA35" s="156">
        <f>SUM('Гамма секции'!AZ25)</f>
        <v>0</v>
      </c>
      <c r="BB35" s="156"/>
      <c r="BC35" s="156"/>
      <c r="BD35" s="156">
        <f>SUM('Гамма секции'!BC25)</f>
        <v>0</v>
      </c>
      <c r="BE35" s="156"/>
      <c r="BF35" s="156"/>
      <c r="BG35" s="156">
        <f>SUM('Гамма секции'!BF25)</f>
        <v>0</v>
      </c>
      <c r="BH35" s="156"/>
      <c r="BI35" s="156"/>
      <c r="BJ35" s="156">
        <f>SUM('Гамма секции'!BI25)</f>
        <v>0</v>
      </c>
      <c r="BK35" s="156"/>
      <c r="BL35" s="156"/>
      <c r="BM35" s="156">
        <f>SUM('Гамма секции'!BL25)</f>
        <v>0</v>
      </c>
      <c r="BN35" s="156"/>
      <c r="BO35" s="156"/>
      <c r="BP35" s="156">
        <f>SUM('Гамма секции'!BO25)</f>
        <v>0</v>
      </c>
      <c r="BQ35" s="156"/>
      <c r="BR35" s="156"/>
      <c r="BS35" s="156">
        <f>SUM('Гамма секции'!BR25)</f>
        <v>0</v>
      </c>
      <c r="BT35" s="156"/>
      <c r="BU35" s="156"/>
      <c r="BV35" s="156">
        <f>SUM('Гамма секции'!BU25)</f>
        <v>0</v>
      </c>
      <c r="BW35" s="156"/>
      <c r="BX35" s="156"/>
      <c r="BY35" s="156">
        <f>SUM('Гамма секции'!BX25)</f>
        <v>0</v>
      </c>
      <c r="BZ35" s="156"/>
      <c r="CA35" s="156"/>
      <c r="CB35" s="157">
        <f>SUM(E35:CA35)</f>
        <v>0</v>
      </c>
      <c r="CC35" s="42"/>
      <c r="CD35" s="42"/>
      <c r="CE35" s="42"/>
      <c r="CF35" s="42">
        <f>CB35*CE35</f>
        <v>0</v>
      </c>
    </row>
    <row r="36" spans="1:84" ht="16.5" customHeight="1">
      <c r="A36" s="158" t="s">
        <v>266</v>
      </c>
      <c r="B36" s="159" t="s">
        <v>203</v>
      </c>
      <c r="C36" s="160" t="s">
        <v>267</v>
      </c>
      <c r="D36" s="95" t="s">
        <v>205</v>
      </c>
      <c r="E36" s="156">
        <f>SUM('Гамма секции'!D26)</f>
        <v>0</v>
      </c>
      <c r="F36" s="156"/>
      <c r="G36" s="156"/>
      <c r="H36" s="156">
        <f>SUM('Гамма секции'!G26)</f>
        <v>0</v>
      </c>
      <c r="I36" s="156"/>
      <c r="J36" s="156"/>
      <c r="K36" s="156">
        <f>SUM('Гамма секции'!J26)</f>
        <v>0</v>
      </c>
      <c r="L36" s="156"/>
      <c r="M36" s="156"/>
      <c r="N36" s="156">
        <f>SUM('Гамма секции'!M26)</f>
        <v>0</v>
      </c>
      <c r="O36" s="156"/>
      <c r="P36" s="156"/>
      <c r="Q36" s="156">
        <f>SUM('Гамма секции'!P26)</f>
        <v>0</v>
      </c>
      <c r="R36" s="156"/>
      <c r="S36" s="156"/>
      <c r="T36" s="156">
        <f>SUM('Гамма секции'!S26)</f>
        <v>0</v>
      </c>
      <c r="U36" s="156"/>
      <c r="V36" s="156"/>
      <c r="W36" s="156">
        <f>SUM('Гамма секции'!V26)</f>
        <v>0</v>
      </c>
      <c r="X36" s="156"/>
      <c r="Y36" s="156"/>
      <c r="Z36" s="156">
        <f>SUM('Гамма секции'!Y26)</f>
        <v>0</v>
      </c>
      <c r="AA36" s="156"/>
      <c r="AB36" s="156"/>
      <c r="AC36" s="156">
        <f>SUM('Гамма секции'!AB26)</f>
        <v>0</v>
      </c>
      <c r="AD36" s="156"/>
      <c r="AE36" s="156"/>
      <c r="AF36" s="156">
        <f>SUM('Гамма секции'!AE26)</f>
        <v>0</v>
      </c>
      <c r="AG36" s="156"/>
      <c r="AH36" s="156"/>
      <c r="AI36" s="156">
        <f>SUM('Гамма секции'!AH26)</f>
        <v>0</v>
      </c>
      <c r="AJ36" s="156"/>
      <c r="AK36" s="156"/>
      <c r="AL36" s="156">
        <f>SUM('Гамма секции'!AK26)</f>
        <v>0</v>
      </c>
      <c r="AM36" s="156"/>
      <c r="AN36" s="156"/>
      <c r="AO36" s="156">
        <f>SUM('Гамма секции'!AN26)</f>
        <v>0</v>
      </c>
      <c r="AP36" s="156"/>
      <c r="AQ36" s="156"/>
      <c r="AR36" s="156">
        <f>SUM('Гамма секции'!AQ26)</f>
        <v>0</v>
      </c>
      <c r="AS36" s="156"/>
      <c r="AT36" s="156"/>
      <c r="AU36" s="156">
        <f>SUM('Гамма секции'!AT26)</f>
        <v>0</v>
      </c>
      <c r="AV36" s="156"/>
      <c r="AW36" s="156"/>
      <c r="AX36" s="156">
        <f>SUM('Гамма секции'!AW26)</f>
        <v>0</v>
      </c>
      <c r="AY36" s="156"/>
      <c r="AZ36" s="156"/>
      <c r="BA36" s="156">
        <f>SUM('Гамма секции'!AZ26)</f>
        <v>0</v>
      </c>
      <c r="BB36" s="156"/>
      <c r="BC36" s="156"/>
      <c r="BD36" s="156">
        <f>SUM('Гамма секции'!BC26)</f>
        <v>0</v>
      </c>
      <c r="BE36" s="156"/>
      <c r="BF36" s="156"/>
      <c r="BG36" s="156">
        <f>SUM('Гамма секции'!BF26)</f>
        <v>0</v>
      </c>
      <c r="BH36" s="156"/>
      <c r="BI36" s="156"/>
      <c r="BJ36" s="156">
        <f>SUM('Гамма секции'!BI26)</f>
        <v>0</v>
      </c>
      <c r="BK36" s="156"/>
      <c r="BL36" s="156"/>
      <c r="BM36" s="156">
        <f>SUM('Гамма секции'!BL26)</f>
        <v>0</v>
      </c>
      <c r="BN36" s="156"/>
      <c r="BO36" s="156"/>
      <c r="BP36" s="156">
        <f>SUM('Гамма секции'!BO26)</f>
        <v>0</v>
      </c>
      <c r="BQ36" s="156"/>
      <c r="BR36" s="156"/>
      <c r="BS36" s="156">
        <f>SUM('Гамма секции'!BR26)</f>
        <v>0</v>
      </c>
      <c r="BT36" s="156"/>
      <c r="BU36" s="156"/>
      <c r="BV36" s="156">
        <f>SUM('Гамма секции'!BU26)</f>
        <v>0</v>
      </c>
      <c r="BW36" s="156"/>
      <c r="BX36" s="156"/>
      <c r="BY36" s="156">
        <f>SUM('Гамма секции'!BX26)</f>
        <v>0</v>
      </c>
      <c r="BZ36" s="156"/>
      <c r="CA36" s="156"/>
      <c r="CB36" s="157">
        <f>SUM(E36:CA36)</f>
        <v>0</v>
      </c>
      <c r="CC36" s="42"/>
      <c r="CD36" s="42"/>
      <c r="CE36" s="42"/>
      <c r="CF36" s="42">
        <f>CB36*CE36</f>
        <v>0</v>
      </c>
    </row>
    <row r="37" spans="1:84" ht="16.5" customHeight="1">
      <c r="A37" s="158" t="s">
        <v>268</v>
      </c>
      <c r="B37" s="162" t="s">
        <v>232</v>
      </c>
      <c r="C37" s="163" t="s">
        <v>269</v>
      </c>
      <c r="D37" s="164" t="s">
        <v>222</v>
      </c>
      <c r="E37" s="165">
        <f>SUM('Гамма секции'!E23)</f>
        <v>0</v>
      </c>
      <c r="F37" s="165"/>
      <c r="G37" s="165"/>
      <c r="H37" s="165">
        <f>SUM('Гамма секции'!H23)</f>
        <v>0</v>
      </c>
      <c r="I37" s="165"/>
      <c r="J37" s="165"/>
      <c r="K37" s="165">
        <f>SUM('Гамма секции'!K23)</f>
        <v>0</v>
      </c>
      <c r="L37" s="165"/>
      <c r="M37" s="165"/>
      <c r="N37" s="165">
        <f>SUM('Гамма секции'!N23)</f>
        <v>0</v>
      </c>
      <c r="O37" s="165"/>
      <c r="P37" s="165"/>
      <c r="Q37" s="165">
        <f>SUM('Гамма секции'!Q23)</f>
        <v>0</v>
      </c>
      <c r="R37" s="165"/>
      <c r="S37" s="165"/>
      <c r="T37" s="165">
        <f>SUM('Гамма секции'!T23)</f>
        <v>0</v>
      </c>
      <c r="U37" s="165"/>
      <c r="V37" s="165"/>
      <c r="W37" s="165">
        <f>SUM('Гамма секции'!W23)</f>
        <v>0</v>
      </c>
      <c r="X37" s="165"/>
      <c r="Y37" s="165"/>
      <c r="Z37" s="165">
        <f>SUM('Гамма секции'!Z23)</f>
        <v>0</v>
      </c>
      <c r="AA37" s="165"/>
      <c r="AB37" s="165"/>
      <c r="AC37" s="165">
        <f>SUM('Гамма секции'!AC23)</f>
        <v>0</v>
      </c>
      <c r="AD37" s="165"/>
      <c r="AE37" s="165"/>
      <c r="AF37" s="165">
        <f>SUM('Гамма секции'!AF23)</f>
        <v>0</v>
      </c>
      <c r="AG37" s="165"/>
      <c r="AH37" s="165"/>
      <c r="AI37" s="165">
        <f>SUM('Гамма секции'!AI23)</f>
        <v>0</v>
      </c>
      <c r="AJ37" s="165"/>
      <c r="AK37" s="165"/>
      <c r="AL37" s="165">
        <f>SUM('Гамма секции'!AL23)</f>
        <v>0</v>
      </c>
      <c r="AM37" s="165"/>
      <c r="AN37" s="165"/>
      <c r="AO37" s="165">
        <f>SUM('Гамма секции'!AO23)</f>
        <v>0</v>
      </c>
      <c r="AP37" s="165"/>
      <c r="AQ37" s="165"/>
      <c r="AR37" s="165">
        <f>SUM('Гамма секции'!AR23)</f>
        <v>0</v>
      </c>
      <c r="AS37" s="165"/>
      <c r="AT37" s="165"/>
      <c r="AU37" s="165">
        <f>SUM('Гамма секции'!AU23)</f>
        <v>0</v>
      </c>
      <c r="AV37" s="165"/>
      <c r="AW37" s="165"/>
      <c r="AX37" s="165">
        <f>SUM('Гамма секции'!AX23)</f>
        <v>0</v>
      </c>
      <c r="AY37" s="165"/>
      <c r="AZ37" s="165"/>
      <c r="BA37" s="165">
        <f>SUM('Гамма секции'!BA23)</f>
        <v>0</v>
      </c>
      <c r="BB37" s="165"/>
      <c r="BC37" s="165"/>
      <c r="BD37" s="165">
        <f>SUM('Гамма секции'!BD23)</f>
        <v>0</v>
      </c>
      <c r="BE37" s="165"/>
      <c r="BF37" s="165"/>
      <c r="BG37" s="165">
        <f>SUM('Гамма секции'!BG23)</f>
        <v>0</v>
      </c>
      <c r="BH37" s="165"/>
      <c r="BI37" s="165"/>
      <c r="BJ37" s="165">
        <f>SUM('Гамма секции'!BJ23)</f>
        <v>0</v>
      </c>
      <c r="BK37" s="165"/>
      <c r="BL37" s="165"/>
      <c r="BM37" s="165">
        <f>SUM('Гамма секции'!BM23)</f>
        <v>0</v>
      </c>
      <c r="BN37" s="165"/>
      <c r="BO37" s="165"/>
      <c r="BP37" s="165">
        <f>SUM('Гамма секции'!BP23)</f>
        <v>0</v>
      </c>
      <c r="BQ37" s="165"/>
      <c r="BR37" s="165"/>
      <c r="BS37" s="165">
        <f>SUM('Гамма секции'!BS23)</f>
        <v>0</v>
      </c>
      <c r="BT37" s="165"/>
      <c r="BU37" s="165"/>
      <c r="BV37" s="165">
        <f>SUM('Гамма секции'!BV23)</f>
        <v>0</v>
      </c>
      <c r="BW37" s="165"/>
      <c r="BX37" s="165"/>
      <c r="BY37" s="165">
        <f>SUM('Гамма секции'!BY23)</f>
        <v>0</v>
      </c>
      <c r="BZ37" s="165"/>
      <c r="CA37" s="165"/>
      <c r="CB37" s="157">
        <f>SUM(E37:CA37)</f>
        <v>0</v>
      </c>
      <c r="CC37" s="42"/>
      <c r="CD37" s="42"/>
      <c r="CE37" s="42"/>
      <c r="CF37" s="42">
        <f>CB37*CE37</f>
        <v>0</v>
      </c>
    </row>
    <row r="38" spans="1:84" ht="16.5" customHeight="1">
      <c r="A38" s="158" t="s">
        <v>270</v>
      </c>
      <c r="B38" s="162" t="s">
        <v>203</v>
      </c>
      <c r="C38" s="163" t="s">
        <v>271</v>
      </c>
      <c r="D38" s="164" t="s">
        <v>222</v>
      </c>
      <c r="E38" s="165">
        <f>SUM('Гамма секции'!E24)</f>
        <v>0</v>
      </c>
      <c r="F38" s="165"/>
      <c r="G38" s="165"/>
      <c r="H38" s="165">
        <f>SUM('Гамма секции'!H24)</f>
        <v>0</v>
      </c>
      <c r="I38" s="165"/>
      <c r="J38" s="165"/>
      <c r="K38" s="165">
        <f>SUM('Гамма секции'!K24)</f>
        <v>0</v>
      </c>
      <c r="L38" s="165"/>
      <c r="M38" s="165"/>
      <c r="N38" s="165">
        <f>SUM('Гамма секции'!N24)</f>
        <v>0</v>
      </c>
      <c r="O38" s="165"/>
      <c r="P38" s="165"/>
      <c r="Q38" s="165">
        <f>SUM('Гамма секции'!Q24)</f>
        <v>0</v>
      </c>
      <c r="R38" s="165"/>
      <c r="S38" s="165"/>
      <c r="T38" s="165">
        <f>SUM('Гамма секции'!T24)</f>
        <v>0</v>
      </c>
      <c r="U38" s="165"/>
      <c r="V38" s="165"/>
      <c r="W38" s="165">
        <f>SUM('Гамма секции'!W24)</f>
        <v>0</v>
      </c>
      <c r="X38" s="165"/>
      <c r="Y38" s="165"/>
      <c r="Z38" s="165">
        <f>SUM('Гамма секции'!Z24)</f>
        <v>0</v>
      </c>
      <c r="AA38" s="165"/>
      <c r="AB38" s="165"/>
      <c r="AC38" s="165">
        <f>SUM('Гамма секции'!AC24)</f>
        <v>0</v>
      </c>
      <c r="AD38" s="165"/>
      <c r="AE38" s="165"/>
      <c r="AF38" s="165">
        <f>SUM('Гамма секции'!AF24)</f>
        <v>0</v>
      </c>
      <c r="AG38" s="165"/>
      <c r="AH38" s="165"/>
      <c r="AI38" s="165">
        <f>SUM('Гамма секции'!AI24)</f>
        <v>0</v>
      </c>
      <c r="AJ38" s="165"/>
      <c r="AK38" s="165"/>
      <c r="AL38" s="165">
        <f>SUM('Гамма секции'!AL24)</f>
        <v>0</v>
      </c>
      <c r="AM38" s="165"/>
      <c r="AN38" s="165"/>
      <c r="AO38" s="165">
        <f>SUM('Гамма секции'!AO24)</f>
        <v>0</v>
      </c>
      <c r="AP38" s="165"/>
      <c r="AQ38" s="165"/>
      <c r="AR38" s="165">
        <f>SUM('Гамма секции'!AR24)</f>
        <v>0</v>
      </c>
      <c r="AS38" s="165"/>
      <c r="AT38" s="165"/>
      <c r="AU38" s="165">
        <f>SUM('Гамма секции'!AU24)</f>
        <v>0</v>
      </c>
      <c r="AV38" s="165"/>
      <c r="AW38" s="165"/>
      <c r="AX38" s="165">
        <f>SUM('Гамма секции'!AX24)</f>
        <v>0</v>
      </c>
      <c r="AY38" s="165"/>
      <c r="AZ38" s="165"/>
      <c r="BA38" s="165">
        <f>SUM('Гамма секции'!BA24)</f>
        <v>0</v>
      </c>
      <c r="BB38" s="165"/>
      <c r="BC38" s="165"/>
      <c r="BD38" s="165">
        <f>SUM('Гамма секции'!BD24)</f>
        <v>0</v>
      </c>
      <c r="BE38" s="165"/>
      <c r="BF38" s="165"/>
      <c r="BG38" s="165">
        <f>SUM('Гамма секции'!BG24)</f>
        <v>0</v>
      </c>
      <c r="BH38" s="165"/>
      <c r="BI38" s="165"/>
      <c r="BJ38" s="165">
        <f>SUM('Гамма секции'!BJ24)</f>
        <v>0</v>
      </c>
      <c r="BK38" s="165"/>
      <c r="BL38" s="165"/>
      <c r="BM38" s="165">
        <f>SUM('Гамма секции'!BM24)</f>
        <v>0</v>
      </c>
      <c r="BN38" s="165"/>
      <c r="BO38" s="165"/>
      <c r="BP38" s="165">
        <f>SUM('Гамма секции'!BP24)</f>
        <v>0</v>
      </c>
      <c r="BQ38" s="165"/>
      <c r="BR38" s="165"/>
      <c r="BS38" s="165">
        <f>SUM('Гамма секции'!BS24)</f>
        <v>0</v>
      </c>
      <c r="BT38" s="165"/>
      <c r="BU38" s="165"/>
      <c r="BV38" s="165">
        <f>SUM('Гамма секции'!BV24)</f>
        <v>0</v>
      </c>
      <c r="BW38" s="165"/>
      <c r="BX38" s="165"/>
      <c r="BY38" s="165">
        <f>SUM('Гамма секции'!BY24)</f>
        <v>0</v>
      </c>
      <c r="BZ38" s="165"/>
      <c r="CA38" s="165"/>
      <c r="CB38" s="157">
        <f>SUM(E38:CA38)</f>
        <v>0</v>
      </c>
      <c r="CC38" s="42"/>
      <c r="CD38" s="42"/>
      <c r="CE38" s="42"/>
      <c r="CF38" s="42">
        <f>CB38*CE38</f>
        <v>0</v>
      </c>
    </row>
    <row r="39" spans="1:84" ht="16.5" customHeight="1">
      <c r="A39" s="158" t="s">
        <v>272</v>
      </c>
      <c r="B39" s="162" t="s">
        <v>203</v>
      </c>
      <c r="C39" s="163" t="s">
        <v>273</v>
      </c>
      <c r="D39" s="164" t="s">
        <v>222</v>
      </c>
      <c r="E39" s="165">
        <f>SUM('Гамма секции'!E25)</f>
        <v>0</v>
      </c>
      <c r="F39" s="165"/>
      <c r="G39" s="165"/>
      <c r="H39" s="165">
        <f>SUM('Гамма секции'!H25)</f>
        <v>0</v>
      </c>
      <c r="I39" s="165"/>
      <c r="J39" s="165"/>
      <c r="K39" s="165">
        <f>SUM('Гамма секции'!K25)</f>
        <v>0</v>
      </c>
      <c r="L39" s="165"/>
      <c r="M39" s="165"/>
      <c r="N39" s="165">
        <f>SUM('Гамма секции'!N25)</f>
        <v>0</v>
      </c>
      <c r="O39" s="165"/>
      <c r="P39" s="165"/>
      <c r="Q39" s="165">
        <f>SUM('Гамма секции'!Q25)</f>
        <v>0</v>
      </c>
      <c r="R39" s="165"/>
      <c r="S39" s="165"/>
      <c r="T39" s="165">
        <f>SUM('Гамма секции'!T25)</f>
        <v>0</v>
      </c>
      <c r="U39" s="165"/>
      <c r="V39" s="165"/>
      <c r="W39" s="165">
        <f>SUM('Гамма секции'!W25)</f>
        <v>0</v>
      </c>
      <c r="X39" s="165"/>
      <c r="Y39" s="165"/>
      <c r="Z39" s="165">
        <f>SUM('Гамма секции'!Z25)</f>
        <v>0</v>
      </c>
      <c r="AA39" s="165"/>
      <c r="AB39" s="165"/>
      <c r="AC39" s="165">
        <f>SUM('Гамма секции'!AC25)</f>
        <v>0</v>
      </c>
      <c r="AD39" s="165"/>
      <c r="AE39" s="165"/>
      <c r="AF39" s="165">
        <f>SUM('Гамма секции'!AF25)</f>
        <v>0</v>
      </c>
      <c r="AG39" s="165"/>
      <c r="AH39" s="165"/>
      <c r="AI39" s="165">
        <f>SUM('Гамма секции'!AI25)</f>
        <v>0</v>
      </c>
      <c r="AJ39" s="165"/>
      <c r="AK39" s="165"/>
      <c r="AL39" s="165">
        <f>SUM('Гамма секции'!AL25)</f>
        <v>0</v>
      </c>
      <c r="AM39" s="165"/>
      <c r="AN39" s="165"/>
      <c r="AO39" s="165">
        <f>SUM('Гамма секции'!AO25)</f>
        <v>0</v>
      </c>
      <c r="AP39" s="165"/>
      <c r="AQ39" s="165"/>
      <c r="AR39" s="165">
        <f>SUM('Гамма секции'!AR25)</f>
        <v>0</v>
      </c>
      <c r="AS39" s="165"/>
      <c r="AT39" s="165"/>
      <c r="AU39" s="165">
        <f>SUM('Гамма секции'!AU25)</f>
        <v>0</v>
      </c>
      <c r="AV39" s="165"/>
      <c r="AW39" s="165"/>
      <c r="AX39" s="165">
        <f>SUM('Гамма секции'!AX25)</f>
        <v>0</v>
      </c>
      <c r="AY39" s="165"/>
      <c r="AZ39" s="165"/>
      <c r="BA39" s="165">
        <f>SUM('Гамма секции'!BA25)</f>
        <v>0</v>
      </c>
      <c r="BB39" s="165"/>
      <c r="BC39" s="165"/>
      <c r="BD39" s="165">
        <f>SUM('Гамма секции'!BD25)</f>
        <v>0</v>
      </c>
      <c r="BE39" s="165"/>
      <c r="BF39" s="165"/>
      <c r="BG39" s="165">
        <f>SUM('Гамма секции'!BG25)</f>
        <v>0</v>
      </c>
      <c r="BH39" s="165"/>
      <c r="BI39" s="165"/>
      <c r="BJ39" s="165">
        <f>SUM('Гамма секции'!BJ25)</f>
        <v>0</v>
      </c>
      <c r="BK39" s="165"/>
      <c r="BL39" s="165"/>
      <c r="BM39" s="165">
        <f>SUM('Гамма секции'!BM25)</f>
        <v>0</v>
      </c>
      <c r="BN39" s="165"/>
      <c r="BO39" s="165"/>
      <c r="BP39" s="165">
        <f>SUM('Гамма секции'!BP25)</f>
        <v>0</v>
      </c>
      <c r="BQ39" s="165"/>
      <c r="BR39" s="165"/>
      <c r="BS39" s="165">
        <f>SUM('Гамма секции'!BS25)</f>
        <v>0</v>
      </c>
      <c r="BT39" s="165"/>
      <c r="BU39" s="165"/>
      <c r="BV39" s="165">
        <f>SUM('Гамма секции'!BV25)</f>
        <v>0</v>
      </c>
      <c r="BW39" s="165"/>
      <c r="BX39" s="165"/>
      <c r="BY39" s="165">
        <f>SUM('Гамма секции'!BY25)</f>
        <v>0</v>
      </c>
      <c r="BZ39" s="165"/>
      <c r="CA39" s="165"/>
      <c r="CB39" s="157">
        <f>SUM(E39:CA39)</f>
        <v>0</v>
      </c>
      <c r="CC39" s="42"/>
      <c r="CD39" s="42"/>
      <c r="CE39" s="42"/>
      <c r="CF39" s="42">
        <f>CB39*CE39</f>
        <v>0</v>
      </c>
    </row>
    <row r="40" spans="1:84" ht="16.5" customHeight="1">
      <c r="A40" s="158" t="s">
        <v>274</v>
      </c>
      <c r="B40" s="162" t="s">
        <v>203</v>
      </c>
      <c r="C40" s="163" t="s">
        <v>275</v>
      </c>
      <c r="D40" s="164" t="s">
        <v>222</v>
      </c>
      <c r="E40" s="165">
        <f>SUM('Гамма секции'!E26)</f>
        <v>0</v>
      </c>
      <c r="F40" s="165"/>
      <c r="G40" s="165"/>
      <c r="H40" s="165">
        <f>SUM('Гамма секции'!H26)</f>
        <v>0</v>
      </c>
      <c r="I40" s="165"/>
      <c r="J40" s="165"/>
      <c r="K40" s="165">
        <f>SUM('Гамма секции'!K26)</f>
        <v>0</v>
      </c>
      <c r="L40" s="165"/>
      <c r="M40" s="165"/>
      <c r="N40" s="165">
        <f>SUM('Гамма секции'!N26)</f>
        <v>0</v>
      </c>
      <c r="O40" s="165"/>
      <c r="P40" s="165"/>
      <c r="Q40" s="165">
        <f>SUM('Гамма секции'!Q26)</f>
        <v>0</v>
      </c>
      <c r="R40" s="165"/>
      <c r="S40" s="165"/>
      <c r="T40" s="165">
        <f>SUM('Гамма секции'!T26)</f>
        <v>0</v>
      </c>
      <c r="U40" s="165"/>
      <c r="V40" s="165"/>
      <c r="W40" s="165">
        <f>SUM('Гамма секции'!W26)</f>
        <v>0</v>
      </c>
      <c r="X40" s="165"/>
      <c r="Y40" s="165"/>
      <c r="Z40" s="165">
        <f>SUM('Гамма секции'!Z26)</f>
        <v>0</v>
      </c>
      <c r="AA40" s="165"/>
      <c r="AB40" s="165"/>
      <c r="AC40" s="165">
        <f>SUM('Гамма секции'!AC26)</f>
        <v>0</v>
      </c>
      <c r="AD40" s="165"/>
      <c r="AE40" s="165"/>
      <c r="AF40" s="165">
        <f>SUM('Гамма секции'!AF26)</f>
        <v>0</v>
      </c>
      <c r="AG40" s="165"/>
      <c r="AH40" s="165"/>
      <c r="AI40" s="165">
        <f>SUM('Гамма секции'!AI26)</f>
        <v>0</v>
      </c>
      <c r="AJ40" s="165"/>
      <c r="AK40" s="165"/>
      <c r="AL40" s="165">
        <f>SUM('Гамма секции'!AL26)</f>
        <v>0</v>
      </c>
      <c r="AM40" s="165"/>
      <c r="AN40" s="165"/>
      <c r="AO40" s="165">
        <f>SUM('Гамма секции'!AO26)</f>
        <v>0</v>
      </c>
      <c r="AP40" s="165"/>
      <c r="AQ40" s="165"/>
      <c r="AR40" s="165">
        <f>SUM('Гамма секции'!AR26)</f>
        <v>0</v>
      </c>
      <c r="AS40" s="165"/>
      <c r="AT40" s="165"/>
      <c r="AU40" s="165">
        <f>SUM('Гамма секции'!AU26)</f>
        <v>0</v>
      </c>
      <c r="AV40" s="165"/>
      <c r="AW40" s="165"/>
      <c r="AX40" s="165">
        <f>SUM('Гамма секции'!AX26)</f>
        <v>0</v>
      </c>
      <c r="AY40" s="165"/>
      <c r="AZ40" s="165"/>
      <c r="BA40" s="165">
        <f>SUM('Гамма секции'!BA26)</f>
        <v>0</v>
      </c>
      <c r="BB40" s="165"/>
      <c r="BC40" s="165"/>
      <c r="BD40" s="165">
        <f>SUM('Гамма секции'!BD26)</f>
        <v>0</v>
      </c>
      <c r="BE40" s="165"/>
      <c r="BF40" s="165"/>
      <c r="BG40" s="165">
        <f>SUM('Гамма секции'!BG26)</f>
        <v>0</v>
      </c>
      <c r="BH40" s="165"/>
      <c r="BI40" s="165"/>
      <c r="BJ40" s="165">
        <f>SUM('Гамма секции'!BJ26)</f>
        <v>0</v>
      </c>
      <c r="BK40" s="165"/>
      <c r="BL40" s="165"/>
      <c r="BM40" s="165">
        <f>SUM('Гамма секции'!BM26)</f>
        <v>0</v>
      </c>
      <c r="BN40" s="165"/>
      <c r="BO40" s="165"/>
      <c r="BP40" s="165">
        <f>SUM('Гамма секции'!BP26)</f>
        <v>0</v>
      </c>
      <c r="BQ40" s="165"/>
      <c r="BR40" s="165"/>
      <c r="BS40" s="165">
        <f>SUM('Гамма секции'!BS26)</f>
        <v>0</v>
      </c>
      <c r="BT40" s="165"/>
      <c r="BU40" s="165"/>
      <c r="BV40" s="165">
        <f>SUM('Гамма секции'!BV26)</f>
        <v>0</v>
      </c>
      <c r="BW40" s="165"/>
      <c r="BX40" s="165"/>
      <c r="BY40" s="165">
        <f>SUM('Гамма секции'!BY26)</f>
        <v>0</v>
      </c>
      <c r="BZ40" s="165"/>
      <c r="CA40" s="165"/>
      <c r="CB40" s="157">
        <f>SUM(E40:CA40)</f>
        <v>0</v>
      </c>
      <c r="CC40" s="42"/>
      <c r="CD40" s="42"/>
      <c r="CE40" s="42"/>
      <c r="CF40" s="42">
        <f>CB40*CE40</f>
        <v>0</v>
      </c>
    </row>
    <row r="41" spans="1:84" ht="30.75" customHeight="1">
      <c r="A41" s="158" t="s">
        <v>276</v>
      </c>
      <c r="B41" s="159" t="s">
        <v>203</v>
      </c>
      <c r="C41" s="160" t="s">
        <v>277</v>
      </c>
      <c r="D41" s="95" t="s">
        <v>278</v>
      </c>
      <c r="E41" s="156">
        <f>'Гамма секции'!D19</f>
        <v>0</v>
      </c>
      <c r="F41" s="156"/>
      <c r="G41" s="156"/>
      <c r="H41" s="156">
        <f>'Гамма секции'!G19</f>
        <v>0</v>
      </c>
      <c r="I41" s="156"/>
      <c r="J41" s="156"/>
      <c r="K41" s="156">
        <f>'Гамма секции'!J19</f>
        <v>0</v>
      </c>
      <c r="L41" s="156"/>
      <c r="M41" s="156"/>
      <c r="N41" s="156">
        <f>'Гамма секции'!M19</f>
        <v>0</v>
      </c>
      <c r="O41" s="156"/>
      <c r="P41" s="156"/>
      <c r="Q41" s="156">
        <f>'Гамма секции'!P19</f>
        <v>0</v>
      </c>
      <c r="R41" s="156"/>
      <c r="S41" s="156"/>
      <c r="T41" s="156">
        <f>'Гамма секции'!S19</f>
        <v>0</v>
      </c>
      <c r="U41" s="156"/>
      <c r="V41" s="156"/>
      <c r="W41" s="156">
        <f>'Гамма секции'!V19</f>
        <v>0</v>
      </c>
      <c r="X41" s="156"/>
      <c r="Y41" s="156"/>
      <c r="Z41" s="156">
        <f>'Гамма секции'!Y19</f>
        <v>0</v>
      </c>
      <c r="AA41" s="156"/>
      <c r="AB41" s="156"/>
      <c r="AC41" s="156">
        <f>'Гамма секции'!AB19</f>
        <v>0</v>
      </c>
      <c r="AD41" s="156"/>
      <c r="AE41" s="156"/>
      <c r="AF41" s="156">
        <f>'Гамма секции'!AE19</f>
        <v>0</v>
      </c>
      <c r="AG41" s="156"/>
      <c r="AH41" s="156"/>
      <c r="AI41" s="156">
        <f>'Гамма секции'!AH19</f>
        <v>0</v>
      </c>
      <c r="AJ41" s="156"/>
      <c r="AK41" s="156"/>
      <c r="AL41" s="156">
        <f>'Гамма секции'!AK19</f>
        <v>0</v>
      </c>
      <c r="AM41" s="156"/>
      <c r="AN41" s="156"/>
      <c r="AO41" s="156">
        <f>'Гамма секции'!AN19</f>
        <v>0</v>
      </c>
      <c r="AP41" s="156"/>
      <c r="AQ41" s="156"/>
      <c r="AR41" s="156">
        <f>'Гамма секции'!AQ19</f>
        <v>0</v>
      </c>
      <c r="AS41" s="156"/>
      <c r="AT41" s="156"/>
      <c r="AU41" s="156">
        <f>'Гамма секции'!AT19</f>
        <v>0</v>
      </c>
      <c r="AV41" s="156"/>
      <c r="AW41" s="156"/>
      <c r="AX41" s="156">
        <f>'Гамма секции'!AW19</f>
        <v>0</v>
      </c>
      <c r="AY41" s="156"/>
      <c r="AZ41" s="156"/>
      <c r="BA41" s="156">
        <f>'Гамма секции'!AZ19</f>
        <v>0</v>
      </c>
      <c r="BB41" s="156"/>
      <c r="BC41" s="156"/>
      <c r="BD41" s="156">
        <f>'Гамма секции'!BC19</f>
        <v>0</v>
      </c>
      <c r="BE41" s="156"/>
      <c r="BF41" s="156"/>
      <c r="BG41" s="156">
        <f>'Гамма секции'!BF19</f>
        <v>0</v>
      </c>
      <c r="BH41" s="156"/>
      <c r="BI41" s="156"/>
      <c r="BJ41" s="156">
        <f>'Гамма секции'!BI19</f>
        <v>0</v>
      </c>
      <c r="BK41" s="156"/>
      <c r="BL41" s="156"/>
      <c r="BM41" s="156">
        <f>'Гамма секции'!BL19</f>
        <v>0</v>
      </c>
      <c r="BN41" s="156"/>
      <c r="BO41" s="156"/>
      <c r="BP41" s="156">
        <f>'Гамма секции'!BO19</f>
        <v>0</v>
      </c>
      <c r="BQ41" s="156"/>
      <c r="BR41" s="156"/>
      <c r="BS41" s="156">
        <f>'Гамма секции'!BR19</f>
        <v>0</v>
      </c>
      <c r="BT41" s="156"/>
      <c r="BU41" s="156"/>
      <c r="BV41" s="156">
        <f>'Гамма секции'!BU19</f>
        <v>0</v>
      </c>
      <c r="BW41" s="156"/>
      <c r="BX41" s="156"/>
      <c r="BY41" s="156">
        <f>'Гамма секции'!BX19</f>
        <v>0</v>
      </c>
      <c r="BZ41" s="156"/>
      <c r="CA41" s="156"/>
      <c r="CB41" s="157">
        <f>SUM(E41:CA41)</f>
        <v>0</v>
      </c>
      <c r="CC41" s="60"/>
      <c r="CD41" s="60"/>
      <c r="CE41" s="60"/>
      <c r="CF41" s="42">
        <f>CB41*CE41</f>
        <v>0</v>
      </c>
    </row>
    <row r="42" spans="1:84" ht="30.75" customHeight="1">
      <c r="A42" s="158" t="s">
        <v>279</v>
      </c>
      <c r="B42" s="159" t="s">
        <v>203</v>
      </c>
      <c r="C42" s="160" t="s">
        <v>280</v>
      </c>
      <c r="D42" s="95" t="s">
        <v>281</v>
      </c>
      <c r="E42" s="156">
        <f>'Гамма секции'!E19</f>
        <v>0</v>
      </c>
      <c r="F42" s="156"/>
      <c r="G42" s="156"/>
      <c r="H42" s="156">
        <f>'Гамма секции'!H19</f>
        <v>0</v>
      </c>
      <c r="I42" s="156"/>
      <c r="J42" s="156"/>
      <c r="K42" s="156">
        <f>'Гамма секции'!K19</f>
        <v>0</v>
      </c>
      <c r="L42" s="156"/>
      <c r="M42" s="156"/>
      <c r="N42" s="156">
        <f>'Гамма секции'!N19</f>
        <v>0</v>
      </c>
      <c r="O42" s="156"/>
      <c r="P42" s="156"/>
      <c r="Q42" s="156">
        <f>'Гамма секции'!Q19</f>
        <v>0</v>
      </c>
      <c r="R42" s="156"/>
      <c r="S42" s="156"/>
      <c r="T42" s="156">
        <f>'Гамма секции'!T19</f>
        <v>0</v>
      </c>
      <c r="U42" s="156"/>
      <c r="V42" s="156"/>
      <c r="W42" s="156">
        <f>'Гамма секции'!W19</f>
        <v>0</v>
      </c>
      <c r="X42" s="156"/>
      <c r="Y42" s="156"/>
      <c r="Z42" s="156">
        <f>'Гамма секции'!Z19</f>
        <v>0</v>
      </c>
      <c r="AA42" s="156"/>
      <c r="AB42" s="156"/>
      <c r="AC42" s="156">
        <f>'Гамма секции'!AC19</f>
        <v>0</v>
      </c>
      <c r="AD42" s="156"/>
      <c r="AE42" s="156"/>
      <c r="AF42" s="156">
        <f>'Гамма секции'!AF19</f>
        <v>0</v>
      </c>
      <c r="AG42" s="156"/>
      <c r="AH42" s="156"/>
      <c r="AI42" s="156">
        <f>'Гамма секции'!AI19</f>
        <v>0</v>
      </c>
      <c r="AJ42" s="156"/>
      <c r="AK42" s="156"/>
      <c r="AL42" s="156">
        <f>'Гамма секции'!AL19</f>
        <v>0</v>
      </c>
      <c r="AM42" s="156"/>
      <c r="AN42" s="156"/>
      <c r="AO42" s="156">
        <f>'Гамма секции'!AO19</f>
        <v>0</v>
      </c>
      <c r="AP42" s="156"/>
      <c r="AQ42" s="156"/>
      <c r="AR42" s="156">
        <f>'Гамма секции'!AR19</f>
        <v>0</v>
      </c>
      <c r="AS42" s="156"/>
      <c r="AT42" s="156"/>
      <c r="AU42" s="156">
        <f>'Гамма секции'!AU19</f>
        <v>0</v>
      </c>
      <c r="AV42" s="156"/>
      <c r="AW42" s="156"/>
      <c r="AX42" s="156">
        <f>'Гамма секции'!AX19</f>
        <v>0</v>
      </c>
      <c r="AY42" s="156"/>
      <c r="AZ42" s="156"/>
      <c r="BA42" s="156">
        <f>'Гамма секции'!BA19</f>
        <v>0</v>
      </c>
      <c r="BB42" s="156"/>
      <c r="BC42" s="156"/>
      <c r="BD42" s="156">
        <f>'Гамма секции'!BD19</f>
        <v>0</v>
      </c>
      <c r="BE42" s="156"/>
      <c r="BF42" s="156"/>
      <c r="BG42" s="156">
        <f>'Гамма секции'!BG19</f>
        <v>0</v>
      </c>
      <c r="BH42" s="156"/>
      <c r="BI42" s="156"/>
      <c r="BJ42" s="156">
        <f>'Гамма секции'!BJ19</f>
        <v>0</v>
      </c>
      <c r="BK42" s="156"/>
      <c r="BL42" s="156"/>
      <c r="BM42" s="156">
        <f>'Гамма секции'!BM19</f>
        <v>0</v>
      </c>
      <c r="BN42" s="156"/>
      <c r="BO42" s="156"/>
      <c r="BP42" s="156">
        <f>'Гамма секции'!BP19</f>
        <v>0</v>
      </c>
      <c r="BQ42" s="156"/>
      <c r="BR42" s="156"/>
      <c r="BS42" s="156">
        <f>'Гамма секции'!BS19</f>
        <v>0</v>
      </c>
      <c r="BT42" s="156"/>
      <c r="BU42" s="156"/>
      <c r="BV42" s="156">
        <f>'Гамма секции'!BV19</f>
        <v>0</v>
      </c>
      <c r="BW42" s="156"/>
      <c r="BX42" s="156"/>
      <c r="BY42" s="156">
        <f>'Гамма секции'!BY19</f>
        <v>0</v>
      </c>
      <c r="BZ42" s="156"/>
      <c r="CA42" s="156"/>
      <c r="CB42" s="157">
        <f>SUM(E42:CA42)</f>
        <v>0</v>
      </c>
      <c r="CC42" s="60"/>
      <c r="CD42" s="60"/>
      <c r="CE42" s="60"/>
      <c r="CF42" s="42">
        <f>CB42*CE42</f>
        <v>0</v>
      </c>
    </row>
    <row r="43" spans="1:84" ht="33" customHeight="1">
      <c r="A43" s="158" t="s">
        <v>282</v>
      </c>
      <c r="B43" s="159" t="s">
        <v>203</v>
      </c>
      <c r="C43" s="160" t="s">
        <v>283</v>
      </c>
      <c r="D43" s="95" t="s">
        <v>284</v>
      </c>
      <c r="E43" s="156">
        <f>SUM('Гамма секции'!D46:F46)</f>
        <v>0</v>
      </c>
      <c r="F43" s="156"/>
      <c r="G43" s="156"/>
      <c r="H43" s="156">
        <f>SUM('Гамма секции'!G46:I46)</f>
        <v>0</v>
      </c>
      <c r="I43" s="156"/>
      <c r="J43" s="156"/>
      <c r="K43" s="156">
        <f>SUM('Гамма секции'!J46:L46)</f>
        <v>0</v>
      </c>
      <c r="L43" s="156"/>
      <c r="M43" s="156"/>
      <c r="N43" s="156">
        <f>SUM('Гамма секции'!M46:O46)</f>
        <v>0</v>
      </c>
      <c r="O43" s="156"/>
      <c r="P43" s="156"/>
      <c r="Q43" s="156">
        <f>SUM('Гамма секции'!P46:R46)</f>
        <v>0</v>
      </c>
      <c r="R43" s="156"/>
      <c r="S43" s="156"/>
      <c r="T43" s="156">
        <f>SUM('Гамма секции'!S46:U46)</f>
        <v>0</v>
      </c>
      <c r="U43" s="156"/>
      <c r="V43" s="156"/>
      <c r="W43" s="156">
        <f>SUM('Гамма секции'!V46:X46)</f>
        <v>0</v>
      </c>
      <c r="X43" s="156"/>
      <c r="Y43" s="156"/>
      <c r="Z43" s="156">
        <f>SUM('Гамма секции'!Y46:AA46)</f>
        <v>0</v>
      </c>
      <c r="AA43" s="156"/>
      <c r="AB43" s="156"/>
      <c r="AC43" s="156">
        <f>SUM('Гамма секции'!AB46:AD46)</f>
        <v>0</v>
      </c>
      <c r="AD43" s="156"/>
      <c r="AE43" s="156"/>
      <c r="AF43" s="156">
        <f>SUM('Гамма секции'!AE46:AG46)</f>
        <v>0</v>
      </c>
      <c r="AG43" s="156"/>
      <c r="AH43" s="156"/>
      <c r="AI43" s="156">
        <f>SUM('Гамма секции'!AH46:AJ46)</f>
        <v>0</v>
      </c>
      <c r="AJ43" s="156"/>
      <c r="AK43" s="156"/>
      <c r="AL43" s="156">
        <f>SUM('Гамма секции'!AK46:AM46)</f>
        <v>0</v>
      </c>
      <c r="AM43" s="156"/>
      <c r="AN43" s="156"/>
      <c r="AO43" s="156">
        <f>SUM('Гамма секции'!AN46:AP46)</f>
        <v>0</v>
      </c>
      <c r="AP43" s="156"/>
      <c r="AQ43" s="156"/>
      <c r="AR43" s="156">
        <f>SUM('Гамма секции'!AQ46:AS46)</f>
        <v>0</v>
      </c>
      <c r="AS43" s="156"/>
      <c r="AT43" s="156"/>
      <c r="AU43" s="156">
        <f>SUM('Гамма секции'!AT46:AV46)</f>
        <v>0</v>
      </c>
      <c r="AV43" s="156"/>
      <c r="AW43" s="156"/>
      <c r="AX43" s="156">
        <f>SUM('Гамма секции'!AW46:AY46)</f>
        <v>0</v>
      </c>
      <c r="AY43" s="156"/>
      <c r="AZ43" s="156"/>
      <c r="BA43" s="156">
        <f>SUM('Гамма секции'!AZ46:BB46)</f>
        <v>0</v>
      </c>
      <c r="BB43" s="156"/>
      <c r="BC43" s="156"/>
      <c r="BD43" s="156">
        <f>SUM('Гамма секции'!BC46:BE46)</f>
        <v>0</v>
      </c>
      <c r="BE43" s="156"/>
      <c r="BF43" s="156"/>
      <c r="BG43" s="156">
        <f>SUM('Гамма секции'!BF46:BH46)</f>
        <v>0</v>
      </c>
      <c r="BH43" s="156"/>
      <c r="BI43" s="156"/>
      <c r="BJ43" s="156">
        <f>SUM('Гамма секции'!BI46:BK46)</f>
        <v>0</v>
      </c>
      <c r="BK43" s="156"/>
      <c r="BL43" s="156"/>
      <c r="BM43" s="156">
        <f>SUM('Гамма секции'!BL46:BN46)</f>
        <v>0</v>
      </c>
      <c r="BN43" s="156"/>
      <c r="BO43" s="156"/>
      <c r="BP43" s="156">
        <f>SUM('Гамма секции'!BO46:BQ46)</f>
        <v>0</v>
      </c>
      <c r="BQ43" s="156"/>
      <c r="BR43" s="156"/>
      <c r="BS43" s="156">
        <f>SUM('Гамма секции'!BR46:BT46)</f>
        <v>0</v>
      </c>
      <c r="BT43" s="156"/>
      <c r="BU43" s="156"/>
      <c r="BV43" s="156">
        <f>SUM('Гамма секции'!BU46:BW46)</f>
        <v>0</v>
      </c>
      <c r="BW43" s="156"/>
      <c r="BX43" s="156"/>
      <c r="BY43" s="156">
        <f>SUM('Гамма секции'!BX46:BZ46)</f>
        <v>0</v>
      </c>
      <c r="BZ43" s="156"/>
      <c r="CA43" s="156"/>
      <c r="CB43" s="157">
        <f>SUM(E43:CA43)</f>
        <v>0</v>
      </c>
      <c r="CC43" s="60"/>
      <c r="CD43" s="60"/>
      <c r="CE43" s="60"/>
      <c r="CF43" s="42">
        <f>CB43*CE43</f>
        <v>0</v>
      </c>
    </row>
    <row r="44" spans="1:84" ht="19.5" customHeight="1">
      <c r="A44" s="158" t="s">
        <v>285</v>
      </c>
      <c r="B44" s="162" t="s">
        <v>203</v>
      </c>
      <c r="C44" s="163" t="s">
        <v>286</v>
      </c>
      <c r="D44" s="164" t="s">
        <v>287</v>
      </c>
      <c r="E44" s="165">
        <f>SUM('Гамма секции'!D47:F47)</f>
        <v>0</v>
      </c>
      <c r="F44" s="165"/>
      <c r="G44" s="165"/>
      <c r="H44" s="165">
        <f>SUM('Гамма секции'!G47:I47)</f>
        <v>0</v>
      </c>
      <c r="I44" s="165"/>
      <c r="J44" s="165"/>
      <c r="K44" s="165">
        <f>SUM('Гамма секции'!J47:L47)</f>
        <v>0</v>
      </c>
      <c r="L44" s="165"/>
      <c r="M44" s="165"/>
      <c r="N44" s="165">
        <f>SUM('Гамма секции'!M47:O47)</f>
        <v>0</v>
      </c>
      <c r="O44" s="165"/>
      <c r="P44" s="165"/>
      <c r="Q44" s="165">
        <f>SUM('Гамма секции'!P47:R47)</f>
        <v>0</v>
      </c>
      <c r="R44" s="165"/>
      <c r="S44" s="165"/>
      <c r="T44" s="165">
        <f>SUM('Гамма секции'!S47:U47)</f>
        <v>0</v>
      </c>
      <c r="U44" s="165"/>
      <c r="V44" s="165"/>
      <c r="W44" s="165">
        <f>SUM('Гамма секции'!V47:X47)</f>
        <v>0</v>
      </c>
      <c r="X44" s="165"/>
      <c r="Y44" s="165"/>
      <c r="Z44" s="165">
        <f>SUM('Гамма секции'!Y47:AA47)</f>
        <v>0</v>
      </c>
      <c r="AA44" s="165"/>
      <c r="AB44" s="165"/>
      <c r="AC44" s="165">
        <f>SUM('Гамма секции'!AB47:AD47)</f>
        <v>0</v>
      </c>
      <c r="AD44" s="165"/>
      <c r="AE44" s="165"/>
      <c r="AF44" s="165">
        <f>SUM('Гамма секции'!AE47:AG47)</f>
        <v>0</v>
      </c>
      <c r="AG44" s="165"/>
      <c r="AH44" s="165"/>
      <c r="AI44" s="165">
        <f>SUM('Гамма секции'!AH47:AJ47)</f>
        <v>0</v>
      </c>
      <c r="AJ44" s="165"/>
      <c r="AK44" s="165"/>
      <c r="AL44" s="165">
        <f>SUM('Гамма секции'!AK47:AM47)</f>
        <v>0</v>
      </c>
      <c r="AM44" s="165"/>
      <c r="AN44" s="165"/>
      <c r="AO44" s="165">
        <f>SUM('Гамма секции'!AN47:AP47)</f>
        <v>0</v>
      </c>
      <c r="AP44" s="165"/>
      <c r="AQ44" s="165"/>
      <c r="AR44" s="165">
        <f>SUM('Гамма секции'!AQ47:AS47)</f>
        <v>0</v>
      </c>
      <c r="AS44" s="165"/>
      <c r="AT44" s="165"/>
      <c r="AU44" s="165">
        <f>SUM('Гамма секции'!AT47:AV47)</f>
        <v>0</v>
      </c>
      <c r="AV44" s="165"/>
      <c r="AW44" s="165"/>
      <c r="AX44" s="165">
        <f>SUM('Гамма секции'!AW47:AY47)</f>
        <v>0</v>
      </c>
      <c r="AY44" s="165"/>
      <c r="AZ44" s="165"/>
      <c r="BA44" s="165">
        <f>SUM('Гамма секции'!AZ47:BB47)</f>
        <v>0</v>
      </c>
      <c r="BB44" s="165"/>
      <c r="BC44" s="165"/>
      <c r="BD44" s="165">
        <f>SUM('Гамма секции'!BC47:BE47)</f>
        <v>0</v>
      </c>
      <c r="BE44" s="165"/>
      <c r="BF44" s="165"/>
      <c r="BG44" s="165">
        <f>SUM('Гамма секции'!BF47:BH47)</f>
        <v>0</v>
      </c>
      <c r="BH44" s="165"/>
      <c r="BI44" s="165"/>
      <c r="BJ44" s="165">
        <f>SUM('Гамма секции'!BI47:BK47)</f>
        <v>0</v>
      </c>
      <c r="BK44" s="165"/>
      <c r="BL44" s="165"/>
      <c r="BM44" s="165">
        <f>SUM('Гамма секции'!BL47:BN47)</f>
        <v>0</v>
      </c>
      <c r="BN44" s="165"/>
      <c r="BO44" s="165"/>
      <c r="BP44" s="165">
        <f>SUM('Гамма секции'!BO47:BQ47)</f>
        <v>0</v>
      </c>
      <c r="BQ44" s="165"/>
      <c r="BR44" s="165"/>
      <c r="BS44" s="165">
        <f>SUM('Гамма секции'!BR47:BT47)</f>
        <v>0</v>
      </c>
      <c r="BT44" s="165"/>
      <c r="BU44" s="165"/>
      <c r="BV44" s="165">
        <f>SUM('Гамма секции'!BU47:BW47)</f>
        <v>0</v>
      </c>
      <c r="BW44" s="165"/>
      <c r="BX44" s="165"/>
      <c r="BY44" s="165">
        <f>SUM('Гамма секции'!BX47:BZ47)</f>
        <v>0</v>
      </c>
      <c r="BZ44" s="165"/>
      <c r="CA44" s="165"/>
      <c r="CB44" s="157">
        <f>SUM(E44:CA44)</f>
        <v>0</v>
      </c>
      <c r="CC44" s="42">
        <v>580</v>
      </c>
      <c r="CD44" s="42">
        <f>CC44-CC44*CD4</f>
        <v>580</v>
      </c>
      <c r="CE44" s="42"/>
      <c r="CF44" s="42">
        <f>CB44*CE44</f>
        <v>0</v>
      </c>
    </row>
    <row r="45" spans="1:84" ht="19.5" customHeight="1">
      <c r="A45" s="158" t="s">
        <v>288</v>
      </c>
      <c r="B45" s="162" t="s">
        <v>203</v>
      </c>
      <c r="C45" s="163" t="s">
        <v>289</v>
      </c>
      <c r="D45" s="164" t="s">
        <v>290</v>
      </c>
      <c r="E45" s="165">
        <f>SUM('Гамма секции'!D48:F48)</f>
        <v>0</v>
      </c>
      <c r="F45" s="165"/>
      <c r="G45" s="165"/>
      <c r="H45" s="165">
        <f>SUM('Гамма секции'!G48:I48)</f>
        <v>0</v>
      </c>
      <c r="I45" s="165"/>
      <c r="J45" s="165"/>
      <c r="K45" s="165">
        <f>SUM('Гамма секции'!J48:L48)</f>
        <v>0</v>
      </c>
      <c r="L45" s="165"/>
      <c r="M45" s="165"/>
      <c r="N45" s="165">
        <f>SUM('Гамма секции'!M48:O48)</f>
        <v>0</v>
      </c>
      <c r="O45" s="165"/>
      <c r="P45" s="165"/>
      <c r="Q45" s="165">
        <f>SUM('Гамма секции'!P48:R48)</f>
        <v>0</v>
      </c>
      <c r="R45" s="165"/>
      <c r="S45" s="165"/>
      <c r="T45" s="165">
        <f>SUM('Гамма секции'!S48:U48)</f>
        <v>0</v>
      </c>
      <c r="U45" s="165"/>
      <c r="V45" s="165"/>
      <c r="W45" s="165">
        <f>SUM('Гамма секции'!V48:X48)</f>
        <v>0</v>
      </c>
      <c r="X45" s="165"/>
      <c r="Y45" s="165"/>
      <c r="Z45" s="165">
        <f>SUM('Гамма секции'!Y48:AA48)</f>
        <v>0</v>
      </c>
      <c r="AA45" s="165"/>
      <c r="AB45" s="165"/>
      <c r="AC45" s="165">
        <f>SUM('Гамма секции'!AB48:AD48)</f>
        <v>0</v>
      </c>
      <c r="AD45" s="165"/>
      <c r="AE45" s="165"/>
      <c r="AF45" s="165">
        <f>SUM('Гамма секции'!AE48:AG48)</f>
        <v>0</v>
      </c>
      <c r="AG45" s="165"/>
      <c r="AH45" s="165"/>
      <c r="AI45" s="165">
        <f>SUM('Гамма секции'!AH48:AJ48)</f>
        <v>0</v>
      </c>
      <c r="AJ45" s="165"/>
      <c r="AK45" s="165"/>
      <c r="AL45" s="165">
        <f>SUM('Гамма секции'!AK48:AM48)</f>
        <v>0</v>
      </c>
      <c r="AM45" s="165"/>
      <c r="AN45" s="165"/>
      <c r="AO45" s="165">
        <f>SUM('Гамма секции'!AN48:AP48)</f>
        <v>0</v>
      </c>
      <c r="AP45" s="165"/>
      <c r="AQ45" s="165"/>
      <c r="AR45" s="165">
        <f>SUM('Гамма секции'!AQ48:AS48)</f>
        <v>0</v>
      </c>
      <c r="AS45" s="165"/>
      <c r="AT45" s="165"/>
      <c r="AU45" s="165">
        <f>SUM('Гамма секции'!AT48:AV48)</f>
        <v>0</v>
      </c>
      <c r="AV45" s="165"/>
      <c r="AW45" s="165"/>
      <c r="AX45" s="165">
        <f>SUM('Гамма секции'!AW48:AY48)</f>
        <v>0</v>
      </c>
      <c r="AY45" s="165"/>
      <c r="AZ45" s="165"/>
      <c r="BA45" s="165">
        <f>SUM('Гамма секции'!AZ48:BB48)</f>
        <v>0</v>
      </c>
      <c r="BB45" s="165"/>
      <c r="BC45" s="165"/>
      <c r="BD45" s="165">
        <f>SUM('Гамма секции'!BC48:BE48)</f>
        <v>0</v>
      </c>
      <c r="BE45" s="165"/>
      <c r="BF45" s="165"/>
      <c r="BG45" s="165">
        <f>SUM('Гамма секции'!BF48:BH48)</f>
        <v>0</v>
      </c>
      <c r="BH45" s="165"/>
      <c r="BI45" s="165"/>
      <c r="BJ45" s="165">
        <f>SUM('Гамма секции'!BI48:BK48)</f>
        <v>0</v>
      </c>
      <c r="BK45" s="165"/>
      <c r="BL45" s="165"/>
      <c r="BM45" s="165">
        <f>SUM('Гамма секции'!BL48:BN48)</f>
        <v>0</v>
      </c>
      <c r="BN45" s="165"/>
      <c r="BO45" s="165"/>
      <c r="BP45" s="165">
        <f>SUM('Гамма секции'!BO48:BQ48)</f>
        <v>0</v>
      </c>
      <c r="BQ45" s="165"/>
      <c r="BR45" s="165"/>
      <c r="BS45" s="165">
        <f>SUM('Гамма секции'!BR48:BT48)</f>
        <v>0</v>
      </c>
      <c r="BT45" s="165"/>
      <c r="BU45" s="165"/>
      <c r="BV45" s="165">
        <f>SUM('Гамма секции'!BU48:BW48)</f>
        <v>0</v>
      </c>
      <c r="BW45" s="165"/>
      <c r="BX45" s="165"/>
      <c r="BY45" s="165">
        <f>SUM('Гамма секции'!BX48:BZ48)</f>
        <v>0</v>
      </c>
      <c r="BZ45" s="165"/>
      <c r="CA45" s="165"/>
      <c r="CB45" s="157">
        <f>SUM(E45:CA45)</f>
        <v>0</v>
      </c>
      <c r="CC45" s="42"/>
      <c r="CD45" s="42"/>
      <c r="CE45" s="42"/>
      <c r="CF45" s="42">
        <f>CB45*CE45</f>
        <v>0</v>
      </c>
    </row>
    <row r="46" spans="1:84" ht="19.5" customHeight="1">
      <c r="A46" s="158" t="s">
        <v>291</v>
      </c>
      <c r="B46" s="162" t="s">
        <v>203</v>
      </c>
      <c r="C46" s="163" t="s">
        <v>292</v>
      </c>
      <c r="D46" s="164" t="s">
        <v>290</v>
      </c>
      <c r="E46" s="165">
        <f>SUM('Гамма секции'!D49:F49)</f>
        <v>0</v>
      </c>
      <c r="F46" s="165"/>
      <c r="G46" s="165"/>
      <c r="H46" s="165">
        <f>SUM('Гамма секции'!G49:I49)</f>
        <v>0</v>
      </c>
      <c r="I46" s="165"/>
      <c r="J46" s="165"/>
      <c r="K46" s="165">
        <f>SUM('Гамма секции'!J49:L49)</f>
        <v>0</v>
      </c>
      <c r="L46" s="165"/>
      <c r="M46" s="165"/>
      <c r="N46" s="165">
        <f>SUM('Гамма секции'!M49:O49)</f>
        <v>0</v>
      </c>
      <c r="O46" s="165"/>
      <c r="P46" s="165"/>
      <c r="Q46" s="165">
        <f>SUM('Гамма секции'!P49:R49)</f>
        <v>0</v>
      </c>
      <c r="R46" s="165"/>
      <c r="S46" s="165"/>
      <c r="T46" s="165">
        <f>SUM('Гамма секции'!S49:U49)</f>
        <v>0</v>
      </c>
      <c r="U46" s="165"/>
      <c r="V46" s="165"/>
      <c r="W46" s="165">
        <f>SUM('Гамма секции'!V49:X49)</f>
        <v>0</v>
      </c>
      <c r="X46" s="165"/>
      <c r="Y46" s="165"/>
      <c r="Z46" s="165">
        <f>SUM('Гамма секции'!Y49:AA49)</f>
        <v>0</v>
      </c>
      <c r="AA46" s="165"/>
      <c r="AB46" s="165"/>
      <c r="AC46" s="165">
        <f>SUM('Гамма секции'!AB49:AD49)</f>
        <v>0</v>
      </c>
      <c r="AD46" s="165"/>
      <c r="AE46" s="165"/>
      <c r="AF46" s="165">
        <f>SUM('Гамма секции'!AE49:AG49)</f>
        <v>0</v>
      </c>
      <c r="AG46" s="165"/>
      <c r="AH46" s="165"/>
      <c r="AI46" s="165">
        <f>SUM('Гамма секции'!AH49:AJ49)</f>
        <v>0</v>
      </c>
      <c r="AJ46" s="165"/>
      <c r="AK46" s="165"/>
      <c r="AL46" s="165">
        <f>SUM('Гамма секции'!AK49:AM49)</f>
        <v>0</v>
      </c>
      <c r="AM46" s="165"/>
      <c r="AN46" s="165"/>
      <c r="AO46" s="165">
        <f>SUM('Гамма секции'!AN49:AP49)</f>
        <v>0</v>
      </c>
      <c r="AP46" s="165"/>
      <c r="AQ46" s="165"/>
      <c r="AR46" s="165">
        <f>SUM('Гамма секции'!AQ49:AS49)</f>
        <v>0</v>
      </c>
      <c r="AS46" s="165"/>
      <c r="AT46" s="165"/>
      <c r="AU46" s="165">
        <f>SUM('Гамма секции'!AT49:AV49)</f>
        <v>0</v>
      </c>
      <c r="AV46" s="165"/>
      <c r="AW46" s="165"/>
      <c r="AX46" s="165">
        <f>SUM('Гамма секции'!AW49:AY49)</f>
        <v>0</v>
      </c>
      <c r="AY46" s="165"/>
      <c r="AZ46" s="165"/>
      <c r="BA46" s="165">
        <f>SUM('Гамма секции'!AZ49:BB49)</f>
        <v>0</v>
      </c>
      <c r="BB46" s="165"/>
      <c r="BC46" s="165"/>
      <c r="BD46" s="165">
        <f>SUM('Гамма секции'!BC49:BE49)</f>
        <v>0</v>
      </c>
      <c r="BE46" s="165"/>
      <c r="BF46" s="165"/>
      <c r="BG46" s="165">
        <f>SUM('Гамма секции'!BF49:BH49)</f>
        <v>0</v>
      </c>
      <c r="BH46" s="165"/>
      <c r="BI46" s="165"/>
      <c r="BJ46" s="165">
        <f>SUM('Гамма секции'!BI49:BK49)</f>
        <v>0</v>
      </c>
      <c r="BK46" s="165"/>
      <c r="BL46" s="165"/>
      <c r="BM46" s="165">
        <f>SUM('Гамма секции'!BL49:BN49)</f>
        <v>0</v>
      </c>
      <c r="BN46" s="165"/>
      <c r="BO46" s="165"/>
      <c r="BP46" s="165">
        <f>SUM('Гамма секции'!BO49:BQ49)</f>
        <v>0</v>
      </c>
      <c r="BQ46" s="165"/>
      <c r="BR46" s="165"/>
      <c r="BS46" s="165">
        <f>SUM('Гамма секции'!BR49:BT49)</f>
        <v>0</v>
      </c>
      <c r="BT46" s="165"/>
      <c r="BU46" s="165"/>
      <c r="BV46" s="165">
        <f>SUM('Гамма секции'!BU49:BW49)</f>
        <v>0</v>
      </c>
      <c r="BW46" s="165"/>
      <c r="BX46" s="165"/>
      <c r="BY46" s="165">
        <f>SUM('Гамма секции'!BX49:BZ49)</f>
        <v>0</v>
      </c>
      <c r="BZ46" s="165"/>
      <c r="CA46" s="165"/>
      <c r="CB46" s="157">
        <f>SUM(E46:CA46)</f>
        <v>0</v>
      </c>
      <c r="CC46" s="42"/>
      <c r="CD46" s="42"/>
      <c r="CE46" s="42"/>
      <c r="CF46" s="42">
        <f>CB46*CE46</f>
        <v>0</v>
      </c>
    </row>
    <row r="47" spans="1:84" ht="19.5" customHeight="1">
      <c r="A47" s="158" t="s">
        <v>293</v>
      </c>
      <c r="B47" s="162" t="s">
        <v>203</v>
      </c>
      <c r="C47" s="163" t="s">
        <v>294</v>
      </c>
      <c r="D47" s="164" t="s">
        <v>290</v>
      </c>
      <c r="E47" s="165">
        <f>SUM('Гамма секции'!D37:F37,'Гамма секции'!D66:F66)</f>
        <v>0</v>
      </c>
      <c r="F47" s="165"/>
      <c r="G47" s="165"/>
      <c r="H47" s="165">
        <f>SUM('Гамма секции'!G37:I37,'Гамма секции'!G66:I66)</f>
        <v>0</v>
      </c>
      <c r="I47" s="165"/>
      <c r="J47" s="165"/>
      <c r="K47" s="165">
        <f>SUM('Гамма секции'!J37:L37,'Гамма секции'!J66:L66)</f>
        <v>0</v>
      </c>
      <c r="L47" s="165"/>
      <c r="M47" s="165"/>
      <c r="N47" s="165">
        <f>SUM('Гамма секции'!M37:O37,'Гамма секции'!M66:O66)</f>
        <v>0</v>
      </c>
      <c r="O47" s="165"/>
      <c r="P47" s="165"/>
      <c r="Q47" s="165">
        <f>SUM('Гамма секции'!P37:R37,'Гамма секции'!P66:R66)</f>
        <v>0</v>
      </c>
      <c r="R47" s="165"/>
      <c r="S47" s="165"/>
      <c r="T47" s="165">
        <f>SUM('Гамма секции'!S37:U37,'Гамма секции'!S66:U66)</f>
        <v>0</v>
      </c>
      <c r="U47" s="165"/>
      <c r="V47" s="165"/>
      <c r="W47" s="165">
        <f>SUM('Гамма секции'!V37:X37,'Гамма секции'!V66:X66)</f>
        <v>0</v>
      </c>
      <c r="X47" s="165"/>
      <c r="Y47" s="165"/>
      <c r="Z47" s="165">
        <f>SUM('Гамма секции'!Y37:AA37,'Гамма секции'!Y66:AA66)</f>
        <v>0</v>
      </c>
      <c r="AA47" s="165"/>
      <c r="AB47" s="165"/>
      <c r="AC47" s="165">
        <f>SUM('Гамма секции'!AB37:AD37,'Гамма секции'!AB66:AD66)</f>
        <v>0</v>
      </c>
      <c r="AD47" s="165"/>
      <c r="AE47" s="165"/>
      <c r="AF47" s="165">
        <f>SUM('Гамма секции'!AE37:AG37,'Гамма секции'!AE66:AG66)</f>
        <v>0</v>
      </c>
      <c r="AG47" s="165"/>
      <c r="AH47" s="165"/>
      <c r="AI47" s="165">
        <f>SUM('Гамма секции'!AH37:AJ37,'Гамма секции'!AH66:AJ66)</f>
        <v>0</v>
      </c>
      <c r="AJ47" s="165"/>
      <c r="AK47" s="165"/>
      <c r="AL47" s="165">
        <f>SUM('Гамма секции'!AK37:AM37,'Гамма секции'!AK66:AM66)</f>
        <v>0</v>
      </c>
      <c r="AM47" s="165"/>
      <c r="AN47" s="165"/>
      <c r="AO47" s="165">
        <f>SUM('Гамма секции'!AN37:AP37,'Гамма секции'!AN66:AP66)</f>
        <v>0</v>
      </c>
      <c r="AP47" s="165"/>
      <c r="AQ47" s="165"/>
      <c r="AR47" s="165">
        <f>SUM('Гамма секции'!AQ37:AS37,'Гамма секции'!AQ66:AS66)</f>
        <v>0</v>
      </c>
      <c r="AS47" s="165"/>
      <c r="AT47" s="165"/>
      <c r="AU47" s="165">
        <f>SUM('Гамма секции'!AT37:AV37,'Гамма секции'!AT66:AV66)</f>
        <v>0</v>
      </c>
      <c r="AV47" s="165"/>
      <c r="AW47" s="165"/>
      <c r="AX47" s="165">
        <f>SUM('Гамма секции'!AW37:AY37,'Гамма секции'!AW66:AY66)</f>
        <v>0</v>
      </c>
      <c r="AY47" s="165"/>
      <c r="AZ47" s="165"/>
      <c r="BA47" s="165">
        <f>SUM('Гамма секции'!AZ37:BB37,'Гамма секции'!AZ66:BB66)</f>
        <v>0</v>
      </c>
      <c r="BB47" s="165"/>
      <c r="BC47" s="165"/>
      <c r="BD47" s="165">
        <f>SUM('Гамма секции'!BC37:BE37,'Гамма секции'!BC66:BE66)</f>
        <v>0</v>
      </c>
      <c r="BE47" s="165"/>
      <c r="BF47" s="165"/>
      <c r="BG47" s="165">
        <f>SUM('Гамма секции'!BF37:BH37,'Гамма секции'!BF66:BH66)</f>
        <v>0</v>
      </c>
      <c r="BH47" s="165"/>
      <c r="BI47" s="165"/>
      <c r="BJ47" s="165">
        <f>SUM('Гамма секции'!BI37:BK37,'Гамма секции'!BI66:BK66)</f>
        <v>0</v>
      </c>
      <c r="BK47" s="165"/>
      <c r="BL47" s="165"/>
      <c r="BM47" s="165">
        <f>SUM('Гамма секции'!BL37:BN37,'Гамма секции'!BL66:BN66)</f>
        <v>0</v>
      </c>
      <c r="BN47" s="165"/>
      <c r="BO47" s="165"/>
      <c r="BP47" s="165">
        <f>SUM('Гамма секции'!BO37:BQ37,'Гамма секции'!BO66:BQ66)</f>
        <v>0</v>
      </c>
      <c r="BQ47" s="165"/>
      <c r="BR47" s="165"/>
      <c r="BS47" s="165">
        <f>SUM('Гамма секции'!BR37:BT37,'Гамма секции'!BR66:BT66)</f>
        <v>0</v>
      </c>
      <c r="BT47" s="165"/>
      <c r="BU47" s="165"/>
      <c r="BV47" s="165">
        <f>SUM('Гамма секции'!BU37:BW37,'Гамма секции'!BU66:BW66)</f>
        <v>0</v>
      </c>
      <c r="BW47" s="165"/>
      <c r="BX47" s="165"/>
      <c r="BY47" s="165">
        <f>SUM('Гамма секции'!BX37:BZ37,'Гамма секции'!BX66:BZ66)</f>
        <v>0</v>
      </c>
      <c r="BZ47" s="165"/>
      <c r="CA47" s="165"/>
      <c r="CB47" s="157">
        <f>SUM(E47:CA47)</f>
        <v>0</v>
      </c>
      <c r="CC47" s="42">
        <v>850</v>
      </c>
      <c r="CD47" s="42">
        <f>CC47-CC47*CD6</f>
        <v>-483650</v>
      </c>
      <c r="CE47" s="42"/>
      <c r="CF47" s="42">
        <f>CB47*CE47</f>
        <v>0</v>
      </c>
    </row>
    <row r="48" spans="1:84" ht="19.5" customHeight="1">
      <c r="A48" s="158" t="s">
        <v>295</v>
      </c>
      <c r="B48" s="162" t="s">
        <v>203</v>
      </c>
      <c r="C48" s="163" t="s">
        <v>296</v>
      </c>
      <c r="D48" s="164" t="s">
        <v>290</v>
      </c>
      <c r="E48" s="165">
        <f>SUM('Гамма секции'!D38:F38,'Гамма секции'!D51:F51,'Гамма секции'!D63,'Гамма секции'!E63,'Гамма секции'!D67:F67)</f>
        <v>0</v>
      </c>
      <c r="F48" s="165"/>
      <c r="G48" s="165"/>
      <c r="H48" s="165">
        <f>SUM('Гамма секции'!G38:I38,'Гамма секции'!G51:I51,'Гамма секции'!G63,'Гамма секции'!H63,'Гамма секции'!G67:I67)</f>
        <v>0</v>
      </c>
      <c r="I48" s="165"/>
      <c r="J48" s="165"/>
      <c r="K48" s="165">
        <f>SUM('Гамма секции'!J38:L38,'Гамма секции'!J51:L51,'Гамма секции'!J63,'Гамма секции'!K63,'Гамма секции'!J67:L67)</f>
        <v>0</v>
      </c>
      <c r="L48" s="165"/>
      <c r="M48" s="165"/>
      <c r="N48" s="165">
        <f>SUM('Гамма секции'!M38:O38,'Гамма секции'!M51:O51,'Гамма секции'!M63,'Гамма секции'!N63,'Гамма секции'!M67:O67)</f>
        <v>0</v>
      </c>
      <c r="O48" s="165"/>
      <c r="P48" s="165"/>
      <c r="Q48" s="165">
        <f>SUM('Гамма секции'!P38:R38,'Гамма секции'!P51:R51,'Гамма секции'!P63,'Гамма секции'!Q63,'Гамма секции'!P67:R67)</f>
        <v>0</v>
      </c>
      <c r="R48" s="165"/>
      <c r="S48" s="165"/>
      <c r="T48" s="165">
        <f>SUM('Гамма секции'!S38:U38,'Гамма секции'!S51:U51,'Гамма секции'!S63,'Гамма секции'!T63,'Гамма секции'!S67:U67)</f>
        <v>0</v>
      </c>
      <c r="U48" s="165"/>
      <c r="V48" s="165"/>
      <c r="W48" s="165">
        <f>SUM('Гамма секции'!V38:X38,'Гамма секции'!V51:X51,'Гамма секции'!V63,'Гамма секции'!W63,'Гамма секции'!V67:X67)</f>
        <v>0</v>
      </c>
      <c r="X48" s="165"/>
      <c r="Y48" s="165"/>
      <c r="Z48" s="165">
        <f>SUM('Гамма секции'!Y38:AA38,'Гамма секции'!Y51:AA51,'Гамма секции'!Y63,'Гамма секции'!Z63,'Гамма секции'!Y67:AA67)</f>
        <v>0</v>
      </c>
      <c r="AA48" s="165"/>
      <c r="AB48" s="165"/>
      <c r="AC48" s="165">
        <f>SUM('Гамма секции'!AB38:AD38,'Гамма секции'!AB51:AD51,'Гамма секции'!AB63,'Гамма секции'!AC63,'Гамма секции'!AB67:AD67)</f>
        <v>0</v>
      </c>
      <c r="AD48" s="165"/>
      <c r="AE48" s="165"/>
      <c r="AF48" s="165">
        <f>SUM('Гамма секции'!AE38:AG38,'Гамма секции'!AE51:AG51,'Гамма секции'!AE63,'Гамма секции'!AF63,'Гамма секции'!AE67:AG67)</f>
        <v>0</v>
      </c>
      <c r="AG48" s="165"/>
      <c r="AH48" s="165"/>
      <c r="AI48" s="165">
        <f>SUM('Гамма секции'!AH38:AJ38,'Гамма секции'!AH51:AJ51,'Гамма секции'!AH63,'Гамма секции'!AI63,'Гамма секции'!AH67:AJ67)</f>
        <v>0</v>
      </c>
      <c r="AJ48" s="165"/>
      <c r="AK48" s="165"/>
      <c r="AL48" s="165">
        <f>SUM('Гамма секции'!AK38:AM38,'Гамма секции'!AK51:AM51,'Гамма секции'!AK63,'Гамма секции'!AL63,'Гамма секции'!AK67:AM67)</f>
        <v>0</v>
      </c>
      <c r="AM48" s="165"/>
      <c r="AN48" s="165"/>
      <c r="AO48" s="165">
        <f>SUM('Гамма секции'!AN38:AP38,'Гамма секции'!AN51:AP51,'Гамма секции'!AN63,'Гамма секции'!AO63,'Гамма секции'!AN67:AP67)</f>
        <v>0</v>
      </c>
      <c r="AP48" s="165"/>
      <c r="AQ48" s="165"/>
      <c r="AR48" s="165">
        <f>SUM('Гамма секции'!AQ38:AS38,'Гамма секции'!AQ51:AS51,'Гамма секции'!AQ63,'Гамма секции'!AR63,'Гамма секции'!AQ67:AS67)</f>
        <v>0</v>
      </c>
      <c r="AS48" s="165"/>
      <c r="AT48" s="165"/>
      <c r="AU48" s="165">
        <f>SUM('Гамма секции'!AT38:AV38,'Гамма секции'!AT51:AV51,'Гамма секции'!AT63,'Гамма секции'!AU63,'Гамма секции'!AT67:AV67)</f>
        <v>0</v>
      </c>
      <c r="AV48" s="165"/>
      <c r="AW48" s="165"/>
      <c r="AX48" s="165">
        <f>SUM('Гамма секции'!AW38:AY38,'Гамма секции'!AW51:AY51,'Гамма секции'!AW63,'Гамма секции'!AX63,'Гамма секции'!AW67:AY67)</f>
        <v>0</v>
      </c>
      <c r="AY48" s="165"/>
      <c r="AZ48" s="165"/>
      <c r="BA48" s="165">
        <f>SUM('Гамма секции'!AZ38:BB38,'Гамма секции'!AZ51:BB51,'Гамма секции'!AZ63,'Гамма секции'!BA63,'Гамма секции'!AZ67:BB67)</f>
        <v>0</v>
      </c>
      <c r="BB48" s="165"/>
      <c r="BC48" s="165"/>
      <c r="BD48" s="165">
        <f>SUM('Гамма секции'!BC38:BE38,'Гамма секции'!BC51:BE51,'Гамма секции'!BC63,'Гамма секции'!BD63,'Гамма секции'!BC67:BE67)</f>
        <v>0</v>
      </c>
      <c r="BE48" s="165"/>
      <c r="BF48" s="165"/>
      <c r="BG48" s="165">
        <f>SUM('Гамма секции'!BF38:BH38,'Гамма секции'!BF51:BH51,'Гамма секции'!BF63,'Гамма секции'!BG63,'Гамма секции'!BF67:BH67)</f>
        <v>0</v>
      </c>
      <c r="BH48" s="165"/>
      <c r="BI48" s="165"/>
      <c r="BJ48" s="165">
        <f>SUM('Гамма секции'!BI38:BK38,'Гамма секции'!BI51:BK51,'Гамма секции'!BI63,'Гамма секции'!BJ63,'Гамма секции'!BI67:BK67)</f>
        <v>0</v>
      </c>
      <c r="BK48" s="165"/>
      <c r="BL48" s="165"/>
      <c r="BM48" s="165">
        <f>SUM('Гамма секции'!BL38:BN38,'Гамма секции'!BL51:BN51,'Гамма секции'!BL63,'Гамма секции'!BM63,'Гамма секции'!BL67:BN67)</f>
        <v>0</v>
      </c>
      <c r="BN48" s="165"/>
      <c r="BO48" s="165"/>
      <c r="BP48" s="165">
        <f>SUM('Гамма секции'!BO38:BQ38,'Гамма секции'!BO51:BQ51,'Гамма секции'!BO63,'Гамма секции'!BP63,'Гамма секции'!BO67:BQ67)</f>
        <v>0</v>
      </c>
      <c r="BQ48" s="165"/>
      <c r="BR48" s="165"/>
      <c r="BS48" s="165">
        <f>SUM('Гамма секции'!BR38:BT38,'Гамма секции'!BR51:BT51,'Гамма секции'!BR63,'Гамма секции'!BS63,'Гамма секции'!BR67:BT67)</f>
        <v>0</v>
      </c>
      <c r="BT48" s="165"/>
      <c r="BU48" s="165"/>
      <c r="BV48" s="165">
        <f>SUM('Гамма секции'!BU38:BW38,'Гамма секции'!BU51:BW51,'Гамма секции'!BU63,'Гамма секции'!BV63,'Гамма секции'!BU67:BW67)</f>
        <v>0</v>
      </c>
      <c r="BW48" s="165"/>
      <c r="BX48" s="165"/>
      <c r="BY48" s="165">
        <f>SUM('Гамма секции'!BX38:BZ38,'Гамма секции'!BX51:BZ51,'Гамма секции'!BX63,'Гамма секции'!BY63,'Гамма секции'!BX67:BZ67)</f>
        <v>0</v>
      </c>
      <c r="BZ48" s="165"/>
      <c r="CA48" s="165"/>
      <c r="CB48" s="157">
        <f>SUM(E48:CA48)</f>
        <v>0</v>
      </c>
      <c r="CC48" s="42">
        <v>580</v>
      </c>
      <c r="CD48" s="42">
        <f>CC48-CC48*CD7</f>
        <v>-179220</v>
      </c>
      <c r="CE48" s="42"/>
      <c r="CF48" s="42">
        <f>CB48*CE48</f>
        <v>0</v>
      </c>
    </row>
    <row r="49" spans="1:84" ht="19.5" customHeight="1">
      <c r="A49" s="158" t="s">
        <v>297</v>
      </c>
      <c r="B49" s="162" t="s">
        <v>203</v>
      </c>
      <c r="C49" s="163" t="s">
        <v>298</v>
      </c>
      <c r="D49" s="164" t="s">
        <v>290</v>
      </c>
      <c r="E49" s="165">
        <f>SUM('Гамма секции'!D39:F39)</f>
        <v>0</v>
      </c>
      <c r="F49" s="165"/>
      <c r="G49" s="165"/>
      <c r="H49" s="165">
        <f>SUM('Гамма секции'!G39:I39)</f>
        <v>0</v>
      </c>
      <c r="I49" s="165"/>
      <c r="J49" s="165"/>
      <c r="K49" s="165">
        <f>SUM('Гамма секции'!J39:L39)</f>
        <v>0</v>
      </c>
      <c r="L49" s="165"/>
      <c r="M49" s="165"/>
      <c r="N49" s="165">
        <f>SUM('Гамма секции'!M39:O39)</f>
        <v>0</v>
      </c>
      <c r="O49" s="165"/>
      <c r="P49" s="165"/>
      <c r="Q49" s="165">
        <f>SUM('Гамма секции'!P39:R39)</f>
        <v>0</v>
      </c>
      <c r="R49" s="165"/>
      <c r="S49" s="165"/>
      <c r="T49" s="165">
        <f>SUM('Гамма секции'!S39:U39)</f>
        <v>0</v>
      </c>
      <c r="U49" s="165"/>
      <c r="V49" s="165"/>
      <c r="W49" s="165">
        <f>SUM('Гамма секции'!V39:X39)</f>
        <v>0</v>
      </c>
      <c r="X49" s="165"/>
      <c r="Y49" s="165"/>
      <c r="Z49" s="165">
        <f>SUM('Гамма секции'!Y39:AA39)</f>
        <v>0</v>
      </c>
      <c r="AA49" s="165"/>
      <c r="AB49" s="165"/>
      <c r="AC49" s="165">
        <f>SUM('Гамма секции'!AB39:AD39)</f>
        <v>0</v>
      </c>
      <c r="AD49" s="165"/>
      <c r="AE49" s="165"/>
      <c r="AF49" s="165">
        <f>SUM('Гамма секции'!AE39:AG39)</f>
        <v>0</v>
      </c>
      <c r="AG49" s="165"/>
      <c r="AH49" s="165"/>
      <c r="AI49" s="165">
        <f>SUM('Гамма секции'!AH39:AJ39)</f>
        <v>0</v>
      </c>
      <c r="AJ49" s="165"/>
      <c r="AK49" s="165"/>
      <c r="AL49" s="165">
        <f>SUM('Гамма секции'!AK39:AM39)</f>
        <v>0</v>
      </c>
      <c r="AM49" s="165"/>
      <c r="AN49" s="165"/>
      <c r="AO49" s="165">
        <f>SUM('Гамма секции'!AN39:AP39)</f>
        <v>0</v>
      </c>
      <c r="AP49" s="165"/>
      <c r="AQ49" s="165"/>
      <c r="AR49" s="165">
        <f>SUM('Гамма секции'!AQ39:AS39)</f>
        <v>0</v>
      </c>
      <c r="AS49" s="165"/>
      <c r="AT49" s="165"/>
      <c r="AU49" s="165">
        <f>SUM('Гамма секции'!AT39:AV39)</f>
        <v>0</v>
      </c>
      <c r="AV49" s="165"/>
      <c r="AW49" s="165"/>
      <c r="AX49" s="165">
        <f>SUM('Гамма секции'!AW39:AY39)</f>
        <v>0</v>
      </c>
      <c r="AY49" s="165"/>
      <c r="AZ49" s="165"/>
      <c r="BA49" s="165">
        <f>SUM('Гамма секции'!AZ39:BB39)</f>
        <v>0</v>
      </c>
      <c r="BB49" s="165"/>
      <c r="BC49" s="165"/>
      <c r="BD49" s="165">
        <f>SUM('Гамма секции'!BC39:BE39)</f>
        <v>0</v>
      </c>
      <c r="BE49" s="165"/>
      <c r="BF49" s="165"/>
      <c r="BG49" s="165">
        <f>SUM('Гамма секции'!BF39:BH39)</f>
        <v>0</v>
      </c>
      <c r="BH49" s="165"/>
      <c r="BI49" s="165"/>
      <c r="BJ49" s="165">
        <f>SUM('Гамма секции'!BI39:BK39)</f>
        <v>0</v>
      </c>
      <c r="BK49" s="165"/>
      <c r="BL49" s="165"/>
      <c r="BM49" s="165">
        <f>SUM('Гамма секции'!BL39:BN39)</f>
        <v>0</v>
      </c>
      <c r="BN49" s="165"/>
      <c r="BO49" s="165"/>
      <c r="BP49" s="165">
        <f>SUM('Гамма секции'!BO39:BQ39)</f>
        <v>0</v>
      </c>
      <c r="BQ49" s="165"/>
      <c r="BR49" s="165"/>
      <c r="BS49" s="165">
        <f>SUM('Гамма секции'!BR39:BT39)</f>
        <v>0</v>
      </c>
      <c r="BT49" s="165"/>
      <c r="BU49" s="165"/>
      <c r="BV49" s="165">
        <f>SUM('Гамма секции'!BU39:BW39)</f>
        <v>0</v>
      </c>
      <c r="BW49" s="165"/>
      <c r="BX49" s="165"/>
      <c r="BY49" s="165">
        <f>SUM('Гамма секции'!BX39:BZ39)</f>
        <v>0</v>
      </c>
      <c r="BZ49" s="165"/>
      <c r="CA49" s="165"/>
      <c r="CB49" s="157">
        <f>SUM(E49:CA49)</f>
        <v>0</v>
      </c>
      <c r="CC49" s="42">
        <v>850</v>
      </c>
      <c r="CD49" s="42">
        <f>CC49-CC49*CD9</f>
        <v>-666400</v>
      </c>
      <c r="CE49" s="42"/>
      <c r="CF49" s="42">
        <f>CB49*CE49</f>
        <v>0</v>
      </c>
    </row>
    <row r="50" spans="1:84" ht="19.5" customHeight="1">
      <c r="A50" s="158" t="s">
        <v>299</v>
      </c>
      <c r="B50" s="162" t="s">
        <v>203</v>
      </c>
      <c r="C50" s="163" t="s">
        <v>300</v>
      </c>
      <c r="D50" s="164" t="s">
        <v>290</v>
      </c>
      <c r="E50" s="165">
        <f>SUM('Гамма секции'!D40:F40,'Гамма секции'!D68:F68)</f>
        <v>0</v>
      </c>
      <c r="F50" s="165"/>
      <c r="G50" s="165"/>
      <c r="H50" s="165">
        <f>SUM('Гамма секции'!G40:I40,'Гамма секции'!G68:I68)</f>
        <v>0</v>
      </c>
      <c r="I50" s="165"/>
      <c r="J50" s="165"/>
      <c r="K50" s="165">
        <f>SUM('Гамма секции'!J40:L40,'Гамма секции'!J68:L68)</f>
        <v>0</v>
      </c>
      <c r="L50" s="165"/>
      <c r="M50" s="165"/>
      <c r="N50" s="165">
        <f>SUM('Гамма секции'!M40:O40,'Гамма секции'!M68:O68)</f>
        <v>0</v>
      </c>
      <c r="O50" s="165"/>
      <c r="P50" s="165"/>
      <c r="Q50" s="165">
        <f>SUM('Гамма секции'!P40:R40,'Гамма секции'!P68:R68)</f>
        <v>0</v>
      </c>
      <c r="R50" s="165"/>
      <c r="S50" s="165"/>
      <c r="T50" s="165">
        <f>SUM('Гамма секции'!S40:U40,'Гамма секции'!S68:U68)</f>
        <v>0</v>
      </c>
      <c r="U50" s="165"/>
      <c r="V50" s="165"/>
      <c r="W50" s="165">
        <f>SUM('Гамма секции'!V40:X40,'Гамма секции'!V68:X68)</f>
        <v>0</v>
      </c>
      <c r="X50" s="165"/>
      <c r="Y50" s="165"/>
      <c r="Z50" s="165">
        <f>SUM('Гамма секции'!Y40:AA40,'Гамма секции'!Y68:AA68)</f>
        <v>0</v>
      </c>
      <c r="AA50" s="165"/>
      <c r="AB50" s="165"/>
      <c r="AC50" s="165">
        <f>SUM('Гамма секции'!AB40:AD40,'Гамма секции'!AB68:AD68)</f>
        <v>0</v>
      </c>
      <c r="AD50" s="165"/>
      <c r="AE50" s="165"/>
      <c r="AF50" s="165">
        <f>SUM('Гамма секции'!AE40:AG40,'Гамма секции'!AE68:AG68)</f>
        <v>0</v>
      </c>
      <c r="AG50" s="165"/>
      <c r="AH50" s="165"/>
      <c r="AI50" s="165">
        <f>SUM('Гамма секции'!AH40:AJ40,'Гамма секции'!AH68:AJ68)</f>
        <v>0</v>
      </c>
      <c r="AJ50" s="165"/>
      <c r="AK50" s="165"/>
      <c r="AL50" s="165">
        <f>SUM('Гамма секции'!AK40:AM40,'Гамма секции'!AK68:AM68)</f>
        <v>0</v>
      </c>
      <c r="AM50" s="165"/>
      <c r="AN50" s="165"/>
      <c r="AO50" s="165">
        <f>SUM('Гамма секции'!AN40:AP40,'Гамма секции'!AN68:AP68)</f>
        <v>0</v>
      </c>
      <c r="AP50" s="165"/>
      <c r="AQ50" s="165"/>
      <c r="AR50" s="165">
        <f>SUM('Гамма секции'!AQ40:AS40,'Гамма секции'!AQ68:AS68)</f>
        <v>0</v>
      </c>
      <c r="AS50" s="165"/>
      <c r="AT50" s="165"/>
      <c r="AU50" s="165">
        <f>SUM('Гамма секции'!AT40:AV40,'Гамма секции'!AT68:AV68)</f>
        <v>0</v>
      </c>
      <c r="AV50" s="165"/>
      <c r="AW50" s="165"/>
      <c r="AX50" s="165">
        <f>SUM('Гамма секции'!AW40:AY40,'Гамма секции'!AW68:AY68)</f>
        <v>0</v>
      </c>
      <c r="AY50" s="165"/>
      <c r="AZ50" s="165"/>
      <c r="BA50" s="165">
        <f>SUM('Гамма секции'!AZ40:BB40,'Гамма секции'!AZ68:BB68)</f>
        <v>0</v>
      </c>
      <c r="BB50" s="165"/>
      <c r="BC50" s="165"/>
      <c r="BD50" s="165">
        <f>SUM('Гамма секции'!BC40:BE40,'Гамма секции'!BC68:BE68)</f>
        <v>0</v>
      </c>
      <c r="BE50" s="165"/>
      <c r="BF50" s="165"/>
      <c r="BG50" s="165">
        <f>SUM('Гамма секции'!BF40:BH40,'Гамма секции'!BF68:BH68)</f>
        <v>0</v>
      </c>
      <c r="BH50" s="165"/>
      <c r="BI50" s="165"/>
      <c r="BJ50" s="165">
        <f>SUM('Гамма секции'!BI40:BK40,'Гамма секции'!BI68:BK68)</f>
        <v>0</v>
      </c>
      <c r="BK50" s="165"/>
      <c r="BL50" s="165"/>
      <c r="BM50" s="165">
        <f>SUM('Гамма секции'!BL40:BN40,'Гамма секции'!BL68:BN68)</f>
        <v>0</v>
      </c>
      <c r="BN50" s="165"/>
      <c r="BO50" s="165"/>
      <c r="BP50" s="165">
        <f>SUM('Гамма секции'!BO40:BQ40,'Гамма секции'!BO68:BQ68)</f>
        <v>0</v>
      </c>
      <c r="BQ50" s="165"/>
      <c r="BR50" s="165"/>
      <c r="BS50" s="165">
        <f>SUM('Гамма секции'!BR40:BT40,'Гамма секции'!BR68:BT68)</f>
        <v>0</v>
      </c>
      <c r="BT50" s="165"/>
      <c r="BU50" s="165"/>
      <c r="BV50" s="165">
        <f>SUM('Гамма секции'!BU40:BW40,'Гамма секции'!BU68:BW68)</f>
        <v>0</v>
      </c>
      <c r="BW50" s="165"/>
      <c r="BX50" s="165"/>
      <c r="BY50" s="165">
        <f>SUM('Гамма секции'!BX40:BZ40,'Гамма секции'!BX68:BZ68)</f>
        <v>0</v>
      </c>
      <c r="BZ50" s="165"/>
      <c r="CA50" s="165"/>
      <c r="CB50" s="157">
        <f>SUM(E50:CA50)</f>
        <v>0</v>
      </c>
      <c r="CC50" s="42">
        <v>580</v>
      </c>
      <c r="CD50" s="42">
        <f>CC50-CC50*CD8</f>
        <v>-382220</v>
      </c>
      <c r="CE50" s="42"/>
      <c r="CF50" s="42">
        <f>CB50*CE50</f>
        <v>0</v>
      </c>
    </row>
    <row r="51" spans="1:84" ht="19.5" customHeight="1">
      <c r="A51" s="158" t="s">
        <v>301</v>
      </c>
      <c r="B51" s="162" t="s">
        <v>203</v>
      </c>
      <c r="C51" s="163" t="s">
        <v>302</v>
      </c>
      <c r="D51" s="164" t="s">
        <v>290</v>
      </c>
      <c r="E51" s="165">
        <f>SUM('Гамма секции'!D41:F41,'Гамма секции'!D52:F52,'Гамма секции'!D64,'Гамма секции'!E64,'Гамма секции'!D69:F69)</f>
        <v>0</v>
      </c>
      <c r="F51" s="165"/>
      <c r="G51" s="165"/>
      <c r="H51" s="165">
        <f>SUM('Гамма секции'!G41:I41,'Гамма секции'!G52:I52,'Гамма секции'!G64,'Гамма секции'!H64,'Гамма секции'!G69:I69)</f>
        <v>0</v>
      </c>
      <c r="I51" s="165"/>
      <c r="J51" s="165"/>
      <c r="K51" s="165">
        <f>SUM('Гамма секции'!J41:L41,'Гамма секции'!J52:L52,'Гамма секции'!J64,'Гамма секции'!K64,'Гамма секции'!J69:L69)</f>
        <v>0</v>
      </c>
      <c r="L51" s="165"/>
      <c r="M51" s="165"/>
      <c r="N51" s="165">
        <f>SUM('Гамма секции'!M41:O41,'Гамма секции'!M52:O52,'Гамма секции'!M64,'Гамма секции'!N64,'Гамма секции'!M69:O69)</f>
        <v>0</v>
      </c>
      <c r="O51" s="165"/>
      <c r="P51" s="165"/>
      <c r="Q51" s="165">
        <f>SUM('Гамма секции'!P41:R41,'Гамма секции'!P52:R52,'Гамма секции'!P64,'Гамма секции'!Q64,'Гамма секции'!P69:R69)</f>
        <v>0</v>
      </c>
      <c r="R51" s="165"/>
      <c r="S51" s="165"/>
      <c r="T51" s="165">
        <f>SUM('Гамма секции'!S41:U41,'Гамма секции'!S52:U52,'Гамма секции'!S64,'Гамма секции'!T64,'Гамма секции'!S69:U69)</f>
        <v>0</v>
      </c>
      <c r="U51" s="165"/>
      <c r="V51" s="165"/>
      <c r="W51" s="165">
        <f>SUM('Гамма секции'!V41:X41,'Гамма секции'!V52:X52,'Гамма секции'!V64,'Гамма секции'!W64,'Гамма секции'!V69:X69)</f>
        <v>0</v>
      </c>
      <c r="X51" s="165"/>
      <c r="Y51" s="165"/>
      <c r="Z51" s="165">
        <f>SUM('Гамма секции'!Y41:AA41,'Гамма секции'!Y52:AA52,'Гамма секции'!Y64,'Гамма секции'!Z64,'Гамма секции'!Y69:AA69)</f>
        <v>0</v>
      </c>
      <c r="AA51" s="165"/>
      <c r="AB51" s="165"/>
      <c r="AC51" s="165">
        <f>SUM('Гамма секции'!AB41:AD41,'Гамма секции'!AB52:AD52,'Гамма секции'!AB64,'Гамма секции'!AC64,'Гамма секции'!AB69:AD69)</f>
        <v>0</v>
      </c>
      <c r="AD51" s="165"/>
      <c r="AE51" s="165"/>
      <c r="AF51" s="165">
        <f>SUM('Гамма секции'!AE41:AG41,'Гамма секции'!AE52:AG52,'Гамма секции'!AE64,'Гамма секции'!AF64,'Гамма секции'!AE69:AG69)</f>
        <v>0</v>
      </c>
      <c r="AG51" s="165"/>
      <c r="AH51" s="165"/>
      <c r="AI51" s="165">
        <f>SUM('Гамма секции'!AH41:AJ41,'Гамма секции'!AH52:AJ52,'Гамма секции'!AH64,'Гамма секции'!AI64,'Гамма секции'!AH69:AJ69)</f>
        <v>0</v>
      </c>
      <c r="AJ51" s="165"/>
      <c r="AK51" s="165"/>
      <c r="AL51" s="165">
        <f>SUM('Гамма секции'!AK41:AM41,'Гамма секции'!AK52:AM52,'Гамма секции'!AK64,'Гамма секции'!AL64,'Гамма секции'!AK69:AM69)</f>
        <v>0</v>
      </c>
      <c r="AM51" s="165"/>
      <c r="AN51" s="165"/>
      <c r="AO51" s="165">
        <f>SUM('Гамма секции'!AN41:AP41,'Гамма секции'!AN52:AP52,'Гамма секции'!AN64,'Гамма секции'!AO64,'Гамма секции'!AN69:AP69)</f>
        <v>0</v>
      </c>
      <c r="AP51" s="165"/>
      <c r="AQ51" s="165"/>
      <c r="AR51" s="165">
        <f>SUM('Гамма секции'!AQ41:AS41,'Гамма секции'!AQ52:AS52,'Гамма секции'!AQ64,'Гамма секции'!AR64,'Гамма секции'!AQ69:AS69)</f>
        <v>0</v>
      </c>
      <c r="AS51" s="165"/>
      <c r="AT51" s="165"/>
      <c r="AU51" s="165">
        <f>SUM('Гамма секции'!AT41:AV41,'Гамма секции'!AT52:AV52,'Гамма секции'!AT64,'Гамма секции'!AU64,'Гамма секции'!AT69:AV69)</f>
        <v>0</v>
      </c>
      <c r="AV51" s="165"/>
      <c r="AW51" s="165"/>
      <c r="AX51" s="165">
        <f>SUM('Гамма секции'!AW41:AY41,'Гамма секции'!AW52:AY52,'Гамма секции'!AW64,'Гамма секции'!AX64,'Гамма секции'!AW69:AY69)</f>
        <v>0</v>
      </c>
      <c r="AY51" s="165"/>
      <c r="AZ51" s="165"/>
      <c r="BA51" s="165">
        <f>SUM('Гамма секции'!AZ41:BB41,'Гамма секции'!AZ52:BB52,'Гамма секции'!AZ64,'Гамма секции'!BA64,'Гамма секции'!AZ69:BB69)</f>
        <v>0</v>
      </c>
      <c r="BB51" s="165"/>
      <c r="BC51" s="165"/>
      <c r="BD51" s="165">
        <f>SUM('Гамма секции'!BC41:BE41,'Гамма секции'!BC52:BE52,'Гамма секции'!BC64,'Гамма секции'!BD64,'Гамма секции'!BC69:BE69)</f>
        <v>0</v>
      </c>
      <c r="BE51" s="165"/>
      <c r="BF51" s="165"/>
      <c r="BG51" s="165">
        <f>SUM('Гамма секции'!BF41:BH41,'Гамма секции'!BF52:BH52,'Гамма секции'!BF64,'Гамма секции'!BG64,'Гамма секции'!BF69:BH69)</f>
        <v>0</v>
      </c>
      <c r="BH51" s="165"/>
      <c r="BI51" s="165"/>
      <c r="BJ51" s="165">
        <f>SUM('Гамма секции'!BI41:BK41,'Гамма секции'!BI52:BK52,'Гамма секции'!BI64,'Гамма секции'!BJ64,'Гамма секции'!BI69:BK69)</f>
        <v>0</v>
      </c>
      <c r="BK51" s="165"/>
      <c r="BL51" s="165"/>
      <c r="BM51" s="165">
        <f>SUM('Гамма секции'!BL41:BN41,'Гамма секции'!BL52:BN52,'Гамма секции'!BL64,'Гамма секции'!BM64,'Гамма секции'!BL69:BN69)</f>
        <v>0</v>
      </c>
      <c r="BN51" s="165"/>
      <c r="BO51" s="165"/>
      <c r="BP51" s="165">
        <f>SUM('Гамма секции'!BO41:BQ41,'Гамма секции'!BO52:BQ52,'Гамма секции'!BO64,'Гамма секции'!BP64,'Гамма секции'!BO69:BQ69)</f>
        <v>0</v>
      </c>
      <c r="BQ51" s="165"/>
      <c r="BR51" s="165"/>
      <c r="BS51" s="165">
        <f>SUM('Гамма секции'!BR41:BT41,'Гамма секции'!BR52:BT52,'Гамма секции'!BR64,'Гамма секции'!BS64,'Гамма секции'!BR69:BT69)</f>
        <v>0</v>
      </c>
      <c r="BT51" s="165"/>
      <c r="BU51" s="165"/>
      <c r="BV51" s="165">
        <f>SUM('Гамма секции'!BU41:BW41,'Гамма секции'!BU52:BW52,'Гамма секции'!BU64,'Гамма секции'!BV64,'Гамма секции'!BU69:BW69)</f>
        <v>0</v>
      </c>
      <c r="BW51" s="165"/>
      <c r="BX51" s="165"/>
      <c r="BY51" s="165">
        <f>SUM('Гамма секции'!BX41:BZ41,'Гамма секции'!BX52:BZ52,'Гамма секции'!BX64,'Гамма секции'!BY64,'Гамма секции'!BX69:BZ69)</f>
        <v>0</v>
      </c>
      <c r="BZ51" s="165"/>
      <c r="CA51" s="165"/>
      <c r="CB51" s="157">
        <f>SUM(E51:CA51)</f>
        <v>0</v>
      </c>
      <c r="CC51" s="42">
        <v>850</v>
      </c>
      <c r="CD51" s="42">
        <f>CC51-CC51*CD10</f>
        <v>-781150</v>
      </c>
      <c r="CE51" s="42"/>
      <c r="CF51" s="42">
        <f>CB51*CE51</f>
        <v>0</v>
      </c>
    </row>
    <row r="52" spans="1:84" ht="19.5" customHeight="1">
      <c r="A52" s="158" t="s">
        <v>303</v>
      </c>
      <c r="B52" s="162" t="s">
        <v>203</v>
      </c>
      <c r="C52" s="163" t="s">
        <v>304</v>
      </c>
      <c r="D52" s="164" t="s">
        <v>290</v>
      </c>
      <c r="E52" s="165">
        <f>SUM('Гамма секции'!D42:F42)</f>
        <v>0</v>
      </c>
      <c r="F52" s="165"/>
      <c r="G52" s="165"/>
      <c r="H52" s="165">
        <f>SUM('Гамма секции'!G42:I42)</f>
        <v>0</v>
      </c>
      <c r="I52" s="165"/>
      <c r="J52" s="165"/>
      <c r="K52" s="165">
        <f>SUM('Гамма секции'!J42:L42)</f>
        <v>0</v>
      </c>
      <c r="L52" s="165"/>
      <c r="M52" s="165"/>
      <c r="N52" s="165">
        <f>SUM('Гамма секции'!M42:O42)</f>
        <v>0</v>
      </c>
      <c r="O52" s="165"/>
      <c r="P52" s="165"/>
      <c r="Q52" s="165">
        <f>SUM('Гамма секции'!P42:R42)</f>
        <v>0</v>
      </c>
      <c r="R52" s="165"/>
      <c r="S52" s="165"/>
      <c r="T52" s="165">
        <f>SUM('Гамма секции'!S42:U42)</f>
        <v>0</v>
      </c>
      <c r="U52" s="165"/>
      <c r="V52" s="165"/>
      <c r="W52" s="165">
        <f>SUM('Гамма секции'!V42:X42)</f>
        <v>0</v>
      </c>
      <c r="X52" s="165"/>
      <c r="Y52" s="165"/>
      <c r="Z52" s="165">
        <f>SUM('Гамма секции'!Y42:AA42)</f>
        <v>0</v>
      </c>
      <c r="AA52" s="165"/>
      <c r="AB52" s="165"/>
      <c r="AC52" s="165">
        <f>SUM('Гамма секции'!AB42:AD42)</f>
        <v>0</v>
      </c>
      <c r="AD52" s="165"/>
      <c r="AE52" s="165"/>
      <c r="AF52" s="165">
        <f>SUM('Гамма секции'!AE42:AG42)</f>
        <v>0</v>
      </c>
      <c r="AG52" s="165"/>
      <c r="AH52" s="165"/>
      <c r="AI52" s="165">
        <f>SUM('Гамма секции'!AH42:AJ42)</f>
        <v>0</v>
      </c>
      <c r="AJ52" s="165"/>
      <c r="AK52" s="165"/>
      <c r="AL52" s="165">
        <f>SUM('Гамма секции'!AK42:AM42)</f>
        <v>0</v>
      </c>
      <c r="AM52" s="165"/>
      <c r="AN52" s="165"/>
      <c r="AO52" s="165">
        <f>SUM('Гамма секции'!AN42:AP42)</f>
        <v>0</v>
      </c>
      <c r="AP52" s="165"/>
      <c r="AQ52" s="165"/>
      <c r="AR52" s="165">
        <f>SUM('Гамма секции'!AQ42:AS42)</f>
        <v>0</v>
      </c>
      <c r="AS52" s="165"/>
      <c r="AT52" s="165"/>
      <c r="AU52" s="165">
        <f>SUM('Гамма секции'!AT42:AV42)</f>
        <v>0</v>
      </c>
      <c r="AV52" s="165"/>
      <c r="AW52" s="165"/>
      <c r="AX52" s="165">
        <f>SUM('Гамма секции'!AW42:AY42)</f>
        <v>0</v>
      </c>
      <c r="AY52" s="165"/>
      <c r="AZ52" s="165"/>
      <c r="BA52" s="165">
        <f>SUM('Гамма секции'!AZ42:BB42)</f>
        <v>0</v>
      </c>
      <c r="BB52" s="165"/>
      <c r="BC52" s="165"/>
      <c r="BD52" s="165">
        <f>SUM('Гамма секции'!BC42:BE42)</f>
        <v>0</v>
      </c>
      <c r="BE52" s="165"/>
      <c r="BF52" s="165"/>
      <c r="BG52" s="165">
        <f>SUM('Гамма секции'!BF42:BH42)</f>
        <v>0</v>
      </c>
      <c r="BH52" s="165"/>
      <c r="BI52" s="165"/>
      <c r="BJ52" s="165">
        <f>SUM('Гамма секции'!BI42:BK42)</f>
        <v>0</v>
      </c>
      <c r="BK52" s="165"/>
      <c r="BL52" s="165"/>
      <c r="BM52" s="165">
        <f>SUM('Гамма секции'!BL42:BN42)</f>
        <v>0</v>
      </c>
      <c r="BN52" s="165"/>
      <c r="BO52" s="165"/>
      <c r="BP52" s="165">
        <f>SUM('Гамма секции'!BO42:BQ42)</f>
        <v>0</v>
      </c>
      <c r="BQ52" s="165"/>
      <c r="BR52" s="165"/>
      <c r="BS52" s="165">
        <f>SUM('Гамма секции'!BR42:BT42)</f>
        <v>0</v>
      </c>
      <c r="BT52" s="165"/>
      <c r="BU52" s="165"/>
      <c r="BV52" s="165">
        <f>SUM('Гамма секции'!BU42:BW42)</f>
        <v>0</v>
      </c>
      <c r="BW52" s="165"/>
      <c r="BX52" s="165"/>
      <c r="BY52" s="165">
        <f>SUM('Гамма секции'!BX42:BZ42)</f>
        <v>0</v>
      </c>
      <c r="BZ52" s="165"/>
      <c r="CA52" s="165"/>
      <c r="CB52" s="157">
        <f>SUM(E52:CA52)</f>
        <v>0</v>
      </c>
      <c r="CC52" s="42">
        <v>580</v>
      </c>
      <c r="CD52" s="42">
        <f>CC52-CC52*CD10</f>
        <v>-533020</v>
      </c>
      <c r="CE52" s="42"/>
      <c r="CF52" s="42">
        <f>CB52*CE52</f>
        <v>0</v>
      </c>
    </row>
    <row r="53" spans="1:84" ht="19.5" customHeight="1">
      <c r="A53" s="158" t="s">
        <v>305</v>
      </c>
      <c r="B53" s="162" t="s">
        <v>203</v>
      </c>
      <c r="C53" s="163" t="s">
        <v>306</v>
      </c>
      <c r="D53" s="164" t="s">
        <v>290</v>
      </c>
      <c r="E53" s="165">
        <f>SUM('Гамма секции'!D43:F43,'Гамма секции'!D70:F70)</f>
        <v>0</v>
      </c>
      <c r="F53" s="165"/>
      <c r="G53" s="165"/>
      <c r="H53" s="165">
        <f>SUM('Гамма секции'!G43:I43,'Гамма секции'!G70:I70)</f>
        <v>0</v>
      </c>
      <c r="I53" s="165"/>
      <c r="J53" s="165"/>
      <c r="K53" s="165">
        <f>SUM('Гамма секции'!J43:L43,'Гамма секции'!J70:L70)</f>
        <v>0</v>
      </c>
      <c r="L53" s="165"/>
      <c r="M53" s="165"/>
      <c r="N53" s="165">
        <f>SUM('Гамма секции'!M43:O43,'Гамма секции'!M70:O70)</f>
        <v>0</v>
      </c>
      <c r="O53" s="165"/>
      <c r="P53" s="165"/>
      <c r="Q53" s="165">
        <f>SUM('Гамма секции'!P43:R43,'Гамма секции'!P70:R70)</f>
        <v>0</v>
      </c>
      <c r="R53" s="165"/>
      <c r="S53" s="165"/>
      <c r="T53" s="165">
        <f>SUM('Гамма секции'!S43:U43,'Гамма секции'!S70:U70)</f>
        <v>0</v>
      </c>
      <c r="U53" s="165"/>
      <c r="V53" s="165"/>
      <c r="W53" s="165">
        <f>SUM('Гамма секции'!V43:X43,'Гамма секции'!V70:X70)</f>
        <v>0</v>
      </c>
      <c r="X53" s="165"/>
      <c r="Y53" s="165"/>
      <c r="Z53" s="165">
        <f>SUM('Гамма секции'!Y43:AA43,'Гамма секции'!Y70:AA70)</f>
        <v>0</v>
      </c>
      <c r="AA53" s="165"/>
      <c r="AB53" s="165"/>
      <c r="AC53" s="165">
        <f>SUM('Гамма секции'!AB43:AD43,'Гамма секции'!AB70:AD70)</f>
        <v>0</v>
      </c>
      <c r="AD53" s="165"/>
      <c r="AE53" s="165"/>
      <c r="AF53" s="165">
        <f>SUM('Гамма секции'!AE43:AG43,'Гамма секции'!AE70:AG70)</f>
        <v>0</v>
      </c>
      <c r="AG53" s="165"/>
      <c r="AH53" s="165"/>
      <c r="AI53" s="165">
        <f>SUM('Гамма секции'!AH43:AJ43,'Гамма секции'!AH70:AJ70)</f>
        <v>0</v>
      </c>
      <c r="AJ53" s="165"/>
      <c r="AK53" s="165"/>
      <c r="AL53" s="165">
        <f>SUM('Гамма секции'!AK43:AM43,'Гамма секции'!AK70:AM70)</f>
        <v>0</v>
      </c>
      <c r="AM53" s="165"/>
      <c r="AN53" s="165"/>
      <c r="AO53" s="165">
        <f>SUM('Гамма секции'!AN43:AP43,'Гамма секции'!AN70:AP70)</f>
        <v>0</v>
      </c>
      <c r="AP53" s="165"/>
      <c r="AQ53" s="165"/>
      <c r="AR53" s="165">
        <f>SUM('Гамма секции'!AQ43:AS43,'Гамма секции'!AQ70:AS70)</f>
        <v>0</v>
      </c>
      <c r="AS53" s="165"/>
      <c r="AT53" s="165"/>
      <c r="AU53" s="165">
        <f>SUM('Гамма секции'!AT43:AV43,'Гамма секции'!AT70:AV70)</f>
        <v>0</v>
      </c>
      <c r="AV53" s="165"/>
      <c r="AW53" s="165"/>
      <c r="AX53" s="165">
        <f>SUM('Гамма секции'!AW43:AY43,'Гамма секции'!AW70:AY70)</f>
        <v>0</v>
      </c>
      <c r="AY53" s="165"/>
      <c r="AZ53" s="165"/>
      <c r="BA53" s="165">
        <f>SUM('Гамма секции'!AZ43:BB43,'Гамма секции'!AZ70:BB70)</f>
        <v>0</v>
      </c>
      <c r="BB53" s="165"/>
      <c r="BC53" s="165"/>
      <c r="BD53" s="165">
        <f>SUM('Гамма секции'!BC43:BE43,'Гамма секции'!BC70:BE70)</f>
        <v>0</v>
      </c>
      <c r="BE53" s="165"/>
      <c r="BF53" s="165"/>
      <c r="BG53" s="165">
        <f>SUM('Гамма секции'!BF43:BH43,'Гамма секции'!BF70:BH70)</f>
        <v>0</v>
      </c>
      <c r="BH53" s="165"/>
      <c r="BI53" s="165"/>
      <c r="BJ53" s="165">
        <f>SUM('Гамма секции'!BI43:BK43,'Гамма секции'!BI70:BK70)</f>
        <v>0</v>
      </c>
      <c r="BK53" s="165"/>
      <c r="BL53" s="165"/>
      <c r="BM53" s="165">
        <f>SUM('Гамма секции'!BL43:BN43,'Гамма секции'!BL70:BN70)</f>
        <v>0</v>
      </c>
      <c r="BN53" s="165"/>
      <c r="BO53" s="165"/>
      <c r="BP53" s="165">
        <f>SUM('Гамма секции'!BO43:BQ43,'Гамма секции'!BO70:BQ70)</f>
        <v>0</v>
      </c>
      <c r="BQ53" s="165"/>
      <c r="BR53" s="165"/>
      <c r="BS53" s="165">
        <f>SUM('Гамма секции'!BR43:BT43,'Гамма секции'!BR70:BT70)</f>
        <v>0</v>
      </c>
      <c r="BT53" s="165"/>
      <c r="BU53" s="165"/>
      <c r="BV53" s="165">
        <f>SUM('Гамма секции'!BU43:BW43,'Гамма секции'!BU70:BW70)</f>
        <v>0</v>
      </c>
      <c r="BW53" s="165"/>
      <c r="BX53" s="165"/>
      <c r="BY53" s="165">
        <f>SUM('Гамма секции'!BX43:BZ43,'Гамма секции'!BX70:BZ70)</f>
        <v>0</v>
      </c>
      <c r="BZ53" s="165"/>
      <c r="CA53" s="165"/>
      <c r="CB53" s="157">
        <f>SUM(E53:CA53)</f>
        <v>0</v>
      </c>
      <c r="CC53" s="42">
        <v>850</v>
      </c>
      <c r="CD53" s="42" t="e">
        <f>CC53-CC53*#REF!</f>
        <v>#REF!</v>
      </c>
      <c r="CE53" s="42"/>
      <c r="CF53" s="42">
        <f>CB53*CE53</f>
        <v>0</v>
      </c>
    </row>
    <row r="54" spans="1:84" ht="19.5" customHeight="1">
      <c r="A54" s="158" t="s">
        <v>307</v>
      </c>
      <c r="B54" s="162" t="s">
        <v>203</v>
      </c>
      <c r="C54" s="163" t="s">
        <v>308</v>
      </c>
      <c r="D54" s="164" t="s">
        <v>290</v>
      </c>
      <c r="E54" s="165">
        <f>SUM('Гамма секции'!D44:F44,'Гамма секции'!D53:F53,'Гамма секции'!D65,'Гамма секции'!E65,'Гамма секции'!D71:F71)</f>
        <v>0</v>
      </c>
      <c r="F54" s="165"/>
      <c r="G54" s="165"/>
      <c r="H54" s="165">
        <f>SUM('Гамма секции'!G44:I44,'Гамма секции'!G53:I53,'Гамма секции'!G65,'Гамма секции'!H65,'Гамма секции'!G71:I71)</f>
        <v>0</v>
      </c>
      <c r="I54" s="165"/>
      <c r="J54" s="165"/>
      <c r="K54" s="165">
        <f>SUM('Гамма секции'!J44:L44,'Гамма секции'!J53:L53,'Гамма секции'!J65,'Гамма секции'!K65,'Гамма секции'!J71:L71)</f>
        <v>0</v>
      </c>
      <c r="L54" s="165"/>
      <c r="M54" s="165"/>
      <c r="N54" s="165">
        <f>SUM('Гамма секции'!M44:O44,'Гамма секции'!M53:O53,'Гамма секции'!M65,'Гамма секции'!N65,'Гамма секции'!M71:O71)</f>
        <v>0</v>
      </c>
      <c r="O54" s="165"/>
      <c r="P54" s="165"/>
      <c r="Q54" s="165">
        <f>SUM('Гамма секции'!P44:R44,'Гамма секции'!P53:R53,'Гамма секции'!P65,'Гамма секции'!Q65,'Гамма секции'!P71:R71)</f>
        <v>0</v>
      </c>
      <c r="R54" s="165"/>
      <c r="S54" s="165"/>
      <c r="T54" s="165">
        <f>SUM('Гамма секции'!S44:U44,'Гамма секции'!S53:U53,'Гамма секции'!S65,'Гамма секции'!T65,'Гамма секции'!S71:U71)</f>
        <v>0</v>
      </c>
      <c r="U54" s="165"/>
      <c r="V54" s="165"/>
      <c r="W54" s="165">
        <f>SUM('Гамма секции'!V44:X44,'Гамма секции'!V53:X53,'Гамма секции'!V65,'Гамма секции'!W65,'Гамма секции'!V71:X71)</f>
        <v>0</v>
      </c>
      <c r="X54" s="165"/>
      <c r="Y54" s="165"/>
      <c r="Z54" s="165">
        <f>SUM('Гамма секции'!Y44:AA44,'Гамма секции'!Y53:AA53,'Гамма секции'!Y65,'Гамма секции'!Z65,'Гамма секции'!Y71:AA71)</f>
        <v>0</v>
      </c>
      <c r="AA54" s="165"/>
      <c r="AB54" s="165"/>
      <c r="AC54" s="165">
        <f>SUM('Гамма секции'!AB44:AD44,'Гамма секции'!AB53:AD53,'Гамма секции'!AB65,'Гамма секции'!AC65,'Гамма секции'!AB71:AD71)</f>
        <v>0</v>
      </c>
      <c r="AD54" s="165"/>
      <c r="AE54" s="165"/>
      <c r="AF54" s="165">
        <f>SUM('Гамма секции'!AE44:AG44,'Гамма секции'!AE53:AG53,'Гамма секции'!AE65,'Гамма секции'!AF65,'Гамма секции'!AE71:AG71)</f>
        <v>0</v>
      </c>
      <c r="AG54" s="165"/>
      <c r="AH54" s="165"/>
      <c r="AI54" s="165">
        <f>SUM('Гамма секции'!AH44:AJ44,'Гамма секции'!AH53:AJ53,'Гамма секции'!AH65,'Гамма секции'!AI65,'Гамма секции'!AH71:AJ71)</f>
        <v>0</v>
      </c>
      <c r="AJ54" s="165"/>
      <c r="AK54" s="165"/>
      <c r="AL54" s="165">
        <f>SUM('Гамма секции'!AK44:AM44,'Гамма секции'!AK53:AM53,'Гамма секции'!AK65,'Гамма секции'!AL65,'Гамма секции'!AK71:AM71)</f>
        <v>0</v>
      </c>
      <c r="AM54" s="165"/>
      <c r="AN54" s="165"/>
      <c r="AO54" s="165">
        <f>SUM('Гамма секции'!AN44:AP44,'Гамма секции'!AN53:AP53,'Гамма секции'!AN65,'Гамма секции'!AO65,'Гамма секции'!AN71:AP71)</f>
        <v>0</v>
      </c>
      <c r="AP54" s="165"/>
      <c r="AQ54" s="165"/>
      <c r="AR54" s="165">
        <f>SUM('Гамма секции'!AQ44:AS44,'Гамма секции'!AQ53:AS53,'Гамма секции'!AQ65,'Гамма секции'!AR65,'Гамма секции'!AQ71:AS71)</f>
        <v>0</v>
      </c>
      <c r="AS54" s="165"/>
      <c r="AT54" s="165"/>
      <c r="AU54" s="165">
        <f>SUM('Гамма секции'!AT44:AV44,'Гамма секции'!AT53:AV53,'Гамма секции'!AT65,'Гамма секции'!AU65,'Гамма секции'!AT71:AV71)</f>
        <v>0</v>
      </c>
      <c r="AV54" s="165"/>
      <c r="AW54" s="165"/>
      <c r="AX54" s="165">
        <f>SUM('Гамма секции'!AW44:AY44,'Гамма секции'!AW53:AY53,'Гамма секции'!AW65,'Гамма секции'!AX65,'Гамма секции'!AW71:AY71)</f>
        <v>0</v>
      </c>
      <c r="AY54" s="165"/>
      <c r="AZ54" s="165"/>
      <c r="BA54" s="165">
        <f>SUM('Гамма секции'!AZ44:BB44,'Гамма секции'!AZ53:BB53,'Гамма секции'!AZ65,'Гамма секции'!BA65,'Гамма секции'!AZ71:BB71)</f>
        <v>0</v>
      </c>
      <c r="BB54" s="165"/>
      <c r="BC54" s="165"/>
      <c r="BD54" s="165">
        <f>SUM('Гамма секции'!BC44:BE44,'Гамма секции'!BC53:BE53,'Гамма секции'!BC65,'Гамма секции'!BD65,'Гамма секции'!BC71:BE71)</f>
        <v>0</v>
      </c>
      <c r="BE54" s="165"/>
      <c r="BF54" s="165"/>
      <c r="BG54" s="165">
        <f>SUM('Гамма секции'!BF44:BH44,'Гамма секции'!BF53:BH53,'Гамма секции'!BF65,'Гамма секции'!BG65,'Гамма секции'!BF71:BH71)</f>
        <v>0</v>
      </c>
      <c r="BH54" s="165"/>
      <c r="BI54" s="165"/>
      <c r="BJ54" s="165">
        <f>SUM('Гамма секции'!BI44:BK44,'Гамма секции'!BI53:BK53,'Гамма секции'!BI65,'Гамма секции'!BJ65,'Гамма секции'!BI71:BK71)</f>
        <v>0</v>
      </c>
      <c r="BK54" s="165"/>
      <c r="BL54" s="165"/>
      <c r="BM54" s="165">
        <f>SUM('Гамма секции'!BL44:BN44,'Гамма секции'!BL53:BN53,'Гамма секции'!BL65,'Гамма секции'!BM65,'Гамма секции'!BL71:BN71)</f>
        <v>0</v>
      </c>
      <c r="BN54" s="165"/>
      <c r="BO54" s="165"/>
      <c r="BP54" s="165">
        <f>SUM('Гамма секции'!BO44:BQ44,'Гамма секции'!BO53:BQ53,'Гамма секции'!BO65,'Гамма секции'!BP65,'Гамма секции'!BO71:BQ71)</f>
        <v>0</v>
      </c>
      <c r="BQ54" s="165"/>
      <c r="BR54" s="165"/>
      <c r="BS54" s="165">
        <f>SUM('Гамма секции'!BR44:BT44,'Гамма секции'!BR53:BT53,'Гамма секции'!BR65,'Гамма секции'!BS65,'Гамма секции'!BR71:BT71)</f>
        <v>0</v>
      </c>
      <c r="BT54" s="165"/>
      <c r="BU54" s="165"/>
      <c r="BV54" s="165">
        <f>SUM('Гамма секции'!BU44:BW44,'Гамма секции'!BU53:BW53,'Гамма секции'!BU65,'Гамма секции'!BV65,'Гамма секции'!BU71:BW71)</f>
        <v>0</v>
      </c>
      <c r="BW54" s="165"/>
      <c r="BX54" s="165"/>
      <c r="BY54" s="165">
        <f>SUM('Гамма секции'!BX44:BZ44,'Гамма секции'!BX53:BZ53,'Гамма секции'!BX65,'Гамма секции'!BY65,'Гамма секции'!BX71:BZ71)</f>
        <v>0</v>
      </c>
      <c r="BZ54" s="165"/>
      <c r="CA54" s="165"/>
      <c r="CB54" s="157">
        <f>SUM(E54:CA54)</f>
        <v>0</v>
      </c>
      <c r="CC54" s="42">
        <v>580</v>
      </c>
      <c r="CD54" s="42" t="e">
        <f>CC54-CC54*#REF!</f>
        <v>#REF!</v>
      </c>
      <c r="CE54" s="42"/>
      <c r="CF54" s="42">
        <f>CB54*CE54</f>
        <v>0</v>
      </c>
    </row>
    <row r="55" spans="1:84" ht="19.5" customHeight="1">
      <c r="A55" s="158" t="s">
        <v>309</v>
      </c>
      <c r="B55" s="162" t="s">
        <v>203</v>
      </c>
      <c r="C55" s="163" t="s">
        <v>310</v>
      </c>
      <c r="D55" s="164" t="s">
        <v>290</v>
      </c>
      <c r="E55" s="165">
        <f>SUM('Гамма секции'!D45:F45)</f>
        <v>0</v>
      </c>
      <c r="F55" s="165"/>
      <c r="G55" s="165"/>
      <c r="H55" s="165">
        <f>SUM('Гамма секции'!G45:I45)</f>
        <v>0</v>
      </c>
      <c r="I55" s="165"/>
      <c r="J55" s="165"/>
      <c r="K55" s="165">
        <f>SUM('Гамма секции'!J45:L45)</f>
        <v>0</v>
      </c>
      <c r="L55" s="165"/>
      <c r="M55" s="165"/>
      <c r="N55" s="165">
        <f>SUM('Гамма секции'!M45:O45)</f>
        <v>0</v>
      </c>
      <c r="O55" s="165"/>
      <c r="P55" s="165"/>
      <c r="Q55" s="165">
        <f>SUM('Гамма секции'!P45:R45)</f>
        <v>0</v>
      </c>
      <c r="R55" s="165"/>
      <c r="S55" s="165"/>
      <c r="T55" s="165">
        <f>SUM('Гамма секции'!S45:U45)</f>
        <v>0</v>
      </c>
      <c r="U55" s="165"/>
      <c r="V55" s="165"/>
      <c r="W55" s="165">
        <f>SUM('Гамма секции'!V45:X45)</f>
        <v>0</v>
      </c>
      <c r="X55" s="165"/>
      <c r="Y55" s="165"/>
      <c r="Z55" s="165">
        <f>SUM('Гамма секции'!Y45:AA45)</f>
        <v>0</v>
      </c>
      <c r="AA55" s="165"/>
      <c r="AB55" s="165"/>
      <c r="AC55" s="165">
        <f>SUM('Гамма секции'!AB45:AD45)</f>
        <v>0</v>
      </c>
      <c r="AD55" s="165"/>
      <c r="AE55" s="165"/>
      <c r="AF55" s="165">
        <f>SUM('Гамма секции'!AE45:AG45)</f>
        <v>0</v>
      </c>
      <c r="AG55" s="165"/>
      <c r="AH55" s="165"/>
      <c r="AI55" s="165">
        <f>SUM('Гамма секции'!AH45:AJ45)</f>
        <v>0</v>
      </c>
      <c r="AJ55" s="165"/>
      <c r="AK55" s="165"/>
      <c r="AL55" s="165">
        <f>SUM('Гамма секции'!AK45:AM45)</f>
        <v>0</v>
      </c>
      <c r="AM55" s="165"/>
      <c r="AN55" s="165"/>
      <c r="AO55" s="165">
        <f>SUM('Гамма секции'!AN45:AP45)</f>
        <v>0</v>
      </c>
      <c r="AP55" s="165"/>
      <c r="AQ55" s="165"/>
      <c r="AR55" s="165">
        <f>SUM('Гамма секции'!AQ45:AS45)</f>
        <v>0</v>
      </c>
      <c r="AS55" s="165"/>
      <c r="AT55" s="165"/>
      <c r="AU55" s="165">
        <f>SUM('Гамма секции'!AT45:AV45)</f>
        <v>0</v>
      </c>
      <c r="AV55" s="165"/>
      <c r="AW55" s="165"/>
      <c r="AX55" s="165">
        <f>SUM('Гамма секции'!AW45:AY45)</f>
        <v>0</v>
      </c>
      <c r="AY55" s="165"/>
      <c r="AZ55" s="165"/>
      <c r="BA55" s="165">
        <f>SUM('Гамма секции'!AZ45:BB45)</f>
        <v>0</v>
      </c>
      <c r="BB55" s="165"/>
      <c r="BC55" s="165"/>
      <c r="BD55" s="165">
        <f>SUM('Гамма секции'!BC45:BE45)</f>
        <v>0</v>
      </c>
      <c r="BE55" s="165"/>
      <c r="BF55" s="165"/>
      <c r="BG55" s="165">
        <f>SUM('Гамма секции'!BF45:BH45)</f>
        <v>0</v>
      </c>
      <c r="BH55" s="165"/>
      <c r="BI55" s="165"/>
      <c r="BJ55" s="165">
        <f>SUM('Гамма секции'!BI45:BK45)</f>
        <v>0</v>
      </c>
      <c r="BK55" s="165"/>
      <c r="BL55" s="165"/>
      <c r="BM55" s="165">
        <f>SUM('Гамма секции'!BL45:BN45)</f>
        <v>0</v>
      </c>
      <c r="BN55" s="165"/>
      <c r="BO55" s="165"/>
      <c r="BP55" s="165">
        <f>SUM('Гамма секции'!BO45:BQ45)</f>
        <v>0</v>
      </c>
      <c r="BQ55" s="165"/>
      <c r="BR55" s="165"/>
      <c r="BS55" s="165">
        <f>SUM('Гамма секции'!BR45:BT45)</f>
        <v>0</v>
      </c>
      <c r="BT55" s="165"/>
      <c r="BU55" s="165"/>
      <c r="BV55" s="165">
        <f>SUM('Гамма секции'!BU45:BW45)</f>
        <v>0</v>
      </c>
      <c r="BW55" s="165"/>
      <c r="BX55" s="165"/>
      <c r="BY55" s="165">
        <f>SUM('Гамма секции'!BX45:BZ45)</f>
        <v>0</v>
      </c>
      <c r="BZ55" s="165"/>
      <c r="CA55" s="165"/>
      <c r="CB55" s="157">
        <f>SUM(E55:CA55)</f>
        <v>0</v>
      </c>
      <c r="CC55" s="42">
        <v>850</v>
      </c>
      <c r="CD55" s="42">
        <f>CC55-CC55*CD15</f>
        <v>-730150</v>
      </c>
      <c r="CE55" s="42"/>
      <c r="CF55" s="42">
        <f>CB55*CE55</f>
        <v>0</v>
      </c>
    </row>
    <row r="56" spans="1:84" ht="19.5" customHeight="1">
      <c r="A56" s="158" t="s">
        <v>311</v>
      </c>
      <c r="B56" s="159" t="s">
        <v>203</v>
      </c>
      <c r="C56" s="160" t="s">
        <v>312</v>
      </c>
      <c r="D56" s="95" t="s">
        <v>313</v>
      </c>
      <c r="E56" s="156">
        <f>SUM('Гамма секции'!D56:F56,'Гамма секции'!D60,'Гамма секции'!E60,'Гамма секции'!D66:F66,'Гамма секции'!D68:F68,'Гамма секции'!D70:F70)</f>
        <v>0</v>
      </c>
      <c r="F56" s="156"/>
      <c r="G56" s="156"/>
      <c r="H56" s="156">
        <f>SUM('Гамма секции'!G56:I56,'Гамма секции'!G60,'Гамма секции'!H60,'Гамма секции'!G66:I66,'Гамма секции'!G68:I68,'Гамма секции'!G70:I70)</f>
        <v>0</v>
      </c>
      <c r="I56" s="156"/>
      <c r="J56" s="156"/>
      <c r="K56" s="156">
        <f>SUM('Гамма секции'!J56:L56,'Гамма секции'!J60,'Гамма секции'!K60,'Гамма секции'!J66:L66,'Гамма секции'!J68:L68,'Гамма секции'!J70:L70)</f>
        <v>0</v>
      </c>
      <c r="L56" s="156"/>
      <c r="M56" s="156"/>
      <c r="N56" s="156">
        <f>SUM('Гамма секции'!M56:O56,'Гамма секции'!M60,'Гамма секции'!N60,'Гамма секции'!M66:O66,'Гамма секции'!M68:O68,'Гамма секции'!M70:O70)</f>
        <v>0</v>
      </c>
      <c r="O56" s="156"/>
      <c r="P56" s="156"/>
      <c r="Q56" s="156">
        <f>SUM('Гамма секции'!P56:R56,'Гамма секции'!P60,'Гамма секции'!Q60,'Гамма секции'!P66:R66,'Гамма секции'!P68:R68,'Гамма секции'!P70:R70)</f>
        <v>0</v>
      </c>
      <c r="R56" s="156"/>
      <c r="S56" s="156"/>
      <c r="T56" s="156">
        <f>SUM('Гамма секции'!S56:U56,'Гамма секции'!S60,'Гамма секции'!T60,'Гамма секции'!S66:U66,'Гамма секции'!S68:U68,'Гамма секции'!S70:U70)</f>
        <v>0</v>
      </c>
      <c r="U56" s="156"/>
      <c r="V56" s="156"/>
      <c r="W56" s="156">
        <f>SUM('Гамма секции'!V56:X56,'Гамма секции'!V60,'Гамма секции'!W60,'Гамма секции'!V66:X66,'Гамма секции'!V68:X68,'Гамма секции'!V70:X70)</f>
        <v>0</v>
      </c>
      <c r="X56" s="156"/>
      <c r="Y56" s="156"/>
      <c r="Z56" s="156">
        <f>SUM('Гамма секции'!Y56:AA56,'Гамма секции'!Y60,'Гамма секции'!Z60,'Гамма секции'!Y66:AA66,'Гамма секции'!Y68:AA68,'Гамма секции'!Y70:AA70)</f>
        <v>0</v>
      </c>
      <c r="AA56" s="156"/>
      <c r="AB56" s="156"/>
      <c r="AC56" s="156">
        <f>SUM('Гамма секции'!AB56:AD56,'Гамма секции'!AB60,'Гамма секции'!AC60,'Гамма секции'!AB66:AD66,'Гамма секции'!AB68:AD68,'Гамма секции'!AB70:AD70)</f>
        <v>0</v>
      </c>
      <c r="AD56" s="156"/>
      <c r="AE56" s="156"/>
      <c r="AF56" s="156">
        <f>SUM('Гамма секции'!AE56:AG56,'Гамма секции'!AE60,'Гамма секции'!AF60,'Гамма секции'!AE66:AG66,'Гамма секции'!AE68:AG68,'Гамма секции'!AE70:AG70)</f>
        <v>0</v>
      </c>
      <c r="AG56" s="156"/>
      <c r="AH56" s="156"/>
      <c r="AI56" s="156">
        <f>SUM('Гамма секции'!AH56:AJ56,'Гамма секции'!AH60,'Гамма секции'!AI60,'Гамма секции'!AH66:AJ66,'Гамма секции'!AH68:AJ68,'Гамма секции'!AH70:AJ70)</f>
        <v>0</v>
      </c>
      <c r="AJ56" s="156"/>
      <c r="AK56" s="156"/>
      <c r="AL56" s="156">
        <f>SUM('Гамма секции'!AK56:AM56,'Гамма секции'!AK60,'Гамма секции'!AL60,'Гамма секции'!AK66:AM66,'Гамма секции'!AK68:AM68,'Гамма секции'!AK70:AM70)</f>
        <v>0</v>
      </c>
      <c r="AM56" s="156"/>
      <c r="AN56" s="156"/>
      <c r="AO56" s="156">
        <f>SUM('Гамма секции'!AN56:AP56,'Гамма секции'!AN60,'Гамма секции'!AO60,'Гамма секции'!AN66:AP66,'Гамма секции'!AN68:AP68,'Гамма секции'!AN70:AP70)</f>
        <v>0</v>
      </c>
      <c r="AP56" s="156"/>
      <c r="AQ56" s="156"/>
      <c r="AR56" s="156">
        <f>SUM('Гамма секции'!AQ56:AS56,'Гамма секции'!AQ60,'Гамма секции'!AR60,'Гамма секции'!AQ66:AS66,'Гамма секции'!AQ68:AS68,'Гамма секции'!AQ70:AS70)</f>
        <v>0</v>
      </c>
      <c r="AS56" s="156"/>
      <c r="AT56" s="156"/>
      <c r="AU56" s="156">
        <f>SUM('Гамма секции'!AT56:AV56,'Гамма секции'!AT60,'Гамма секции'!AU60,'Гамма секции'!AT66:AV66,'Гамма секции'!AT68:AV68,'Гамма секции'!AT70:AV70)</f>
        <v>0</v>
      </c>
      <c r="AV56" s="156"/>
      <c r="AW56" s="156"/>
      <c r="AX56" s="156">
        <f>SUM('Гамма секции'!AW56:AY56,'Гамма секции'!AW60,'Гамма секции'!AX60,'Гамма секции'!AW66:AY66,'Гамма секции'!AW68:AY68,'Гамма секции'!AW70:AY70)</f>
        <v>0</v>
      </c>
      <c r="AY56" s="156"/>
      <c r="AZ56" s="156"/>
      <c r="BA56" s="156">
        <f>SUM('Гамма секции'!AZ56:BB56,'Гамма секции'!AZ60,'Гамма секции'!BA60,'Гамма секции'!AZ66:BB66,'Гамма секции'!AZ68:BB68,'Гамма секции'!AZ70:BB70)</f>
        <v>0</v>
      </c>
      <c r="BB56" s="156"/>
      <c r="BC56" s="156"/>
      <c r="BD56" s="156">
        <f>SUM('Гамма секции'!BC56:BE56,'Гамма секции'!BC60,'Гамма секции'!BD60,'Гамма секции'!BC66:BE66,'Гамма секции'!BC68:BE68,'Гамма секции'!BC70:BE70)</f>
        <v>0</v>
      </c>
      <c r="BE56" s="156"/>
      <c r="BF56" s="156"/>
      <c r="BG56" s="156">
        <f>SUM('Гамма секции'!BF56:BH56,'Гамма секции'!BF60,'Гамма секции'!BG60,'Гамма секции'!BF66:BH66,'Гамма секции'!BF68:BH68,'Гамма секции'!BF70:BH70)</f>
        <v>0</v>
      </c>
      <c r="BH56" s="156"/>
      <c r="BI56" s="156"/>
      <c r="BJ56" s="156">
        <f>SUM('Гамма секции'!BI56:BK56,'Гамма секции'!BI60,'Гамма секции'!BJ60,'Гамма секции'!BI66:BK66,'Гамма секции'!BI68:BK68,'Гамма секции'!BI70:BK70)</f>
        <v>0</v>
      </c>
      <c r="BK56" s="156"/>
      <c r="BL56" s="156"/>
      <c r="BM56" s="156">
        <f>SUM('Гамма секции'!BL56:BN56,'Гамма секции'!BL60,'Гамма секции'!BM60,'Гамма секции'!BL66:BN66,'Гамма секции'!BL68:BN68,'Гамма секции'!BL70:BN70)</f>
        <v>0</v>
      </c>
      <c r="BN56" s="156"/>
      <c r="BO56" s="156"/>
      <c r="BP56" s="156">
        <f>SUM('Гамма секции'!BO56:BQ56,'Гамма секции'!BO60,'Гамма секции'!BP60,'Гамма секции'!BO66:BQ66,'Гамма секции'!BO68:BQ68,'Гамма секции'!BO70:BQ70)</f>
        <v>0</v>
      </c>
      <c r="BQ56" s="156"/>
      <c r="BR56" s="156"/>
      <c r="BS56" s="156">
        <f>SUM('Гамма секции'!BR56:BT56,'Гамма секции'!BR60,'Гамма секции'!BS60,'Гамма секции'!BR66:BT66,'Гамма секции'!BR68:BT68,'Гамма секции'!BR70:BT70)</f>
        <v>0</v>
      </c>
      <c r="BT56" s="156"/>
      <c r="BU56" s="156"/>
      <c r="BV56" s="156">
        <f>SUM('Гамма секции'!BU56:BW56,'Гамма секции'!BU60,'Гамма секции'!BV60,'Гамма секции'!BU66:BW66,'Гамма секции'!BU68:BW68,'Гамма секции'!BU70:BW70)</f>
        <v>0</v>
      </c>
      <c r="BW56" s="156"/>
      <c r="BX56" s="156"/>
      <c r="BY56" s="156">
        <f>SUM('Гамма секции'!BX56:BZ56,'Гамма секции'!BX60,'Гамма секции'!BY60,'Гамма секции'!BX66:BZ66,'Гамма секции'!BX68:BZ68,'Гамма секции'!BX70:BZ70)</f>
        <v>0</v>
      </c>
      <c r="BZ56" s="156"/>
      <c r="CA56" s="156"/>
      <c r="CB56" s="157">
        <f>SUM(E56:CA56)</f>
        <v>0</v>
      </c>
      <c r="CC56" s="60">
        <v>580</v>
      </c>
      <c r="CD56" s="60">
        <f>CC56-CC56*CD16</f>
        <v>580</v>
      </c>
      <c r="CE56" s="60"/>
      <c r="CF56" s="42">
        <f>CB56*CE56</f>
        <v>0</v>
      </c>
    </row>
    <row r="57" spans="1:84" ht="19.5" customHeight="1">
      <c r="A57" s="158" t="s">
        <v>314</v>
      </c>
      <c r="B57" s="159" t="s">
        <v>203</v>
      </c>
      <c r="C57" s="160" t="s">
        <v>315</v>
      </c>
      <c r="D57" s="95" t="s">
        <v>313</v>
      </c>
      <c r="E57" s="156">
        <f>SUM('Гамма секции'!D57:F57,'Гамма секции'!D61,'Гамма секции'!E61,'Гамма секции'!D67:F67,'Гамма секции'!D69:F69,'Гамма секции'!D71:F71)</f>
        <v>0</v>
      </c>
      <c r="F57" s="156"/>
      <c r="G57" s="156"/>
      <c r="H57" s="156">
        <f>SUM('Гамма секции'!G57:I57,'Гамма секции'!G61,'Гамма секции'!H61,'Гамма секции'!G67:I67,'Гамма секции'!G69:I69,'Гамма секции'!G71:I71)</f>
        <v>0</v>
      </c>
      <c r="I57" s="156"/>
      <c r="J57" s="156"/>
      <c r="K57" s="156">
        <f>SUM('Гамма секции'!J57:L57,'Гамма секции'!J61,'Гамма секции'!K61,'Гамма секции'!J67:L67,'Гамма секции'!J69:L69,'Гамма секции'!J71:L71)</f>
        <v>0</v>
      </c>
      <c r="L57" s="156"/>
      <c r="M57" s="156"/>
      <c r="N57" s="156">
        <f>SUM('Гамма секции'!M57:O57,'Гамма секции'!M61,'Гамма секции'!N61,'Гамма секции'!M67:O67,'Гамма секции'!M69:O69,'Гамма секции'!M71:O71)</f>
        <v>0</v>
      </c>
      <c r="O57" s="156"/>
      <c r="P57" s="156"/>
      <c r="Q57" s="156">
        <f>SUM('Гамма секции'!P57:R57,'Гамма секции'!P61,'Гамма секции'!Q61,'Гамма секции'!P67:R67,'Гамма секции'!P69:R69,'Гамма секции'!P71:R71)</f>
        <v>0</v>
      </c>
      <c r="R57" s="156"/>
      <c r="S57" s="156"/>
      <c r="T57" s="156">
        <f>SUM('Гамма секции'!S57:U57,'Гамма секции'!S61,'Гамма секции'!T61,'Гамма секции'!S67:U67,'Гамма секции'!S69:U69,'Гамма секции'!S71:U71)</f>
        <v>0</v>
      </c>
      <c r="U57" s="156"/>
      <c r="V57" s="156"/>
      <c r="W57" s="156">
        <f>SUM('Гамма секции'!V57:X57,'Гамма секции'!V61,'Гамма секции'!W61,'Гамма секции'!V67:X67,'Гамма секции'!V69:X69,'Гамма секции'!V71:X71)</f>
        <v>0</v>
      </c>
      <c r="X57" s="156"/>
      <c r="Y57" s="156"/>
      <c r="Z57" s="156">
        <f>SUM('Гамма секции'!Y57:AA57,'Гамма секции'!Y61,'Гамма секции'!Z61,'Гамма секции'!Y67:AA67,'Гамма секции'!Y69:AA69,'Гамма секции'!Y71:AA71)</f>
        <v>0</v>
      </c>
      <c r="AA57" s="156"/>
      <c r="AB57" s="156"/>
      <c r="AC57" s="156">
        <f>SUM('Гамма секции'!AB57:AD57,'Гамма секции'!AB61,'Гамма секции'!AC61,'Гамма секции'!AB67:AD67,'Гамма секции'!AB69:AD69,'Гамма секции'!AB71:AD71)</f>
        <v>0</v>
      </c>
      <c r="AD57" s="156"/>
      <c r="AE57" s="156"/>
      <c r="AF57" s="156">
        <f>SUM('Гамма секции'!AE57:AG57,'Гамма секции'!AE61,'Гамма секции'!AF61,'Гамма секции'!AE67:AG67,'Гамма секции'!AE69:AG69,'Гамма секции'!AE71:AG71)</f>
        <v>0</v>
      </c>
      <c r="AG57" s="156"/>
      <c r="AH57" s="156"/>
      <c r="AI57" s="156">
        <f>SUM('Гамма секции'!AH57:AJ57,'Гамма секции'!AH61,'Гамма секции'!AI61,'Гамма секции'!AH67:AJ67,'Гамма секции'!AH69:AJ69,'Гамма секции'!AH71:AJ71)</f>
        <v>0</v>
      </c>
      <c r="AJ57" s="156"/>
      <c r="AK57" s="156"/>
      <c r="AL57" s="156">
        <f>SUM('Гамма секции'!AK57:AM57,'Гамма секции'!AK61,'Гамма секции'!AL61,'Гамма секции'!AK67:AM67,'Гамма секции'!AK69:AM69,'Гамма секции'!AK71:AM71)</f>
        <v>0</v>
      </c>
      <c r="AM57" s="156"/>
      <c r="AN57" s="156"/>
      <c r="AO57" s="156">
        <f>SUM('Гамма секции'!AN57:AP57,'Гамма секции'!AN61,'Гамма секции'!AO61,'Гамма секции'!AN67:AP67,'Гамма секции'!AN69:AP69,'Гамма секции'!AN71:AP71)</f>
        <v>0</v>
      </c>
      <c r="AP57" s="156"/>
      <c r="AQ57" s="156"/>
      <c r="AR57" s="156">
        <f>SUM('Гамма секции'!AQ57:AS57,'Гамма секции'!AQ61,'Гамма секции'!AR61,'Гамма секции'!AQ67:AS67,'Гамма секции'!AQ69:AS69,'Гамма секции'!AQ71:AS71)</f>
        <v>0</v>
      </c>
      <c r="AS57" s="156"/>
      <c r="AT57" s="156"/>
      <c r="AU57" s="156">
        <f>SUM('Гамма секции'!AT57:AV57,'Гамма секции'!AT61,'Гамма секции'!AU61,'Гамма секции'!AT67:AV67,'Гамма секции'!AT69:AV69,'Гамма секции'!AT71:AV71)</f>
        <v>0</v>
      </c>
      <c r="AV57" s="156"/>
      <c r="AW57" s="156"/>
      <c r="AX57" s="156">
        <f>SUM('Гамма секции'!AW57:AY57,'Гамма секции'!AW61,'Гамма секции'!AX61,'Гамма секции'!AW67:AY67,'Гамма секции'!AW69:AY69,'Гамма секции'!AW71:AY71)</f>
        <v>0</v>
      </c>
      <c r="AY57" s="156"/>
      <c r="AZ57" s="156"/>
      <c r="BA57" s="156">
        <f>SUM('Гамма секции'!AZ57:BB57,'Гамма секции'!AZ61,'Гамма секции'!BA61,'Гамма секции'!AZ67:BB67,'Гамма секции'!AZ69:BB69,'Гамма секции'!AZ71:BB71)</f>
        <v>0</v>
      </c>
      <c r="BB57" s="156"/>
      <c r="BC57" s="156"/>
      <c r="BD57" s="156">
        <f>SUM('Гамма секции'!BC57:BE57,'Гамма секции'!BC61,'Гамма секции'!BD61,'Гамма секции'!BC67:BE67,'Гамма секции'!BC69:BE69,'Гамма секции'!BC71:BE71)</f>
        <v>0</v>
      </c>
      <c r="BE57" s="156"/>
      <c r="BF57" s="156"/>
      <c r="BG57" s="156">
        <f>SUM('Гамма секции'!BF57:BH57,'Гамма секции'!BF61,'Гамма секции'!BG61,'Гамма секции'!BF67:BH67,'Гамма секции'!BF69:BH69,'Гамма секции'!BF71:BH71)</f>
        <v>0</v>
      </c>
      <c r="BH57" s="156"/>
      <c r="BI57" s="156"/>
      <c r="BJ57" s="156">
        <f>SUM('Гамма секции'!BI57:BK57,'Гамма секции'!BI61,'Гамма секции'!BJ61,'Гамма секции'!BI67:BK67,'Гамма секции'!BI69:BK69,'Гамма секции'!BI71:BK71)</f>
        <v>0</v>
      </c>
      <c r="BK57" s="156"/>
      <c r="BL57" s="156"/>
      <c r="BM57" s="156">
        <f>SUM('Гамма секции'!BL57:BN57,'Гамма секции'!BL61,'Гамма секции'!BM61,'Гамма секции'!BL67:BN67,'Гамма секции'!BL69:BN69,'Гамма секции'!BL71:BN71)</f>
        <v>0</v>
      </c>
      <c r="BN57" s="156"/>
      <c r="BO57" s="156"/>
      <c r="BP57" s="156">
        <f>SUM('Гамма секции'!BO57:BQ57,'Гамма секции'!BO61,'Гамма секции'!BP61,'Гамма секции'!BO67:BQ67,'Гамма секции'!BO69:BQ69,'Гамма секции'!BO71:BQ71)</f>
        <v>0</v>
      </c>
      <c r="BQ57" s="156"/>
      <c r="BR57" s="156"/>
      <c r="BS57" s="156">
        <f>SUM('Гамма секции'!BR57:BT57,'Гамма секции'!BR61,'Гамма секции'!BS61,'Гамма секции'!BR67:BT67,'Гамма секции'!BR69:BT69,'Гамма секции'!BR71:BT71)</f>
        <v>0</v>
      </c>
      <c r="BT57" s="156"/>
      <c r="BU57" s="156"/>
      <c r="BV57" s="156">
        <f>SUM('Гамма секции'!BU57:BW57,'Гамма секции'!BU61,'Гамма секции'!BV61,'Гамма секции'!BU67:BW67,'Гамма секции'!BU69:BW69,'Гамма секции'!BU71:BW71)</f>
        <v>0</v>
      </c>
      <c r="BW57" s="156"/>
      <c r="BX57" s="156"/>
      <c r="BY57" s="156">
        <f>SUM('Гамма секции'!BX57:BZ57,'Гамма секции'!BX61,'Гамма секции'!BY61,'Гамма секции'!BX67:BZ67,'Гамма секции'!BX69:BZ69,'Гамма секции'!BX71:BZ71)</f>
        <v>0</v>
      </c>
      <c r="BZ57" s="156"/>
      <c r="CA57" s="156"/>
      <c r="CB57" s="157">
        <f>SUM(E57:CA57)</f>
        <v>0</v>
      </c>
      <c r="CC57" s="60">
        <v>850</v>
      </c>
      <c r="CD57" s="60" t="e">
        <f>CC57-CC57*#REF!</f>
        <v>#REF!</v>
      </c>
      <c r="CE57" s="60"/>
      <c r="CF57" s="42">
        <f>CB57*CE57</f>
        <v>0</v>
      </c>
    </row>
    <row r="58" spans="1:84" ht="19.5" customHeight="1">
      <c r="A58" s="158" t="s">
        <v>316</v>
      </c>
      <c r="B58" s="159" t="s">
        <v>203</v>
      </c>
      <c r="C58" s="160" t="s">
        <v>317</v>
      </c>
      <c r="D58" s="95" t="s">
        <v>313</v>
      </c>
      <c r="E58" s="156">
        <f>SUM('Гамма секции'!D58:F58)</f>
        <v>0</v>
      </c>
      <c r="F58" s="156"/>
      <c r="G58" s="156"/>
      <c r="H58" s="156">
        <f>SUM('Гамма секции'!G58:I58)</f>
        <v>0</v>
      </c>
      <c r="I58" s="156"/>
      <c r="J58" s="156"/>
      <c r="K58" s="156">
        <f>SUM('Гамма секции'!J58:L58)</f>
        <v>0</v>
      </c>
      <c r="L58" s="156"/>
      <c r="M58" s="156"/>
      <c r="N58" s="156">
        <f>SUM('Гамма секции'!M58:O58)</f>
        <v>0</v>
      </c>
      <c r="O58" s="156"/>
      <c r="P58" s="156"/>
      <c r="Q58" s="156">
        <f>SUM('Гамма секции'!P58:R58)</f>
        <v>0</v>
      </c>
      <c r="R58" s="156"/>
      <c r="S58" s="156"/>
      <c r="T58" s="156">
        <f>SUM('Гамма секции'!S58:U58)</f>
        <v>0</v>
      </c>
      <c r="U58" s="156"/>
      <c r="V58" s="156"/>
      <c r="W58" s="156">
        <f>SUM('Гамма секции'!V58:X58)</f>
        <v>0</v>
      </c>
      <c r="X58" s="156"/>
      <c r="Y58" s="156"/>
      <c r="Z58" s="156">
        <f>SUM('Гамма секции'!Y58:AA58)</f>
        <v>0</v>
      </c>
      <c r="AA58" s="156"/>
      <c r="AB58" s="156"/>
      <c r="AC58" s="156">
        <f>SUM('Гамма секции'!AB58:AD58)</f>
        <v>0</v>
      </c>
      <c r="AD58" s="156"/>
      <c r="AE58" s="156"/>
      <c r="AF58" s="156">
        <f>SUM('Гамма секции'!AE58:AG58)</f>
        <v>0</v>
      </c>
      <c r="AG58" s="156"/>
      <c r="AH58" s="156"/>
      <c r="AI58" s="156">
        <f>SUM('Гамма секции'!AH58:AJ58)</f>
        <v>0</v>
      </c>
      <c r="AJ58" s="156"/>
      <c r="AK58" s="156"/>
      <c r="AL58" s="156">
        <f>SUM('Гамма секции'!AK58:AM58)</f>
        <v>0</v>
      </c>
      <c r="AM58" s="156"/>
      <c r="AN58" s="156"/>
      <c r="AO58" s="156">
        <f>SUM('Гамма секции'!AN58:AP58)</f>
        <v>0</v>
      </c>
      <c r="AP58" s="156"/>
      <c r="AQ58" s="156"/>
      <c r="AR58" s="156">
        <f>SUM('Гамма секции'!AQ58:AS58)</f>
        <v>0</v>
      </c>
      <c r="AS58" s="156"/>
      <c r="AT58" s="156"/>
      <c r="AU58" s="156">
        <f>SUM('Гамма секции'!AT58:AV58)</f>
        <v>0</v>
      </c>
      <c r="AV58" s="156"/>
      <c r="AW58" s="156"/>
      <c r="AX58" s="156">
        <f>SUM('Гамма секции'!AW58:AY58)</f>
        <v>0</v>
      </c>
      <c r="AY58" s="156"/>
      <c r="AZ58" s="156"/>
      <c r="BA58" s="156">
        <f>SUM('Гамма секции'!AZ58:BB58)</f>
        <v>0</v>
      </c>
      <c r="BB58" s="156"/>
      <c r="BC58" s="156"/>
      <c r="BD58" s="156">
        <f>SUM('Гамма секции'!BC58:BE58)</f>
        <v>0</v>
      </c>
      <c r="BE58" s="156"/>
      <c r="BF58" s="156"/>
      <c r="BG58" s="156">
        <f>SUM('Гамма секции'!BF58:BH58)</f>
        <v>0</v>
      </c>
      <c r="BH58" s="156"/>
      <c r="BI58" s="156"/>
      <c r="BJ58" s="156">
        <f>SUM('Гамма секции'!BI58:BK58)</f>
        <v>0</v>
      </c>
      <c r="BK58" s="156"/>
      <c r="BL58" s="156"/>
      <c r="BM58" s="156">
        <f>SUM('Гамма секции'!BL58:BN58)</f>
        <v>0</v>
      </c>
      <c r="BN58" s="156"/>
      <c r="BO58" s="156"/>
      <c r="BP58" s="156">
        <f>SUM('Гамма секции'!BO58:BQ58)</f>
        <v>0</v>
      </c>
      <c r="BQ58" s="156"/>
      <c r="BR58" s="156"/>
      <c r="BS58" s="156">
        <f>SUM('Гамма секции'!BR58:BT58)</f>
        <v>0</v>
      </c>
      <c r="BT58" s="156"/>
      <c r="BU58" s="156"/>
      <c r="BV58" s="156">
        <f>SUM('Гамма секции'!BU58:BW58)</f>
        <v>0</v>
      </c>
      <c r="BW58" s="156"/>
      <c r="BX58" s="156"/>
      <c r="BY58" s="156">
        <f>SUM('Гамма секции'!BX58:BZ58)</f>
        <v>0</v>
      </c>
      <c r="BZ58" s="156"/>
      <c r="CA58" s="156"/>
      <c r="CB58" s="157">
        <f>SUM(E58:CA58)</f>
        <v>0</v>
      </c>
      <c r="CC58" s="60">
        <v>580</v>
      </c>
      <c r="CD58" s="60" t="e">
        <f>CC58-CC58*#REF!</f>
        <v>#REF!</v>
      </c>
      <c r="CE58" s="60"/>
      <c r="CF58" s="42">
        <f>CB58*CE58</f>
        <v>0</v>
      </c>
    </row>
    <row r="59" spans="1:84" ht="19.5" customHeight="1">
      <c r="A59" s="167" t="s">
        <v>318</v>
      </c>
      <c r="B59" s="159" t="s">
        <v>203</v>
      </c>
      <c r="C59" s="160" t="s">
        <v>319</v>
      </c>
      <c r="D59" s="95" t="s">
        <v>313</v>
      </c>
      <c r="E59" s="156">
        <f>SUM('Гамма секции'!D59:F59)</f>
        <v>0</v>
      </c>
      <c r="F59" s="156"/>
      <c r="G59" s="156"/>
      <c r="H59" s="156">
        <f>SUM('Гамма секции'!G59:I59)</f>
        <v>0</v>
      </c>
      <c r="I59" s="156"/>
      <c r="J59" s="156"/>
      <c r="K59" s="156">
        <f>SUM('Гамма секции'!J59:L59)</f>
        <v>0</v>
      </c>
      <c r="L59" s="156"/>
      <c r="M59" s="156"/>
      <c r="N59" s="156">
        <f>SUM('Гамма секции'!M59:O59)</f>
        <v>0</v>
      </c>
      <c r="O59" s="156"/>
      <c r="P59" s="156"/>
      <c r="Q59" s="156">
        <f>SUM('Гамма секции'!P59:R59)</f>
        <v>0</v>
      </c>
      <c r="R59" s="156"/>
      <c r="S59" s="156"/>
      <c r="T59" s="156">
        <f>SUM('Гамма секции'!S59:U59)</f>
        <v>0</v>
      </c>
      <c r="U59" s="156"/>
      <c r="V59" s="156"/>
      <c r="W59" s="156">
        <f>SUM('Гамма секции'!V59:X59)</f>
        <v>0</v>
      </c>
      <c r="X59" s="156"/>
      <c r="Y59" s="156"/>
      <c r="Z59" s="156">
        <f>SUM('Гамма секции'!Y59:AA59)</f>
        <v>0</v>
      </c>
      <c r="AA59" s="156"/>
      <c r="AB59" s="156"/>
      <c r="AC59" s="156">
        <f>SUM('Гамма секции'!AB59:AD59)</f>
        <v>0</v>
      </c>
      <c r="AD59" s="156"/>
      <c r="AE59" s="156"/>
      <c r="AF59" s="156">
        <f>SUM('Гамма секции'!AE59:AG59)</f>
        <v>0</v>
      </c>
      <c r="AG59" s="156"/>
      <c r="AH59" s="156"/>
      <c r="AI59" s="156">
        <f>SUM('Гамма секции'!AH59:AJ59)</f>
        <v>0</v>
      </c>
      <c r="AJ59" s="156"/>
      <c r="AK59" s="156"/>
      <c r="AL59" s="156">
        <f>SUM('Гамма секции'!AK59:AM59)</f>
        <v>0</v>
      </c>
      <c r="AM59" s="156"/>
      <c r="AN59" s="156"/>
      <c r="AO59" s="156">
        <f>SUM('Гамма секции'!AN59:AP59)</f>
        <v>0</v>
      </c>
      <c r="AP59" s="156"/>
      <c r="AQ59" s="156"/>
      <c r="AR59" s="156">
        <f>SUM('Гамма секции'!AQ59:AS59)</f>
        <v>0</v>
      </c>
      <c r="AS59" s="156"/>
      <c r="AT59" s="156"/>
      <c r="AU59" s="156">
        <f>SUM('Гамма секции'!AT59:AV59)</f>
        <v>0</v>
      </c>
      <c r="AV59" s="156"/>
      <c r="AW59" s="156"/>
      <c r="AX59" s="156">
        <f>SUM('Гамма секции'!AW59:AY59)</f>
        <v>0</v>
      </c>
      <c r="AY59" s="156"/>
      <c r="AZ59" s="156"/>
      <c r="BA59" s="156">
        <f>SUM('Гамма секции'!AZ59:BB59)</f>
        <v>0</v>
      </c>
      <c r="BB59" s="156"/>
      <c r="BC59" s="156"/>
      <c r="BD59" s="156">
        <f>SUM('Гамма секции'!BC59:BE59)</f>
        <v>0</v>
      </c>
      <c r="BE59" s="156"/>
      <c r="BF59" s="156"/>
      <c r="BG59" s="156">
        <f>SUM('Гамма секции'!BF59:BH59)</f>
        <v>0</v>
      </c>
      <c r="BH59" s="156"/>
      <c r="BI59" s="156"/>
      <c r="BJ59" s="156">
        <f>SUM('Гамма секции'!BI59:BK59)</f>
        <v>0</v>
      </c>
      <c r="BK59" s="156"/>
      <c r="BL59" s="156"/>
      <c r="BM59" s="156">
        <f>SUM('Гамма секции'!BL59:BN59)</f>
        <v>0</v>
      </c>
      <c r="BN59" s="156"/>
      <c r="BO59" s="156"/>
      <c r="BP59" s="156">
        <f>SUM('Гамма секции'!BO59:BQ59)</f>
        <v>0</v>
      </c>
      <c r="BQ59" s="156"/>
      <c r="BR59" s="156"/>
      <c r="BS59" s="156">
        <f>SUM('Гамма секции'!BR59:BT59)</f>
        <v>0</v>
      </c>
      <c r="BT59" s="156"/>
      <c r="BU59" s="156"/>
      <c r="BV59" s="156">
        <f>SUM('Гамма секции'!BU59:BW59)</f>
        <v>0</v>
      </c>
      <c r="BW59" s="156"/>
      <c r="BX59" s="156"/>
      <c r="BY59" s="156">
        <f>SUM('Гамма секции'!BX59:BZ59)</f>
        <v>0</v>
      </c>
      <c r="BZ59" s="156"/>
      <c r="CA59" s="156"/>
      <c r="CB59" s="157">
        <f>SUM(E59:CA59)</f>
        <v>0</v>
      </c>
      <c r="CC59" s="60">
        <v>850</v>
      </c>
      <c r="CD59" s="60">
        <f>CC59-CC59*CD20</f>
        <v>-492150</v>
      </c>
      <c r="CE59" s="60"/>
      <c r="CF59" s="42">
        <f>CB59*CE59</f>
        <v>0</v>
      </c>
    </row>
    <row r="65534" spans="2:3" ht="12.75">
      <c r="B65534" s="148"/>
      <c r="C65534" s="149"/>
    </row>
  </sheetData>
  <sheetProtection password="CC71" sheet="1" selectLockedCells="1"/>
  <mergeCells count="1377">
    <mergeCell ref="D2:J2"/>
    <mergeCell ref="B5:C5"/>
    <mergeCell ref="E5:G5"/>
    <mergeCell ref="H5:J5"/>
    <mergeCell ref="K5:M5"/>
    <mergeCell ref="N5:P5"/>
    <mergeCell ref="Q5:S5"/>
    <mergeCell ref="T5:V5"/>
    <mergeCell ref="W5:Y5"/>
    <mergeCell ref="Z5:AB5"/>
    <mergeCell ref="AC5:AE5"/>
    <mergeCell ref="AF5:AH5"/>
    <mergeCell ref="AI5:AK5"/>
    <mergeCell ref="AL5:AN5"/>
    <mergeCell ref="AO5:AQ5"/>
    <mergeCell ref="AR5:AT5"/>
    <mergeCell ref="AU5:AW5"/>
    <mergeCell ref="AX5:AZ5"/>
    <mergeCell ref="BA5:BC5"/>
    <mergeCell ref="BD5:BF5"/>
    <mergeCell ref="BG5:BI5"/>
    <mergeCell ref="BJ5:BL5"/>
    <mergeCell ref="BM5:BO5"/>
    <mergeCell ref="BP5:BR5"/>
    <mergeCell ref="BS5:BU5"/>
    <mergeCell ref="BV5:BX5"/>
    <mergeCell ref="BY5:CA5"/>
    <mergeCell ref="E6:G6"/>
    <mergeCell ref="H6:J6"/>
    <mergeCell ref="K6:M6"/>
    <mergeCell ref="N6:P6"/>
    <mergeCell ref="Q6:S6"/>
    <mergeCell ref="T6:V6"/>
    <mergeCell ref="W6:Y6"/>
    <mergeCell ref="Z6:AB6"/>
    <mergeCell ref="AC6:AE6"/>
    <mergeCell ref="AF6:AH6"/>
    <mergeCell ref="AI6:AK6"/>
    <mergeCell ref="AL6:AN6"/>
    <mergeCell ref="AO6:AQ6"/>
    <mergeCell ref="AR6:AT6"/>
    <mergeCell ref="AU6:AW6"/>
    <mergeCell ref="AX6:AZ6"/>
    <mergeCell ref="BA6:BC6"/>
    <mergeCell ref="BD6:BF6"/>
    <mergeCell ref="BG6:BI6"/>
    <mergeCell ref="BJ6:BL6"/>
    <mergeCell ref="BM6:BO6"/>
    <mergeCell ref="BP6:BR6"/>
    <mergeCell ref="BS6:BU6"/>
    <mergeCell ref="BV6:BX6"/>
    <mergeCell ref="BY6:CA6"/>
    <mergeCell ref="E7:G7"/>
    <mergeCell ref="H7:J7"/>
    <mergeCell ref="K7:M7"/>
    <mergeCell ref="N7:P7"/>
    <mergeCell ref="Q7:S7"/>
    <mergeCell ref="T7:V7"/>
    <mergeCell ref="W7:Y7"/>
    <mergeCell ref="Z7:AB7"/>
    <mergeCell ref="AC7:AE7"/>
    <mergeCell ref="AF7:AH7"/>
    <mergeCell ref="AI7:AK7"/>
    <mergeCell ref="AL7:AN7"/>
    <mergeCell ref="AO7:AQ7"/>
    <mergeCell ref="AR7:AT7"/>
    <mergeCell ref="AU7:AW7"/>
    <mergeCell ref="AX7:AZ7"/>
    <mergeCell ref="BA7:BC7"/>
    <mergeCell ref="BD7:BF7"/>
    <mergeCell ref="BG7:BI7"/>
    <mergeCell ref="BJ7:BL7"/>
    <mergeCell ref="BM7:BO7"/>
    <mergeCell ref="BP7:BR7"/>
    <mergeCell ref="BS7:BU7"/>
    <mergeCell ref="BV7:BX7"/>
    <mergeCell ref="BY7:CA7"/>
    <mergeCell ref="E8:G8"/>
    <mergeCell ref="H8:J8"/>
    <mergeCell ref="K8:M8"/>
    <mergeCell ref="N8:P8"/>
    <mergeCell ref="Q8:S8"/>
    <mergeCell ref="T8:V8"/>
    <mergeCell ref="W8:Y8"/>
    <mergeCell ref="Z8:AB8"/>
    <mergeCell ref="AC8:AE8"/>
    <mergeCell ref="AF8:AH8"/>
    <mergeCell ref="AI8:AK8"/>
    <mergeCell ref="AL8:AN8"/>
    <mergeCell ref="AO8:AQ8"/>
    <mergeCell ref="AR8:AT8"/>
    <mergeCell ref="AU8:AW8"/>
    <mergeCell ref="AX8:AZ8"/>
    <mergeCell ref="BA8:BC8"/>
    <mergeCell ref="BD8:BF8"/>
    <mergeCell ref="BG8:BI8"/>
    <mergeCell ref="BJ8:BL8"/>
    <mergeCell ref="BM8:BO8"/>
    <mergeCell ref="BP8:BR8"/>
    <mergeCell ref="BS8:BU8"/>
    <mergeCell ref="BV8:BX8"/>
    <mergeCell ref="BY8:CA8"/>
    <mergeCell ref="E9:G9"/>
    <mergeCell ref="H9:J9"/>
    <mergeCell ref="K9:M9"/>
    <mergeCell ref="N9:P9"/>
    <mergeCell ref="Q9:S9"/>
    <mergeCell ref="T9:V9"/>
    <mergeCell ref="W9:Y9"/>
    <mergeCell ref="Z9:AB9"/>
    <mergeCell ref="AC9:AE9"/>
    <mergeCell ref="AF9:AH9"/>
    <mergeCell ref="AI9:AK9"/>
    <mergeCell ref="AL9:AN9"/>
    <mergeCell ref="AO9:AQ9"/>
    <mergeCell ref="AR9:AT9"/>
    <mergeCell ref="AU9:AW9"/>
    <mergeCell ref="AX9:AZ9"/>
    <mergeCell ref="BA9:BC9"/>
    <mergeCell ref="BD9:BF9"/>
    <mergeCell ref="BG9:BI9"/>
    <mergeCell ref="BJ9:BL9"/>
    <mergeCell ref="BM9:BO9"/>
    <mergeCell ref="BP9:BR9"/>
    <mergeCell ref="BS9:BU9"/>
    <mergeCell ref="BV9:BX9"/>
    <mergeCell ref="BY9:CA9"/>
    <mergeCell ref="E10:G10"/>
    <mergeCell ref="H10:J10"/>
    <mergeCell ref="K10:M10"/>
    <mergeCell ref="N10:P10"/>
    <mergeCell ref="Q10:S10"/>
    <mergeCell ref="T10:V10"/>
    <mergeCell ref="W10:Y10"/>
    <mergeCell ref="Z10:AB10"/>
    <mergeCell ref="AC10:AE10"/>
    <mergeCell ref="AF10:AH10"/>
    <mergeCell ref="AI10:AK10"/>
    <mergeCell ref="AL10:AN10"/>
    <mergeCell ref="AO10:AQ10"/>
    <mergeCell ref="AR10:AT10"/>
    <mergeCell ref="AU10:AW10"/>
    <mergeCell ref="AX10:AZ10"/>
    <mergeCell ref="BA10:BC10"/>
    <mergeCell ref="BD10:BF10"/>
    <mergeCell ref="BG10:BI10"/>
    <mergeCell ref="BJ10:BL10"/>
    <mergeCell ref="BM10:BO10"/>
    <mergeCell ref="BP10:BR10"/>
    <mergeCell ref="BS10:BU10"/>
    <mergeCell ref="BV10:BX10"/>
    <mergeCell ref="BY10:CA10"/>
    <mergeCell ref="E11:G11"/>
    <mergeCell ref="H11:J11"/>
    <mergeCell ref="K11:M11"/>
    <mergeCell ref="N11:P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O11:AQ11"/>
    <mergeCell ref="AR11:AT11"/>
    <mergeCell ref="AU11:AW11"/>
    <mergeCell ref="AX11:AZ11"/>
    <mergeCell ref="BA11:BC11"/>
    <mergeCell ref="BD11:BF11"/>
    <mergeCell ref="BG11:BI11"/>
    <mergeCell ref="BJ11:BL11"/>
    <mergeCell ref="BM11:BO11"/>
    <mergeCell ref="BP11:BR11"/>
    <mergeCell ref="BS11:BU11"/>
    <mergeCell ref="BV11:BX11"/>
    <mergeCell ref="BY11:CA11"/>
    <mergeCell ref="E12:G12"/>
    <mergeCell ref="H12:J12"/>
    <mergeCell ref="K12:M12"/>
    <mergeCell ref="N12:P12"/>
    <mergeCell ref="Q12:S12"/>
    <mergeCell ref="T12:V12"/>
    <mergeCell ref="W12:Y12"/>
    <mergeCell ref="Z12:AB12"/>
    <mergeCell ref="AC12:AE12"/>
    <mergeCell ref="AF12:AH12"/>
    <mergeCell ref="AI12:AK12"/>
    <mergeCell ref="AL12:AN12"/>
    <mergeCell ref="AO12:AQ12"/>
    <mergeCell ref="AR12:AT12"/>
    <mergeCell ref="AU12:AW12"/>
    <mergeCell ref="AX12:AZ12"/>
    <mergeCell ref="BA12:BC12"/>
    <mergeCell ref="BD12:BF12"/>
    <mergeCell ref="BG12:BI12"/>
    <mergeCell ref="BJ12:BL12"/>
    <mergeCell ref="BM12:BO12"/>
    <mergeCell ref="BP12:BR12"/>
    <mergeCell ref="BS12:BU12"/>
    <mergeCell ref="BV12:BX12"/>
    <mergeCell ref="BY12:CA12"/>
    <mergeCell ref="E13:G13"/>
    <mergeCell ref="H13:J13"/>
    <mergeCell ref="K13:M13"/>
    <mergeCell ref="N13:P13"/>
    <mergeCell ref="Q13:S13"/>
    <mergeCell ref="T13:V13"/>
    <mergeCell ref="W13:Y13"/>
    <mergeCell ref="Z13:AB13"/>
    <mergeCell ref="AC13:AE13"/>
    <mergeCell ref="AF13:AH13"/>
    <mergeCell ref="AI13:AK13"/>
    <mergeCell ref="AL13:AN13"/>
    <mergeCell ref="AO13:AQ13"/>
    <mergeCell ref="AR13:AT13"/>
    <mergeCell ref="AU13:AW13"/>
    <mergeCell ref="AX13:AZ13"/>
    <mergeCell ref="BA13:BC13"/>
    <mergeCell ref="BD13:BF13"/>
    <mergeCell ref="BG13:BI13"/>
    <mergeCell ref="BJ13:BL13"/>
    <mergeCell ref="BM13:BO13"/>
    <mergeCell ref="BP13:BR13"/>
    <mergeCell ref="BS13:BU13"/>
    <mergeCell ref="BV13:BX13"/>
    <mergeCell ref="BY13:CA13"/>
    <mergeCell ref="E14:G14"/>
    <mergeCell ref="H14:J14"/>
    <mergeCell ref="K14:M14"/>
    <mergeCell ref="N14:P14"/>
    <mergeCell ref="Q14:S14"/>
    <mergeCell ref="T14:V14"/>
    <mergeCell ref="W14:Y14"/>
    <mergeCell ref="Z14:AB14"/>
    <mergeCell ref="AC14:AE14"/>
    <mergeCell ref="AF14:AH14"/>
    <mergeCell ref="AI14:AK14"/>
    <mergeCell ref="AL14:AN14"/>
    <mergeCell ref="AO14:AQ14"/>
    <mergeCell ref="AR14:AT14"/>
    <mergeCell ref="AU14:AW14"/>
    <mergeCell ref="AX14:AZ14"/>
    <mergeCell ref="BA14:BC14"/>
    <mergeCell ref="BD14:BF14"/>
    <mergeCell ref="BG14:BI14"/>
    <mergeCell ref="BJ14:BL14"/>
    <mergeCell ref="BM14:BO14"/>
    <mergeCell ref="BP14:BR14"/>
    <mergeCell ref="BS14:BU14"/>
    <mergeCell ref="BV14:BX14"/>
    <mergeCell ref="BY14:CA14"/>
    <mergeCell ref="E15:G15"/>
    <mergeCell ref="H15:J15"/>
    <mergeCell ref="K15:M15"/>
    <mergeCell ref="N15:P15"/>
    <mergeCell ref="Q15:S15"/>
    <mergeCell ref="T15:V15"/>
    <mergeCell ref="W15:Y15"/>
    <mergeCell ref="Z15:AB15"/>
    <mergeCell ref="AC15:AE15"/>
    <mergeCell ref="AF15:AH15"/>
    <mergeCell ref="AI15:AK15"/>
    <mergeCell ref="AL15:AN15"/>
    <mergeCell ref="AO15:AQ15"/>
    <mergeCell ref="AR15:AT15"/>
    <mergeCell ref="AU15:AW15"/>
    <mergeCell ref="AX15:AZ15"/>
    <mergeCell ref="BA15:BC15"/>
    <mergeCell ref="BD15:BF15"/>
    <mergeCell ref="BG15:BI15"/>
    <mergeCell ref="BJ15:BL15"/>
    <mergeCell ref="BM15:BO15"/>
    <mergeCell ref="BP15:BR15"/>
    <mergeCell ref="BS15:BU15"/>
    <mergeCell ref="BV15:BX15"/>
    <mergeCell ref="BY15:CA15"/>
    <mergeCell ref="E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AF16:AH16"/>
    <mergeCell ref="AI16:AK16"/>
    <mergeCell ref="AL16:AN16"/>
    <mergeCell ref="AO16:AQ16"/>
    <mergeCell ref="AR16:AT16"/>
    <mergeCell ref="AU16:AW16"/>
    <mergeCell ref="AX16:AZ16"/>
    <mergeCell ref="BA16:BC16"/>
    <mergeCell ref="BD16:BF16"/>
    <mergeCell ref="BG16:BI16"/>
    <mergeCell ref="BJ16:BL16"/>
    <mergeCell ref="BM16:BO16"/>
    <mergeCell ref="BP16:BR16"/>
    <mergeCell ref="BS16:BU16"/>
    <mergeCell ref="BV16:BX16"/>
    <mergeCell ref="BY16:CA16"/>
    <mergeCell ref="E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AI17:AK17"/>
    <mergeCell ref="AL17:AN17"/>
    <mergeCell ref="AO17:AQ17"/>
    <mergeCell ref="AR17:AT17"/>
    <mergeCell ref="AU17:AW17"/>
    <mergeCell ref="AX17:AZ17"/>
    <mergeCell ref="BA17:BC17"/>
    <mergeCell ref="BD17:BF17"/>
    <mergeCell ref="BG17:BI17"/>
    <mergeCell ref="BJ17:BL17"/>
    <mergeCell ref="BM17:BO17"/>
    <mergeCell ref="BP17:BR17"/>
    <mergeCell ref="BS17:BU17"/>
    <mergeCell ref="BV17:BX17"/>
    <mergeCell ref="BY17:CA17"/>
    <mergeCell ref="E18:G18"/>
    <mergeCell ref="H18:J18"/>
    <mergeCell ref="K18:M18"/>
    <mergeCell ref="N18:P18"/>
    <mergeCell ref="Q18:S18"/>
    <mergeCell ref="T18:V18"/>
    <mergeCell ref="W18:Y18"/>
    <mergeCell ref="Z18:AB18"/>
    <mergeCell ref="AC18:AE18"/>
    <mergeCell ref="AF18:AH18"/>
    <mergeCell ref="AI18:AK18"/>
    <mergeCell ref="AL18:AN18"/>
    <mergeCell ref="AO18:AQ18"/>
    <mergeCell ref="AR18:AT18"/>
    <mergeCell ref="AU18:AW18"/>
    <mergeCell ref="AX18:AZ18"/>
    <mergeCell ref="BA18:BC18"/>
    <mergeCell ref="BD18:BF18"/>
    <mergeCell ref="BG18:BI18"/>
    <mergeCell ref="BJ18:BL18"/>
    <mergeCell ref="BM18:BO18"/>
    <mergeCell ref="BP18:BR18"/>
    <mergeCell ref="BS18:BU18"/>
    <mergeCell ref="BV18:BX18"/>
    <mergeCell ref="BY18:CA18"/>
    <mergeCell ref="E19:G19"/>
    <mergeCell ref="H19:J19"/>
    <mergeCell ref="K19:M19"/>
    <mergeCell ref="N19:P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O19:AQ19"/>
    <mergeCell ref="AR19:AT19"/>
    <mergeCell ref="AU19:AW19"/>
    <mergeCell ref="AX19:AZ19"/>
    <mergeCell ref="BA19:BC19"/>
    <mergeCell ref="BD19:BF19"/>
    <mergeCell ref="BG19:BI19"/>
    <mergeCell ref="BJ19:BL19"/>
    <mergeCell ref="BM19:BO19"/>
    <mergeCell ref="BP19:BR19"/>
    <mergeCell ref="BS19:BU19"/>
    <mergeCell ref="BV19:BX19"/>
    <mergeCell ref="BY19:CA19"/>
    <mergeCell ref="E20:G20"/>
    <mergeCell ref="H20:J20"/>
    <mergeCell ref="K20:M20"/>
    <mergeCell ref="N20:P20"/>
    <mergeCell ref="Q20:S20"/>
    <mergeCell ref="T20:V20"/>
    <mergeCell ref="W20:Y20"/>
    <mergeCell ref="Z20:AB20"/>
    <mergeCell ref="AC20:AE20"/>
    <mergeCell ref="AF20:AH20"/>
    <mergeCell ref="AI20:AK20"/>
    <mergeCell ref="AL20:AN20"/>
    <mergeCell ref="AO20:AQ20"/>
    <mergeCell ref="AR20:AT20"/>
    <mergeCell ref="AU20:AW20"/>
    <mergeCell ref="AX20:AZ20"/>
    <mergeCell ref="BA20:BC20"/>
    <mergeCell ref="BD20:BF20"/>
    <mergeCell ref="BG20:BI20"/>
    <mergeCell ref="BJ20:BL20"/>
    <mergeCell ref="BM20:BO20"/>
    <mergeCell ref="BP20:BR20"/>
    <mergeCell ref="BS20:BU20"/>
    <mergeCell ref="BV20:BX20"/>
    <mergeCell ref="BY20:CA20"/>
    <mergeCell ref="E21:G21"/>
    <mergeCell ref="H21:J21"/>
    <mergeCell ref="K21:M21"/>
    <mergeCell ref="N21:P21"/>
    <mergeCell ref="Q21:S21"/>
    <mergeCell ref="T21:V21"/>
    <mergeCell ref="W21:Y21"/>
    <mergeCell ref="Z21:AB21"/>
    <mergeCell ref="AC21:AE21"/>
    <mergeCell ref="AF21:AH21"/>
    <mergeCell ref="AI21:AK21"/>
    <mergeCell ref="AL21:AN21"/>
    <mergeCell ref="AO21:AQ21"/>
    <mergeCell ref="AR21:AT21"/>
    <mergeCell ref="AU21:AW21"/>
    <mergeCell ref="AX21:AZ21"/>
    <mergeCell ref="BA21:BC21"/>
    <mergeCell ref="BD21:BF21"/>
    <mergeCell ref="BG21:BI21"/>
    <mergeCell ref="BJ21:BL21"/>
    <mergeCell ref="BM21:BO21"/>
    <mergeCell ref="BP21:BR21"/>
    <mergeCell ref="BS21:BU21"/>
    <mergeCell ref="BV21:BX21"/>
    <mergeCell ref="BY21:CA21"/>
    <mergeCell ref="E22:G22"/>
    <mergeCell ref="H22:J22"/>
    <mergeCell ref="K22:M22"/>
    <mergeCell ref="N22:P22"/>
    <mergeCell ref="Q22:S22"/>
    <mergeCell ref="T22:V22"/>
    <mergeCell ref="W22:Y22"/>
    <mergeCell ref="Z22:AB22"/>
    <mergeCell ref="AC22:AE22"/>
    <mergeCell ref="AF22:AH22"/>
    <mergeCell ref="AI22:AK22"/>
    <mergeCell ref="AL22:AN22"/>
    <mergeCell ref="AO22:AQ22"/>
    <mergeCell ref="AR22:AT22"/>
    <mergeCell ref="AU22:AW22"/>
    <mergeCell ref="AX22:AZ22"/>
    <mergeCell ref="BA22:BC22"/>
    <mergeCell ref="BD22:BF22"/>
    <mergeCell ref="BG22:BI22"/>
    <mergeCell ref="BJ22:BL22"/>
    <mergeCell ref="BM22:BO22"/>
    <mergeCell ref="BP22:BR22"/>
    <mergeCell ref="BS22:BU22"/>
    <mergeCell ref="BV22:BX22"/>
    <mergeCell ref="BY22:CA22"/>
    <mergeCell ref="E23:G23"/>
    <mergeCell ref="H23:J23"/>
    <mergeCell ref="K23:M23"/>
    <mergeCell ref="N23:P23"/>
    <mergeCell ref="Q23:S23"/>
    <mergeCell ref="T23:V23"/>
    <mergeCell ref="W23:Y23"/>
    <mergeCell ref="Z23:AB23"/>
    <mergeCell ref="AC23:AE23"/>
    <mergeCell ref="AF23:AH23"/>
    <mergeCell ref="AI23:AK23"/>
    <mergeCell ref="AL23:AN23"/>
    <mergeCell ref="AO23:AQ23"/>
    <mergeCell ref="AR23:AT23"/>
    <mergeCell ref="AU23:AW23"/>
    <mergeCell ref="AX23:AZ23"/>
    <mergeCell ref="BA23:BC23"/>
    <mergeCell ref="BD23:BF23"/>
    <mergeCell ref="BG23:BI23"/>
    <mergeCell ref="BJ23:BL23"/>
    <mergeCell ref="BM23:BO23"/>
    <mergeCell ref="BP23:BR23"/>
    <mergeCell ref="BS23:BU23"/>
    <mergeCell ref="BV23:BX23"/>
    <mergeCell ref="BY23:CA23"/>
    <mergeCell ref="E24:G24"/>
    <mergeCell ref="H24:J24"/>
    <mergeCell ref="K24:M24"/>
    <mergeCell ref="N24:P24"/>
    <mergeCell ref="Q24:S24"/>
    <mergeCell ref="T24:V24"/>
    <mergeCell ref="W24:Y24"/>
    <mergeCell ref="Z24:AB24"/>
    <mergeCell ref="AC24:AE24"/>
    <mergeCell ref="AF24:AH24"/>
    <mergeCell ref="AI24:AK24"/>
    <mergeCell ref="AL24:AN24"/>
    <mergeCell ref="AO24:AQ24"/>
    <mergeCell ref="AR24:AT24"/>
    <mergeCell ref="AU24:AW24"/>
    <mergeCell ref="AX24:AZ24"/>
    <mergeCell ref="BA24:BC24"/>
    <mergeCell ref="BD24:BF24"/>
    <mergeCell ref="BG24:BI24"/>
    <mergeCell ref="BJ24:BL24"/>
    <mergeCell ref="BM24:BO24"/>
    <mergeCell ref="BP24:BR24"/>
    <mergeCell ref="BS24:BU24"/>
    <mergeCell ref="BV24:BX24"/>
    <mergeCell ref="BY24:CA24"/>
    <mergeCell ref="E25:G25"/>
    <mergeCell ref="H25:J25"/>
    <mergeCell ref="K25:M25"/>
    <mergeCell ref="N25:P25"/>
    <mergeCell ref="Q25:S25"/>
    <mergeCell ref="T25:V25"/>
    <mergeCell ref="W25:Y25"/>
    <mergeCell ref="Z25:AB25"/>
    <mergeCell ref="AC25:AE25"/>
    <mergeCell ref="AF25:AH25"/>
    <mergeCell ref="AI25:AK25"/>
    <mergeCell ref="AL25:AN25"/>
    <mergeCell ref="AO25:AQ25"/>
    <mergeCell ref="AR25:AT25"/>
    <mergeCell ref="AU25:AW25"/>
    <mergeCell ref="AX25:AZ25"/>
    <mergeCell ref="BA25:BC25"/>
    <mergeCell ref="BD25:BF25"/>
    <mergeCell ref="BG25:BI25"/>
    <mergeCell ref="BJ25:BL25"/>
    <mergeCell ref="BM25:BO25"/>
    <mergeCell ref="BP25:BR25"/>
    <mergeCell ref="BS25:BU25"/>
    <mergeCell ref="BV25:BX25"/>
    <mergeCell ref="BY25:CA25"/>
    <mergeCell ref="E26:G26"/>
    <mergeCell ref="H26:J26"/>
    <mergeCell ref="K26:M26"/>
    <mergeCell ref="N26:P26"/>
    <mergeCell ref="Q26:S26"/>
    <mergeCell ref="T26:V26"/>
    <mergeCell ref="W26:Y26"/>
    <mergeCell ref="Z26:AB26"/>
    <mergeCell ref="AC26:AE26"/>
    <mergeCell ref="AF26:AH26"/>
    <mergeCell ref="AI26:AK26"/>
    <mergeCell ref="AL26:AN26"/>
    <mergeCell ref="AO26:AQ26"/>
    <mergeCell ref="AR26:AT26"/>
    <mergeCell ref="AU26:AW26"/>
    <mergeCell ref="AX26:AZ26"/>
    <mergeCell ref="BA26:BC26"/>
    <mergeCell ref="BD26:BF26"/>
    <mergeCell ref="BG26:BI26"/>
    <mergeCell ref="BJ26:BL26"/>
    <mergeCell ref="BM26:BO26"/>
    <mergeCell ref="BP26:BR26"/>
    <mergeCell ref="BS26:BU26"/>
    <mergeCell ref="BV26:BX26"/>
    <mergeCell ref="BY26:CA26"/>
    <mergeCell ref="E27:G27"/>
    <mergeCell ref="H27:J27"/>
    <mergeCell ref="K27:M27"/>
    <mergeCell ref="N27:P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O27:AQ27"/>
    <mergeCell ref="AR27:AT27"/>
    <mergeCell ref="AU27:AW27"/>
    <mergeCell ref="AX27:AZ27"/>
    <mergeCell ref="BA27:BC27"/>
    <mergeCell ref="BD27:BF27"/>
    <mergeCell ref="BG27:BI27"/>
    <mergeCell ref="BJ27:BL27"/>
    <mergeCell ref="BM27:BO27"/>
    <mergeCell ref="BP27:BR27"/>
    <mergeCell ref="BS27:BU27"/>
    <mergeCell ref="BV27:BX27"/>
    <mergeCell ref="BY27:CA27"/>
    <mergeCell ref="E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AI28:AK28"/>
    <mergeCell ref="AL28:AN28"/>
    <mergeCell ref="AO28:AQ28"/>
    <mergeCell ref="AR28:AT28"/>
    <mergeCell ref="AU28:AW28"/>
    <mergeCell ref="AX28:AZ28"/>
    <mergeCell ref="BA28:BC28"/>
    <mergeCell ref="BD28:BF28"/>
    <mergeCell ref="BG28:BI28"/>
    <mergeCell ref="BJ28:BL28"/>
    <mergeCell ref="BM28:BO28"/>
    <mergeCell ref="BP28:BR28"/>
    <mergeCell ref="BS28:BU28"/>
    <mergeCell ref="BV28:BX28"/>
    <mergeCell ref="BY28:CA28"/>
    <mergeCell ref="E29:G29"/>
    <mergeCell ref="H29:J29"/>
    <mergeCell ref="K29:M29"/>
    <mergeCell ref="N29:P29"/>
    <mergeCell ref="Q29:S29"/>
    <mergeCell ref="T29:V29"/>
    <mergeCell ref="W29:Y29"/>
    <mergeCell ref="Z29:AB29"/>
    <mergeCell ref="AC29:AE29"/>
    <mergeCell ref="AF29:AH29"/>
    <mergeCell ref="AI29:AK29"/>
    <mergeCell ref="AL29:AN29"/>
    <mergeCell ref="AO29:AQ29"/>
    <mergeCell ref="AR29:AT29"/>
    <mergeCell ref="AU29:AW29"/>
    <mergeCell ref="AX29:AZ29"/>
    <mergeCell ref="BA29:BC29"/>
    <mergeCell ref="BD29:BF29"/>
    <mergeCell ref="BG29:BI29"/>
    <mergeCell ref="BJ29:BL29"/>
    <mergeCell ref="BM29:BO29"/>
    <mergeCell ref="BP29:BR29"/>
    <mergeCell ref="BS29:BU29"/>
    <mergeCell ref="BV29:BX29"/>
    <mergeCell ref="BY29:CA29"/>
    <mergeCell ref="E30:G30"/>
    <mergeCell ref="H30:J30"/>
    <mergeCell ref="K30:M30"/>
    <mergeCell ref="N30:P30"/>
    <mergeCell ref="Q30:S30"/>
    <mergeCell ref="T30:V30"/>
    <mergeCell ref="W30:Y30"/>
    <mergeCell ref="Z30:AB30"/>
    <mergeCell ref="AC30:AE30"/>
    <mergeCell ref="AF30:AH30"/>
    <mergeCell ref="AI30:AK30"/>
    <mergeCell ref="AL30:AN30"/>
    <mergeCell ref="AO30:AQ30"/>
    <mergeCell ref="AR30:AT30"/>
    <mergeCell ref="AU30:AW30"/>
    <mergeCell ref="AX30:AZ30"/>
    <mergeCell ref="BA30:BC30"/>
    <mergeCell ref="BD30:BF30"/>
    <mergeCell ref="BG30:BI30"/>
    <mergeCell ref="BJ30:BL30"/>
    <mergeCell ref="BM30:BO30"/>
    <mergeCell ref="BP30:BR30"/>
    <mergeCell ref="BS30:BU30"/>
    <mergeCell ref="BV30:BX30"/>
    <mergeCell ref="BY30:CA30"/>
    <mergeCell ref="E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AF31:AH31"/>
    <mergeCell ref="AI31:AK31"/>
    <mergeCell ref="AL31:AN31"/>
    <mergeCell ref="AO31:AQ31"/>
    <mergeCell ref="AR31:AT31"/>
    <mergeCell ref="AU31:AW31"/>
    <mergeCell ref="AX31:AZ31"/>
    <mergeCell ref="BA31:BC31"/>
    <mergeCell ref="BD31:BF31"/>
    <mergeCell ref="BG31:BI31"/>
    <mergeCell ref="BJ31:BL31"/>
    <mergeCell ref="BM31:BO31"/>
    <mergeCell ref="BP31:BR31"/>
    <mergeCell ref="BS31:BU31"/>
    <mergeCell ref="BV31:BX31"/>
    <mergeCell ref="BY31:CA31"/>
    <mergeCell ref="E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AF32:AH32"/>
    <mergeCell ref="AI32:AK32"/>
    <mergeCell ref="AL32:AN32"/>
    <mergeCell ref="AO32:AQ32"/>
    <mergeCell ref="AR32:AT32"/>
    <mergeCell ref="AU32:AW32"/>
    <mergeCell ref="AX32:AZ32"/>
    <mergeCell ref="BA32:BC32"/>
    <mergeCell ref="BD32:BF32"/>
    <mergeCell ref="BG32:BI32"/>
    <mergeCell ref="BJ32:BL32"/>
    <mergeCell ref="BM32:BO32"/>
    <mergeCell ref="BP32:BR32"/>
    <mergeCell ref="BS32:BU32"/>
    <mergeCell ref="BV32:BX32"/>
    <mergeCell ref="BY32:CA32"/>
    <mergeCell ref="E33:G33"/>
    <mergeCell ref="H33:J33"/>
    <mergeCell ref="K33:M33"/>
    <mergeCell ref="N33:P33"/>
    <mergeCell ref="Q33:S33"/>
    <mergeCell ref="T33:V33"/>
    <mergeCell ref="W33:Y33"/>
    <mergeCell ref="Z33:AB33"/>
    <mergeCell ref="AC33:AE33"/>
    <mergeCell ref="AF33:AH33"/>
    <mergeCell ref="AI33:AK33"/>
    <mergeCell ref="AL33:AN33"/>
    <mergeCell ref="AO33:AQ33"/>
    <mergeCell ref="AR33:AT33"/>
    <mergeCell ref="AU33:AW33"/>
    <mergeCell ref="AX33:AZ33"/>
    <mergeCell ref="BA33:BC33"/>
    <mergeCell ref="BD33:BF33"/>
    <mergeCell ref="BG33:BI33"/>
    <mergeCell ref="BJ33:BL33"/>
    <mergeCell ref="BM33:BO33"/>
    <mergeCell ref="BP33:BR33"/>
    <mergeCell ref="BS33:BU33"/>
    <mergeCell ref="BV33:BX33"/>
    <mergeCell ref="BY33:CA33"/>
    <mergeCell ref="E34:G34"/>
    <mergeCell ref="H34:J34"/>
    <mergeCell ref="K34:M34"/>
    <mergeCell ref="N34:P34"/>
    <mergeCell ref="Q34:S34"/>
    <mergeCell ref="T34:V34"/>
    <mergeCell ref="W34:Y34"/>
    <mergeCell ref="Z34:AB34"/>
    <mergeCell ref="AC34:AE34"/>
    <mergeCell ref="AF34:AH34"/>
    <mergeCell ref="AI34:AK34"/>
    <mergeCell ref="AL34:AN34"/>
    <mergeCell ref="AO34:AQ34"/>
    <mergeCell ref="AR34:AT34"/>
    <mergeCell ref="AU34:AW34"/>
    <mergeCell ref="AX34:AZ34"/>
    <mergeCell ref="BA34:BC34"/>
    <mergeCell ref="BD34:BF34"/>
    <mergeCell ref="BG34:BI34"/>
    <mergeCell ref="BJ34:BL34"/>
    <mergeCell ref="BM34:BO34"/>
    <mergeCell ref="BP34:BR34"/>
    <mergeCell ref="BS34:BU34"/>
    <mergeCell ref="BV34:BX34"/>
    <mergeCell ref="BY34:CA34"/>
    <mergeCell ref="E35:G35"/>
    <mergeCell ref="H35:J35"/>
    <mergeCell ref="K35:M35"/>
    <mergeCell ref="N35:P35"/>
    <mergeCell ref="Q35:S35"/>
    <mergeCell ref="T35:V35"/>
    <mergeCell ref="W35:Y35"/>
    <mergeCell ref="Z35:AB35"/>
    <mergeCell ref="AC35:AE35"/>
    <mergeCell ref="AF35:AH35"/>
    <mergeCell ref="AI35:AK35"/>
    <mergeCell ref="AL35:AN35"/>
    <mergeCell ref="AO35:AQ35"/>
    <mergeCell ref="AR35:AT35"/>
    <mergeCell ref="AU35:AW35"/>
    <mergeCell ref="AX35:AZ35"/>
    <mergeCell ref="BA35:BC35"/>
    <mergeCell ref="BD35:BF35"/>
    <mergeCell ref="BG35:BI35"/>
    <mergeCell ref="BJ35:BL35"/>
    <mergeCell ref="BM35:BO35"/>
    <mergeCell ref="BP35:BR35"/>
    <mergeCell ref="BS35:BU35"/>
    <mergeCell ref="BV35:BX35"/>
    <mergeCell ref="BY35:CA35"/>
    <mergeCell ref="E36:G36"/>
    <mergeCell ref="H36:J36"/>
    <mergeCell ref="K36:M36"/>
    <mergeCell ref="N36:P36"/>
    <mergeCell ref="Q36:S36"/>
    <mergeCell ref="T36:V36"/>
    <mergeCell ref="W36:Y36"/>
    <mergeCell ref="Z36:AB36"/>
    <mergeCell ref="AC36:AE36"/>
    <mergeCell ref="AF36:AH36"/>
    <mergeCell ref="AI36:AK36"/>
    <mergeCell ref="AL36:AN36"/>
    <mergeCell ref="AO36:AQ36"/>
    <mergeCell ref="AR36:AT36"/>
    <mergeCell ref="AU36:AW36"/>
    <mergeCell ref="AX36:AZ36"/>
    <mergeCell ref="BA36:BC36"/>
    <mergeCell ref="BD36:BF36"/>
    <mergeCell ref="BG36:BI36"/>
    <mergeCell ref="BJ36:BL36"/>
    <mergeCell ref="BM36:BO36"/>
    <mergeCell ref="BP36:BR36"/>
    <mergeCell ref="BS36:BU36"/>
    <mergeCell ref="BV36:BX36"/>
    <mergeCell ref="BY36:CA36"/>
    <mergeCell ref="E37:G37"/>
    <mergeCell ref="H37:J37"/>
    <mergeCell ref="K37:M37"/>
    <mergeCell ref="N37:P37"/>
    <mergeCell ref="Q37:S37"/>
    <mergeCell ref="T37:V37"/>
    <mergeCell ref="W37:Y37"/>
    <mergeCell ref="Z37:AB37"/>
    <mergeCell ref="AC37:AE37"/>
    <mergeCell ref="AF37:AH37"/>
    <mergeCell ref="AI37:AK37"/>
    <mergeCell ref="AL37:AN37"/>
    <mergeCell ref="AO37:AQ37"/>
    <mergeCell ref="AR37:AT37"/>
    <mergeCell ref="AU37:AW37"/>
    <mergeCell ref="AX37:AZ37"/>
    <mergeCell ref="BA37:BC37"/>
    <mergeCell ref="BD37:BF37"/>
    <mergeCell ref="BG37:BI37"/>
    <mergeCell ref="BJ37:BL37"/>
    <mergeCell ref="BM37:BO37"/>
    <mergeCell ref="BP37:BR37"/>
    <mergeCell ref="BS37:BU37"/>
    <mergeCell ref="BV37:BX37"/>
    <mergeCell ref="BY37:CA37"/>
    <mergeCell ref="E38:G38"/>
    <mergeCell ref="H38:J38"/>
    <mergeCell ref="K38:M38"/>
    <mergeCell ref="N38:P38"/>
    <mergeCell ref="Q38:S38"/>
    <mergeCell ref="T38:V38"/>
    <mergeCell ref="W38:Y38"/>
    <mergeCell ref="Z38:AB38"/>
    <mergeCell ref="AC38:AE38"/>
    <mergeCell ref="AF38:AH38"/>
    <mergeCell ref="AI38:AK38"/>
    <mergeCell ref="AL38:AN38"/>
    <mergeCell ref="AO38:AQ38"/>
    <mergeCell ref="AR38:AT38"/>
    <mergeCell ref="AU38:AW38"/>
    <mergeCell ref="AX38:AZ38"/>
    <mergeCell ref="BA38:BC38"/>
    <mergeCell ref="BD38:BF38"/>
    <mergeCell ref="BG38:BI38"/>
    <mergeCell ref="BJ38:BL38"/>
    <mergeCell ref="BM38:BO38"/>
    <mergeCell ref="BP38:BR38"/>
    <mergeCell ref="BS38:BU38"/>
    <mergeCell ref="BV38:BX38"/>
    <mergeCell ref="BY38:CA38"/>
    <mergeCell ref="E39:G39"/>
    <mergeCell ref="H39:J39"/>
    <mergeCell ref="K39:M39"/>
    <mergeCell ref="N39:P39"/>
    <mergeCell ref="Q39:S39"/>
    <mergeCell ref="T39:V39"/>
    <mergeCell ref="W39:Y39"/>
    <mergeCell ref="Z39:AB39"/>
    <mergeCell ref="AC39:AE39"/>
    <mergeCell ref="AF39:AH39"/>
    <mergeCell ref="AI39:AK39"/>
    <mergeCell ref="AL39:AN39"/>
    <mergeCell ref="AO39:AQ39"/>
    <mergeCell ref="AR39:AT39"/>
    <mergeCell ref="AU39:AW39"/>
    <mergeCell ref="AX39:AZ39"/>
    <mergeCell ref="BA39:BC39"/>
    <mergeCell ref="BD39:BF39"/>
    <mergeCell ref="BG39:BI39"/>
    <mergeCell ref="BJ39:BL39"/>
    <mergeCell ref="BM39:BO39"/>
    <mergeCell ref="BP39:BR39"/>
    <mergeCell ref="BS39:BU39"/>
    <mergeCell ref="BV39:BX39"/>
    <mergeCell ref="BY39:CA39"/>
    <mergeCell ref="E40:G40"/>
    <mergeCell ref="H40:J40"/>
    <mergeCell ref="K40:M40"/>
    <mergeCell ref="N40:P40"/>
    <mergeCell ref="Q40:S40"/>
    <mergeCell ref="T40:V40"/>
    <mergeCell ref="W40:Y40"/>
    <mergeCell ref="Z40:AB40"/>
    <mergeCell ref="AC40:AE40"/>
    <mergeCell ref="AF40:AH40"/>
    <mergeCell ref="AI40:AK40"/>
    <mergeCell ref="AL40:AN40"/>
    <mergeCell ref="AO40:AQ40"/>
    <mergeCell ref="AR40:AT40"/>
    <mergeCell ref="AU40:AW40"/>
    <mergeCell ref="AX40:AZ40"/>
    <mergeCell ref="BA40:BC40"/>
    <mergeCell ref="BD40:BF40"/>
    <mergeCell ref="BG40:BI40"/>
    <mergeCell ref="BJ40:BL40"/>
    <mergeCell ref="BM40:BO40"/>
    <mergeCell ref="BP40:BR40"/>
    <mergeCell ref="BS40:BU40"/>
    <mergeCell ref="BV40:BX40"/>
    <mergeCell ref="BY40:CA40"/>
    <mergeCell ref="E41:G41"/>
    <mergeCell ref="H41:J41"/>
    <mergeCell ref="K41:M41"/>
    <mergeCell ref="N41:P41"/>
    <mergeCell ref="Q41:S41"/>
    <mergeCell ref="T41:V41"/>
    <mergeCell ref="W41:Y41"/>
    <mergeCell ref="Z41:AB41"/>
    <mergeCell ref="AC41:AE41"/>
    <mergeCell ref="AF41:AH41"/>
    <mergeCell ref="AI41:AK41"/>
    <mergeCell ref="AL41:AN41"/>
    <mergeCell ref="AO41:AQ41"/>
    <mergeCell ref="AR41:AT41"/>
    <mergeCell ref="AU41:AW41"/>
    <mergeCell ref="AX41:AZ41"/>
    <mergeCell ref="BA41:BC41"/>
    <mergeCell ref="BD41:BF41"/>
    <mergeCell ref="BG41:BI41"/>
    <mergeCell ref="BJ41:BL41"/>
    <mergeCell ref="BM41:BO41"/>
    <mergeCell ref="BP41:BR41"/>
    <mergeCell ref="BS41:BU41"/>
    <mergeCell ref="BV41:BX41"/>
    <mergeCell ref="BY41:CA41"/>
    <mergeCell ref="E42:G42"/>
    <mergeCell ref="H42:J42"/>
    <mergeCell ref="K42:M42"/>
    <mergeCell ref="N42:P42"/>
    <mergeCell ref="Q42:S42"/>
    <mergeCell ref="T42:V42"/>
    <mergeCell ref="W42:Y42"/>
    <mergeCell ref="Z42:AB42"/>
    <mergeCell ref="AC42:AE42"/>
    <mergeCell ref="AF42:AH42"/>
    <mergeCell ref="AI42:AK42"/>
    <mergeCell ref="AL42:AN42"/>
    <mergeCell ref="AO42:AQ42"/>
    <mergeCell ref="AR42:AT42"/>
    <mergeCell ref="AU42:AW42"/>
    <mergeCell ref="AX42:AZ42"/>
    <mergeCell ref="BA42:BC42"/>
    <mergeCell ref="BD42:BF42"/>
    <mergeCell ref="BG42:BI42"/>
    <mergeCell ref="BJ42:BL42"/>
    <mergeCell ref="BM42:BO42"/>
    <mergeCell ref="BP42:BR42"/>
    <mergeCell ref="BS42:BU42"/>
    <mergeCell ref="BV42:BX42"/>
    <mergeCell ref="BY42:CA42"/>
    <mergeCell ref="E43:G43"/>
    <mergeCell ref="H43:J43"/>
    <mergeCell ref="K43:M43"/>
    <mergeCell ref="N43:P43"/>
    <mergeCell ref="Q43:S43"/>
    <mergeCell ref="T43:V43"/>
    <mergeCell ref="W43:Y43"/>
    <mergeCell ref="Z43:AB43"/>
    <mergeCell ref="AC43:AE43"/>
    <mergeCell ref="AF43:AH43"/>
    <mergeCell ref="AI43:AK43"/>
    <mergeCell ref="AL43:AN43"/>
    <mergeCell ref="AO43:AQ43"/>
    <mergeCell ref="AR43:AT43"/>
    <mergeCell ref="AU43:AW43"/>
    <mergeCell ref="AX43:AZ43"/>
    <mergeCell ref="BA43:BC43"/>
    <mergeCell ref="BD43:BF43"/>
    <mergeCell ref="BG43:BI43"/>
    <mergeCell ref="BJ43:BL43"/>
    <mergeCell ref="BM43:BO43"/>
    <mergeCell ref="BP43:BR43"/>
    <mergeCell ref="BS43:BU43"/>
    <mergeCell ref="BV43:BX43"/>
    <mergeCell ref="BY43:CA43"/>
    <mergeCell ref="E44:G44"/>
    <mergeCell ref="H44:J44"/>
    <mergeCell ref="K44:M44"/>
    <mergeCell ref="N44:P44"/>
    <mergeCell ref="Q44:S44"/>
    <mergeCell ref="T44:V44"/>
    <mergeCell ref="W44:Y44"/>
    <mergeCell ref="Z44:AB44"/>
    <mergeCell ref="AC44:AE44"/>
    <mergeCell ref="AF44:AH44"/>
    <mergeCell ref="AI44:AK44"/>
    <mergeCell ref="AL44:AN44"/>
    <mergeCell ref="AO44:AQ44"/>
    <mergeCell ref="AR44:AT44"/>
    <mergeCell ref="AU44:AW44"/>
    <mergeCell ref="AX44:AZ44"/>
    <mergeCell ref="BA44:BC44"/>
    <mergeCell ref="BD44:BF44"/>
    <mergeCell ref="BG44:BI44"/>
    <mergeCell ref="BJ44:BL44"/>
    <mergeCell ref="BM44:BO44"/>
    <mergeCell ref="BP44:BR44"/>
    <mergeCell ref="BS44:BU44"/>
    <mergeCell ref="BV44:BX44"/>
    <mergeCell ref="BY44:CA44"/>
    <mergeCell ref="E45:G45"/>
    <mergeCell ref="H45:J45"/>
    <mergeCell ref="K45:M45"/>
    <mergeCell ref="N45:P45"/>
    <mergeCell ref="Q45:S45"/>
    <mergeCell ref="T45:V45"/>
    <mergeCell ref="W45:Y45"/>
    <mergeCell ref="Z45:AB45"/>
    <mergeCell ref="AC45:AE45"/>
    <mergeCell ref="AF45:AH45"/>
    <mergeCell ref="AI45:AK45"/>
    <mergeCell ref="AL45:AN45"/>
    <mergeCell ref="AO45:AQ45"/>
    <mergeCell ref="AR45:AT45"/>
    <mergeCell ref="AU45:AW45"/>
    <mergeCell ref="AX45:AZ45"/>
    <mergeCell ref="BA45:BC45"/>
    <mergeCell ref="BD45:BF45"/>
    <mergeCell ref="BG45:BI45"/>
    <mergeCell ref="BJ45:BL45"/>
    <mergeCell ref="BM45:BO45"/>
    <mergeCell ref="BP45:BR45"/>
    <mergeCell ref="BS45:BU45"/>
    <mergeCell ref="BV45:BX45"/>
    <mergeCell ref="BY45:CA45"/>
    <mergeCell ref="E46:G46"/>
    <mergeCell ref="H46:J46"/>
    <mergeCell ref="K46:M46"/>
    <mergeCell ref="N46:P46"/>
    <mergeCell ref="Q46:S46"/>
    <mergeCell ref="T46:V46"/>
    <mergeCell ref="W46:Y46"/>
    <mergeCell ref="Z46:AB46"/>
    <mergeCell ref="AC46:AE46"/>
    <mergeCell ref="AF46:AH46"/>
    <mergeCell ref="AI46:AK46"/>
    <mergeCell ref="AL46:AN46"/>
    <mergeCell ref="AO46:AQ46"/>
    <mergeCell ref="AR46:AT46"/>
    <mergeCell ref="AU46:AW46"/>
    <mergeCell ref="AX46:AZ46"/>
    <mergeCell ref="BA46:BC46"/>
    <mergeCell ref="BD46:BF46"/>
    <mergeCell ref="BG46:BI46"/>
    <mergeCell ref="BJ46:BL46"/>
    <mergeCell ref="BM46:BO46"/>
    <mergeCell ref="BP46:BR46"/>
    <mergeCell ref="BS46:BU46"/>
    <mergeCell ref="BV46:BX46"/>
    <mergeCell ref="BY46:CA46"/>
    <mergeCell ref="E47:G47"/>
    <mergeCell ref="H47:J47"/>
    <mergeCell ref="K47:M47"/>
    <mergeCell ref="N47:P47"/>
    <mergeCell ref="Q47:S47"/>
    <mergeCell ref="T47:V47"/>
    <mergeCell ref="W47:Y47"/>
    <mergeCell ref="Z47:AB47"/>
    <mergeCell ref="AC47:AE47"/>
    <mergeCell ref="AF47:AH47"/>
    <mergeCell ref="AI47:AK47"/>
    <mergeCell ref="AL47:AN47"/>
    <mergeCell ref="AO47:AQ47"/>
    <mergeCell ref="AR47:AT47"/>
    <mergeCell ref="AU47:AW47"/>
    <mergeCell ref="AX47:AZ47"/>
    <mergeCell ref="BA47:BC47"/>
    <mergeCell ref="BD47:BF47"/>
    <mergeCell ref="BG47:BI47"/>
    <mergeCell ref="BJ47:BL47"/>
    <mergeCell ref="BM47:BO47"/>
    <mergeCell ref="BP47:BR47"/>
    <mergeCell ref="BS47:BU47"/>
    <mergeCell ref="BV47:BX47"/>
    <mergeCell ref="BY47:CA47"/>
    <mergeCell ref="E48:G48"/>
    <mergeCell ref="H48:J48"/>
    <mergeCell ref="K48:M48"/>
    <mergeCell ref="N48:P48"/>
    <mergeCell ref="Q48:S48"/>
    <mergeCell ref="T48:V48"/>
    <mergeCell ref="W48:Y48"/>
    <mergeCell ref="Z48:AB48"/>
    <mergeCell ref="AC48:AE48"/>
    <mergeCell ref="AF48:AH48"/>
    <mergeCell ref="AI48:AK48"/>
    <mergeCell ref="AL48:AN48"/>
    <mergeCell ref="AO48:AQ48"/>
    <mergeCell ref="AR48:AT48"/>
    <mergeCell ref="AU48:AW48"/>
    <mergeCell ref="AX48:AZ48"/>
    <mergeCell ref="BA48:BC48"/>
    <mergeCell ref="BD48:BF48"/>
    <mergeCell ref="BG48:BI48"/>
    <mergeCell ref="BJ48:BL48"/>
    <mergeCell ref="BM48:BO48"/>
    <mergeCell ref="BP48:BR48"/>
    <mergeCell ref="BS48:BU48"/>
    <mergeCell ref="BV48:BX48"/>
    <mergeCell ref="BY48:CA48"/>
    <mergeCell ref="E49:G49"/>
    <mergeCell ref="H49:J49"/>
    <mergeCell ref="K49:M49"/>
    <mergeCell ref="N49:P49"/>
    <mergeCell ref="Q49:S49"/>
    <mergeCell ref="T49:V49"/>
    <mergeCell ref="W49:Y49"/>
    <mergeCell ref="Z49:AB49"/>
    <mergeCell ref="AC49:AE49"/>
    <mergeCell ref="AF49:AH49"/>
    <mergeCell ref="AI49:AK49"/>
    <mergeCell ref="AL49:AN49"/>
    <mergeCell ref="AO49:AQ49"/>
    <mergeCell ref="AR49:AT49"/>
    <mergeCell ref="AU49:AW49"/>
    <mergeCell ref="AX49:AZ49"/>
    <mergeCell ref="BA49:BC49"/>
    <mergeCell ref="BD49:BF49"/>
    <mergeCell ref="BG49:BI49"/>
    <mergeCell ref="BJ49:BL49"/>
    <mergeCell ref="BM49:BO49"/>
    <mergeCell ref="BP49:BR49"/>
    <mergeCell ref="BS49:BU49"/>
    <mergeCell ref="BV49:BX49"/>
    <mergeCell ref="BY49:CA49"/>
    <mergeCell ref="E50:G50"/>
    <mergeCell ref="H50:J50"/>
    <mergeCell ref="K50:M50"/>
    <mergeCell ref="N50:P50"/>
    <mergeCell ref="Q50:S50"/>
    <mergeCell ref="T50:V50"/>
    <mergeCell ref="W50:Y50"/>
    <mergeCell ref="Z50:AB50"/>
    <mergeCell ref="AC50:AE50"/>
    <mergeCell ref="AF50:AH50"/>
    <mergeCell ref="AI50:AK50"/>
    <mergeCell ref="AL50:AN50"/>
    <mergeCell ref="AO50:AQ50"/>
    <mergeCell ref="AR50:AT50"/>
    <mergeCell ref="AU50:AW50"/>
    <mergeCell ref="AX50:AZ50"/>
    <mergeCell ref="BA50:BC50"/>
    <mergeCell ref="BD50:BF50"/>
    <mergeCell ref="BG50:BI50"/>
    <mergeCell ref="BJ50:BL50"/>
    <mergeCell ref="BM50:BO50"/>
    <mergeCell ref="BP50:BR50"/>
    <mergeCell ref="BS50:BU50"/>
    <mergeCell ref="BV50:BX50"/>
    <mergeCell ref="BY50:CA50"/>
    <mergeCell ref="E51:G51"/>
    <mergeCell ref="H51:J51"/>
    <mergeCell ref="K51:M51"/>
    <mergeCell ref="N51:P51"/>
    <mergeCell ref="Q51:S51"/>
    <mergeCell ref="T51:V51"/>
    <mergeCell ref="W51:Y51"/>
    <mergeCell ref="Z51:AB51"/>
    <mergeCell ref="AC51:AE51"/>
    <mergeCell ref="AF51:AH51"/>
    <mergeCell ref="AI51:AK51"/>
    <mergeCell ref="AL51:AN51"/>
    <mergeCell ref="AO51:AQ51"/>
    <mergeCell ref="AR51:AT51"/>
    <mergeCell ref="AU51:AW51"/>
    <mergeCell ref="AX51:AZ51"/>
    <mergeCell ref="BA51:BC51"/>
    <mergeCell ref="BD51:BF51"/>
    <mergeCell ref="BG51:BI51"/>
    <mergeCell ref="BJ51:BL51"/>
    <mergeCell ref="BM51:BO51"/>
    <mergeCell ref="BP51:BR51"/>
    <mergeCell ref="BS51:BU51"/>
    <mergeCell ref="BV51:BX51"/>
    <mergeCell ref="BY51:CA51"/>
    <mergeCell ref="E52:G52"/>
    <mergeCell ref="H52:J52"/>
    <mergeCell ref="K52:M52"/>
    <mergeCell ref="N52:P52"/>
    <mergeCell ref="Q52:S52"/>
    <mergeCell ref="T52:V52"/>
    <mergeCell ref="W52:Y52"/>
    <mergeCell ref="Z52:AB52"/>
    <mergeCell ref="AC52:AE52"/>
    <mergeCell ref="AF52:AH52"/>
    <mergeCell ref="AI52:AK52"/>
    <mergeCell ref="AL52:AN52"/>
    <mergeCell ref="AO52:AQ52"/>
    <mergeCell ref="AR52:AT52"/>
    <mergeCell ref="AU52:AW52"/>
    <mergeCell ref="AX52:AZ52"/>
    <mergeCell ref="BA52:BC52"/>
    <mergeCell ref="BD52:BF52"/>
    <mergeCell ref="BG52:BI52"/>
    <mergeCell ref="BJ52:BL52"/>
    <mergeCell ref="BM52:BO52"/>
    <mergeCell ref="BP52:BR52"/>
    <mergeCell ref="BS52:BU52"/>
    <mergeCell ref="BV52:BX52"/>
    <mergeCell ref="BY52:CA52"/>
    <mergeCell ref="E53:G53"/>
    <mergeCell ref="H53:J53"/>
    <mergeCell ref="K53:M53"/>
    <mergeCell ref="N53:P53"/>
    <mergeCell ref="Q53:S53"/>
    <mergeCell ref="T53:V53"/>
    <mergeCell ref="W53:Y53"/>
    <mergeCell ref="Z53:AB53"/>
    <mergeCell ref="AC53:AE53"/>
    <mergeCell ref="AF53:AH53"/>
    <mergeCell ref="AI53:AK53"/>
    <mergeCell ref="AL53:AN53"/>
    <mergeCell ref="AO53:AQ53"/>
    <mergeCell ref="AR53:AT53"/>
    <mergeCell ref="AU53:AW53"/>
    <mergeCell ref="AX53:AZ53"/>
    <mergeCell ref="BA53:BC53"/>
    <mergeCell ref="BD53:BF53"/>
    <mergeCell ref="BG53:BI53"/>
    <mergeCell ref="BJ53:BL53"/>
    <mergeCell ref="BM53:BO53"/>
    <mergeCell ref="BP53:BR53"/>
    <mergeCell ref="BS53:BU53"/>
    <mergeCell ref="BV53:BX53"/>
    <mergeCell ref="BY53:CA53"/>
    <mergeCell ref="E54:G54"/>
    <mergeCell ref="H54:J54"/>
    <mergeCell ref="K54:M54"/>
    <mergeCell ref="N54:P54"/>
    <mergeCell ref="Q54:S54"/>
    <mergeCell ref="T54:V54"/>
    <mergeCell ref="W54:Y54"/>
    <mergeCell ref="Z54:AB54"/>
    <mergeCell ref="AC54:AE54"/>
    <mergeCell ref="AF54:AH54"/>
    <mergeCell ref="AI54:AK54"/>
    <mergeCell ref="AL54:AN54"/>
    <mergeCell ref="AO54:AQ54"/>
    <mergeCell ref="AR54:AT54"/>
    <mergeCell ref="AU54:AW54"/>
    <mergeCell ref="AX54:AZ54"/>
    <mergeCell ref="BA54:BC54"/>
    <mergeCell ref="BD54:BF54"/>
    <mergeCell ref="BG54:BI54"/>
    <mergeCell ref="BJ54:BL54"/>
    <mergeCell ref="BM54:BO54"/>
    <mergeCell ref="BP54:BR54"/>
    <mergeCell ref="BS54:BU54"/>
    <mergeCell ref="BV54:BX54"/>
    <mergeCell ref="BY54:CA54"/>
    <mergeCell ref="E55:G55"/>
    <mergeCell ref="H55:J55"/>
    <mergeCell ref="K55:M55"/>
    <mergeCell ref="N55:P55"/>
    <mergeCell ref="Q55:S55"/>
    <mergeCell ref="T55:V55"/>
    <mergeCell ref="W55:Y55"/>
    <mergeCell ref="Z55:AB55"/>
    <mergeCell ref="AC55:AE55"/>
    <mergeCell ref="AF55:AH55"/>
    <mergeCell ref="AI55:AK55"/>
    <mergeCell ref="AL55:AN55"/>
    <mergeCell ref="AO55:AQ55"/>
    <mergeCell ref="AR55:AT55"/>
    <mergeCell ref="AU55:AW55"/>
    <mergeCell ref="AX55:AZ55"/>
    <mergeCell ref="BA55:BC55"/>
    <mergeCell ref="BD55:BF55"/>
    <mergeCell ref="BG55:BI55"/>
    <mergeCell ref="BJ55:BL55"/>
    <mergeCell ref="BM55:BO55"/>
    <mergeCell ref="BP55:BR55"/>
    <mergeCell ref="BS55:BU55"/>
    <mergeCell ref="BV55:BX55"/>
    <mergeCell ref="BY55:CA55"/>
    <mergeCell ref="E56:G56"/>
    <mergeCell ref="H56:J56"/>
    <mergeCell ref="K56:M56"/>
    <mergeCell ref="N56:P56"/>
    <mergeCell ref="Q56:S56"/>
    <mergeCell ref="T56:V56"/>
    <mergeCell ref="W56:Y56"/>
    <mergeCell ref="Z56:AB56"/>
    <mergeCell ref="AC56:AE56"/>
    <mergeCell ref="AF56:AH56"/>
    <mergeCell ref="AI56:AK56"/>
    <mergeCell ref="AL56:AN56"/>
    <mergeCell ref="AO56:AQ56"/>
    <mergeCell ref="AR56:AT56"/>
    <mergeCell ref="AU56:AW56"/>
    <mergeCell ref="AX56:AZ56"/>
    <mergeCell ref="BA56:BC56"/>
    <mergeCell ref="BD56:BF56"/>
    <mergeCell ref="BG56:BI56"/>
    <mergeCell ref="BJ56:BL56"/>
    <mergeCell ref="BM56:BO56"/>
    <mergeCell ref="BP56:BR56"/>
    <mergeCell ref="BS56:BU56"/>
    <mergeCell ref="BV56:BX56"/>
    <mergeCell ref="BY56:CA56"/>
    <mergeCell ref="E57:G57"/>
    <mergeCell ref="H57:J57"/>
    <mergeCell ref="K57:M57"/>
    <mergeCell ref="N57:P57"/>
    <mergeCell ref="Q57:S57"/>
    <mergeCell ref="T57:V57"/>
    <mergeCell ref="W57:Y57"/>
    <mergeCell ref="Z57:AB57"/>
    <mergeCell ref="AC57:AE57"/>
    <mergeCell ref="AF57:AH57"/>
    <mergeCell ref="AI57:AK57"/>
    <mergeCell ref="AL57:AN57"/>
    <mergeCell ref="AO57:AQ57"/>
    <mergeCell ref="AR57:AT57"/>
    <mergeCell ref="AU57:AW57"/>
    <mergeCell ref="AX57:AZ57"/>
    <mergeCell ref="BA57:BC57"/>
    <mergeCell ref="BD57:BF57"/>
    <mergeCell ref="BG57:BI57"/>
    <mergeCell ref="BJ57:BL57"/>
    <mergeCell ref="BM57:BO57"/>
    <mergeCell ref="BP57:BR57"/>
    <mergeCell ref="BS57:BU57"/>
    <mergeCell ref="BV57:BX57"/>
    <mergeCell ref="BY57:CA57"/>
    <mergeCell ref="E58:G58"/>
    <mergeCell ref="H58:J58"/>
    <mergeCell ref="K58:M58"/>
    <mergeCell ref="N58:P58"/>
    <mergeCell ref="Q58:S58"/>
    <mergeCell ref="T58:V58"/>
    <mergeCell ref="W58:Y58"/>
    <mergeCell ref="Z58:AB58"/>
    <mergeCell ref="AC58:AE58"/>
    <mergeCell ref="AF58:AH58"/>
    <mergeCell ref="AI58:AK58"/>
    <mergeCell ref="AL58:AN58"/>
    <mergeCell ref="AO58:AQ58"/>
    <mergeCell ref="AR58:AT58"/>
    <mergeCell ref="AU58:AW58"/>
    <mergeCell ref="AX58:AZ58"/>
    <mergeCell ref="BA58:BC58"/>
    <mergeCell ref="BD58:BF58"/>
    <mergeCell ref="BG58:BI58"/>
    <mergeCell ref="BJ58:BL58"/>
    <mergeCell ref="BM58:BO58"/>
    <mergeCell ref="BP58:BR58"/>
    <mergeCell ref="BS58:BU58"/>
    <mergeCell ref="BV58:BX58"/>
    <mergeCell ref="BY58:CA58"/>
    <mergeCell ref="E59:G59"/>
    <mergeCell ref="H59:J59"/>
    <mergeCell ref="K59:M59"/>
    <mergeCell ref="N59:P59"/>
    <mergeCell ref="Q59:S59"/>
    <mergeCell ref="T59:V59"/>
    <mergeCell ref="W59:Y59"/>
    <mergeCell ref="Z59:AB59"/>
    <mergeCell ref="AC59:AE59"/>
    <mergeCell ref="AF59:AH59"/>
    <mergeCell ref="AI59:AK59"/>
    <mergeCell ref="AL59:AN59"/>
    <mergeCell ref="AO59:AQ59"/>
    <mergeCell ref="AR59:AT59"/>
    <mergeCell ref="AU59:AW59"/>
    <mergeCell ref="AX59:AZ59"/>
    <mergeCell ref="BA59:BC59"/>
    <mergeCell ref="BD59:BF59"/>
    <mergeCell ref="BG59:BI59"/>
    <mergeCell ref="BJ59:BL59"/>
    <mergeCell ref="BM59:BO59"/>
    <mergeCell ref="BP59:BR59"/>
    <mergeCell ref="BS59:BU59"/>
    <mergeCell ref="BV59:BX59"/>
    <mergeCell ref="BY59:CA59"/>
  </mergeCells>
  <printOptions/>
  <pageMargins left="0" right="0" top="0" bottom="0" header="0.5118055555555555" footer="0.5118055555555555"/>
  <pageSetup horizontalDpi="300" verticalDpi="300" orientation="landscape" paperSize="9" scale="4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W31"/>
  <sheetViews>
    <sheetView view="pageBreakPreview" zoomScaleNormal="85" zoomScaleSheetLayoutView="100" workbookViewId="0" topLeftCell="A1">
      <selection activeCell="D3" sqref="D3"/>
    </sheetView>
  </sheetViews>
  <sheetFormatPr defaultColWidth="9.00390625" defaultRowHeight="12.75"/>
  <cols>
    <col min="1" max="1" width="19.00390625" style="0" customWidth="1"/>
    <col min="2" max="2" width="5.00390625" style="0" customWidth="1"/>
    <col min="3" max="3" width="12.75390625" style="0" customWidth="1"/>
    <col min="4" max="4" width="26.125" style="0" customWidth="1"/>
    <col min="5" max="5" width="7.125" style="0" customWidth="1"/>
    <col min="6" max="6" width="6.125" style="0" customWidth="1"/>
    <col min="7" max="14" width="6.00390625" style="0" customWidth="1"/>
    <col min="15" max="15" width="9.25390625" style="0" customWidth="1"/>
    <col min="16" max="16" width="11.25390625" style="0" customWidth="1"/>
    <col min="17" max="17" width="12.125" style="0" customWidth="1"/>
    <col min="18" max="18" width="9.875" style="0" customWidth="1"/>
  </cols>
  <sheetData>
    <row r="1" spans="4:16" ht="12.75">
      <c r="D1" s="5" t="s">
        <v>1</v>
      </c>
      <c r="E1" s="5"/>
      <c r="O1" s="151"/>
      <c r="P1" s="151"/>
    </row>
    <row r="2" spans="4:5" ht="12.75">
      <c r="D2" s="5"/>
      <c r="E2" s="5"/>
    </row>
    <row r="3" spans="4:23" ht="12.75">
      <c r="D3" s="7" t="s">
        <v>320</v>
      </c>
      <c r="E3" s="7"/>
      <c r="O3" s="9"/>
      <c r="P3" s="9"/>
      <c r="Q3" s="11"/>
      <c r="S3" s="168"/>
      <c r="T3" s="168"/>
      <c r="U3" s="168"/>
      <c r="V3" s="168"/>
      <c r="W3" s="168"/>
    </row>
    <row r="4" spans="1:23" ht="26.25" customHeight="1">
      <c r="A4" s="169" t="s">
        <v>170</v>
      </c>
      <c r="B4" s="17" t="s">
        <v>171</v>
      </c>
      <c r="C4" s="17"/>
      <c r="D4" s="17" t="s">
        <v>172</v>
      </c>
      <c r="E4" s="16"/>
      <c r="F4" s="12">
        <v>150</v>
      </c>
      <c r="G4" s="12">
        <v>300</v>
      </c>
      <c r="H4" s="12">
        <v>400</v>
      </c>
      <c r="I4" s="12">
        <v>450</v>
      </c>
      <c r="J4" s="12">
        <v>500</v>
      </c>
      <c r="K4" s="12">
        <v>600</v>
      </c>
      <c r="L4" s="12">
        <v>800</v>
      </c>
      <c r="M4" s="12">
        <v>900</v>
      </c>
      <c r="N4" s="14">
        <v>1050</v>
      </c>
      <c r="O4" s="14" t="s">
        <v>321</v>
      </c>
      <c r="P4" s="13" t="s">
        <v>322</v>
      </c>
      <c r="Q4" s="16" t="s">
        <v>323</v>
      </c>
      <c r="R4" s="17"/>
      <c r="S4" s="168"/>
      <c r="T4" s="168"/>
      <c r="U4" s="168"/>
      <c r="V4" s="168"/>
      <c r="W4" s="168"/>
    </row>
    <row r="5" spans="1:23" ht="15.75">
      <c r="A5" s="153" t="s">
        <v>324</v>
      </c>
      <c r="B5" s="85" t="s">
        <v>325</v>
      </c>
      <c r="C5" s="170" t="s">
        <v>326</v>
      </c>
      <c r="D5" s="103" t="s">
        <v>327</v>
      </c>
      <c r="E5" s="171">
        <f>SUM('Гамма секции'!CE7:CE14,'Гамма секции'!CE19:CE22)</f>
        <v>0</v>
      </c>
      <c r="F5" s="172"/>
      <c r="G5" s="173"/>
      <c r="H5" s="174"/>
      <c r="I5" s="173"/>
      <c r="J5" s="174"/>
      <c r="K5" s="173"/>
      <c r="L5" s="174"/>
      <c r="M5" s="173"/>
      <c r="N5" s="174"/>
      <c r="O5" s="41">
        <v>12</v>
      </c>
      <c r="P5" s="42">
        <f>O5*E5</f>
        <v>0</v>
      </c>
      <c r="Q5" s="42"/>
      <c r="R5" s="175"/>
      <c r="S5" s="114"/>
      <c r="T5" s="114"/>
      <c r="U5" s="114"/>
      <c r="V5" s="114"/>
      <c r="W5" s="114"/>
    </row>
    <row r="6" spans="1:23" ht="15.75">
      <c r="A6" s="158" t="s">
        <v>328</v>
      </c>
      <c r="B6" s="176" t="s">
        <v>325</v>
      </c>
      <c r="C6" s="177" t="s">
        <v>329</v>
      </c>
      <c r="D6" s="103" t="s">
        <v>330</v>
      </c>
      <c r="E6" s="171">
        <f>SUM('Гамма секции'!CE28:CE49)</f>
        <v>0</v>
      </c>
      <c r="F6" s="178"/>
      <c r="G6" s="179"/>
      <c r="H6" s="180"/>
      <c r="I6" s="179"/>
      <c r="J6" s="180"/>
      <c r="K6" s="179"/>
      <c r="L6" s="180"/>
      <c r="M6" s="179"/>
      <c r="N6" s="180"/>
      <c r="O6" s="41">
        <v>12</v>
      </c>
      <c r="P6" s="42">
        <f>O6*E6</f>
        <v>0</v>
      </c>
      <c r="Q6" s="42"/>
      <c r="R6" s="175"/>
      <c r="S6" s="168"/>
      <c r="T6" s="168"/>
      <c r="U6" s="168"/>
      <c r="V6" s="168"/>
      <c r="W6" s="168"/>
    </row>
    <row r="7" spans="1:23" ht="15.75">
      <c r="A7" s="158" t="s">
        <v>331</v>
      </c>
      <c r="B7" s="110" t="s">
        <v>325</v>
      </c>
      <c r="C7" s="170" t="s">
        <v>332</v>
      </c>
      <c r="D7" s="103" t="s">
        <v>333</v>
      </c>
      <c r="E7" s="171">
        <f>SUM('Гамма секции'!CE15,'Гамма секции'!CE23)</f>
        <v>0</v>
      </c>
      <c r="F7" s="178"/>
      <c r="G7" s="179"/>
      <c r="H7" s="180"/>
      <c r="I7" s="179"/>
      <c r="J7" s="180"/>
      <c r="K7" s="179"/>
      <c r="L7" s="180"/>
      <c r="M7" s="179"/>
      <c r="N7" s="180"/>
      <c r="O7" s="41">
        <v>8</v>
      </c>
      <c r="P7" s="42">
        <f>O7*E7</f>
        <v>0</v>
      </c>
      <c r="Q7" s="42"/>
      <c r="R7" s="175"/>
      <c r="S7" s="168"/>
      <c r="T7" s="168"/>
      <c r="U7" s="168"/>
      <c r="V7" s="168"/>
      <c r="W7" s="168"/>
    </row>
    <row r="8" spans="1:23" ht="12.75">
      <c r="A8" s="158" t="s">
        <v>334</v>
      </c>
      <c r="B8" s="110" t="s">
        <v>325</v>
      </c>
      <c r="C8" s="170" t="s">
        <v>335</v>
      </c>
      <c r="D8" s="103" t="s">
        <v>333</v>
      </c>
      <c r="E8" s="171">
        <f>SUM('Гамма секции'!CE16,'Гамма секции'!CE24)</f>
        <v>0</v>
      </c>
      <c r="F8" s="178"/>
      <c r="G8" s="179"/>
      <c r="H8" s="180"/>
      <c r="I8" s="179"/>
      <c r="J8" s="180"/>
      <c r="K8" s="179"/>
      <c r="L8" s="180"/>
      <c r="M8" s="179"/>
      <c r="N8" s="180"/>
      <c r="O8" s="41">
        <v>9</v>
      </c>
      <c r="P8" s="42">
        <f>O8*E8</f>
        <v>0</v>
      </c>
      <c r="Q8" s="42"/>
      <c r="R8" s="175"/>
      <c r="S8" s="168"/>
      <c r="T8" s="168"/>
      <c r="U8" s="168"/>
      <c r="V8" s="168"/>
      <c r="W8" s="168"/>
    </row>
    <row r="9" spans="1:18" ht="12.75">
      <c r="A9" s="158" t="s">
        <v>336</v>
      </c>
      <c r="B9" s="110" t="s">
        <v>232</v>
      </c>
      <c r="C9" s="170" t="s">
        <v>337</v>
      </c>
      <c r="D9" s="103" t="s">
        <v>333</v>
      </c>
      <c r="E9" s="171">
        <f>SUM('Гамма секции'!CE17,'Гамма секции'!CE25)</f>
        <v>0</v>
      </c>
      <c r="F9" s="178"/>
      <c r="G9" s="179"/>
      <c r="H9" s="180"/>
      <c r="I9" s="179"/>
      <c r="J9" s="180"/>
      <c r="K9" s="179"/>
      <c r="L9" s="180"/>
      <c r="M9" s="179"/>
      <c r="N9" s="180"/>
      <c r="O9" s="41">
        <v>15</v>
      </c>
      <c r="P9" s="42">
        <f>O9*E9</f>
        <v>0</v>
      </c>
      <c r="Q9" s="42"/>
      <c r="R9" s="42"/>
    </row>
    <row r="10" spans="1:18" ht="12.75">
      <c r="A10" s="158" t="s">
        <v>338</v>
      </c>
      <c r="B10" s="110" t="s">
        <v>325</v>
      </c>
      <c r="C10" s="170" t="s">
        <v>339</v>
      </c>
      <c r="D10" s="103" t="s">
        <v>333</v>
      </c>
      <c r="E10" s="171">
        <f>SUM('Гамма секции'!CE18,'Гамма секции'!CE26)</f>
        <v>0</v>
      </c>
      <c r="F10" s="178"/>
      <c r="G10" s="179"/>
      <c r="H10" s="180"/>
      <c r="I10" s="179"/>
      <c r="J10" s="180"/>
      <c r="K10" s="179"/>
      <c r="L10" s="180"/>
      <c r="M10" s="179"/>
      <c r="N10" s="180"/>
      <c r="O10" s="41">
        <v>9</v>
      </c>
      <c r="P10" s="42">
        <f>O10*E10</f>
        <v>0</v>
      </c>
      <c r="Q10" s="42"/>
      <c r="R10" s="42"/>
    </row>
    <row r="11" spans="1:18" ht="12.75">
      <c r="A11" s="158" t="s">
        <v>340</v>
      </c>
      <c r="B11" s="110" t="s">
        <v>325</v>
      </c>
      <c r="C11" s="170" t="s">
        <v>341</v>
      </c>
      <c r="D11" s="103" t="s">
        <v>342</v>
      </c>
      <c r="E11" s="171">
        <f>SUM('Гамма секции'!CE51:CE57)</f>
        <v>0</v>
      </c>
      <c r="F11" s="178"/>
      <c r="G11" s="179"/>
      <c r="H11" s="180"/>
      <c r="I11" s="179"/>
      <c r="J11" s="180"/>
      <c r="K11" s="179"/>
      <c r="L11" s="180"/>
      <c r="M11" s="179"/>
      <c r="N11" s="180"/>
      <c r="O11" s="41">
        <v>18</v>
      </c>
      <c r="P11" s="42">
        <f>O11*E11</f>
        <v>0</v>
      </c>
      <c r="Q11" s="42"/>
      <c r="R11" s="42"/>
    </row>
    <row r="12" spans="1:18" ht="15.75">
      <c r="A12" s="158" t="s">
        <v>343</v>
      </c>
      <c r="B12" s="110" t="s">
        <v>325</v>
      </c>
      <c r="C12" s="170" t="s">
        <v>344</v>
      </c>
      <c r="D12" s="103" t="s">
        <v>342</v>
      </c>
      <c r="E12" s="165">
        <f>SUM('Гамма секции'!CE58:CE71)</f>
        <v>0</v>
      </c>
      <c r="F12" s="178"/>
      <c r="G12" s="181"/>
      <c r="H12" s="182"/>
      <c r="I12" s="181"/>
      <c r="J12" s="182"/>
      <c r="K12" s="181"/>
      <c r="L12" s="182"/>
      <c r="M12" s="181"/>
      <c r="N12" s="180"/>
      <c r="O12" s="41">
        <v>16</v>
      </c>
      <c r="P12" s="42">
        <f>O12*E12</f>
        <v>0</v>
      </c>
      <c r="Q12" s="42"/>
      <c r="R12" s="42"/>
    </row>
    <row r="13" spans="1:18" ht="25.5">
      <c r="A13" s="158" t="s">
        <v>345</v>
      </c>
      <c r="B13" s="110" t="s">
        <v>232</v>
      </c>
      <c r="C13" s="170" t="s">
        <v>346</v>
      </c>
      <c r="D13" s="87" t="s">
        <v>347</v>
      </c>
      <c r="E13" s="183"/>
      <c r="F13" s="180"/>
      <c r="G13" s="184">
        <f>SUM('Гамма секции'!CE7)</f>
        <v>0</v>
      </c>
      <c r="H13" s="184">
        <f>SUM('Гамма секции'!CE8)</f>
        <v>0</v>
      </c>
      <c r="I13" s="184">
        <f>SUM('Гамма секции'!CE9)</f>
        <v>0</v>
      </c>
      <c r="J13" s="184">
        <f>SUM('Гамма секции'!CE10)</f>
        <v>0</v>
      </c>
      <c r="K13" s="184">
        <f>SUM('Гамма секции'!CE11:CE12,'Гамма секции'!CE20)</f>
        <v>0</v>
      </c>
      <c r="L13" s="184">
        <f>SUM('Гамма секции'!CE13,'Гамма секции'!CE21)</f>
        <v>0</v>
      </c>
      <c r="M13" s="184">
        <f>SUM('Гамма секции'!CE14,'Гамма секции'!CE22)</f>
        <v>0</v>
      </c>
      <c r="N13" s="180"/>
      <c r="O13" s="41">
        <v>17</v>
      </c>
      <c r="P13" s="42">
        <f>SUM(G13:M13)*O13</f>
        <v>0</v>
      </c>
      <c r="Q13" s="42"/>
      <c r="R13" s="42"/>
    </row>
    <row r="14" spans="1:18" ht="30.75" customHeight="1">
      <c r="A14" s="158" t="s">
        <v>348</v>
      </c>
      <c r="B14" s="110" t="s">
        <v>232</v>
      </c>
      <c r="C14" s="170" t="s">
        <v>349</v>
      </c>
      <c r="D14" s="103" t="s">
        <v>350</v>
      </c>
      <c r="E14" s="183"/>
      <c r="F14" s="185"/>
      <c r="G14" s="186"/>
      <c r="H14" s="185"/>
      <c r="I14" s="186"/>
      <c r="J14" s="185"/>
      <c r="K14" s="187">
        <f>SUM('Гамма секции'!CE19)</f>
        <v>0</v>
      </c>
      <c r="L14" s="185"/>
      <c r="M14" s="186"/>
      <c r="N14" s="185"/>
      <c r="O14" s="41">
        <v>4</v>
      </c>
      <c r="P14" s="42">
        <f>K14*O14</f>
        <v>0</v>
      </c>
      <c r="Q14" s="42"/>
      <c r="R14" s="42"/>
    </row>
    <row r="15" spans="1:18" ht="25.5">
      <c r="A15" s="158" t="s">
        <v>351</v>
      </c>
      <c r="B15" s="110" t="s">
        <v>232</v>
      </c>
      <c r="C15" s="170" t="s">
        <v>352</v>
      </c>
      <c r="D15" s="103" t="s">
        <v>353</v>
      </c>
      <c r="E15" s="183"/>
      <c r="F15" s="187">
        <f>SUM('Гамма секции'!CE28)</f>
        <v>0</v>
      </c>
      <c r="G15" s="188">
        <f>SUM('Гамма секции'!CE29)</f>
        <v>0</v>
      </c>
      <c r="H15" s="188">
        <f>SUM('Гамма секции'!CE30)</f>
        <v>0</v>
      </c>
      <c r="I15" s="188">
        <f>SUM('Гамма секции'!CE31,'Гамма секции'!CE37,'Гамма секции'!CE40,'Гамма секции'!CE43,'Гамма секции'!CE48)</f>
        <v>0</v>
      </c>
      <c r="J15" s="187">
        <f>SUM('Гамма секции'!CE32)</f>
        <v>0</v>
      </c>
      <c r="K15" s="188">
        <f>SUM('Гамма секции'!CE33,'Гамма секции'!CE34,'Гамма секции'!CE38,'Гамма секции'!CE41,'Гамма секции'!CE44,'Гамма секции'!CE47,'Гамма секции'!CE49)</f>
        <v>0</v>
      </c>
      <c r="L15" s="187">
        <f>SUM('Гамма секции'!CE35)</f>
        <v>0</v>
      </c>
      <c r="M15" s="187">
        <f>SUM('Гамма секции'!CE36,'Гамма секции'!CE39,'Гамма секции'!CE42,'Гамма секции'!CE45)</f>
        <v>0</v>
      </c>
      <c r="N15" s="185"/>
      <c r="O15" s="41">
        <v>9</v>
      </c>
      <c r="P15" s="42">
        <f>SUM(F15:M15)*O15</f>
        <v>0</v>
      </c>
      <c r="Q15" s="42"/>
      <c r="R15" s="42"/>
    </row>
    <row r="16" spans="1:18" ht="25.5">
      <c r="A16" s="158" t="s">
        <v>354</v>
      </c>
      <c r="B16" s="176" t="s">
        <v>232</v>
      </c>
      <c r="C16" s="177" t="s">
        <v>355</v>
      </c>
      <c r="D16" s="103" t="s">
        <v>356</v>
      </c>
      <c r="E16" s="183"/>
      <c r="F16" s="185"/>
      <c r="G16" s="186"/>
      <c r="H16" s="185"/>
      <c r="I16" s="189">
        <f>I17+I15-I18</f>
        <v>0</v>
      </c>
      <c r="J16" s="190"/>
      <c r="K16" s="189">
        <f>K17+K15-K18</f>
        <v>0</v>
      </c>
      <c r="L16" s="190"/>
      <c r="M16" s="189">
        <f>M17+M15</f>
        <v>0</v>
      </c>
      <c r="N16" s="187">
        <f>SUM('Гамма секции'!CE46)</f>
        <v>0</v>
      </c>
      <c r="O16" s="41">
        <v>19</v>
      </c>
      <c r="P16" s="42">
        <f>N16*O16</f>
        <v>0</v>
      </c>
      <c r="Q16" s="42"/>
      <c r="R16" s="42"/>
    </row>
    <row r="17" spans="1:18" ht="12.75">
      <c r="A17" s="158" t="s">
        <v>357</v>
      </c>
      <c r="B17" s="110" t="s">
        <v>232</v>
      </c>
      <c r="C17" s="170" t="s">
        <v>358</v>
      </c>
      <c r="D17" s="103" t="s">
        <v>359</v>
      </c>
      <c r="E17" s="183"/>
      <c r="F17" s="185"/>
      <c r="G17" s="186"/>
      <c r="H17" s="185"/>
      <c r="I17" s="187">
        <f>SUM('Гамма секции'!CE56,'Гамма секции'!CE58,'Гамма секции'!CE60,'Гамма секции'!CE66,'Гамма секции'!CE68,'Гамма секции'!CE70)</f>
        <v>0</v>
      </c>
      <c r="J17" s="185"/>
      <c r="K17" s="187">
        <f>SUM('Гамма секции'!CE51:CE55,'Гамма секции'!CE57,'Гамма секции'!CE59,'Гамма секции'!CE61:CE65,'Гамма секции'!CE67,'Гамма секции'!CE69,'Гамма секции'!CE71)</f>
        <v>0</v>
      </c>
      <c r="L17" s="185"/>
      <c r="M17" s="191"/>
      <c r="N17" s="185"/>
      <c r="O17" s="65">
        <v>22</v>
      </c>
      <c r="P17" s="42">
        <f>SUM(I17:M17)*O17</f>
        <v>0</v>
      </c>
      <c r="Q17" s="42"/>
      <c r="R17" s="42"/>
    </row>
    <row r="18" spans="1:18" ht="12.75">
      <c r="A18" s="158" t="s">
        <v>360</v>
      </c>
      <c r="B18" s="110" t="s">
        <v>232</v>
      </c>
      <c r="C18" s="170" t="s">
        <v>361</v>
      </c>
      <c r="D18" s="103" t="s">
        <v>362</v>
      </c>
      <c r="E18" s="192"/>
      <c r="F18" s="185"/>
      <c r="G18" s="186"/>
      <c r="H18" s="185"/>
      <c r="I18" s="193">
        <f>SUM('Гамма секции'!CE58,'Гамма секции'!CE60,'Гамма секции'!CE66,'Гамма секции'!CE68,'Гамма секции'!CE70)</f>
        <v>0</v>
      </c>
      <c r="J18" s="185"/>
      <c r="K18" s="193">
        <f>SUM('Гамма секции'!CE59,'Гамма секции'!CE61,'Гамма секции'!CE67,'Гамма секции'!CE69,'Гамма секции'!CE71)</f>
        <v>0</v>
      </c>
      <c r="L18" s="185"/>
      <c r="M18" s="193"/>
      <c r="N18" s="185"/>
      <c r="O18" s="41">
        <v>22</v>
      </c>
      <c r="P18" s="42">
        <f>SUM(I18:M18)*O18</f>
        <v>0</v>
      </c>
      <c r="Q18" s="42"/>
      <c r="R18" s="42"/>
    </row>
    <row r="19" spans="1:18" ht="12.75">
      <c r="A19" s="158" t="s">
        <v>363</v>
      </c>
      <c r="B19" s="110" t="s">
        <v>364</v>
      </c>
      <c r="C19" s="170" t="s">
        <v>365</v>
      </c>
      <c r="D19" s="103" t="s">
        <v>366</v>
      </c>
      <c r="E19" s="183"/>
      <c r="F19" s="185"/>
      <c r="G19" s="186"/>
      <c r="H19" s="185"/>
      <c r="I19" s="194"/>
      <c r="J19" s="185"/>
      <c r="K19" s="193">
        <f>SUM('Гамма секции'!CE47)</f>
        <v>0</v>
      </c>
      <c r="L19" s="185"/>
      <c r="M19" s="186"/>
      <c r="N19" s="185"/>
      <c r="O19" s="41">
        <v>19</v>
      </c>
      <c r="P19" s="42">
        <f>SUM(I19:M19)*O19</f>
        <v>0</v>
      </c>
      <c r="Q19" s="42"/>
      <c r="R19" s="42"/>
    </row>
    <row r="20" spans="1:18" ht="12.75">
      <c r="A20" s="158" t="s">
        <v>367</v>
      </c>
      <c r="B20" s="110" t="s">
        <v>364</v>
      </c>
      <c r="C20" s="170" t="s">
        <v>368</v>
      </c>
      <c r="D20" s="103" t="s">
        <v>366</v>
      </c>
      <c r="E20" s="183"/>
      <c r="F20" s="185"/>
      <c r="G20" s="186"/>
      <c r="H20" s="185"/>
      <c r="I20" s="187">
        <f>SUM('Гамма секции'!CE48)</f>
        <v>0</v>
      </c>
      <c r="J20" s="185"/>
      <c r="K20" s="193">
        <f>SUM('Гамма секции'!CE49)</f>
        <v>0</v>
      </c>
      <c r="L20" s="185"/>
      <c r="M20" s="186"/>
      <c r="N20" s="185"/>
      <c r="O20" s="41"/>
      <c r="P20" s="42"/>
      <c r="Q20" s="42"/>
      <c r="R20" s="42"/>
    </row>
    <row r="21" spans="1:18" ht="12.75">
      <c r="A21" s="158" t="s">
        <v>369</v>
      </c>
      <c r="B21" s="110" t="s">
        <v>364</v>
      </c>
      <c r="C21" s="170" t="s">
        <v>370</v>
      </c>
      <c r="D21" s="103" t="s">
        <v>366</v>
      </c>
      <c r="E21" s="183"/>
      <c r="F21" s="185"/>
      <c r="G21" s="186"/>
      <c r="H21" s="185"/>
      <c r="I21" s="187">
        <f>SUM('Гамма секции'!CE37,'Гамма секции'!CE66)</f>
        <v>0</v>
      </c>
      <c r="J21" s="185"/>
      <c r="K21" s="193">
        <f>SUM('Гамма секции'!CE38,'Гамма секции'!CE51,'Гамма секции'!CE63,'Гамма секции'!CE67)</f>
        <v>0</v>
      </c>
      <c r="L21" s="185"/>
      <c r="M21" s="187">
        <f>SUM('Гамма секции'!CE39)</f>
        <v>0</v>
      </c>
      <c r="N21" s="185"/>
      <c r="O21" s="41">
        <v>28</v>
      </c>
      <c r="P21" s="42">
        <f>SUM(I21:M21)*O21</f>
        <v>0</v>
      </c>
      <c r="Q21" s="42"/>
      <c r="R21" s="42"/>
    </row>
    <row r="22" spans="1:18" ht="12.75">
      <c r="A22" s="158" t="s">
        <v>371</v>
      </c>
      <c r="B22" s="110" t="s">
        <v>364</v>
      </c>
      <c r="C22" s="170" t="s">
        <v>372</v>
      </c>
      <c r="D22" s="103" t="s">
        <v>366</v>
      </c>
      <c r="E22" s="183"/>
      <c r="F22" s="185"/>
      <c r="G22" s="186"/>
      <c r="H22" s="185"/>
      <c r="I22" s="193">
        <f>SUM('Гамма секции'!CE40,'Гамма секции'!CE68)</f>
        <v>0</v>
      </c>
      <c r="J22" s="185"/>
      <c r="K22" s="193">
        <f>SUM('Гамма секции'!CE41,'Гамма секции'!CE52,'Гамма секции'!CE64,'Гамма секции'!CE69)</f>
        <v>0</v>
      </c>
      <c r="L22" s="185"/>
      <c r="M22" s="193">
        <f>SUM('Гамма секции'!CE42)</f>
        <v>0</v>
      </c>
      <c r="N22" s="185"/>
      <c r="O22" s="41">
        <v>28</v>
      </c>
      <c r="P22" s="42">
        <f>SUM(I22:M22)*O22</f>
        <v>0</v>
      </c>
      <c r="Q22" s="42"/>
      <c r="R22" s="42"/>
    </row>
    <row r="23" spans="1:18" ht="12.75">
      <c r="A23" s="158" t="s">
        <v>373</v>
      </c>
      <c r="B23" s="110" t="s">
        <v>364</v>
      </c>
      <c r="C23" s="170" t="s">
        <v>374</v>
      </c>
      <c r="D23" s="103" t="s">
        <v>366</v>
      </c>
      <c r="E23" s="183"/>
      <c r="F23" s="195"/>
      <c r="G23" s="194"/>
      <c r="H23" s="195"/>
      <c r="I23" s="193">
        <f>SUM('Гамма секции'!CE43,'Гамма секции'!CE70)</f>
        <v>0</v>
      </c>
      <c r="J23" s="195"/>
      <c r="K23" s="193">
        <f>SUM('Гамма секции'!CE44,'Гамма секции'!CE53,'Гамма секции'!CE65,'Гамма секции'!CE71)</f>
        <v>0</v>
      </c>
      <c r="L23" s="195"/>
      <c r="M23" s="193">
        <f>SUM('Гамма секции'!CE45)</f>
        <v>0</v>
      </c>
      <c r="N23" s="185"/>
      <c r="O23" s="41">
        <v>19</v>
      </c>
      <c r="P23" s="42">
        <f>SUM(I23:M23)*O23</f>
        <v>0</v>
      </c>
      <c r="Q23" s="116"/>
      <c r="R23" s="42"/>
    </row>
    <row r="24" spans="1:18" ht="12.75">
      <c r="A24" s="158" t="s">
        <v>375</v>
      </c>
      <c r="B24" s="110"/>
      <c r="C24" s="170" t="s">
        <v>376</v>
      </c>
      <c r="D24" s="103" t="s">
        <v>377</v>
      </c>
      <c r="E24" s="183"/>
      <c r="F24" s="187">
        <f>SUMIF('Гамма секции'!P27:R27,"да",F15)</f>
        <v>0</v>
      </c>
      <c r="G24" s="187">
        <f>SUMIF('Гамма секции'!P27:R27,"да",G15)</f>
        <v>0</v>
      </c>
      <c r="H24" s="187">
        <f>SUMIF('Гамма секции'!P27:R27,"да",H15)</f>
        <v>0</v>
      </c>
      <c r="I24" s="187">
        <f>SUMIF('Гамма секции'!P27:R27,"да",I16)</f>
        <v>0</v>
      </c>
      <c r="J24" s="187">
        <f>SUMIF('Гамма секции'!P27:R27,"да",J15)</f>
        <v>0</v>
      </c>
      <c r="K24" s="187">
        <f>SUMIF('Гамма секции'!P27:R27,"да",K16)</f>
        <v>0</v>
      </c>
      <c r="L24" s="187">
        <f>SUMIF('Гамма секции'!P27:R27,"да",L15)</f>
        <v>0</v>
      </c>
      <c r="M24" s="187">
        <f>SUMIF('Гамма секции'!P27:R27,"да",M16)</f>
        <v>0</v>
      </c>
      <c r="N24" s="187">
        <f>SUMIF('Гамма секции'!P27:R27,"да",N16)</f>
        <v>0</v>
      </c>
      <c r="O24" s="41">
        <v>19</v>
      </c>
      <c r="P24" s="42">
        <f>SUM(F24:N24)*O24</f>
        <v>0</v>
      </c>
      <c r="Q24" s="42"/>
      <c r="R24" s="42"/>
    </row>
    <row r="25" spans="1:18" ht="12.75">
      <c r="A25" s="158" t="s">
        <v>378</v>
      </c>
      <c r="B25" s="110"/>
      <c r="C25" s="170" t="s">
        <v>379</v>
      </c>
      <c r="D25" s="103" t="s">
        <v>380</v>
      </c>
      <c r="E25" s="183"/>
      <c r="F25" s="187">
        <f>SUMIF('Гамма секции'!AK27:AM27,"да",F15)</f>
        <v>0</v>
      </c>
      <c r="G25" s="187">
        <f>SUMIF('Гамма секции'!AK27:AM27,"да",G15)</f>
        <v>0</v>
      </c>
      <c r="H25" s="187">
        <f>SUMIF('Гамма секции'!AK27:AM27,"да",H15)</f>
        <v>0</v>
      </c>
      <c r="I25" s="187">
        <f>SUMIF('Гамма секции'!AK27:AM27,"да",I16)</f>
        <v>0</v>
      </c>
      <c r="J25" s="187">
        <f>SUMIF('Гамма секции'!AK27:AM27,"да",J15)</f>
        <v>0</v>
      </c>
      <c r="K25" s="187">
        <f>SUMIF('Гамма секции'!AK27:AM27,"да",K16)</f>
        <v>0</v>
      </c>
      <c r="L25" s="187">
        <f>SUMIF('Гамма секции'!AK27:AM27,"да",L15)</f>
        <v>0</v>
      </c>
      <c r="M25" s="187">
        <f>SUMIF('Гамма секции'!AK27:AM27,"да",M16)</f>
        <v>0</v>
      </c>
      <c r="N25" s="187">
        <f>SUMIF('Гамма секции'!AK27:AM27,"да",N16)</f>
        <v>0</v>
      </c>
      <c r="O25" s="41">
        <v>28</v>
      </c>
      <c r="P25" s="42">
        <f>SUM(F25:N25)*O25</f>
        <v>0</v>
      </c>
      <c r="Q25" s="42"/>
      <c r="R25" s="42"/>
    </row>
    <row r="26" spans="1:18" ht="16.5" customHeight="1">
      <c r="A26" s="196"/>
      <c r="B26" s="197"/>
      <c r="C26" s="198"/>
      <c r="D26" s="103" t="s">
        <v>381</v>
      </c>
      <c r="E26" s="183"/>
      <c r="F26" s="187"/>
      <c r="G26" s="187"/>
      <c r="H26" s="187"/>
      <c r="I26" s="187"/>
      <c r="J26" s="187"/>
      <c r="K26" s="187"/>
      <c r="L26" s="187"/>
      <c r="M26" s="187"/>
      <c r="N26" s="187"/>
      <c r="O26" s="41"/>
      <c r="P26" s="42"/>
      <c r="Q26" s="42"/>
      <c r="R26" s="42"/>
    </row>
    <row r="27" spans="1:18" ht="12.75">
      <c r="A27" s="196"/>
      <c r="B27" s="197"/>
      <c r="C27" s="198" t="s">
        <v>382</v>
      </c>
      <c r="D27" s="103" t="s">
        <v>383</v>
      </c>
      <c r="E27" s="183"/>
      <c r="F27" s="199"/>
      <c r="G27" s="199"/>
      <c r="H27" s="199"/>
      <c r="I27" s="199"/>
      <c r="J27" s="199"/>
      <c r="K27" s="199"/>
      <c r="L27" s="199"/>
      <c r="M27" s="199"/>
      <c r="N27" s="199"/>
      <c r="O27" s="41">
        <v>2</v>
      </c>
      <c r="P27" s="42">
        <f>SUM(F27:N27)*O27</f>
        <v>0</v>
      </c>
      <c r="Q27" s="42"/>
      <c r="R27" s="42"/>
    </row>
    <row r="28" spans="1:18" ht="16.5" customHeight="1">
      <c r="A28" s="196"/>
      <c r="B28" s="197"/>
      <c r="C28" s="198" t="s">
        <v>384</v>
      </c>
      <c r="D28" s="147" t="s">
        <v>385</v>
      </c>
      <c r="E28" s="183"/>
      <c r="F28" s="199"/>
      <c r="G28" s="199"/>
      <c r="H28" s="199"/>
      <c r="I28" s="199"/>
      <c r="J28" s="199"/>
      <c r="K28" s="199"/>
      <c r="L28" s="199"/>
      <c r="M28" s="199"/>
      <c r="N28" s="199"/>
      <c r="O28" s="41"/>
      <c r="P28" s="42"/>
      <c r="Q28" s="42"/>
      <c r="R28" s="42"/>
    </row>
    <row r="29" spans="1:18" ht="55.5" customHeight="1">
      <c r="A29" s="158"/>
      <c r="B29" s="200"/>
      <c r="C29" s="201"/>
      <c r="D29" s="202" t="s">
        <v>386</v>
      </c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203"/>
      <c r="P29" s="203"/>
      <c r="Q29" s="203"/>
      <c r="R29" s="203"/>
    </row>
    <row r="30" spans="1:18" ht="55.5" customHeight="1">
      <c r="A30" s="167"/>
      <c r="B30" s="200"/>
      <c r="C30" s="201"/>
      <c r="D30" s="202" t="s">
        <v>387</v>
      </c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203"/>
      <c r="P30" s="203"/>
      <c r="Q30" s="203"/>
      <c r="R30" s="203"/>
    </row>
    <row r="31" spans="16:18" ht="13.5" customHeight="1">
      <c r="P31" s="204"/>
      <c r="Q31" s="204"/>
      <c r="R31" s="203"/>
    </row>
  </sheetData>
  <sheetProtection password="CC71" sheet="1" selectLockedCells="1"/>
  <mergeCells count="9">
    <mergeCell ref="O1:P1"/>
    <mergeCell ref="O3:P3"/>
    <mergeCell ref="B4:C4"/>
    <mergeCell ref="F26:N26"/>
    <mergeCell ref="F27:N27"/>
    <mergeCell ref="F28:N28"/>
    <mergeCell ref="E29:N29"/>
    <mergeCell ref="E30:N30"/>
    <mergeCell ref="P31:Q31"/>
  </mergeCells>
  <printOptions/>
  <pageMargins left="0" right="0" top="0" bottom="0" header="0.5118055555555555" footer="0.5118055555555555"/>
  <pageSetup horizontalDpi="300" verticalDpi="300" orientation="landscape" paperSize="9" scale="85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2:N19"/>
  <sheetViews>
    <sheetView view="pageBreakPreview" zoomScaleSheetLayoutView="100" workbookViewId="0" topLeftCell="A1">
      <selection activeCell="B2" sqref="B2"/>
    </sheetView>
  </sheetViews>
  <sheetFormatPr defaultColWidth="9.00390625" defaultRowHeight="12.75"/>
  <sheetData>
    <row r="2" spans="2:12" ht="12.75">
      <c r="B2" s="205" t="s">
        <v>388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4" spans="1:14" ht="27.75" customHeight="1">
      <c r="A4" s="206" t="s">
        <v>326</v>
      </c>
      <c r="B4" s="207" t="s">
        <v>389</v>
      </c>
      <c r="C4" s="206" t="s">
        <v>329</v>
      </c>
      <c r="D4" s="206" t="s">
        <v>344</v>
      </c>
      <c r="E4" s="208" t="s">
        <v>390</v>
      </c>
      <c r="F4" s="208" t="s">
        <v>391</v>
      </c>
      <c r="G4" s="209" t="s">
        <v>392</v>
      </c>
      <c r="H4" s="208" t="s">
        <v>393</v>
      </c>
      <c r="I4" s="208" t="s">
        <v>277</v>
      </c>
      <c r="J4" s="208" t="s">
        <v>280</v>
      </c>
      <c r="K4" s="208" t="s">
        <v>283</v>
      </c>
      <c r="L4" s="208" t="s">
        <v>394</v>
      </c>
      <c r="M4" s="208"/>
      <c r="N4" s="208"/>
    </row>
    <row r="5" spans="1:14" ht="12.75">
      <c r="A5" s="210">
        <f>SUM('Отгрузочная корпус подетально'!E5)</f>
        <v>0</v>
      </c>
      <c r="B5" s="210">
        <f>SUM('Отгрузочная корпус подетально'!E7:E10)</f>
        <v>0</v>
      </c>
      <c r="C5" s="210">
        <f>SUM('Отгрузочная корпус подетально'!E6)</f>
        <v>0</v>
      </c>
      <c r="D5" s="210">
        <f>SUM('Отгрузочная корпус подетально'!E12,'Отгрузочная корпус подетально'!E11)</f>
        <v>0</v>
      </c>
      <c r="E5" s="210">
        <f>SUM('Отгрузочная фасад'!CB6:CB13,'Отгрузочная фасад'!CB20:CB22)</f>
        <v>0</v>
      </c>
      <c r="F5" s="210">
        <f>SUM('Отгрузочная фасад'!CB14:CB18,'Отгрузочная фасад'!CB24:CB26)</f>
        <v>0</v>
      </c>
      <c r="G5" s="210">
        <f>SUM('Отгрузочная фасад'!CB56:CB57)</f>
        <v>0</v>
      </c>
      <c r="H5" s="210"/>
      <c r="I5" s="210">
        <f>SUM('Отгрузочная фасад'!CB41)</f>
        <v>0</v>
      </c>
      <c r="J5" s="210">
        <f>SUM('Отгрузочная фасад'!CB42)</f>
        <v>0</v>
      </c>
      <c r="K5" s="210">
        <f>SUM('Отгрузочная фасад'!CB43)</f>
        <v>0</v>
      </c>
      <c r="L5" s="210">
        <f>SUM('Отгрузочная фасад'!CB58:CB59)</f>
        <v>0</v>
      </c>
      <c r="M5" s="210"/>
      <c r="N5" s="210"/>
    </row>
    <row r="6" spans="1:14" ht="12.75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</row>
    <row r="8" spans="1:5" ht="28.5" customHeight="1">
      <c r="A8" s="209" t="s">
        <v>395</v>
      </c>
      <c r="B8" s="208" t="s">
        <v>396</v>
      </c>
      <c r="C8" s="211" t="s">
        <v>397</v>
      </c>
      <c r="D8" s="208" t="s">
        <v>398</v>
      </c>
      <c r="E8" s="208" t="s">
        <v>399</v>
      </c>
    </row>
    <row r="9" spans="1:5" ht="12.75">
      <c r="A9" s="210">
        <f>SUM('Отгрузочная корпус подетально'!K19)</f>
        <v>0</v>
      </c>
      <c r="B9" s="210">
        <f>SUM('Отгрузочная корпус подетально'!I21:M21)</f>
        <v>0</v>
      </c>
      <c r="C9" s="212">
        <f>SUM('Отгрузочная корпус подетально'!I22:M22)</f>
        <v>0</v>
      </c>
      <c r="D9" s="213">
        <f>SUM('Отгрузочная корпус подетально'!I23:M23)</f>
        <v>0</v>
      </c>
      <c r="E9" s="213">
        <f>SUM('Отгрузочная фасад'!CB45:CB46)</f>
        <v>0</v>
      </c>
    </row>
    <row r="10" spans="1:5" ht="12.75">
      <c r="A10" s="210"/>
      <c r="B10" s="210"/>
      <c r="C10" s="212"/>
      <c r="D10" s="213"/>
      <c r="E10" s="213"/>
    </row>
    <row r="12" spans="1:6" ht="12.75" customHeight="1">
      <c r="A12" s="214" t="s">
        <v>400</v>
      </c>
      <c r="B12" s="214"/>
      <c r="C12" s="208" t="s">
        <v>401</v>
      </c>
      <c r="D12" s="208"/>
      <c r="E12" s="208" t="s">
        <v>402</v>
      </c>
      <c r="F12" s="208"/>
    </row>
    <row r="13" spans="1:6" ht="12.75">
      <c r="A13" s="214"/>
      <c r="B13" s="214"/>
      <c r="C13" s="208"/>
      <c r="D13" s="208"/>
      <c r="E13" s="208"/>
      <c r="F13" s="208"/>
    </row>
    <row r="14" spans="1:6" ht="12.75">
      <c r="A14" s="210">
        <f>SUM('Отгрузочная фасад'!CB6)</f>
        <v>0</v>
      </c>
      <c r="B14" s="210"/>
      <c r="C14" s="210">
        <f>SUM('Гамма секции'!CE20)</f>
        <v>0</v>
      </c>
      <c r="D14" s="210"/>
      <c r="E14" s="210">
        <f>SUM('Гамма секции'!CE23:CE26)</f>
        <v>0</v>
      </c>
      <c r="F14" s="210"/>
    </row>
    <row r="15" spans="1:6" ht="12.75">
      <c r="A15" s="210"/>
      <c r="B15" s="210"/>
      <c r="C15" s="210"/>
      <c r="D15" s="210"/>
      <c r="E15" s="210"/>
      <c r="F15" s="210"/>
    </row>
    <row r="16" spans="3:4" ht="12.75">
      <c r="C16" s="208" t="s">
        <v>403</v>
      </c>
      <c r="D16" s="208"/>
    </row>
    <row r="17" spans="3:4" ht="12.75">
      <c r="C17" s="208"/>
      <c r="D17" s="208"/>
    </row>
    <row r="18" spans="3:4" ht="12.75">
      <c r="C18" s="210">
        <f>SUM('Гамма секции'!CE21:CE22)</f>
        <v>0</v>
      </c>
      <c r="D18" s="210"/>
    </row>
    <row r="19" spans="3:4" ht="12.75">
      <c r="C19" s="210"/>
      <c r="D19" s="210"/>
    </row>
  </sheetData>
  <sheetProtection password="CC71" sheet="1"/>
  <mergeCells count="28">
    <mergeCell ref="B2:L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A9:A10"/>
    <mergeCell ref="B9:B10"/>
    <mergeCell ref="C9:C10"/>
    <mergeCell ref="D9:D10"/>
    <mergeCell ref="E9:E10"/>
    <mergeCell ref="A12:B13"/>
    <mergeCell ref="C12:D13"/>
    <mergeCell ref="E12:F13"/>
    <mergeCell ref="A14:B15"/>
    <mergeCell ref="C14:D15"/>
    <mergeCell ref="E14:F15"/>
    <mergeCell ref="C16:D17"/>
    <mergeCell ref="C18:D1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2:N20"/>
  <sheetViews>
    <sheetView view="pageBreakPreview" zoomScaleSheetLayoutView="100" workbookViewId="0" topLeftCell="A1">
      <selection activeCell="B2" sqref="B2"/>
    </sheetView>
  </sheetViews>
  <sheetFormatPr defaultColWidth="9.00390625" defaultRowHeight="12.75"/>
  <sheetData>
    <row r="2" spans="2:12" ht="12.75">
      <c r="B2" s="205" t="s">
        <v>404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3" spans="2:12" ht="12.75"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5" spans="1:14" ht="32.25" customHeight="1">
      <c r="A5" s="214" t="s">
        <v>405</v>
      </c>
      <c r="B5" s="214"/>
      <c r="C5" s="214" t="s">
        <v>406</v>
      </c>
      <c r="D5" s="214"/>
      <c r="E5" s="214" t="s">
        <v>407</v>
      </c>
      <c r="F5" s="214"/>
      <c r="G5" s="214" t="s">
        <v>408</v>
      </c>
      <c r="H5" s="214"/>
      <c r="I5" s="214" t="s">
        <v>409</v>
      </c>
      <c r="J5" s="214"/>
      <c r="K5" s="214" t="s">
        <v>410</v>
      </c>
      <c r="L5" s="214"/>
      <c r="M5" s="216"/>
      <c r="N5" s="216"/>
    </row>
    <row r="6" spans="1:14" ht="12.75">
      <c r="A6" s="210">
        <f>SUM('Отгрузочная фасад'!CB14)</f>
        <v>0</v>
      </c>
      <c r="B6" s="210"/>
      <c r="C6" s="210">
        <f>SUM('Отгрузочная фасад'!CB15)</f>
        <v>0</v>
      </c>
      <c r="D6" s="210"/>
      <c r="E6" s="210">
        <f>SUM('Отгрузочная фасад'!CB16)</f>
        <v>0</v>
      </c>
      <c r="F6" s="210"/>
      <c r="G6" s="210">
        <f>SUM('Отгрузочная фасад'!CB17)</f>
        <v>0</v>
      </c>
      <c r="H6" s="210"/>
      <c r="I6" s="210">
        <f>SUM('Отгрузочная фасад'!CB18)</f>
        <v>0</v>
      </c>
      <c r="J6" s="210"/>
      <c r="K6" s="210">
        <f>SUM('Отгрузочная фасад'!CB42)</f>
        <v>0</v>
      </c>
      <c r="L6" s="210"/>
      <c r="M6" s="217"/>
      <c r="N6" s="217"/>
    </row>
    <row r="7" spans="1:14" ht="12.75">
      <c r="A7" s="210"/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7"/>
      <c r="N7" s="217"/>
    </row>
    <row r="8" spans="1:14" ht="12.75">
      <c r="A8" s="218"/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7"/>
      <c r="N8" s="217"/>
    </row>
    <row r="10" spans="1:12" ht="36" customHeight="1">
      <c r="A10" s="214" t="s">
        <v>411</v>
      </c>
      <c r="B10" s="214"/>
      <c r="C10" s="214" t="s">
        <v>412</v>
      </c>
      <c r="D10" s="214"/>
      <c r="E10" s="214" t="s">
        <v>413</v>
      </c>
      <c r="F10" s="214"/>
      <c r="G10" s="214" t="s">
        <v>414</v>
      </c>
      <c r="H10" s="214"/>
      <c r="I10" s="214"/>
      <c r="J10" s="214"/>
      <c r="K10" s="214"/>
      <c r="L10" s="214"/>
    </row>
    <row r="11" spans="1:12" ht="12.75">
      <c r="A11" s="210">
        <f>SUM('Отгрузочная фасад'!CB23,'Отгрузочная фасад'!CB37)</f>
        <v>0</v>
      </c>
      <c r="B11" s="210"/>
      <c r="C11" s="210">
        <f>SUM('Отгрузочная фасад'!CB24,'Отгрузочная фасад'!CB30,'Отгрузочная фасад'!CB38)</f>
        <v>0</v>
      </c>
      <c r="D11" s="210"/>
      <c r="E11" s="210">
        <f>SUM('Отгрузочная фасад'!CB25,'Отгрузочная фасад'!CB31,'Отгрузочная фасад'!CB39)</f>
        <v>0</v>
      </c>
      <c r="F11" s="210"/>
      <c r="G11" s="210">
        <f>SUM('Отгрузочная фасад'!CB26,'Отгрузочная фасад'!CB32,'Отгрузочная фасад'!CB40)</f>
        <v>0</v>
      </c>
      <c r="H11" s="210"/>
      <c r="I11" s="210"/>
      <c r="J11" s="210"/>
      <c r="K11" s="210"/>
      <c r="L11" s="210"/>
    </row>
    <row r="12" spans="1:12" ht="12.75">
      <c r="A12" s="210"/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</row>
    <row r="13" spans="1:7" ht="12.75">
      <c r="A13" s="168"/>
      <c r="B13" s="168"/>
      <c r="C13" s="168"/>
      <c r="D13" s="168"/>
      <c r="E13" s="168"/>
      <c r="F13" s="168"/>
      <c r="G13" s="168"/>
    </row>
    <row r="14" spans="1:7" ht="12.75">
      <c r="A14" s="219"/>
      <c r="B14" s="219"/>
      <c r="C14" s="216"/>
      <c r="D14" s="216"/>
      <c r="E14" s="216"/>
      <c r="F14" s="216"/>
      <c r="G14" s="168"/>
    </row>
    <row r="15" spans="1:7" ht="12.75">
      <c r="A15" s="219"/>
      <c r="B15" s="219"/>
      <c r="C15" s="216"/>
      <c r="D15" s="216"/>
      <c r="E15" s="216"/>
      <c r="F15" s="216"/>
      <c r="G15" s="168"/>
    </row>
    <row r="16" spans="1:7" ht="12.75">
      <c r="A16" s="218"/>
      <c r="B16" s="218"/>
      <c r="C16" s="218"/>
      <c r="D16" s="218"/>
      <c r="E16" s="218"/>
      <c r="F16" s="218"/>
      <c r="G16" s="168"/>
    </row>
    <row r="17" spans="1:7" ht="12.75">
      <c r="A17" s="218"/>
      <c r="B17" s="218"/>
      <c r="C17" s="218"/>
      <c r="D17" s="218"/>
      <c r="E17" s="218"/>
      <c r="F17" s="218"/>
      <c r="G17" s="168"/>
    </row>
    <row r="18" spans="1:7" ht="12.75">
      <c r="A18" s="168"/>
      <c r="B18" s="168"/>
      <c r="C18" s="168"/>
      <c r="D18" s="168"/>
      <c r="E18" s="168"/>
      <c r="F18" s="168"/>
      <c r="G18" s="168"/>
    </row>
    <row r="19" spans="1:7" ht="12.75">
      <c r="A19" s="168"/>
      <c r="B19" s="168"/>
      <c r="C19" s="168"/>
      <c r="D19" s="168"/>
      <c r="E19" s="168"/>
      <c r="F19" s="168"/>
      <c r="G19" s="168"/>
    </row>
    <row r="20" spans="1:7" ht="12.75">
      <c r="A20" s="168"/>
      <c r="B20" s="168"/>
      <c r="C20" s="168"/>
      <c r="D20" s="168"/>
      <c r="E20" s="168"/>
      <c r="F20" s="168"/>
      <c r="G20" s="168"/>
    </row>
  </sheetData>
  <sheetProtection password="CC71" sheet="1"/>
  <mergeCells count="31">
    <mergeCell ref="B2:L2"/>
    <mergeCell ref="A5:B5"/>
    <mergeCell ref="C5:D5"/>
    <mergeCell ref="E5:F5"/>
    <mergeCell ref="G5:H5"/>
    <mergeCell ref="I5:J5"/>
    <mergeCell ref="K5:L5"/>
    <mergeCell ref="A6:B7"/>
    <mergeCell ref="C6:D7"/>
    <mergeCell ref="E6:F7"/>
    <mergeCell ref="G6:H7"/>
    <mergeCell ref="I6:J7"/>
    <mergeCell ref="K6:L7"/>
    <mergeCell ref="A10:B10"/>
    <mergeCell ref="C10:D10"/>
    <mergeCell ref="E10:F10"/>
    <mergeCell ref="G10:H10"/>
    <mergeCell ref="I10:J10"/>
    <mergeCell ref="K10:L10"/>
    <mergeCell ref="A11:B12"/>
    <mergeCell ref="C11:D12"/>
    <mergeCell ref="E11:F12"/>
    <mergeCell ref="G11:H12"/>
    <mergeCell ref="I11:J12"/>
    <mergeCell ref="K11:L12"/>
    <mergeCell ref="A14:B15"/>
    <mergeCell ref="C14:D15"/>
    <mergeCell ref="E14:F15"/>
    <mergeCell ref="A16:B17"/>
    <mergeCell ref="C16:D17"/>
    <mergeCell ref="E16:F1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tabColor indexed="48"/>
  </sheetPr>
  <dimension ref="A2:CF65534"/>
  <sheetViews>
    <sheetView view="pageBreakPreview" zoomScale="85" zoomScaleNormal="85" zoomScaleSheetLayoutView="85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CG11" sqref="CG11"/>
    </sheetView>
  </sheetViews>
  <sheetFormatPr defaultColWidth="9.00390625" defaultRowHeight="12.75"/>
  <cols>
    <col min="1" max="1" width="15.125" style="0" customWidth="1"/>
    <col min="2" max="2" width="4.75390625" style="0" customWidth="1"/>
    <col min="3" max="3" width="14.25390625" style="0" customWidth="1"/>
    <col min="4" max="4" width="22.375" style="0" customWidth="1"/>
    <col min="5" max="79" width="2.75390625" style="0" customWidth="1"/>
    <col min="81" max="82" width="0" style="0" hidden="1" customWidth="1"/>
    <col min="83" max="83" width="8.625" style="0" customWidth="1"/>
    <col min="84" max="84" width="10.25390625" style="0" customWidth="1"/>
  </cols>
  <sheetData>
    <row r="2" spans="4:83" ht="12.75">
      <c r="D2" s="1" t="s">
        <v>169</v>
      </c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150"/>
      <c r="CC2" s="4"/>
      <c r="CD2" s="5"/>
      <c r="CE2" s="5"/>
    </row>
    <row r="3" spans="4:80" ht="12.75">
      <c r="D3" s="5" t="s">
        <v>1</v>
      </c>
      <c r="E3" s="5"/>
      <c r="F3" s="5"/>
      <c r="CB3" s="151"/>
    </row>
    <row r="4" spans="3:82" ht="12.75">
      <c r="C4" s="7" t="s">
        <v>415</v>
      </c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10"/>
      <c r="CD4" s="11"/>
    </row>
    <row r="5" spans="1:84" ht="100.5" customHeight="1">
      <c r="A5" s="152" t="s">
        <v>170</v>
      </c>
      <c r="B5" s="17" t="s">
        <v>171</v>
      </c>
      <c r="C5" s="17"/>
      <c r="D5" s="17" t="s">
        <v>172</v>
      </c>
      <c r="E5" s="15" t="s">
        <v>173</v>
      </c>
      <c r="F5" s="15"/>
      <c r="G5" s="15"/>
      <c r="H5" s="15" t="s">
        <v>174</v>
      </c>
      <c r="I5" s="15"/>
      <c r="J5" s="15"/>
      <c r="K5" s="15" t="s">
        <v>175</v>
      </c>
      <c r="L5" s="15"/>
      <c r="M5" s="15"/>
      <c r="N5" s="15" t="s">
        <v>176</v>
      </c>
      <c r="O5" s="15"/>
      <c r="P5" s="15"/>
      <c r="Q5" s="15" t="s">
        <v>177</v>
      </c>
      <c r="R5" s="15"/>
      <c r="S5" s="15"/>
      <c r="T5" s="15" t="s">
        <v>178</v>
      </c>
      <c r="U5" s="15"/>
      <c r="V5" s="15"/>
      <c r="W5" s="15" t="s">
        <v>179</v>
      </c>
      <c r="X5" s="15"/>
      <c r="Y5" s="15"/>
      <c r="Z5" s="15" t="s">
        <v>180</v>
      </c>
      <c r="AA5" s="15"/>
      <c r="AB5" s="15"/>
      <c r="AC5" s="15" t="s">
        <v>181</v>
      </c>
      <c r="AD5" s="15"/>
      <c r="AE5" s="15"/>
      <c r="AF5" s="15" t="s">
        <v>182</v>
      </c>
      <c r="AG5" s="15"/>
      <c r="AH5" s="15"/>
      <c r="AI5" s="15" t="s">
        <v>183</v>
      </c>
      <c r="AJ5" s="15"/>
      <c r="AK5" s="15"/>
      <c r="AL5" s="15" t="s">
        <v>184</v>
      </c>
      <c r="AM5" s="15"/>
      <c r="AN5" s="15"/>
      <c r="AO5" s="15" t="s">
        <v>185</v>
      </c>
      <c r="AP5" s="15"/>
      <c r="AQ5" s="15"/>
      <c r="AR5" s="15" t="s">
        <v>186</v>
      </c>
      <c r="AS5" s="15"/>
      <c r="AT5" s="15"/>
      <c r="AU5" s="15" t="s">
        <v>187</v>
      </c>
      <c r="AV5" s="15"/>
      <c r="AW5" s="15"/>
      <c r="AX5" s="15" t="s">
        <v>188</v>
      </c>
      <c r="AY5" s="15"/>
      <c r="AZ5" s="15"/>
      <c r="BA5" s="15" t="s">
        <v>189</v>
      </c>
      <c r="BB5" s="15"/>
      <c r="BC5" s="15"/>
      <c r="BD5" s="15" t="s">
        <v>190</v>
      </c>
      <c r="BE5" s="15"/>
      <c r="BF5" s="15"/>
      <c r="BG5" s="15" t="s">
        <v>191</v>
      </c>
      <c r="BH5" s="15"/>
      <c r="BI5" s="15"/>
      <c r="BJ5" s="15" t="s">
        <v>192</v>
      </c>
      <c r="BK5" s="15"/>
      <c r="BL5" s="15"/>
      <c r="BM5" s="15" t="s">
        <v>193</v>
      </c>
      <c r="BN5" s="15"/>
      <c r="BO5" s="15"/>
      <c r="BP5" s="15" t="s">
        <v>194</v>
      </c>
      <c r="BQ5" s="15"/>
      <c r="BR5" s="15"/>
      <c r="BS5" s="15" t="s">
        <v>195</v>
      </c>
      <c r="BT5" s="15"/>
      <c r="BU5" s="15"/>
      <c r="BV5" s="15" t="s">
        <v>196</v>
      </c>
      <c r="BW5" s="15"/>
      <c r="BX5" s="15"/>
      <c r="BY5" s="15" t="s">
        <v>197</v>
      </c>
      <c r="BZ5" s="15"/>
      <c r="CA5" s="15"/>
      <c r="CB5" s="16" t="s">
        <v>198</v>
      </c>
      <c r="CC5" s="16"/>
      <c r="CD5" s="16" t="s">
        <v>199</v>
      </c>
      <c r="CE5" s="16" t="s">
        <v>200</v>
      </c>
      <c r="CF5" s="16" t="s">
        <v>201</v>
      </c>
    </row>
    <row r="6" spans="1:84" ht="16.5" customHeight="1">
      <c r="A6" s="153" t="s">
        <v>202</v>
      </c>
      <c r="B6" s="154" t="s">
        <v>203</v>
      </c>
      <c r="C6" s="155" t="s">
        <v>204</v>
      </c>
      <c r="D6" s="95" t="s">
        <v>205</v>
      </c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7">
        <f>SUM(E6:CA6)</f>
        <v>0</v>
      </c>
      <c r="CC6" s="42">
        <v>570</v>
      </c>
      <c r="CD6" s="42">
        <f>CC6-CC6*CC4</f>
        <v>570</v>
      </c>
      <c r="CE6" s="42">
        <v>100</v>
      </c>
      <c r="CF6" s="42">
        <f>CB6*CE6</f>
        <v>0</v>
      </c>
    </row>
    <row r="7" spans="1:84" ht="16.5" customHeight="1">
      <c r="A7" s="158" t="s">
        <v>206</v>
      </c>
      <c r="B7" s="159" t="s">
        <v>203</v>
      </c>
      <c r="C7" s="160" t="s">
        <v>207</v>
      </c>
      <c r="D7" s="95" t="s">
        <v>205</v>
      </c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57">
        <f>SUM(E7:CA7)</f>
        <v>0</v>
      </c>
      <c r="CC7" s="42">
        <v>310</v>
      </c>
      <c r="CD7" s="42">
        <f>CC7-CC7*CC4</f>
        <v>310</v>
      </c>
      <c r="CE7" s="42">
        <v>319</v>
      </c>
      <c r="CF7" s="42">
        <f>CB7*CE7</f>
        <v>0</v>
      </c>
    </row>
    <row r="8" spans="1:84" ht="16.5" customHeight="1">
      <c r="A8" s="158" t="s">
        <v>208</v>
      </c>
      <c r="B8" s="154" t="s">
        <v>203</v>
      </c>
      <c r="C8" s="155" t="s">
        <v>209</v>
      </c>
      <c r="D8" s="95" t="s">
        <v>205</v>
      </c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57">
        <f>SUM(E8:CA8)</f>
        <v>0</v>
      </c>
      <c r="CC8" s="42">
        <v>660</v>
      </c>
      <c r="CD8" s="42">
        <f>CC8-CC8*CC4</f>
        <v>660</v>
      </c>
      <c r="CE8" s="42">
        <v>425</v>
      </c>
      <c r="CF8" s="42">
        <f>CB8*CE8</f>
        <v>0</v>
      </c>
    </row>
    <row r="9" spans="1:84" ht="16.5" customHeight="1">
      <c r="A9" s="158" t="s">
        <v>210</v>
      </c>
      <c r="B9" s="159" t="s">
        <v>203</v>
      </c>
      <c r="C9" s="160" t="s">
        <v>211</v>
      </c>
      <c r="D9" s="95" t="s">
        <v>205</v>
      </c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57">
        <f>SUM(E9:CA9)</f>
        <v>0</v>
      </c>
      <c r="CC9" s="42">
        <v>785</v>
      </c>
      <c r="CD9" s="42">
        <f>CC9-CC9*CC4</f>
        <v>785</v>
      </c>
      <c r="CE9" s="42">
        <v>519</v>
      </c>
      <c r="CF9" s="42">
        <f>CB9*CE9</f>
        <v>0</v>
      </c>
    </row>
    <row r="10" spans="1:84" ht="16.5" customHeight="1">
      <c r="A10" s="158" t="s">
        <v>212</v>
      </c>
      <c r="B10" s="154" t="s">
        <v>203</v>
      </c>
      <c r="C10" s="155" t="s">
        <v>213</v>
      </c>
      <c r="D10" s="95" t="s">
        <v>205</v>
      </c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7">
        <f>SUM(E10:CA10)</f>
        <v>0</v>
      </c>
      <c r="CC10" s="42">
        <v>920</v>
      </c>
      <c r="CD10" s="42">
        <f>CC10-CC10*CC4</f>
        <v>920</v>
      </c>
      <c r="CE10" s="42">
        <v>575</v>
      </c>
      <c r="CF10" s="42">
        <f>CB10*CE10</f>
        <v>0</v>
      </c>
    </row>
    <row r="11" spans="1:84" ht="16.5" customHeight="1">
      <c r="A11" s="158" t="s">
        <v>214</v>
      </c>
      <c r="B11" s="159" t="s">
        <v>203</v>
      </c>
      <c r="C11" s="160" t="s">
        <v>215</v>
      </c>
      <c r="D11" s="95" t="s">
        <v>205</v>
      </c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7">
        <f>SUM(E11:CA11)</f>
        <v>0</v>
      </c>
      <c r="CC11" s="42">
        <v>1115</v>
      </c>
      <c r="CD11" s="42">
        <f>CC11-CC11*CC4</f>
        <v>1115</v>
      </c>
      <c r="CE11" s="42">
        <v>638</v>
      </c>
      <c r="CF11" s="42">
        <f>CB11*CE11</f>
        <v>0</v>
      </c>
    </row>
    <row r="12" spans="1:84" ht="16.5" customHeight="1">
      <c r="A12" s="158" t="s">
        <v>216</v>
      </c>
      <c r="B12" s="159" t="s">
        <v>203</v>
      </c>
      <c r="C12" s="160" t="s">
        <v>217</v>
      </c>
      <c r="D12" s="95" t="s">
        <v>205</v>
      </c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7">
        <f>SUM(E12:CA12)</f>
        <v>0</v>
      </c>
      <c r="CC12" s="42"/>
      <c r="CD12" s="42"/>
      <c r="CE12" s="42"/>
      <c r="CF12" s="42">
        <f>CB12*CE12</f>
        <v>0</v>
      </c>
    </row>
    <row r="13" spans="1:84" ht="16.5" customHeight="1">
      <c r="A13" s="158" t="s">
        <v>218</v>
      </c>
      <c r="B13" s="159" t="s">
        <v>203</v>
      </c>
      <c r="C13" s="160" t="s">
        <v>219</v>
      </c>
      <c r="D13" s="95" t="s">
        <v>205</v>
      </c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7">
        <f>SUM(E13:CA13)</f>
        <v>0</v>
      </c>
      <c r="CC13" s="42"/>
      <c r="CD13" s="42"/>
      <c r="CE13" s="42"/>
      <c r="CF13" s="42">
        <f>CB13*CE13</f>
        <v>0</v>
      </c>
    </row>
    <row r="14" spans="1:84" ht="16.5" customHeight="1">
      <c r="A14" s="158" t="s">
        <v>220</v>
      </c>
      <c r="B14" s="162" t="s">
        <v>203</v>
      </c>
      <c r="C14" s="163" t="s">
        <v>221</v>
      </c>
      <c r="D14" s="164" t="s">
        <v>222</v>
      </c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5"/>
      <c r="BM14" s="165"/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  <c r="BX14" s="165"/>
      <c r="BY14" s="165"/>
      <c r="BZ14" s="165"/>
      <c r="CA14" s="165"/>
      <c r="CB14" s="157">
        <f>SUM(E14:CA14)</f>
        <v>0</v>
      </c>
      <c r="CC14" s="42">
        <v>1400</v>
      </c>
      <c r="CD14" s="42">
        <f>CC14-CC14*CC4</f>
        <v>1400</v>
      </c>
      <c r="CE14" s="42">
        <v>434</v>
      </c>
      <c r="CF14" s="42">
        <f>CB14*CE14</f>
        <v>0</v>
      </c>
    </row>
    <row r="15" spans="1:84" ht="16.5" customHeight="1">
      <c r="A15" s="158" t="s">
        <v>223</v>
      </c>
      <c r="B15" s="162" t="s">
        <v>203</v>
      </c>
      <c r="C15" s="163" t="s">
        <v>224</v>
      </c>
      <c r="D15" s="164" t="s">
        <v>222</v>
      </c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  <c r="BX15" s="165"/>
      <c r="BY15" s="165"/>
      <c r="BZ15" s="165"/>
      <c r="CA15" s="165"/>
      <c r="CB15" s="157">
        <f>SUM(E15:CA15)</f>
        <v>0</v>
      </c>
      <c r="CC15" s="42">
        <v>860</v>
      </c>
      <c r="CD15" s="42">
        <f>CC15-CC15*CC4</f>
        <v>860</v>
      </c>
      <c r="CE15" s="42"/>
      <c r="CF15" s="42">
        <f>CB15*CE15</f>
        <v>0</v>
      </c>
    </row>
    <row r="16" spans="1:84" ht="16.5" customHeight="1">
      <c r="A16" s="158" t="s">
        <v>225</v>
      </c>
      <c r="B16" s="162" t="s">
        <v>203</v>
      </c>
      <c r="C16" s="163" t="s">
        <v>226</v>
      </c>
      <c r="D16" s="164" t="s">
        <v>222</v>
      </c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165"/>
      <c r="BL16" s="165"/>
      <c r="BM16" s="165"/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  <c r="BX16" s="165"/>
      <c r="BY16" s="165"/>
      <c r="BZ16" s="165"/>
      <c r="CA16" s="165"/>
      <c r="CB16" s="157">
        <f>SUM(E16:CA16)</f>
        <v>0</v>
      </c>
      <c r="CC16" s="42"/>
      <c r="CD16" s="42"/>
      <c r="CE16" s="42"/>
      <c r="CF16" s="42">
        <f>CB16*CE16</f>
        <v>0</v>
      </c>
    </row>
    <row r="17" spans="1:84" ht="16.5" customHeight="1">
      <c r="A17" s="158" t="s">
        <v>227</v>
      </c>
      <c r="B17" s="162" t="s">
        <v>203</v>
      </c>
      <c r="C17" s="163" t="s">
        <v>228</v>
      </c>
      <c r="D17" s="164" t="s">
        <v>222</v>
      </c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5"/>
      <c r="BJ17" s="165"/>
      <c r="BK17" s="165"/>
      <c r="BL17" s="165"/>
      <c r="BM17" s="165"/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  <c r="BX17" s="165"/>
      <c r="BY17" s="165"/>
      <c r="BZ17" s="165"/>
      <c r="CA17" s="165"/>
      <c r="CB17" s="157">
        <f>SUM(E17:CA17)</f>
        <v>0</v>
      </c>
      <c r="CC17" s="42">
        <v>850</v>
      </c>
      <c r="CD17" s="42">
        <f>CC17-CC17*CC4</f>
        <v>850</v>
      </c>
      <c r="CE17" s="42"/>
      <c r="CF17" s="42">
        <f>CB17*CE17</f>
        <v>0</v>
      </c>
    </row>
    <row r="18" spans="1:84" ht="16.5" customHeight="1">
      <c r="A18" s="158" t="s">
        <v>229</v>
      </c>
      <c r="B18" s="162" t="s">
        <v>203</v>
      </c>
      <c r="C18" s="163" t="s">
        <v>230</v>
      </c>
      <c r="D18" s="164" t="s">
        <v>222</v>
      </c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L18" s="165"/>
      <c r="BM18" s="165"/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  <c r="BX18" s="165"/>
      <c r="BY18" s="165"/>
      <c r="BZ18" s="165"/>
      <c r="CA18" s="165"/>
      <c r="CB18" s="157">
        <f>SUM(E18:CA18)</f>
        <v>0</v>
      </c>
      <c r="CC18" s="42">
        <v>580</v>
      </c>
      <c r="CD18" s="42">
        <f>CC18-CC18*CC4</f>
        <v>580</v>
      </c>
      <c r="CE18" s="42"/>
      <c r="CF18" s="42">
        <f>CB18*CE18</f>
        <v>0</v>
      </c>
    </row>
    <row r="19" spans="1:84" ht="16.5" customHeight="1">
      <c r="A19" s="158" t="s">
        <v>231</v>
      </c>
      <c r="B19" s="159" t="s">
        <v>232</v>
      </c>
      <c r="C19" s="160" t="s">
        <v>233</v>
      </c>
      <c r="D19" s="95" t="s">
        <v>205</v>
      </c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7">
        <f>SUM(E19:CA19)</f>
        <v>0</v>
      </c>
      <c r="CC19" s="42"/>
      <c r="CD19" s="42"/>
      <c r="CE19" s="42"/>
      <c r="CF19" s="42">
        <f>CB19*CE19</f>
        <v>0</v>
      </c>
    </row>
    <row r="20" spans="1:84" ht="16.5" customHeight="1">
      <c r="A20" s="158" t="s">
        <v>234</v>
      </c>
      <c r="B20" s="159" t="s">
        <v>203</v>
      </c>
      <c r="C20" s="160" t="s">
        <v>235</v>
      </c>
      <c r="D20" s="95" t="s">
        <v>205</v>
      </c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7">
        <f>SUM(E20:CA20)</f>
        <v>0</v>
      </c>
      <c r="CC20" s="42">
        <v>580</v>
      </c>
      <c r="CD20" s="42">
        <f>CC20-CC20*CC4</f>
        <v>580</v>
      </c>
      <c r="CE20" s="42"/>
      <c r="CF20" s="42">
        <f>CB20*CE20</f>
        <v>0</v>
      </c>
    </row>
    <row r="21" spans="1:84" ht="16.5" customHeight="1">
      <c r="A21" s="158" t="s">
        <v>236</v>
      </c>
      <c r="B21" s="159" t="s">
        <v>203</v>
      </c>
      <c r="C21" s="160" t="s">
        <v>237</v>
      </c>
      <c r="D21" s="95" t="s">
        <v>205</v>
      </c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7">
        <f>SUM(E21:CA21)</f>
        <v>0</v>
      </c>
      <c r="CC21" s="42">
        <v>1550</v>
      </c>
      <c r="CD21" s="42">
        <f>CC21-CC21*CC4</f>
        <v>1550</v>
      </c>
      <c r="CE21" s="42"/>
      <c r="CF21" s="42">
        <f>CB21*CE21</f>
        <v>0</v>
      </c>
    </row>
    <row r="22" spans="1:84" ht="16.5" customHeight="1">
      <c r="A22" s="158" t="s">
        <v>238</v>
      </c>
      <c r="B22" s="159" t="s">
        <v>203</v>
      </c>
      <c r="C22" s="160" t="s">
        <v>239</v>
      </c>
      <c r="D22" s="95" t="s">
        <v>205</v>
      </c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7">
        <f>SUM(E22:CA22)</f>
        <v>0</v>
      </c>
      <c r="CC22" s="42">
        <v>1040</v>
      </c>
      <c r="CD22" s="42">
        <f>CC22-CC22*CC4</f>
        <v>1040</v>
      </c>
      <c r="CE22" s="42"/>
      <c r="CF22" s="42">
        <f>CB22*CE22</f>
        <v>0</v>
      </c>
    </row>
    <row r="23" spans="1:84" ht="16.5" customHeight="1">
      <c r="A23" s="158" t="s">
        <v>240</v>
      </c>
      <c r="B23" s="162" t="s">
        <v>232</v>
      </c>
      <c r="C23" s="166" t="s">
        <v>241</v>
      </c>
      <c r="D23" s="164" t="s">
        <v>222</v>
      </c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  <c r="BI23" s="165"/>
      <c r="BJ23" s="165"/>
      <c r="BK23" s="165"/>
      <c r="BL23" s="165"/>
      <c r="BM23" s="165"/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  <c r="BX23" s="165"/>
      <c r="BY23" s="165"/>
      <c r="BZ23" s="165"/>
      <c r="CA23" s="165"/>
      <c r="CB23" s="157">
        <f>SUM(E23:CA23)</f>
        <v>0</v>
      </c>
      <c r="CC23" s="42"/>
      <c r="CD23" s="42"/>
      <c r="CE23" s="42"/>
      <c r="CF23" s="42">
        <f>CB23*CE23</f>
        <v>0</v>
      </c>
    </row>
    <row r="24" spans="1:84" ht="16.5" customHeight="1">
      <c r="A24" s="158" t="s">
        <v>242</v>
      </c>
      <c r="B24" s="162" t="s">
        <v>203</v>
      </c>
      <c r="C24" s="166" t="s">
        <v>243</v>
      </c>
      <c r="D24" s="164" t="s">
        <v>222</v>
      </c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  <c r="BI24" s="165"/>
      <c r="BJ24" s="165"/>
      <c r="BK24" s="165"/>
      <c r="BL24" s="165"/>
      <c r="BM24" s="165"/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  <c r="BX24" s="165"/>
      <c r="BY24" s="165"/>
      <c r="BZ24" s="165"/>
      <c r="CA24" s="165"/>
      <c r="CB24" s="157">
        <f>SUM(E24:CA24)</f>
        <v>0</v>
      </c>
      <c r="CC24" s="42">
        <v>1210</v>
      </c>
      <c r="CD24" s="42">
        <f>CC24-CC24*CC4</f>
        <v>1210</v>
      </c>
      <c r="CE24" s="42"/>
      <c r="CF24" s="42">
        <f>CB24*CE24</f>
        <v>0</v>
      </c>
    </row>
    <row r="25" spans="1:84" ht="16.5" customHeight="1">
      <c r="A25" s="158" t="s">
        <v>244</v>
      </c>
      <c r="B25" s="162" t="s">
        <v>203</v>
      </c>
      <c r="C25" s="166" t="s">
        <v>245</v>
      </c>
      <c r="D25" s="164" t="s">
        <v>222</v>
      </c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  <c r="BX25" s="165"/>
      <c r="BY25" s="165"/>
      <c r="BZ25" s="165"/>
      <c r="CA25" s="165"/>
      <c r="CB25" s="157">
        <f>SUM(E25:CA25)</f>
        <v>0</v>
      </c>
      <c r="CC25" s="42">
        <v>1460</v>
      </c>
      <c r="CD25" s="42">
        <f>CC25-CC25*CC4</f>
        <v>1460</v>
      </c>
      <c r="CE25" s="42"/>
      <c r="CF25" s="42">
        <f>CB25*CE25</f>
        <v>0</v>
      </c>
    </row>
    <row r="26" spans="1:84" ht="16.5" customHeight="1">
      <c r="A26" s="158" t="s">
        <v>246</v>
      </c>
      <c r="B26" s="162" t="s">
        <v>203</v>
      </c>
      <c r="C26" s="166" t="s">
        <v>247</v>
      </c>
      <c r="D26" s="164" t="s">
        <v>222</v>
      </c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165"/>
      <c r="BM26" s="165"/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  <c r="BX26" s="165"/>
      <c r="BY26" s="165"/>
      <c r="BZ26" s="165"/>
      <c r="CA26" s="165"/>
      <c r="CB26" s="157">
        <f>SUM(E26:CA26)</f>
        <v>0</v>
      </c>
      <c r="CC26" s="42">
        <v>1790</v>
      </c>
      <c r="CD26" s="42">
        <f>CC26-CC26*CC4</f>
        <v>1790</v>
      </c>
      <c r="CE26" s="42"/>
      <c r="CF26" s="42">
        <f>CB26*CE26</f>
        <v>0</v>
      </c>
    </row>
    <row r="27" spans="1:84" ht="16.5" customHeight="1">
      <c r="A27" s="158" t="s">
        <v>248</v>
      </c>
      <c r="B27" s="159" t="s">
        <v>203</v>
      </c>
      <c r="C27" s="160" t="s">
        <v>249</v>
      </c>
      <c r="D27" s="95" t="s">
        <v>205</v>
      </c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6"/>
      <c r="BR27" s="156"/>
      <c r="BS27" s="156"/>
      <c r="BT27" s="156"/>
      <c r="BU27" s="156"/>
      <c r="BV27" s="156"/>
      <c r="BW27" s="156"/>
      <c r="BX27" s="156"/>
      <c r="BY27" s="156"/>
      <c r="BZ27" s="156"/>
      <c r="CA27" s="156"/>
      <c r="CB27" s="157">
        <f>SUM(E27:CA27)</f>
        <v>0</v>
      </c>
      <c r="CC27" s="42">
        <v>2550</v>
      </c>
      <c r="CD27" s="42">
        <f>CC27-CC27*CC4</f>
        <v>2550</v>
      </c>
      <c r="CE27" s="42"/>
      <c r="CF27" s="42">
        <f>CB27*CE27</f>
        <v>0</v>
      </c>
    </row>
    <row r="28" spans="1:84" ht="16.5" customHeight="1">
      <c r="A28" s="158" t="s">
        <v>250</v>
      </c>
      <c r="B28" s="159" t="s">
        <v>203</v>
      </c>
      <c r="C28" s="160" t="s">
        <v>251</v>
      </c>
      <c r="D28" s="95" t="s">
        <v>205</v>
      </c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6"/>
      <c r="BX28" s="156"/>
      <c r="BY28" s="156"/>
      <c r="BZ28" s="156"/>
      <c r="CA28" s="156"/>
      <c r="CB28" s="157">
        <f>SUM(E28:CA28)</f>
        <v>0</v>
      </c>
      <c r="CC28" s="42">
        <v>2800</v>
      </c>
      <c r="CD28" s="42">
        <f>CC28-CC28*CC4</f>
        <v>2800</v>
      </c>
      <c r="CE28" s="42"/>
      <c r="CF28" s="42">
        <f>CB28*CE28</f>
        <v>0</v>
      </c>
    </row>
    <row r="29" spans="1:84" ht="16.5" customHeight="1">
      <c r="A29" s="158" t="s">
        <v>252</v>
      </c>
      <c r="B29" s="159" t="s">
        <v>203</v>
      </c>
      <c r="C29" s="160" t="s">
        <v>253</v>
      </c>
      <c r="D29" s="95" t="s">
        <v>205</v>
      </c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7">
        <f>SUM(E29:CA29)</f>
        <v>0</v>
      </c>
      <c r="CC29" s="42">
        <v>740</v>
      </c>
      <c r="CD29" s="42">
        <f>CC29-CC29*CC4</f>
        <v>740</v>
      </c>
      <c r="CE29" s="42"/>
      <c r="CF29" s="42">
        <f>CB29*CE29</f>
        <v>0</v>
      </c>
    </row>
    <row r="30" spans="1:84" ht="16.5" customHeight="1">
      <c r="A30" s="158" t="s">
        <v>254</v>
      </c>
      <c r="B30" s="162" t="s">
        <v>203</v>
      </c>
      <c r="C30" s="163" t="s">
        <v>255</v>
      </c>
      <c r="D30" s="164" t="s">
        <v>222</v>
      </c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G30" s="165"/>
      <c r="BH30" s="165"/>
      <c r="BI30" s="165"/>
      <c r="BJ30" s="165"/>
      <c r="BK30" s="165"/>
      <c r="BL30" s="165"/>
      <c r="BM30" s="165"/>
      <c r="BN30" s="165"/>
      <c r="BO30" s="165"/>
      <c r="BP30" s="165"/>
      <c r="BQ30" s="165"/>
      <c r="BR30" s="165"/>
      <c r="BS30" s="165"/>
      <c r="BT30" s="165"/>
      <c r="BU30" s="165"/>
      <c r="BV30" s="165"/>
      <c r="BW30" s="165"/>
      <c r="BX30" s="165"/>
      <c r="BY30" s="165"/>
      <c r="BZ30" s="165"/>
      <c r="CA30" s="165"/>
      <c r="CB30" s="157">
        <f>SUM(E30:CA30)</f>
        <v>0</v>
      </c>
      <c r="CC30" s="42">
        <v>875</v>
      </c>
      <c r="CD30" s="42">
        <f>CC30-CC30*CC4</f>
        <v>875</v>
      </c>
      <c r="CE30" s="42"/>
      <c r="CF30" s="42">
        <f>CB30*CE30</f>
        <v>0</v>
      </c>
    </row>
    <row r="31" spans="1:84" ht="16.5" customHeight="1">
      <c r="A31" s="158" t="s">
        <v>256</v>
      </c>
      <c r="B31" s="162" t="s">
        <v>203</v>
      </c>
      <c r="C31" s="163" t="s">
        <v>257</v>
      </c>
      <c r="D31" s="164" t="s">
        <v>222</v>
      </c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5"/>
      <c r="BD31" s="165"/>
      <c r="BE31" s="165"/>
      <c r="BF31" s="165"/>
      <c r="BG31" s="165"/>
      <c r="BH31" s="165"/>
      <c r="BI31" s="165"/>
      <c r="BJ31" s="165"/>
      <c r="BK31" s="165"/>
      <c r="BL31" s="165"/>
      <c r="BM31" s="165"/>
      <c r="BN31" s="165"/>
      <c r="BO31" s="165"/>
      <c r="BP31" s="165"/>
      <c r="BQ31" s="165"/>
      <c r="BR31" s="165"/>
      <c r="BS31" s="165"/>
      <c r="BT31" s="165"/>
      <c r="BU31" s="165"/>
      <c r="BV31" s="165"/>
      <c r="BW31" s="165"/>
      <c r="BX31" s="165"/>
      <c r="BY31" s="165"/>
      <c r="BZ31" s="165"/>
      <c r="CA31" s="165"/>
      <c r="CB31" s="157">
        <f>SUM(E31:CA31)</f>
        <v>0</v>
      </c>
      <c r="CC31" s="42">
        <v>1030</v>
      </c>
      <c r="CD31" s="42">
        <f>CC31-CC31*CC4</f>
        <v>1030</v>
      </c>
      <c r="CE31" s="42"/>
      <c r="CF31" s="42">
        <f>CB31*CE31</f>
        <v>0</v>
      </c>
    </row>
    <row r="32" spans="1:84" ht="16.5" customHeight="1">
      <c r="A32" s="158" t="s">
        <v>258</v>
      </c>
      <c r="B32" s="162" t="s">
        <v>203</v>
      </c>
      <c r="C32" s="163" t="s">
        <v>259</v>
      </c>
      <c r="D32" s="164" t="s">
        <v>222</v>
      </c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5"/>
      <c r="BD32" s="165"/>
      <c r="BE32" s="165"/>
      <c r="BF32" s="165"/>
      <c r="BG32" s="165"/>
      <c r="BH32" s="165"/>
      <c r="BI32" s="165"/>
      <c r="BJ32" s="165"/>
      <c r="BK32" s="165"/>
      <c r="BL32" s="165"/>
      <c r="BM32" s="165"/>
      <c r="BN32" s="165"/>
      <c r="BO32" s="165"/>
      <c r="BP32" s="165"/>
      <c r="BQ32" s="165"/>
      <c r="BR32" s="165"/>
      <c r="BS32" s="165"/>
      <c r="BT32" s="165"/>
      <c r="BU32" s="165"/>
      <c r="BV32" s="165"/>
      <c r="BW32" s="165"/>
      <c r="BX32" s="165"/>
      <c r="BY32" s="165"/>
      <c r="BZ32" s="165"/>
      <c r="CA32" s="165"/>
      <c r="CB32" s="157">
        <f>SUM(E32:CA32)</f>
        <v>0</v>
      </c>
      <c r="CC32" s="42"/>
      <c r="CD32" s="42"/>
      <c r="CE32" s="42"/>
      <c r="CF32" s="42">
        <f>CB32*CE32</f>
        <v>0</v>
      </c>
    </row>
    <row r="33" spans="1:84" ht="16.5" customHeight="1">
      <c r="A33" s="158" t="s">
        <v>260</v>
      </c>
      <c r="B33" s="159" t="s">
        <v>232</v>
      </c>
      <c r="C33" s="160" t="s">
        <v>261</v>
      </c>
      <c r="D33" s="95" t="s">
        <v>205</v>
      </c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7">
        <f>SUM(E33:CA33)</f>
        <v>0</v>
      </c>
      <c r="CC33" s="42"/>
      <c r="CD33" s="42"/>
      <c r="CE33" s="42"/>
      <c r="CF33" s="42">
        <f>CB33*CE33</f>
        <v>0</v>
      </c>
    </row>
    <row r="34" spans="1:84" ht="17.25" customHeight="1">
      <c r="A34" s="158" t="s">
        <v>262</v>
      </c>
      <c r="B34" s="159" t="s">
        <v>203</v>
      </c>
      <c r="C34" s="160" t="s">
        <v>263</v>
      </c>
      <c r="D34" s="95" t="s">
        <v>205</v>
      </c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157">
        <f>SUM(E34:CA34)</f>
        <v>0</v>
      </c>
      <c r="CC34" s="42"/>
      <c r="CD34" s="42"/>
      <c r="CE34" s="42"/>
      <c r="CF34" s="42">
        <f>CB34*CE34</f>
        <v>0</v>
      </c>
    </row>
    <row r="35" spans="1:84" ht="16.5" customHeight="1">
      <c r="A35" s="158" t="s">
        <v>264</v>
      </c>
      <c r="B35" s="159" t="s">
        <v>203</v>
      </c>
      <c r="C35" s="160" t="s">
        <v>265</v>
      </c>
      <c r="D35" s="95" t="s">
        <v>205</v>
      </c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156"/>
      <c r="BP35" s="156"/>
      <c r="BQ35" s="156"/>
      <c r="BR35" s="156"/>
      <c r="BS35" s="156"/>
      <c r="BT35" s="156"/>
      <c r="BU35" s="156"/>
      <c r="BV35" s="156"/>
      <c r="BW35" s="156"/>
      <c r="BX35" s="156"/>
      <c r="BY35" s="156"/>
      <c r="BZ35" s="156"/>
      <c r="CA35" s="156"/>
      <c r="CB35" s="157">
        <f>SUM(E35:CA35)</f>
        <v>0</v>
      </c>
      <c r="CC35" s="42"/>
      <c r="CD35" s="42"/>
      <c r="CE35" s="42"/>
      <c r="CF35" s="42">
        <f>CB35*CE35</f>
        <v>0</v>
      </c>
    </row>
    <row r="36" spans="1:84" ht="16.5" customHeight="1">
      <c r="A36" s="158" t="s">
        <v>266</v>
      </c>
      <c r="B36" s="159" t="s">
        <v>203</v>
      </c>
      <c r="C36" s="160" t="s">
        <v>267</v>
      </c>
      <c r="D36" s="95" t="s">
        <v>205</v>
      </c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56"/>
      <c r="BP36" s="156"/>
      <c r="BQ36" s="156"/>
      <c r="BR36" s="156"/>
      <c r="BS36" s="156"/>
      <c r="BT36" s="156"/>
      <c r="BU36" s="156"/>
      <c r="BV36" s="156"/>
      <c r="BW36" s="156"/>
      <c r="BX36" s="156"/>
      <c r="BY36" s="156"/>
      <c r="BZ36" s="156"/>
      <c r="CA36" s="156"/>
      <c r="CB36" s="157">
        <f>SUM(E36:CA36)</f>
        <v>0</v>
      </c>
      <c r="CC36" s="42"/>
      <c r="CD36" s="42"/>
      <c r="CE36" s="42"/>
      <c r="CF36" s="42">
        <f>CB36*CE36</f>
        <v>0</v>
      </c>
    </row>
    <row r="37" spans="1:84" ht="16.5" customHeight="1">
      <c r="A37" s="158" t="s">
        <v>268</v>
      </c>
      <c r="B37" s="162" t="s">
        <v>232</v>
      </c>
      <c r="C37" s="163" t="s">
        <v>269</v>
      </c>
      <c r="D37" s="164" t="s">
        <v>222</v>
      </c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5"/>
      <c r="BD37" s="165"/>
      <c r="BE37" s="165"/>
      <c r="BF37" s="165"/>
      <c r="BG37" s="165"/>
      <c r="BH37" s="165"/>
      <c r="BI37" s="165"/>
      <c r="BJ37" s="165"/>
      <c r="BK37" s="165"/>
      <c r="BL37" s="165"/>
      <c r="BM37" s="165"/>
      <c r="BN37" s="165"/>
      <c r="BO37" s="165"/>
      <c r="BP37" s="165"/>
      <c r="BQ37" s="165"/>
      <c r="BR37" s="165"/>
      <c r="BS37" s="165"/>
      <c r="BT37" s="165"/>
      <c r="BU37" s="165"/>
      <c r="BV37" s="165"/>
      <c r="BW37" s="165"/>
      <c r="BX37" s="165"/>
      <c r="BY37" s="165"/>
      <c r="BZ37" s="165"/>
      <c r="CA37" s="165"/>
      <c r="CB37" s="157">
        <f>SUM(E37:CA37)</f>
        <v>0</v>
      </c>
      <c r="CC37" s="42"/>
      <c r="CD37" s="42"/>
      <c r="CE37" s="42"/>
      <c r="CF37" s="42">
        <f>CB37*CE37</f>
        <v>0</v>
      </c>
    </row>
    <row r="38" spans="1:84" ht="16.5" customHeight="1">
      <c r="A38" s="158" t="s">
        <v>270</v>
      </c>
      <c r="B38" s="162" t="s">
        <v>203</v>
      </c>
      <c r="C38" s="163" t="s">
        <v>271</v>
      </c>
      <c r="D38" s="164" t="s">
        <v>222</v>
      </c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  <c r="BI38" s="165"/>
      <c r="BJ38" s="165"/>
      <c r="BK38" s="165"/>
      <c r="BL38" s="165"/>
      <c r="BM38" s="165"/>
      <c r="BN38" s="165"/>
      <c r="BO38" s="165"/>
      <c r="BP38" s="165"/>
      <c r="BQ38" s="165"/>
      <c r="BR38" s="165"/>
      <c r="BS38" s="165"/>
      <c r="BT38" s="165"/>
      <c r="BU38" s="165"/>
      <c r="BV38" s="165"/>
      <c r="BW38" s="165"/>
      <c r="BX38" s="165"/>
      <c r="BY38" s="165"/>
      <c r="BZ38" s="165"/>
      <c r="CA38" s="165"/>
      <c r="CB38" s="157">
        <f>SUM(E38:CA38)</f>
        <v>0</v>
      </c>
      <c r="CC38" s="42"/>
      <c r="CD38" s="42"/>
      <c r="CE38" s="42"/>
      <c r="CF38" s="42">
        <f>CB38*CE38</f>
        <v>0</v>
      </c>
    </row>
    <row r="39" spans="1:84" ht="16.5" customHeight="1">
      <c r="A39" s="158" t="s">
        <v>272</v>
      </c>
      <c r="B39" s="162" t="s">
        <v>203</v>
      </c>
      <c r="C39" s="163" t="s">
        <v>273</v>
      </c>
      <c r="D39" s="164" t="s">
        <v>222</v>
      </c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5"/>
      <c r="BD39" s="165"/>
      <c r="BE39" s="165"/>
      <c r="BF39" s="165"/>
      <c r="BG39" s="165"/>
      <c r="BH39" s="165"/>
      <c r="BI39" s="165"/>
      <c r="BJ39" s="165"/>
      <c r="BK39" s="165"/>
      <c r="BL39" s="165"/>
      <c r="BM39" s="165"/>
      <c r="BN39" s="165"/>
      <c r="BO39" s="165"/>
      <c r="BP39" s="165"/>
      <c r="BQ39" s="165"/>
      <c r="BR39" s="165"/>
      <c r="BS39" s="165"/>
      <c r="BT39" s="165"/>
      <c r="BU39" s="165"/>
      <c r="BV39" s="165"/>
      <c r="BW39" s="165"/>
      <c r="BX39" s="165"/>
      <c r="BY39" s="165"/>
      <c r="BZ39" s="165"/>
      <c r="CA39" s="165"/>
      <c r="CB39" s="157">
        <f>SUM(E39:CA39)</f>
        <v>0</v>
      </c>
      <c r="CC39" s="42"/>
      <c r="CD39" s="42"/>
      <c r="CE39" s="42"/>
      <c r="CF39" s="42">
        <f>CB39*CE39</f>
        <v>0</v>
      </c>
    </row>
    <row r="40" spans="1:84" ht="16.5" customHeight="1">
      <c r="A40" s="158" t="s">
        <v>274</v>
      </c>
      <c r="B40" s="162" t="s">
        <v>203</v>
      </c>
      <c r="C40" s="163" t="s">
        <v>275</v>
      </c>
      <c r="D40" s="164" t="s">
        <v>222</v>
      </c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5"/>
      <c r="BD40" s="165"/>
      <c r="BE40" s="165"/>
      <c r="BF40" s="165"/>
      <c r="BG40" s="165"/>
      <c r="BH40" s="165"/>
      <c r="BI40" s="165"/>
      <c r="BJ40" s="165"/>
      <c r="BK40" s="165"/>
      <c r="BL40" s="165"/>
      <c r="BM40" s="165"/>
      <c r="BN40" s="165"/>
      <c r="BO40" s="165"/>
      <c r="BP40" s="165"/>
      <c r="BQ40" s="165"/>
      <c r="BR40" s="165"/>
      <c r="BS40" s="165"/>
      <c r="BT40" s="165"/>
      <c r="BU40" s="165"/>
      <c r="BV40" s="165"/>
      <c r="BW40" s="165"/>
      <c r="BX40" s="165"/>
      <c r="BY40" s="165"/>
      <c r="BZ40" s="165"/>
      <c r="CA40" s="165"/>
      <c r="CB40" s="157">
        <f>SUM(E40:CA40)</f>
        <v>0</v>
      </c>
      <c r="CC40" s="42"/>
      <c r="CD40" s="42"/>
      <c r="CE40" s="42"/>
      <c r="CF40" s="42">
        <f>CB40*CE40</f>
        <v>0</v>
      </c>
    </row>
    <row r="41" spans="1:84" ht="30.75" customHeight="1">
      <c r="A41" s="158" t="s">
        <v>276</v>
      </c>
      <c r="B41" s="159" t="s">
        <v>203</v>
      </c>
      <c r="C41" s="160" t="s">
        <v>277</v>
      </c>
      <c r="D41" s="95" t="s">
        <v>278</v>
      </c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  <c r="BM41" s="156"/>
      <c r="BN41" s="156"/>
      <c r="BO41" s="156"/>
      <c r="BP41" s="156"/>
      <c r="BQ41" s="156"/>
      <c r="BR41" s="156"/>
      <c r="BS41" s="156"/>
      <c r="BT41" s="156"/>
      <c r="BU41" s="156"/>
      <c r="BV41" s="156"/>
      <c r="BW41" s="156"/>
      <c r="BX41" s="156"/>
      <c r="BY41" s="156"/>
      <c r="BZ41" s="156"/>
      <c r="CA41" s="156"/>
      <c r="CB41" s="157">
        <f>SUM(E41:CA41)</f>
        <v>0</v>
      </c>
      <c r="CC41" s="60"/>
      <c r="CD41" s="60"/>
      <c r="CE41" s="60"/>
      <c r="CF41" s="42">
        <f>CB41*CE41</f>
        <v>0</v>
      </c>
    </row>
    <row r="42" spans="1:84" ht="30.75" customHeight="1">
      <c r="A42" s="158" t="s">
        <v>279</v>
      </c>
      <c r="B42" s="159" t="s">
        <v>203</v>
      </c>
      <c r="C42" s="160" t="s">
        <v>280</v>
      </c>
      <c r="D42" s="95" t="s">
        <v>281</v>
      </c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6"/>
      <c r="BM42" s="156"/>
      <c r="BN42" s="156"/>
      <c r="BO42" s="156"/>
      <c r="BP42" s="156"/>
      <c r="BQ42" s="156"/>
      <c r="BR42" s="156"/>
      <c r="BS42" s="156"/>
      <c r="BT42" s="156"/>
      <c r="BU42" s="156"/>
      <c r="BV42" s="156"/>
      <c r="BW42" s="156"/>
      <c r="BX42" s="156"/>
      <c r="BY42" s="156"/>
      <c r="BZ42" s="156"/>
      <c r="CA42" s="156"/>
      <c r="CB42" s="157">
        <f>SUM(E42:CA42)</f>
        <v>0</v>
      </c>
      <c r="CC42" s="60"/>
      <c r="CD42" s="60"/>
      <c r="CE42" s="60"/>
      <c r="CF42" s="42">
        <f>CB42*CE42</f>
        <v>0</v>
      </c>
    </row>
    <row r="43" spans="1:84" ht="33" customHeight="1">
      <c r="A43" s="158" t="s">
        <v>282</v>
      </c>
      <c r="B43" s="159" t="s">
        <v>203</v>
      </c>
      <c r="C43" s="160" t="s">
        <v>283</v>
      </c>
      <c r="D43" s="95" t="s">
        <v>284</v>
      </c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  <c r="BL43" s="156"/>
      <c r="BM43" s="156"/>
      <c r="BN43" s="156"/>
      <c r="BO43" s="156"/>
      <c r="BP43" s="156"/>
      <c r="BQ43" s="156"/>
      <c r="BR43" s="156"/>
      <c r="BS43" s="156"/>
      <c r="BT43" s="156"/>
      <c r="BU43" s="156"/>
      <c r="BV43" s="156"/>
      <c r="BW43" s="156"/>
      <c r="BX43" s="156"/>
      <c r="BY43" s="156"/>
      <c r="BZ43" s="156"/>
      <c r="CA43" s="156"/>
      <c r="CB43" s="157">
        <f>SUM(E43:CA43)</f>
        <v>0</v>
      </c>
      <c r="CC43" s="60"/>
      <c r="CD43" s="60"/>
      <c r="CE43" s="60"/>
      <c r="CF43" s="42">
        <f>CB43*CE43</f>
        <v>0</v>
      </c>
    </row>
    <row r="44" spans="1:84" ht="19.5" customHeight="1">
      <c r="A44" s="158" t="s">
        <v>285</v>
      </c>
      <c r="B44" s="162" t="s">
        <v>203</v>
      </c>
      <c r="C44" s="163" t="s">
        <v>286</v>
      </c>
      <c r="D44" s="164" t="s">
        <v>287</v>
      </c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5"/>
      <c r="BD44" s="165"/>
      <c r="BE44" s="165"/>
      <c r="BF44" s="165"/>
      <c r="BG44" s="165"/>
      <c r="BH44" s="165"/>
      <c r="BI44" s="165"/>
      <c r="BJ44" s="165"/>
      <c r="BK44" s="165"/>
      <c r="BL44" s="165"/>
      <c r="BM44" s="165"/>
      <c r="BN44" s="165"/>
      <c r="BO44" s="165"/>
      <c r="BP44" s="165"/>
      <c r="BQ44" s="165"/>
      <c r="BR44" s="165"/>
      <c r="BS44" s="165"/>
      <c r="BT44" s="165"/>
      <c r="BU44" s="165"/>
      <c r="BV44" s="165"/>
      <c r="BW44" s="165"/>
      <c r="BX44" s="165"/>
      <c r="BY44" s="165"/>
      <c r="BZ44" s="165"/>
      <c r="CA44" s="165"/>
      <c r="CB44" s="157">
        <f>SUM(E44:CA44)</f>
        <v>0</v>
      </c>
      <c r="CC44" s="42">
        <v>580</v>
      </c>
      <c r="CD44" s="42">
        <f>CC44-CC44*CD4</f>
        <v>580</v>
      </c>
      <c r="CE44" s="42"/>
      <c r="CF44" s="42">
        <f>CB44*CE44</f>
        <v>0</v>
      </c>
    </row>
    <row r="45" spans="1:84" ht="19.5" customHeight="1">
      <c r="A45" s="158" t="s">
        <v>288</v>
      </c>
      <c r="B45" s="162" t="s">
        <v>203</v>
      </c>
      <c r="C45" s="163" t="s">
        <v>289</v>
      </c>
      <c r="D45" s="164" t="s">
        <v>290</v>
      </c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F45" s="165"/>
      <c r="BG45" s="165"/>
      <c r="BH45" s="165"/>
      <c r="BI45" s="165"/>
      <c r="BJ45" s="165"/>
      <c r="BK45" s="165"/>
      <c r="BL45" s="165"/>
      <c r="BM45" s="165"/>
      <c r="BN45" s="165"/>
      <c r="BO45" s="165"/>
      <c r="BP45" s="165"/>
      <c r="BQ45" s="165"/>
      <c r="BR45" s="165"/>
      <c r="BS45" s="165"/>
      <c r="BT45" s="165"/>
      <c r="BU45" s="165"/>
      <c r="BV45" s="165"/>
      <c r="BW45" s="165"/>
      <c r="BX45" s="165"/>
      <c r="BY45" s="165"/>
      <c r="BZ45" s="165"/>
      <c r="CA45" s="165"/>
      <c r="CB45" s="157">
        <f>SUM(E45:CA45)</f>
        <v>0</v>
      </c>
      <c r="CC45" s="42"/>
      <c r="CD45" s="42"/>
      <c r="CE45" s="42"/>
      <c r="CF45" s="42">
        <f>CB45*CE45</f>
        <v>0</v>
      </c>
    </row>
    <row r="46" spans="1:84" ht="19.5" customHeight="1">
      <c r="A46" s="158" t="s">
        <v>291</v>
      </c>
      <c r="B46" s="162" t="s">
        <v>203</v>
      </c>
      <c r="C46" s="163" t="s">
        <v>292</v>
      </c>
      <c r="D46" s="164" t="s">
        <v>290</v>
      </c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5"/>
      <c r="BD46" s="165"/>
      <c r="BE46" s="165"/>
      <c r="BF46" s="165"/>
      <c r="BG46" s="165"/>
      <c r="BH46" s="165"/>
      <c r="BI46" s="165"/>
      <c r="BJ46" s="165"/>
      <c r="BK46" s="165"/>
      <c r="BL46" s="165"/>
      <c r="BM46" s="165"/>
      <c r="BN46" s="165"/>
      <c r="BO46" s="165"/>
      <c r="BP46" s="165"/>
      <c r="BQ46" s="165"/>
      <c r="BR46" s="165"/>
      <c r="BS46" s="165"/>
      <c r="BT46" s="165"/>
      <c r="BU46" s="165"/>
      <c r="BV46" s="165"/>
      <c r="BW46" s="165"/>
      <c r="BX46" s="165"/>
      <c r="BY46" s="165"/>
      <c r="BZ46" s="165"/>
      <c r="CA46" s="165"/>
      <c r="CB46" s="157">
        <f>SUM(E46:CA46)</f>
        <v>0</v>
      </c>
      <c r="CC46" s="42"/>
      <c r="CD46" s="42"/>
      <c r="CE46" s="42"/>
      <c r="CF46" s="42">
        <f>CB46*CE46</f>
        <v>0</v>
      </c>
    </row>
    <row r="47" spans="1:84" ht="19.5" customHeight="1">
      <c r="A47" s="158" t="s">
        <v>293</v>
      </c>
      <c r="B47" s="162" t="s">
        <v>203</v>
      </c>
      <c r="C47" s="163" t="s">
        <v>294</v>
      </c>
      <c r="D47" s="164" t="s">
        <v>290</v>
      </c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65"/>
      <c r="AP47" s="165"/>
      <c r="AQ47" s="165"/>
      <c r="AR47" s="165"/>
      <c r="AS47" s="165"/>
      <c r="AT47" s="165"/>
      <c r="AU47" s="165"/>
      <c r="AV47" s="165"/>
      <c r="AW47" s="165"/>
      <c r="AX47" s="165"/>
      <c r="AY47" s="165"/>
      <c r="AZ47" s="165"/>
      <c r="BA47" s="165"/>
      <c r="BB47" s="165"/>
      <c r="BC47" s="165"/>
      <c r="BD47" s="165"/>
      <c r="BE47" s="165"/>
      <c r="BF47" s="165"/>
      <c r="BG47" s="165"/>
      <c r="BH47" s="165"/>
      <c r="BI47" s="165"/>
      <c r="BJ47" s="165"/>
      <c r="BK47" s="165"/>
      <c r="BL47" s="165"/>
      <c r="BM47" s="165"/>
      <c r="BN47" s="165"/>
      <c r="BO47" s="165"/>
      <c r="BP47" s="165"/>
      <c r="BQ47" s="165"/>
      <c r="BR47" s="165"/>
      <c r="BS47" s="165"/>
      <c r="BT47" s="165"/>
      <c r="BU47" s="165"/>
      <c r="BV47" s="165"/>
      <c r="BW47" s="165"/>
      <c r="BX47" s="165"/>
      <c r="BY47" s="165"/>
      <c r="BZ47" s="165"/>
      <c r="CA47" s="165"/>
      <c r="CB47" s="157">
        <f>SUM(E47:CA47)</f>
        <v>0</v>
      </c>
      <c r="CC47" s="42">
        <v>850</v>
      </c>
      <c r="CD47" s="42">
        <f>CC47-CC47*CD6</f>
        <v>-483650</v>
      </c>
      <c r="CE47" s="42"/>
      <c r="CF47" s="42">
        <f>CB47*CE47</f>
        <v>0</v>
      </c>
    </row>
    <row r="48" spans="1:84" ht="19.5" customHeight="1">
      <c r="A48" s="158" t="s">
        <v>295</v>
      </c>
      <c r="B48" s="162" t="s">
        <v>203</v>
      </c>
      <c r="C48" s="163" t="s">
        <v>296</v>
      </c>
      <c r="D48" s="164" t="s">
        <v>290</v>
      </c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65"/>
      <c r="AP48" s="165"/>
      <c r="AQ48" s="165"/>
      <c r="AR48" s="165"/>
      <c r="AS48" s="165"/>
      <c r="AT48" s="165"/>
      <c r="AU48" s="165"/>
      <c r="AV48" s="165"/>
      <c r="AW48" s="165"/>
      <c r="AX48" s="165"/>
      <c r="AY48" s="165"/>
      <c r="AZ48" s="165"/>
      <c r="BA48" s="165"/>
      <c r="BB48" s="165"/>
      <c r="BC48" s="165"/>
      <c r="BD48" s="165"/>
      <c r="BE48" s="165"/>
      <c r="BF48" s="165"/>
      <c r="BG48" s="165"/>
      <c r="BH48" s="165"/>
      <c r="BI48" s="165"/>
      <c r="BJ48" s="165"/>
      <c r="BK48" s="165"/>
      <c r="BL48" s="165"/>
      <c r="BM48" s="165"/>
      <c r="BN48" s="165"/>
      <c r="BO48" s="165"/>
      <c r="BP48" s="165"/>
      <c r="BQ48" s="165"/>
      <c r="BR48" s="165"/>
      <c r="BS48" s="165"/>
      <c r="BT48" s="165"/>
      <c r="BU48" s="165"/>
      <c r="BV48" s="165"/>
      <c r="BW48" s="165"/>
      <c r="BX48" s="165"/>
      <c r="BY48" s="165"/>
      <c r="BZ48" s="165"/>
      <c r="CA48" s="165"/>
      <c r="CB48" s="157">
        <f>SUM(E48:CA48)</f>
        <v>0</v>
      </c>
      <c r="CC48" s="42">
        <v>580</v>
      </c>
      <c r="CD48" s="42">
        <f>CC48-CC48*CD7</f>
        <v>-179220</v>
      </c>
      <c r="CE48" s="42"/>
      <c r="CF48" s="42">
        <f>CB48*CE48</f>
        <v>0</v>
      </c>
    </row>
    <row r="49" spans="1:84" ht="19.5" customHeight="1">
      <c r="A49" s="158" t="s">
        <v>297</v>
      </c>
      <c r="B49" s="162" t="s">
        <v>203</v>
      </c>
      <c r="C49" s="163" t="s">
        <v>298</v>
      </c>
      <c r="D49" s="164" t="s">
        <v>290</v>
      </c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165"/>
      <c r="AV49" s="165"/>
      <c r="AW49" s="165"/>
      <c r="AX49" s="165"/>
      <c r="AY49" s="165"/>
      <c r="AZ49" s="165"/>
      <c r="BA49" s="165"/>
      <c r="BB49" s="165"/>
      <c r="BC49" s="165"/>
      <c r="BD49" s="165"/>
      <c r="BE49" s="165"/>
      <c r="BF49" s="165"/>
      <c r="BG49" s="165"/>
      <c r="BH49" s="165"/>
      <c r="BI49" s="165"/>
      <c r="BJ49" s="165"/>
      <c r="BK49" s="165"/>
      <c r="BL49" s="165"/>
      <c r="BM49" s="165"/>
      <c r="BN49" s="165"/>
      <c r="BO49" s="165"/>
      <c r="BP49" s="165"/>
      <c r="BQ49" s="165"/>
      <c r="BR49" s="165"/>
      <c r="BS49" s="165"/>
      <c r="BT49" s="165"/>
      <c r="BU49" s="165"/>
      <c r="BV49" s="165"/>
      <c r="BW49" s="165"/>
      <c r="BX49" s="165"/>
      <c r="BY49" s="165"/>
      <c r="BZ49" s="165"/>
      <c r="CA49" s="165"/>
      <c r="CB49" s="157">
        <f>SUM(E49:CA49)</f>
        <v>0</v>
      </c>
      <c r="CC49" s="42">
        <v>850</v>
      </c>
      <c r="CD49" s="42">
        <f>CC49-CC49*CD9</f>
        <v>-666400</v>
      </c>
      <c r="CE49" s="42"/>
      <c r="CF49" s="42">
        <f>CB49*CE49</f>
        <v>0</v>
      </c>
    </row>
    <row r="50" spans="1:84" ht="19.5" customHeight="1">
      <c r="A50" s="158" t="s">
        <v>299</v>
      </c>
      <c r="B50" s="162" t="s">
        <v>203</v>
      </c>
      <c r="C50" s="163" t="s">
        <v>300</v>
      </c>
      <c r="D50" s="164" t="s">
        <v>290</v>
      </c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  <c r="BI50" s="165"/>
      <c r="BJ50" s="165"/>
      <c r="BK50" s="165"/>
      <c r="BL50" s="165"/>
      <c r="BM50" s="165"/>
      <c r="BN50" s="165"/>
      <c r="BO50" s="165"/>
      <c r="BP50" s="165"/>
      <c r="BQ50" s="165"/>
      <c r="BR50" s="165"/>
      <c r="BS50" s="165"/>
      <c r="BT50" s="165"/>
      <c r="BU50" s="165"/>
      <c r="BV50" s="165"/>
      <c r="BW50" s="165"/>
      <c r="BX50" s="165"/>
      <c r="BY50" s="165"/>
      <c r="BZ50" s="165"/>
      <c r="CA50" s="165"/>
      <c r="CB50" s="157">
        <f>SUM(E50:CA50)</f>
        <v>0</v>
      </c>
      <c r="CC50" s="42">
        <v>580</v>
      </c>
      <c r="CD50" s="42">
        <f>CC50-CC50*CD8</f>
        <v>-382220</v>
      </c>
      <c r="CE50" s="42"/>
      <c r="CF50" s="42">
        <f>CB50*CE50</f>
        <v>0</v>
      </c>
    </row>
    <row r="51" spans="1:84" ht="19.5" customHeight="1">
      <c r="A51" s="158" t="s">
        <v>301</v>
      </c>
      <c r="B51" s="162" t="s">
        <v>203</v>
      </c>
      <c r="C51" s="163" t="s">
        <v>302</v>
      </c>
      <c r="D51" s="164" t="s">
        <v>290</v>
      </c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5"/>
      <c r="BC51" s="165"/>
      <c r="BD51" s="165"/>
      <c r="BE51" s="165"/>
      <c r="BF51" s="165"/>
      <c r="BG51" s="165"/>
      <c r="BH51" s="165"/>
      <c r="BI51" s="165"/>
      <c r="BJ51" s="165"/>
      <c r="BK51" s="165"/>
      <c r="BL51" s="165"/>
      <c r="BM51" s="165"/>
      <c r="BN51" s="165"/>
      <c r="BO51" s="165"/>
      <c r="BP51" s="165"/>
      <c r="BQ51" s="165"/>
      <c r="BR51" s="165"/>
      <c r="BS51" s="165"/>
      <c r="BT51" s="165"/>
      <c r="BU51" s="165"/>
      <c r="BV51" s="165"/>
      <c r="BW51" s="165"/>
      <c r="BX51" s="165"/>
      <c r="BY51" s="165"/>
      <c r="BZ51" s="165"/>
      <c r="CA51" s="165"/>
      <c r="CB51" s="157">
        <f>SUM(E51:CA51)</f>
        <v>0</v>
      </c>
      <c r="CC51" s="42">
        <v>850</v>
      </c>
      <c r="CD51" s="42">
        <f>CC51-CC51*CD10</f>
        <v>-781150</v>
      </c>
      <c r="CE51" s="42"/>
      <c r="CF51" s="42">
        <f>CB51*CE51</f>
        <v>0</v>
      </c>
    </row>
    <row r="52" spans="1:84" ht="19.5" customHeight="1">
      <c r="A52" s="158" t="s">
        <v>303</v>
      </c>
      <c r="B52" s="162" t="s">
        <v>203</v>
      </c>
      <c r="C52" s="163" t="s">
        <v>304</v>
      </c>
      <c r="D52" s="164" t="s">
        <v>290</v>
      </c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  <c r="BI52" s="165"/>
      <c r="BJ52" s="165"/>
      <c r="BK52" s="165"/>
      <c r="BL52" s="165"/>
      <c r="BM52" s="165"/>
      <c r="BN52" s="165"/>
      <c r="BO52" s="165"/>
      <c r="BP52" s="165"/>
      <c r="BQ52" s="165"/>
      <c r="BR52" s="165"/>
      <c r="BS52" s="165"/>
      <c r="BT52" s="165"/>
      <c r="BU52" s="165"/>
      <c r="BV52" s="165"/>
      <c r="BW52" s="165"/>
      <c r="BX52" s="165"/>
      <c r="BY52" s="165"/>
      <c r="BZ52" s="165"/>
      <c r="CA52" s="165"/>
      <c r="CB52" s="157">
        <f>SUM(E52:CA52)</f>
        <v>0</v>
      </c>
      <c r="CC52" s="42">
        <v>580</v>
      </c>
      <c r="CD52" s="42">
        <f>CC52-CC52*CD10</f>
        <v>-533020</v>
      </c>
      <c r="CE52" s="42"/>
      <c r="CF52" s="42">
        <f>CB52*CE52</f>
        <v>0</v>
      </c>
    </row>
    <row r="53" spans="1:84" ht="19.5" customHeight="1">
      <c r="A53" s="158" t="s">
        <v>305</v>
      </c>
      <c r="B53" s="162" t="s">
        <v>203</v>
      </c>
      <c r="C53" s="163" t="s">
        <v>306</v>
      </c>
      <c r="D53" s="164" t="s">
        <v>290</v>
      </c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165"/>
      <c r="AV53" s="165"/>
      <c r="AW53" s="165"/>
      <c r="AX53" s="165"/>
      <c r="AY53" s="165"/>
      <c r="AZ53" s="165"/>
      <c r="BA53" s="165"/>
      <c r="BB53" s="165"/>
      <c r="BC53" s="165"/>
      <c r="BD53" s="165"/>
      <c r="BE53" s="165"/>
      <c r="BF53" s="165"/>
      <c r="BG53" s="165"/>
      <c r="BH53" s="165"/>
      <c r="BI53" s="165"/>
      <c r="BJ53" s="165"/>
      <c r="BK53" s="165"/>
      <c r="BL53" s="165"/>
      <c r="BM53" s="165"/>
      <c r="BN53" s="165"/>
      <c r="BO53" s="165"/>
      <c r="BP53" s="165"/>
      <c r="BQ53" s="165"/>
      <c r="BR53" s="165"/>
      <c r="BS53" s="165"/>
      <c r="BT53" s="165"/>
      <c r="BU53" s="165"/>
      <c r="BV53" s="165"/>
      <c r="BW53" s="165"/>
      <c r="BX53" s="165"/>
      <c r="BY53" s="165"/>
      <c r="BZ53" s="165"/>
      <c r="CA53" s="165"/>
      <c r="CB53" s="157">
        <f>SUM(E53:CA53)</f>
        <v>0</v>
      </c>
      <c r="CC53" s="42">
        <v>850</v>
      </c>
      <c r="CD53" s="42" t="e">
        <f>CC53-CC53*#REF!</f>
        <v>#REF!</v>
      </c>
      <c r="CE53" s="42"/>
      <c r="CF53" s="42">
        <f>CB53*CE53</f>
        <v>0</v>
      </c>
    </row>
    <row r="54" spans="1:84" ht="19.5" customHeight="1">
      <c r="A54" s="158" t="s">
        <v>307</v>
      </c>
      <c r="B54" s="162" t="s">
        <v>203</v>
      </c>
      <c r="C54" s="163" t="s">
        <v>308</v>
      </c>
      <c r="D54" s="164" t="s">
        <v>290</v>
      </c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165"/>
      <c r="AV54" s="165"/>
      <c r="AW54" s="165"/>
      <c r="AX54" s="165"/>
      <c r="AY54" s="165"/>
      <c r="AZ54" s="165"/>
      <c r="BA54" s="165"/>
      <c r="BB54" s="165"/>
      <c r="BC54" s="165"/>
      <c r="BD54" s="165"/>
      <c r="BE54" s="165"/>
      <c r="BF54" s="165"/>
      <c r="BG54" s="165"/>
      <c r="BH54" s="165"/>
      <c r="BI54" s="165"/>
      <c r="BJ54" s="165"/>
      <c r="BK54" s="165"/>
      <c r="BL54" s="165"/>
      <c r="BM54" s="165"/>
      <c r="BN54" s="165"/>
      <c r="BO54" s="165"/>
      <c r="BP54" s="165"/>
      <c r="BQ54" s="165"/>
      <c r="BR54" s="165"/>
      <c r="BS54" s="165"/>
      <c r="BT54" s="165"/>
      <c r="BU54" s="165"/>
      <c r="BV54" s="165"/>
      <c r="BW54" s="165"/>
      <c r="BX54" s="165"/>
      <c r="BY54" s="165"/>
      <c r="BZ54" s="165"/>
      <c r="CA54" s="165"/>
      <c r="CB54" s="157">
        <f>SUM(E54:CA54)</f>
        <v>0</v>
      </c>
      <c r="CC54" s="42">
        <v>580</v>
      </c>
      <c r="CD54" s="42" t="e">
        <f>CC54-CC54*#REF!</f>
        <v>#REF!</v>
      </c>
      <c r="CE54" s="42"/>
      <c r="CF54" s="42">
        <f>CB54*CE54</f>
        <v>0</v>
      </c>
    </row>
    <row r="55" spans="1:84" ht="19.5" customHeight="1">
      <c r="A55" s="158" t="s">
        <v>309</v>
      </c>
      <c r="B55" s="162" t="s">
        <v>203</v>
      </c>
      <c r="C55" s="163" t="s">
        <v>310</v>
      </c>
      <c r="D55" s="164" t="s">
        <v>290</v>
      </c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  <c r="AY55" s="165"/>
      <c r="AZ55" s="165"/>
      <c r="BA55" s="165"/>
      <c r="BB55" s="165"/>
      <c r="BC55" s="165"/>
      <c r="BD55" s="165"/>
      <c r="BE55" s="165"/>
      <c r="BF55" s="165"/>
      <c r="BG55" s="165"/>
      <c r="BH55" s="165"/>
      <c r="BI55" s="165"/>
      <c r="BJ55" s="165"/>
      <c r="BK55" s="165"/>
      <c r="BL55" s="165"/>
      <c r="BM55" s="165"/>
      <c r="BN55" s="165"/>
      <c r="BO55" s="165"/>
      <c r="BP55" s="165"/>
      <c r="BQ55" s="165"/>
      <c r="BR55" s="165"/>
      <c r="BS55" s="165"/>
      <c r="BT55" s="165"/>
      <c r="BU55" s="165"/>
      <c r="BV55" s="165"/>
      <c r="BW55" s="165"/>
      <c r="BX55" s="165"/>
      <c r="BY55" s="165"/>
      <c r="BZ55" s="165"/>
      <c r="CA55" s="165"/>
      <c r="CB55" s="157">
        <f>SUM(E55:CA55)</f>
        <v>0</v>
      </c>
      <c r="CC55" s="42">
        <v>850</v>
      </c>
      <c r="CD55" s="42">
        <f>CC55-CC55*CD15</f>
        <v>-730150</v>
      </c>
      <c r="CE55" s="42"/>
      <c r="CF55" s="42">
        <f>CB55*CE55</f>
        <v>0</v>
      </c>
    </row>
    <row r="56" spans="1:84" ht="19.5" customHeight="1">
      <c r="A56" s="158" t="s">
        <v>311</v>
      </c>
      <c r="B56" s="159" t="s">
        <v>203</v>
      </c>
      <c r="C56" s="160" t="s">
        <v>312</v>
      </c>
      <c r="D56" s="95" t="s">
        <v>313</v>
      </c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56"/>
      <c r="AO56" s="156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56"/>
      <c r="BA56" s="156"/>
      <c r="BB56" s="156"/>
      <c r="BC56" s="156"/>
      <c r="BD56" s="156"/>
      <c r="BE56" s="156"/>
      <c r="BF56" s="156"/>
      <c r="BG56" s="156"/>
      <c r="BH56" s="156"/>
      <c r="BI56" s="156"/>
      <c r="BJ56" s="156"/>
      <c r="BK56" s="156"/>
      <c r="BL56" s="156"/>
      <c r="BM56" s="156"/>
      <c r="BN56" s="156"/>
      <c r="BO56" s="156"/>
      <c r="BP56" s="156"/>
      <c r="BQ56" s="156"/>
      <c r="BR56" s="156"/>
      <c r="BS56" s="156"/>
      <c r="BT56" s="156"/>
      <c r="BU56" s="156"/>
      <c r="BV56" s="156"/>
      <c r="BW56" s="156"/>
      <c r="BX56" s="156"/>
      <c r="BY56" s="156"/>
      <c r="BZ56" s="156"/>
      <c r="CA56" s="156"/>
      <c r="CB56" s="157">
        <f>SUM(E56:CA56)</f>
        <v>0</v>
      </c>
      <c r="CC56" s="60">
        <v>580</v>
      </c>
      <c r="CD56" s="60">
        <f>CC56-CC56*CD16</f>
        <v>580</v>
      </c>
      <c r="CE56" s="60"/>
      <c r="CF56" s="42">
        <f>CB56*CE56</f>
        <v>0</v>
      </c>
    </row>
    <row r="57" spans="1:84" ht="19.5" customHeight="1">
      <c r="A57" s="158" t="s">
        <v>314</v>
      </c>
      <c r="B57" s="159" t="s">
        <v>203</v>
      </c>
      <c r="C57" s="160" t="s">
        <v>315</v>
      </c>
      <c r="D57" s="95" t="s">
        <v>313</v>
      </c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  <c r="AU57" s="156"/>
      <c r="AV57" s="156"/>
      <c r="AW57" s="156"/>
      <c r="AX57" s="156"/>
      <c r="AY57" s="156"/>
      <c r="AZ57" s="156"/>
      <c r="BA57" s="156"/>
      <c r="BB57" s="156"/>
      <c r="BC57" s="156"/>
      <c r="BD57" s="156"/>
      <c r="BE57" s="156"/>
      <c r="BF57" s="156"/>
      <c r="BG57" s="156"/>
      <c r="BH57" s="156"/>
      <c r="BI57" s="156"/>
      <c r="BJ57" s="156"/>
      <c r="BK57" s="156"/>
      <c r="BL57" s="156"/>
      <c r="BM57" s="156"/>
      <c r="BN57" s="156"/>
      <c r="BO57" s="156"/>
      <c r="BP57" s="156"/>
      <c r="BQ57" s="156"/>
      <c r="BR57" s="156"/>
      <c r="BS57" s="156"/>
      <c r="BT57" s="156"/>
      <c r="BU57" s="156"/>
      <c r="BV57" s="156"/>
      <c r="BW57" s="156"/>
      <c r="BX57" s="156"/>
      <c r="BY57" s="156"/>
      <c r="BZ57" s="156"/>
      <c r="CA57" s="156"/>
      <c r="CB57" s="157">
        <f>SUM(E57:CA57)</f>
        <v>0</v>
      </c>
      <c r="CC57" s="60">
        <v>850</v>
      </c>
      <c r="CD57" s="60" t="e">
        <f>CC57-CC57*#REF!</f>
        <v>#REF!</v>
      </c>
      <c r="CE57" s="60"/>
      <c r="CF57" s="42">
        <f>CB57*CE57</f>
        <v>0</v>
      </c>
    </row>
    <row r="58" spans="1:84" ht="19.5" customHeight="1">
      <c r="A58" s="158" t="s">
        <v>316</v>
      </c>
      <c r="B58" s="159" t="s">
        <v>203</v>
      </c>
      <c r="C58" s="160" t="s">
        <v>317</v>
      </c>
      <c r="D58" s="95" t="s">
        <v>313</v>
      </c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/>
      <c r="AQ58" s="156"/>
      <c r="AR58" s="156"/>
      <c r="AS58" s="156"/>
      <c r="AT58" s="156"/>
      <c r="AU58" s="156"/>
      <c r="AV58" s="156"/>
      <c r="AW58" s="156"/>
      <c r="AX58" s="156"/>
      <c r="AY58" s="156"/>
      <c r="AZ58" s="156"/>
      <c r="BA58" s="156"/>
      <c r="BB58" s="156"/>
      <c r="BC58" s="156"/>
      <c r="BD58" s="156"/>
      <c r="BE58" s="156"/>
      <c r="BF58" s="156"/>
      <c r="BG58" s="156"/>
      <c r="BH58" s="156"/>
      <c r="BI58" s="156"/>
      <c r="BJ58" s="156"/>
      <c r="BK58" s="156"/>
      <c r="BL58" s="156"/>
      <c r="BM58" s="156"/>
      <c r="BN58" s="156"/>
      <c r="BO58" s="156"/>
      <c r="BP58" s="156"/>
      <c r="BQ58" s="156"/>
      <c r="BR58" s="156"/>
      <c r="BS58" s="156"/>
      <c r="BT58" s="156"/>
      <c r="BU58" s="156"/>
      <c r="BV58" s="156"/>
      <c r="BW58" s="156"/>
      <c r="BX58" s="156"/>
      <c r="BY58" s="156"/>
      <c r="BZ58" s="156"/>
      <c r="CA58" s="156"/>
      <c r="CB58" s="157">
        <f>SUM(E58:CA58)</f>
        <v>0</v>
      </c>
      <c r="CC58" s="60">
        <v>580</v>
      </c>
      <c r="CD58" s="60" t="e">
        <f>CC58-CC58*#REF!</f>
        <v>#REF!</v>
      </c>
      <c r="CE58" s="60"/>
      <c r="CF58" s="42">
        <f>CB58*CE58</f>
        <v>0</v>
      </c>
    </row>
    <row r="59" spans="1:84" ht="19.5" customHeight="1">
      <c r="A59" s="167" t="s">
        <v>318</v>
      </c>
      <c r="B59" s="159" t="s">
        <v>203</v>
      </c>
      <c r="C59" s="160" t="s">
        <v>319</v>
      </c>
      <c r="D59" s="95" t="s">
        <v>313</v>
      </c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  <c r="AU59" s="156"/>
      <c r="AV59" s="156"/>
      <c r="AW59" s="156"/>
      <c r="AX59" s="156"/>
      <c r="AY59" s="156"/>
      <c r="AZ59" s="156"/>
      <c r="BA59" s="156"/>
      <c r="BB59" s="156"/>
      <c r="BC59" s="156"/>
      <c r="BD59" s="156"/>
      <c r="BE59" s="156"/>
      <c r="BF59" s="156"/>
      <c r="BG59" s="156"/>
      <c r="BH59" s="156"/>
      <c r="BI59" s="156"/>
      <c r="BJ59" s="156"/>
      <c r="BK59" s="156"/>
      <c r="BL59" s="156"/>
      <c r="BM59" s="156"/>
      <c r="BN59" s="156"/>
      <c r="BO59" s="156"/>
      <c r="BP59" s="156"/>
      <c r="BQ59" s="156"/>
      <c r="BR59" s="156"/>
      <c r="BS59" s="156"/>
      <c r="BT59" s="156"/>
      <c r="BU59" s="156"/>
      <c r="BV59" s="156"/>
      <c r="BW59" s="156"/>
      <c r="BX59" s="156"/>
      <c r="BY59" s="156"/>
      <c r="BZ59" s="156"/>
      <c r="CA59" s="156"/>
      <c r="CB59" s="157">
        <f>SUM(E59:CA59)</f>
        <v>0</v>
      </c>
      <c r="CC59" s="60">
        <v>850</v>
      </c>
      <c r="CD59" s="60">
        <f>CC59-CC59*CD20</f>
        <v>-492150</v>
      </c>
      <c r="CE59" s="60"/>
      <c r="CF59" s="42">
        <f>CB59*CE59</f>
        <v>0</v>
      </c>
    </row>
    <row r="65534" spans="2:3" ht="12.75">
      <c r="B65534" s="148"/>
      <c r="C65534" s="149"/>
    </row>
  </sheetData>
  <sheetProtection selectLockedCells="1" selectUnlockedCells="1"/>
  <mergeCells count="1377">
    <mergeCell ref="D2:J2"/>
    <mergeCell ref="B5:C5"/>
    <mergeCell ref="E5:G5"/>
    <mergeCell ref="H5:J5"/>
    <mergeCell ref="K5:M5"/>
    <mergeCell ref="N5:P5"/>
    <mergeCell ref="Q5:S5"/>
    <mergeCell ref="T5:V5"/>
    <mergeCell ref="W5:Y5"/>
    <mergeCell ref="Z5:AB5"/>
    <mergeCell ref="AC5:AE5"/>
    <mergeCell ref="AF5:AH5"/>
    <mergeCell ref="AI5:AK5"/>
    <mergeCell ref="AL5:AN5"/>
    <mergeCell ref="AO5:AQ5"/>
    <mergeCell ref="AR5:AT5"/>
    <mergeCell ref="AU5:AW5"/>
    <mergeCell ref="AX5:AZ5"/>
    <mergeCell ref="BA5:BC5"/>
    <mergeCell ref="BD5:BF5"/>
    <mergeCell ref="BG5:BI5"/>
    <mergeCell ref="BJ5:BL5"/>
    <mergeCell ref="BM5:BO5"/>
    <mergeCell ref="BP5:BR5"/>
    <mergeCell ref="BS5:BU5"/>
    <mergeCell ref="BV5:BX5"/>
    <mergeCell ref="BY5:CA5"/>
    <mergeCell ref="E6:G6"/>
    <mergeCell ref="H6:J6"/>
    <mergeCell ref="K6:M6"/>
    <mergeCell ref="N6:P6"/>
    <mergeCell ref="Q6:S6"/>
    <mergeCell ref="T6:V6"/>
    <mergeCell ref="W6:Y6"/>
    <mergeCell ref="Z6:AB6"/>
    <mergeCell ref="AC6:AE6"/>
    <mergeCell ref="AF6:AH6"/>
    <mergeCell ref="AI6:AK6"/>
    <mergeCell ref="AL6:AN6"/>
    <mergeCell ref="AO6:AQ6"/>
    <mergeCell ref="AR6:AT6"/>
    <mergeCell ref="AU6:AW6"/>
    <mergeCell ref="AX6:AZ6"/>
    <mergeCell ref="BA6:BC6"/>
    <mergeCell ref="BD6:BF6"/>
    <mergeCell ref="BG6:BI6"/>
    <mergeCell ref="BJ6:BL6"/>
    <mergeCell ref="BM6:BO6"/>
    <mergeCell ref="BP6:BR6"/>
    <mergeCell ref="BS6:BU6"/>
    <mergeCell ref="BV6:BX6"/>
    <mergeCell ref="BY6:CA6"/>
    <mergeCell ref="E7:G7"/>
    <mergeCell ref="H7:J7"/>
    <mergeCell ref="K7:M7"/>
    <mergeCell ref="N7:P7"/>
    <mergeCell ref="Q7:S7"/>
    <mergeCell ref="T7:V7"/>
    <mergeCell ref="W7:Y7"/>
    <mergeCell ref="Z7:AB7"/>
    <mergeCell ref="AC7:AE7"/>
    <mergeCell ref="AF7:AH7"/>
    <mergeCell ref="AI7:AK7"/>
    <mergeCell ref="AL7:AN7"/>
    <mergeCell ref="AO7:AQ7"/>
    <mergeCell ref="AR7:AT7"/>
    <mergeCell ref="AU7:AW7"/>
    <mergeCell ref="AX7:AZ7"/>
    <mergeCell ref="BA7:BC7"/>
    <mergeCell ref="BD7:BF7"/>
    <mergeCell ref="BG7:BI7"/>
    <mergeCell ref="BJ7:BL7"/>
    <mergeCell ref="BM7:BO7"/>
    <mergeCell ref="BP7:BR7"/>
    <mergeCell ref="BS7:BU7"/>
    <mergeCell ref="BV7:BX7"/>
    <mergeCell ref="BY7:CA7"/>
    <mergeCell ref="E8:G8"/>
    <mergeCell ref="H8:J8"/>
    <mergeCell ref="K8:M8"/>
    <mergeCell ref="N8:P8"/>
    <mergeCell ref="Q8:S8"/>
    <mergeCell ref="T8:V8"/>
    <mergeCell ref="W8:Y8"/>
    <mergeCell ref="Z8:AB8"/>
    <mergeCell ref="AC8:AE8"/>
    <mergeCell ref="AF8:AH8"/>
    <mergeCell ref="AI8:AK8"/>
    <mergeCell ref="AL8:AN8"/>
    <mergeCell ref="AO8:AQ8"/>
    <mergeCell ref="AR8:AT8"/>
    <mergeCell ref="AU8:AW8"/>
    <mergeCell ref="AX8:AZ8"/>
    <mergeCell ref="BA8:BC8"/>
    <mergeCell ref="BD8:BF8"/>
    <mergeCell ref="BG8:BI8"/>
    <mergeCell ref="BJ8:BL8"/>
    <mergeCell ref="BM8:BO8"/>
    <mergeCell ref="BP8:BR8"/>
    <mergeCell ref="BS8:BU8"/>
    <mergeCell ref="BV8:BX8"/>
    <mergeCell ref="BY8:CA8"/>
    <mergeCell ref="E9:G9"/>
    <mergeCell ref="H9:J9"/>
    <mergeCell ref="K9:M9"/>
    <mergeCell ref="N9:P9"/>
    <mergeCell ref="Q9:S9"/>
    <mergeCell ref="T9:V9"/>
    <mergeCell ref="W9:Y9"/>
    <mergeCell ref="Z9:AB9"/>
    <mergeCell ref="AC9:AE9"/>
    <mergeCell ref="AF9:AH9"/>
    <mergeCell ref="AI9:AK9"/>
    <mergeCell ref="AL9:AN9"/>
    <mergeCell ref="AO9:AQ9"/>
    <mergeCell ref="AR9:AT9"/>
    <mergeCell ref="AU9:AW9"/>
    <mergeCell ref="AX9:AZ9"/>
    <mergeCell ref="BA9:BC9"/>
    <mergeCell ref="BD9:BF9"/>
    <mergeCell ref="BG9:BI9"/>
    <mergeCell ref="BJ9:BL9"/>
    <mergeCell ref="BM9:BO9"/>
    <mergeCell ref="BP9:BR9"/>
    <mergeCell ref="BS9:BU9"/>
    <mergeCell ref="BV9:BX9"/>
    <mergeCell ref="BY9:CA9"/>
    <mergeCell ref="E10:G10"/>
    <mergeCell ref="H10:J10"/>
    <mergeCell ref="K10:M10"/>
    <mergeCell ref="N10:P10"/>
    <mergeCell ref="Q10:S10"/>
    <mergeCell ref="T10:V10"/>
    <mergeCell ref="W10:Y10"/>
    <mergeCell ref="Z10:AB10"/>
    <mergeCell ref="AC10:AE10"/>
    <mergeCell ref="AF10:AH10"/>
    <mergeCell ref="AI10:AK10"/>
    <mergeCell ref="AL10:AN10"/>
    <mergeCell ref="AO10:AQ10"/>
    <mergeCell ref="AR10:AT10"/>
    <mergeCell ref="AU10:AW10"/>
    <mergeCell ref="AX10:AZ10"/>
    <mergeCell ref="BA10:BC10"/>
    <mergeCell ref="BD10:BF10"/>
    <mergeCell ref="BG10:BI10"/>
    <mergeCell ref="BJ10:BL10"/>
    <mergeCell ref="BM10:BO10"/>
    <mergeCell ref="BP10:BR10"/>
    <mergeCell ref="BS10:BU10"/>
    <mergeCell ref="BV10:BX10"/>
    <mergeCell ref="BY10:CA10"/>
    <mergeCell ref="E11:G11"/>
    <mergeCell ref="H11:J11"/>
    <mergeCell ref="K11:M11"/>
    <mergeCell ref="N11:P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O11:AQ11"/>
    <mergeCell ref="AR11:AT11"/>
    <mergeCell ref="AU11:AW11"/>
    <mergeCell ref="AX11:AZ11"/>
    <mergeCell ref="BA11:BC11"/>
    <mergeCell ref="BD11:BF11"/>
    <mergeCell ref="BG11:BI11"/>
    <mergeCell ref="BJ11:BL11"/>
    <mergeCell ref="BM11:BO11"/>
    <mergeCell ref="BP11:BR11"/>
    <mergeCell ref="BS11:BU11"/>
    <mergeCell ref="BV11:BX11"/>
    <mergeCell ref="BY11:CA11"/>
    <mergeCell ref="E12:G12"/>
    <mergeCell ref="H12:J12"/>
    <mergeCell ref="K12:M12"/>
    <mergeCell ref="N12:P12"/>
    <mergeCell ref="Q12:S12"/>
    <mergeCell ref="T12:V12"/>
    <mergeCell ref="W12:Y12"/>
    <mergeCell ref="Z12:AB12"/>
    <mergeCell ref="AC12:AE12"/>
    <mergeCell ref="AF12:AH12"/>
    <mergeCell ref="AI12:AK12"/>
    <mergeCell ref="AL12:AN12"/>
    <mergeCell ref="AO12:AQ12"/>
    <mergeCell ref="AR12:AT12"/>
    <mergeCell ref="AU12:AW12"/>
    <mergeCell ref="AX12:AZ12"/>
    <mergeCell ref="BA12:BC12"/>
    <mergeCell ref="BD12:BF12"/>
    <mergeCell ref="BG12:BI12"/>
    <mergeCell ref="BJ12:BL12"/>
    <mergeCell ref="BM12:BO12"/>
    <mergeCell ref="BP12:BR12"/>
    <mergeCell ref="BS12:BU12"/>
    <mergeCell ref="BV12:BX12"/>
    <mergeCell ref="BY12:CA12"/>
    <mergeCell ref="E13:G13"/>
    <mergeCell ref="H13:J13"/>
    <mergeCell ref="K13:M13"/>
    <mergeCell ref="N13:P13"/>
    <mergeCell ref="Q13:S13"/>
    <mergeCell ref="T13:V13"/>
    <mergeCell ref="W13:Y13"/>
    <mergeCell ref="Z13:AB13"/>
    <mergeCell ref="AC13:AE13"/>
    <mergeCell ref="AF13:AH13"/>
    <mergeCell ref="AI13:AK13"/>
    <mergeCell ref="AL13:AN13"/>
    <mergeCell ref="AO13:AQ13"/>
    <mergeCell ref="AR13:AT13"/>
    <mergeCell ref="AU13:AW13"/>
    <mergeCell ref="AX13:AZ13"/>
    <mergeCell ref="BA13:BC13"/>
    <mergeCell ref="BD13:BF13"/>
    <mergeCell ref="BG13:BI13"/>
    <mergeCell ref="BJ13:BL13"/>
    <mergeCell ref="BM13:BO13"/>
    <mergeCell ref="BP13:BR13"/>
    <mergeCell ref="BS13:BU13"/>
    <mergeCell ref="BV13:BX13"/>
    <mergeCell ref="BY13:CA13"/>
    <mergeCell ref="E14:G14"/>
    <mergeCell ref="H14:J14"/>
    <mergeCell ref="K14:M14"/>
    <mergeCell ref="N14:P14"/>
    <mergeCell ref="Q14:S14"/>
    <mergeCell ref="T14:V14"/>
    <mergeCell ref="W14:Y14"/>
    <mergeCell ref="Z14:AB14"/>
    <mergeCell ref="AC14:AE14"/>
    <mergeCell ref="AF14:AH14"/>
    <mergeCell ref="AI14:AK14"/>
    <mergeCell ref="AL14:AN14"/>
    <mergeCell ref="AO14:AQ14"/>
    <mergeCell ref="AR14:AT14"/>
    <mergeCell ref="AU14:AW14"/>
    <mergeCell ref="AX14:AZ14"/>
    <mergeCell ref="BA14:BC14"/>
    <mergeCell ref="BD14:BF14"/>
    <mergeCell ref="BG14:BI14"/>
    <mergeCell ref="BJ14:BL14"/>
    <mergeCell ref="BM14:BO14"/>
    <mergeCell ref="BP14:BR14"/>
    <mergeCell ref="BS14:BU14"/>
    <mergeCell ref="BV14:BX14"/>
    <mergeCell ref="BY14:CA14"/>
    <mergeCell ref="E15:G15"/>
    <mergeCell ref="H15:J15"/>
    <mergeCell ref="K15:M15"/>
    <mergeCell ref="N15:P15"/>
    <mergeCell ref="Q15:S15"/>
    <mergeCell ref="T15:V15"/>
    <mergeCell ref="W15:Y15"/>
    <mergeCell ref="Z15:AB15"/>
    <mergeCell ref="AC15:AE15"/>
    <mergeCell ref="AF15:AH15"/>
    <mergeCell ref="AI15:AK15"/>
    <mergeCell ref="AL15:AN15"/>
    <mergeCell ref="AO15:AQ15"/>
    <mergeCell ref="AR15:AT15"/>
    <mergeCell ref="AU15:AW15"/>
    <mergeCell ref="AX15:AZ15"/>
    <mergeCell ref="BA15:BC15"/>
    <mergeCell ref="BD15:BF15"/>
    <mergeCell ref="BG15:BI15"/>
    <mergeCell ref="BJ15:BL15"/>
    <mergeCell ref="BM15:BO15"/>
    <mergeCell ref="BP15:BR15"/>
    <mergeCell ref="BS15:BU15"/>
    <mergeCell ref="BV15:BX15"/>
    <mergeCell ref="BY15:CA15"/>
    <mergeCell ref="E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AF16:AH16"/>
    <mergeCell ref="AI16:AK16"/>
    <mergeCell ref="AL16:AN16"/>
    <mergeCell ref="AO16:AQ16"/>
    <mergeCell ref="AR16:AT16"/>
    <mergeCell ref="AU16:AW16"/>
    <mergeCell ref="AX16:AZ16"/>
    <mergeCell ref="BA16:BC16"/>
    <mergeCell ref="BD16:BF16"/>
    <mergeCell ref="BG16:BI16"/>
    <mergeCell ref="BJ16:BL16"/>
    <mergeCell ref="BM16:BO16"/>
    <mergeCell ref="BP16:BR16"/>
    <mergeCell ref="BS16:BU16"/>
    <mergeCell ref="BV16:BX16"/>
    <mergeCell ref="BY16:CA16"/>
    <mergeCell ref="E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AI17:AK17"/>
    <mergeCell ref="AL17:AN17"/>
    <mergeCell ref="AO17:AQ17"/>
    <mergeCell ref="AR17:AT17"/>
    <mergeCell ref="AU17:AW17"/>
    <mergeCell ref="AX17:AZ17"/>
    <mergeCell ref="BA17:BC17"/>
    <mergeCell ref="BD17:BF17"/>
    <mergeCell ref="BG17:BI17"/>
    <mergeCell ref="BJ17:BL17"/>
    <mergeCell ref="BM17:BO17"/>
    <mergeCell ref="BP17:BR17"/>
    <mergeCell ref="BS17:BU17"/>
    <mergeCell ref="BV17:BX17"/>
    <mergeCell ref="BY17:CA17"/>
    <mergeCell ref="E18:G18"/>
    <mergeCell ref="H18:J18"/>
    <mergeCell ref="K18:M18"/>
    <mergeCell ref="N18:P18"/>
    <mergeCell ref="Q18:S18"/>
    <mergeCell ref="T18:V18"/>
    <mergeCell ref="W18:Y18"/>
    <mergeCell ref="Z18:AB18"/>
    <mergeCell ref="AC18:AE18"/>
    <mergeCell ref="AF18:AH18"/>
    <mergeCell ref="AI18:AK18"/>
    <mergeCell ref="AL18:AN18"/>
    <mergeCell ref="AO18:AQ18"/>
    <mergeCell ref="AR18:AT18"/>
    <mergeCell ref="AU18:AW18"/>
    <mergeCell ref="AX18:AZ18"/>
    <mergeCell ref="BA18:BC18"/>
    <mergeCell ref="BD18:BF18"/>
    <mergeCell ref="BG18:BI18"/>
    <mergeCell ref="BJ18:BL18"/>
    <mergeCell ref="BM18:BO18"/>
    <mergeCell ref="BP18:BR18"/>
    <mergeCell ref="BS18:BU18"/>
    <mergeCell ref="BV18:BX18"/>
    <mergeCell ref="BY18:CA18"/>
    <mergeCell ref="E19:G19"/>
    <mergeCell ref="H19:J19"/>
    <mergeCell ref="K19:M19"/>
    <mergeCell ref="N19:P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O19:AQ19"/>
    <mergeCell ref="AR19:AT19"/>
    <mergeCell ref="AU19:AW19"/>
    <mergeCell ref="AX19:AZ19"/>
    <mergeCell ref="BA19:BC19"/>
    <mergeCell ref="BD19:BF19"/>
    <mergeCell ref="BG19:BI19"/>
    <mergeCell ref="BJ19:BL19"/>
    <mergeCell ref="BM19:BO19"/>
    <mergeCell ref="BP19:BR19"/>
    <mergeCell ref="BS19:BU19"/>
    <mergeCell ref="BV19:BX19"/>
    <mergeCell ref="BY19:CA19"/>
    <mergeCell ref="E20:G20"/>
    <mergeCell ref="H20:J20"/>
    <mergeCell ref="K20:M20"/>
    <mergeCell ref="N20:P20"/>
    <mergeCell ref="Q20:S20"/>
    <mergeCell ref="T20:V20"/>
    <mergeCell ref="W20:Y20"/>
    <mergeCell ref="Z20:AB20"/>
    <mergeCell ref="AC20:AE20"/>
    <mergeCell ref="AF20:AH20"/>
    <mergeCell ref="AI20:AK20"/>
    <mergeCell ref="AL20:AN20"/>
    <mergeCell ref="AO20:AQ20"/>
    <mergeCell ref="AR20:AT20"/>
    <mergeCell ref="AU20:AW20"/>
    <mergeCell ref="AX20:AZ20"/>
    <mergeCell ref="BA20:BC20"/>
    <mergeCell ref="BD20:BF20"/>
    <mergeCell ref="BG20:BI20"/>
    <mergeCell ref="BJ20:BL20"/>
    <mergeCell ref="BM20:BO20"/>
    <mergeCell ref="BP20:BR20"/>
    <mergeCell ref="BS20:BU20"/>
    <mergeCell ref="BV20:BX20"/>
    <mergeCell ref="BY20:CA20"/>
    <mergeCell ref="E21:G21"/>
    <mergeCell ref="H21:J21"/>
    <mergeCell ref="K21:M21"/>
    <mergeCell ref="N21:P21"/>
    <mergeCell ref="Q21:S21"/>
    <mergeCell ref="T21:V21"/>
    <mergeCell ref="W21:Y21"/>
    <mergeCell ref="Z21:AB21"/>
    <mergeCell ref="AC21:AE21"/>
    <mergeCell ref="AF21:AH21"/>
    <mergeCell ref="AI21:AK21"/>
    <mergeCell ref="AL21:AN21"/>
    <mergeCell ref="AO21:AQ21"/>
    <mergeCell ref="AR21:AT21"/>
    <mergeCell ref="AU21:AW21"/>
    <mergeCell ref="AX21:AZ21"/>
    <mergeCell ref="BA21:BC21"/>
    <mergeCell ref="BD21:BF21"/>
    <mergeCell ref="BG21:BI21"/>
    <mergeCell ref="BJ21:BL21"/>
    <mergeCell ref="BM21:BO21"/>
    <mergeCell ref="BP21:BR21"/>
    <mergeCell ref="BS21:BU21"/>
    <mergeCell ref="BV21:BX21"/>
    <mergeCell ref="BY21:CA21"/>
    <mergeCell ref="E22:G22"/>
    <mergeCell ref="H22:J22"/>
    <mergeCell ref="K22:M22"/>
    <mergeCell ref="N22:P22"/>
    <mergeCell ref="Q22:S22"/>
    <mergeCell ref="T22:V22"/>
    <mergeCell ref="W22:Y22"/>
    <mergeCell ref="Z22:AB22"/>
    <mergeCell ref="AC22:AE22"/>
    <mergeCell ref="AF22:AH22"/>
    <mergeCell ref="AI22:AK22"/>
    <mergeCell ref="AL22:AN22"/>
    <mergeCell ref="AO22:AQ22"/>
    <mergeCell ref="AR22:AT22"/>
    <mergeCell ref="AU22:AW22"/>
    <mergeCell ref="AX22:AZ22"/>
    <mergeCell ref="BA22:BC22"/>
    <mergeCell ref="BD22:BF22"/>
    <mergeCell ref="BG22:BI22"/>
    <mergeCell ref="BJ22:BL22"/>
    <mergeCell ref="BM22:BO22"/>
    <mergeCell ref="BP22:BR22"/>
    <mergeCell ref="BS22:BU22"/>
    <mergeCell ref="BV22:BX22"/>
    <mergeCell ref="BY22:CA22"/>
    <mergeCell ref="E23:G23"/>
    <mergeCell ref="H23:J23"/>
    <mergeCell ref="K23:M23"/>
    <mergeCell ref="N23:P23"/>
    <mergeCell ref="Q23:S23"/>
    <mergeCell ref="T23:V23"/>
    <mergeCell ref="W23:Y23"/>
    <mergeCell ref="Z23:AB23"/>
    <mergeCell ref="AC23:AE23"/>
    <mergeCell ref="AF23:AH23"/>
    <mergeCell ref="AI23:AK23"/>
    <mergeCell ref="AL23:AN23"/>
    <mergeCell ref="AO23:AQ23"/>
    <mergeCell ref="AR23:AT23"/>
    <mergeCell ref="AU23:AW23"/>
    <mergeCell ref="AX23:AZ23"/>
    <mergeCell ref="BA23:BC23"/>
    <mergeCell ref="BD23:BF23"/>
    <mergeCell ref="BG23:BI23"/>
    <mergeCell ref="BJ23:BL23"/>
    <mergeCell ref="BM23:BO23"/>
    <mergeCell ref="BP23:BR23"/>
    <mergeCell ref="BS23:BU23"/>
    <mergeCell ref="BV23:BX23"/>
    <mergeCell ref="BY23:CA23"/>
    <mergeCell ref="E24:G24"/>
    <mergeCell ref="H24:J24"/>
    <mergeCell ref="K24:M24"/>
    <mergeCell ref="N24:P24"/>
    <mergeCell ref="Q24:S24"/>
    <mergeCell ref="T24:V24"/>
    <mergeCell ref="W24:Y24"/>
    <mergeCell ref="Z24:AB24"/>
    <mergeCell ref="AC24:AE24"/>
    <mergeCell ref="AF24:AH24"/>
    <mergeCell ref="AI24:AK24"/>
    <mergeCell ref="AL24:AN24"/>
    <mergeCell ref="AO24:AQ24"/>
    <mergeCell ref="AR24:AT24"/>
    <mergeCell ref="AU24:AW24"/>
    <mergeCell ref="AX24:AZ24"/>
    <mergeCell ref="BA24:BC24"/>
    <mergeCell ref="BD24:BF24"/>
    <mergeCell ref="BG24:BI24"/>
    <mergeCell ref="BJ24:BL24"/>
    <mergeCell ref="BM24:BO24"/>
    <mergeCell ref="BP24:BR24"/>
    <mergeCell ref="BS24:BU24"/>
    <mergeCell ref="BV24:BX24"/>
    <mergeCell ref="BY24:CA24"/>
    <mergeCell ref="E25:G25"/>
    <mergeCell ref="H25:J25"/>
    <mergeCell ref="K25:M25"/>
    <mergeCell ref="N25:P25"/>
    <mergeCell ref="Q25:S25"/>
    <mergeCell ref="T25:V25"/>
    <mergeCell ref="W25:Y25"/>
    <mergeCell ref="Z25:AB25"/>
    <mergeCell ref="AC25:AE25"/>
    <mergeCell ref="AF25:AH25"/>
    <mergeCell ref="AI25:AK25"/>
    <mergeCell ref="AL25:AN25"/>
    <mergeCell ref="AO25:AQ25"/>
    <mergeCell ref="AR25:AT25"/>
    <mergeCell ref="AU25:AW25"/>
    <mergeCell ref="AX25:AZ25"/>
    <mergeCell ref="BA25:BC25"/>
    <mergeCell ref="BD25:BF25"/>
    <mergeCell ref="BG25:BI25"/>
    <mergeCell ref="BJ25:BL25"/>
    <mergeCell ref="BM25:BO25"/>
    <mergeCell ref="BP25:BR25"/>
    <mergeCell ref="BS25:BU25"/>
    <mergeCell ref="BV25:BX25"/>
    <mergeCell ref="BY25:CA25"/>
    <mergeCell ref="E26:G26"/>
    <mergeCell ref="H26:J26"/>
    <mergeCell ref="K26:M26"/>
    <mergeCell ref="N26:P26"/>
    <mergeCell ref="Q26:S26"/>
    <mergeCell ref="T26:V26"/>
    <mergeCell ref="W26:Y26"/>
    <mergeCell ref="Z26:AB26"/>
    <mergeCell ref="AC26:AE26"/>
    <mergeCell ref="AF26:AH26"/>
    <mergeCell ref="AI26:AK26"/>
    <mergeCell ref="AL26:AN26"/>
    <mergeCell ref="AO26:AQ26"/>
    <mergeCell ref="AR26:AT26"/>
    <mergeCell ref="AU26:AW26"/>
    <mergeCell ref="AX26:AZ26"/>
    <mergeCell ref="BA26:BC26"/>
    <mergeCell ref="BD26:BF26"/>
    <mergeCell ref="BG26:BI26"/>
    <mergeCell ref="BJ26:BL26"/>
    <mergeCell ref="BM26:BO26"/>
    <mergeCell ref="BP26:BR26"/>
    <mergeCell ref="BS26:BU26"/>
    <mergeCell ref="BV26:BX26"/>
    <mergeCell ref="BY26:CA26"/>
    <mergeCell ref="E27:G27"/>
    <mergeCell ref="H27:J27"/>
    <mergeCell ref="K27:M27"/>
    <mergeCell ref="N27:P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O27:AQ27"/>
    <mergeCell ref="AR27:AT27"/>
    <mergeCell ref="AU27:AW27"/>
    <mergeCell ref="AX27:AZ27"/>
    <mergeCell ref="BA27:BC27"/>
    <mergeCell ref="BD27:BF27"/>
    <mergeCell ref="BG27:BI27"/>
    <mergeCell ref="BJ27:BL27"/>
    <mergeCell ref="BM27:BO27"/>
    <mergeCell ref="BP27:BR27"/>
    <mergeCell ref="BS27:BU27"/>
    <mergeCell ref="BV27:BX27"/>
    <mergeCell ref="BY27:CA27"/>
    <mergeCell ref="E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AI28:AK28"/>
    <mergeCell ref="AL28:AN28"/>
    <mergeCell ref="AO28:AQ28"/>
    <mergeCell ref="AR28:AT28"/>
    <mergeCell ref="AU28:AW28"/>
    <mergeCell ref="AX28:AZ28"/>
    <mergeCell ref="BA28:BC28"/>
    <mergeCell ref="BD28:BF28"/>
    <mergeCell ref="BG28:BI28"/>
    <mergeCell ref="BJ28:BL28"/>
    <mergeCell ref="BM28:BO28"/>
    <mergeCell ref="BP28:BR28"/>
    <mergeCell ref="BS28:BU28"/>
    <mergeCell ref="BV28:BX28"/>
    <mergeCell ref="BY28:CA28"/>
    <mergeCell ref="E29:G29"/>
    <mergeCell ref="H29:J29"/>
    <mergeCell ref="K29:M29"/>
    <mergeCell ref="N29:P29"/>
    <mergeCell ref="Q29:S29"/>
    <mergeCell ref="T29:V29"/>
    <mergeCell ref="W29:Y29"/>
    <mergeCell ref="Z29:AB29"/>
    <mergeCell ref="AC29:AE29"/>
    <mergeCell ref="AF29:AH29"/>
    <mergeCell ref="AI29:AK29"/>
    <mergeCell ref="AL29:AN29"/>
    <mergeCell ref="AO29:AQ29"/>
    <mergeCell ref="AR29:AT29"/>
    <mergeCell ref="AU29:AW29"/>
    <mergeCell ref="AX29:AZ29"/>
    <mergeCell ref="BA29:BC29"/>
    <mergeCell ref="BD29:BF29"/>
    <mergeCell ref="BG29:BI29"/>
    <mergeCell ref="BJ29:BL29"/>
    <mergeCell ref="BM29:BO29"/>
    <mergeCell ref="BP29:BR29"/>
    <mergeCell ref="BS29:BU29"/>
    <mergeCell ref="BV29:BX29"/>
    <mergeCell ref="BY29:CA29"/>
    <mergeCell ref="E30:G30"/>
    <mergeCell ref="H30:J30"/>
    <mergeCell ref="K30:M30"/>
    <mergeCell ref="N30:P30"/>
    <mergeCell ref="Q30:S30"/>
    <mergeCell ref="T30:V30"/>
    <mergeCell ref="W30:Y30"/>
    <mergeCell ref="Z30:AB30"/>
    <mergeCell ref="AC30:AE30"/>
    <mergeCell ref="AF30:AH30"/>
    <mergeCell ref="AI30:AK30"/>
    <mergeCell ref="AL30:AN30"/>
    <mergeCell ref="AO30:AQ30"/>
    <mergeCell ref="AR30:AT30"/>
    <mergeCell ref="AU30:AW30"/>
    <mergeCell ref="AX30:AZ30"/>
    <mergeCell ref="BA30:BC30"/>
    <mergeCell ref="BD30:BF30"/>
    <mergeCell ref="BG30:BI30"/>
    <mergeCell ref="BJ30:BL30"/>
    <mergeCell ref="BM30:BO30"/>
    <mergeCell ref="BP30:BR30"/>
    <mergeCell ref="BS30:BU30"/>
    <mergeCell ref="BV30:BX30"/>
    <mergeCell ref="BY30:CA30"/>
    <mergeCell ref="E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AF31:AH31"/>
    <mergeCell ref="AI31:AK31"/>
    <mergeCell ref="AL31:AN31"/>
    <mergeCell ref="AO31:AQ31"/>
    <mergeCell ref="AR31:AT31"/>
    <mergeCell ref="AU31:AW31"/>
    <mergeCell ref="AX31:AZ31"/>
    <mergeCell ref="BA31:BC31"/>
    <mergeCell ref="BD31:BF31"/>
    <mergeCell ref="BG31:BI31"/>
    <mergeCell ref="BJ31:BL31"/>
    <mergeCell ref="BM31:BO31"/>
    <mergeCell ref="BP31:BR31"/>
    <mergeCell ref="BS31:BU31"/>
    <mergeCell ref="BV31:BX31"/>
    <mergeCell ref="BY31:CA31"/>
    <mergeCell ref="E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AF32:AH32"/>
    <mergeCell ref="AI32:AK32"/>
    <mergeCell ref="AL32:AN32"/>
    <mergeCell ref="AO32:AQ32"/>
    <mergeCell ref="AR32:AT32"/>
    <mergeCell ref="AU32:AW32"/>
    <mergeCell ref="AX32:AZ32"/>
    <mergeCell ref="BA32:BC32"/>
    <mergeCell ref="BD32:BF32"/>
    <mergeCell ref="BG32:BI32"/>
    <mergeCell ref="BJ32:BL32"/>
    <mergeCell ref="BM32:BO32"/>
    <mergeCell ref="BP32:BR32"/>
    <mergeCell ref="BS32:BU32"/>
    <mergeCell ref="BV32:BX32"/>
    <mergeCell ref="BY32:CA32"/>
    <mergeCell ref="E33:G33"/>
    <mergeCell ref="H33:J33"/>
    <mergeCell ref="K33:M33"/>
    <mergeCell ref="N33:P33"/>
    <mergeCell ref="Q33:S33"/>
    <mergeCell ref="T33:V33"/>
    <mergeCell ref="W33:Y33"/>
    <mergeCell ref="Z33:AB33"/>
    <mergeCell ref="AC33:AE33"/>
    <mergeCell ref="AF33:AH33"/>
    <mergeCell ref="AI33:AK33"/>
    <mergeCell ref="AL33:AN33"/>
    <mergeCell ref="AO33:AQ33"/>
    <mergeCell ref="AR33:AT33"/>
    <mergeCell ref="AU33:AW33"/>
    <mergeCell ref="AX33:AZ33"/>
    <mergeCell ref="BA33:BC33"/>
    <mergeCell ref="BD33:BF33"/>
    <mergeCell ref="BG33:BI33"/>
    <mergeCell ref="BJ33:BL33"/>
    <mergeCell ref="BM33:BO33"/>
    <mergeCell ref="BP33:BR33"/>
    <mergeCell ref="BS33:BU33"/>
    <mergeCell ref="BV33:BX33"/>
    <mergeCell ref="BY33:CA33"/>
    <mergeCell ref="E34:G34"/>
    <mergeCell ref="H34:J34"/>
    <mergeCell ref="K34:M34"/>
    <mergeCell ref="N34:P34"/>
    <mergeCell ref="Q34:S34"/>
    <mergeCell ref="T34:V34"/>
    <mergeCell ref="W34:Y34"/>
    <mergeCell ref="Z34:AB34"/>
    <mergeCell ref="AC34:AE34"/>
    <mergeCell ref="AF34:AH34"/>
    <mergeCell ref="AI34:AK34"/>
    <mergeCell ref="AL34:AN34"/>
    <mergeCell ref="AO34:AQ34"/>
    <mergeCell ref="AR34:AT34"/>
    <mergeCell ref="AU34:AW34"/>
    <mergeCell ref="AX34:AZ34"/>
    <mergeCell ref="BA34:BC34"/>
    <mergeCell ref="BD34:BF34"/>
    <mergeCell ref="BG34:BI34"/>
    <mergeCell ref="BJ34:BL34"/>
    <mergeCell ref="BM34:BO34"/>
    <mergeCell ref="BP34:BR34"/>
    <mergeCell ref="BS34:BU34"/>
    <mergeCell ref="BV34:BX34"/>
    <mergeCell ref="BY34:CA34"/>
    <mergeCell ref="E35:G35"/>
    <mergeCell ref="H35:J35"/>
    <mergeCell ref="K35:M35"/>
    <mergeCell ref="N35:P35"/>
    <mergeCell ref="Q35:S35"/>
    <mergeCell ref="T35:V35"/>
    <mergeCell ref="W35:Y35"/>
    <mergeCell ref="Z35:AB35"/>
    <mergeCell ref="AC35:AE35"/>
    <mergeCell ref="AF35:AH35"/>
    <mergeCell ref="AI35:AK35"/>
    <mergeCell ref="AL35:AN35"/>
    <mergeCell ref="AO35:AQ35"/>
    <mergeCell ref="AR35:AT35"/>
    <mergeCell ref="AU35:AW35"/>
    <mergeCell ref="AX35:AZ35"/>
    <mergeCell ref="BA35:BC35"/>
    <mergeCell ref="BD35:BF35"/>
    <mergeCell ref="BG35:BI35"/>
    <mergeCell ref="BJ35:BL35"/>
    <mergeCell ref="BM35:BO35"/>
    <mergeCell ref="BP35:BR35"/>
    <mergeCell ref="BS35:BU35"/>
    <mergeCell ref="BV35:BX35"/>
    <mergeCell ref="BY35:CA35"/>
    <mergeCell ref="E36:G36"/>
    <mergeCell ref="H36:J36"/>
    <mergeCell ref="K36:M36"/>
    <mergeCell ref="N36:P36"/>
    <mergeCell ref="Q36:S36"/>
    <mergeCell ref="T36:V36"/>
    <mergeCell ref="W36:Y36"/>
    <mergeCell ref="Z36:AB36"/>
    <mergeCell ref="AC36:AE36"/>
    <mergeCell ref="AF36:AH36"/>
    <mergeCell ref="AI36:AK36"/>
    <mergeCell ref="AL36:AN36"/>
    <mergeCell ref="AO36:AQ36"/>
    <mergeCell ref="AR36:AT36"/>
    <mergeCell ref="AU36:AW36"/>
    <mergeCell ref="AX36:AZ36"/>
    <mergeCell ref="BA36:BC36"/>
    <mergeCell ref="BD36:BF36"/>
    <mergeCell ref="BG36:BI36"/>
    <mergeCell ref="BJ36:BL36"/>
    <mergeCell ref="BM36:BO36"/>
    <mergeCell ref="BP36:BR36"/>
    <mergeCell ref="BS36:BU36"/>
    <mergeCell ref="BV36:BX36"/>
    <mergeCell ref="BY36:CA36"/>
    <mergeCell ref="E37:G37"/>
    <mergeCell ref="H37:J37"/>
    <mergeCell ref="K37:M37"/>
    <mergeCell ref="N37:P37"/>
    <mergeCell ref="Q37:S37"/>
    <mergeCell ref="T37:V37"/>
    <mergeCell ref="W37:Y37"/>
    <mergeCell ref="Z37:AB37"/>
    <mergeCell ref="AC37:AE37"/>
    <mergeCell ref="AF37:AH37"/>
    <mergeCell ref="AI37:AK37"/>
    <mergeCell ref="AL37:AN37"/>
    <mergeCell ref="AO37:AQ37"/>
    <mergeCell ref="AR37:AT37"/>
    <mergeCell ref="AU37:AW37"/>
    <mergeCell ref="AX37:AZ37"/>
    <mergeCell ref="BA37:BC37"/>
    <mergeCell ref="BD37:BF37"/>
    <mergeCell ref="BG37:BI37"/>
    <mergeCell ref="BJ37:BL37"/>
    <mergeCell ref="BM37:BO37"/>
    <mergeCell ref="BP37:BR37"/>
    <mergeCell ref="BS37:BU37"/>
    <mergeCell ref="BV37:BX37"/>
    <mergeCell ref="BY37:CA37"/>
    <mergeCell ref="E38:G38"/>
    <mergeCell ref="H38:J38"/>
    <mergeCell ref="K38:M38"/>
    <mergeCell ref="N38:P38"/>
    <mergeCell ref="Q38:S38"/>
    <mergeCell ref="T38:V38"/>
    <mergeCell ref="W38:Y38"/>
    <mergeCell ref="Z38:AB38"/>
    <mergeCell ref="AC38:AE38"/>
    <mergeCell ref="AF38:AH38"/>
    <mergeCell ref="AI38:AK38"/>
    <mergeCell ref="AL38:AN38"/>
    <mergeCell ref="AO38:AQ38"/>
    <mergeCell ref="AR38:AT38"/>
    <mergeCell ref="AU38:AW38"/>
    <mergeCell ref="AX38:AZ38"/>
    <mergeCell ref="BA38:BC38"/>
    <mergeCell ref="BD38:BF38"/>
    <mergeCell ref="BG38:BI38"/>
    <mergeCell ref="BJ38:BL38"/>
    <mergeCell ref="BM38:BO38"/>
    <mergeCell ref="BP38:BR38"/>
    <mergeCell ref="BS38:BU38"/>
    <mergeCell ref="BV38:BX38"/>
    <mergeCell ref="BY38:CA38"/>
    <mergeCell ref="E39:G39"/>
    <mergeCell ref="H39:J39"/>
    <mergeCell ref="K39:M39"/>
    <mergeCell ref="N39:P39"/>
    <mergeCell ref="Q39:S39"/>
    <mergeCell ref="T39:V39"/>
    <mergeCell ref="W39:Y39"/>
    <mergeCell ref="Z39:AB39"/>
    <mergeCell ref="AC39:AE39"/>
    <mergeCell ref="AF39:AH39"/>
    <mergeCell ref="AI39:AK39"/>
    <mergeCell ref="AL39:AN39"/>
    <mergeCell ref="AO39:AQ39"/>
    <mergeCell ref="AR39:AT39"/>
    <mergeCell ref="AU39:AW39"/>
    <mergeCell ref="AX39:AZ39"/>
    <mergeCell ref="BA39:BC39"/>
    <mergeCell ref="BD39:BF39"/>
    <mergeCell ref="BG39:BI39"/>
    <mergeCell ref="BJ39:BL39"/>
    <mergeCell ref="BM39:BO39"/>
    <mergeCell ref="BP39:BR39"/>
    <mergeCell ref="BS39:BU39"/>
    <mergeCell ref="BV39:BX39"/>
    <mergeCell ref="BY39:CA39"/>
    <mergeCell ref="E40:G40"/>
    <mergeCell ref="H40:J40"/>
    <mergeCell ref="K40:M40"/>
    <mergeCell ref="N40:P40"/>
    <mergeCell ref="Q40:S40"/>
    <mergeCell ref="T40:V40"/>
    <mergeCell ref="W40:Y40"/>
    <mergeCell ref="Z40:AB40"/>
    <mergeCell ref="AC40:AE40"/>
    <mergeCell ref="AF40:AH40"/>
    <mergeCell ref="AI40:AK40"/>
    <mergeCell ref="AL40:AN40"/>
    <mergeCell ref="AO40:AQ40"/>
    <mergeCell ref="AR40:AT40"/>
    <mergeCell ref="AU40:AW40"/>
    <mergeCell ref="AX40:AZ40"/>
    <mergeCell ref="BA40:BC40"/>
    <mergeCell ref="BD40:BF40"/>
    <mergeCell ref="BG40:BI40"/>
    <mergeCell ref="BJ40:BL40"/>
    <mergeCell ref="BM40:BO40"/>
    <mergeCell ref="BP40:BR40"/>
    <mergeCell ref="BS40:BU40"/>
    <mergeCell ref="BV40:BX40"/>
    <mergeCell ref="BY40:CA40"/>
    <mergeCell ref="E41:G41"/>
    <mergeCell ref="H41:J41"/>
    <mergeCell ref="K41:M41"/>
    <mergeCell ref="N41:P41"/>
    <mergeCell ref="Q41:S41"/>
    <mergeCell ref="T41:V41"/>
    <mergeCell ref="W41:Y41"/>
    <mergeCell ref="Z41:AB41"/>
    <mergeCell ref="AC41:AE41"/>
    <mergeCell ref="AF41:AH41"/>
    <mergeCell ref="AI41:AK41"/>
    <mergeCell ref="AL41:AN41"/>
    <mergeCell ref="AO41:AQ41"/>
    <mergeCell ref="AR41:AT41"/>
    <mergeCell ref="AU41:AW41"/>
    <mergeCell ref="AX41:AZ41"/>
    <mergeCell ref="BA41:BC41"/>
    <mergeCell ref="BD41:BF41"/>
    <mergeCell ref="BG41:BI41"/>
    <mergeCell ref="BJ41:BL41"/>
    <mergeCell ref="BM41:BO41"/>
    <mergeCell ref="BP41:BR41"/>
    <mergeCell ref="BS41:BU41"/>
    <mergeCell ref="BV41:BX41"/>
    <mergeCell ref="BY41:CA41"/>
    <mergeCell ref="E42:G42"/>
    <mergeCell ref="H42:J42"/>
    <mergeCell ref="K42:M42"/>
    <mergeCell ref="N42:P42"/>
    <mergeCell ref="Q42:S42"/>
    <mergeCell ref="T42:V42"/>
    <mergeCell ref="W42:Y42"/>
    <mergeCell ref="Z42:AB42"/>
    <mergeCell ref="AC42:AE42"/>
    <mergeCell ref="AF42:AH42"/>
    <mergeCell ref="AI42:AK42"/>
    <mergeCell ref="AL42:AN42"/>
    <mergeCell ref="AO42:AQ42"/>
    <mergeCell ref="AR42:AT42"/>
    <mergeCell ref="AU42:AW42"/>
    <mergeCell ref="AX42:AZ42"/>
    <mergeCell ref="BA42:BC42"/>
    <mergeCell ref="BD42:BF42"/>
    <mergeCell ref="BG42:BI42"/>
    <mergeCell ref="BJ42:BL42"/>
    <mergeCell ref="BM42:BO42"/>
    <mergeCell ref="BP42:BR42"/>
    <mergeCell ref="BS42:BU42"/>
    <mergeCell ref="BV42:BX42"/>
    <mergeCell ref="BY42:CA42"/>
    <mergeCell ref="E43:G43"/>
    <mergeCell ref="H43:J43"/>
    <mergeCell ref="K43:M43"/>
    <mergeCell ref="N43:P43"/>
    <mergeCell ref="Q43:S43"/>
    <mergeCell ref="T43:V43"/>
    <mergeCell ref="W43:Y43"/>
    <mergeCell ref="Z43:AB43"/>
    <mergeCell ref="AC43:AE43"/>
    <mergeCell ref="AF43:AH43"/>
    <mergeCell ref="AI43:AK43"/>
    <mergeCell ref="AL43:AN43"/>
    <mergeCell ref="AO43:AQ43"/>
    <mergeCell ref="AR43:AT43"/>
    <mergeCell ref="AU43:AW43"/>
    <mergeCell ref="AX43:AZ43"/>
    <mergeCell ref="BA43:BC43"/>
    <mergeCell ref="BD43:BF43"/>
    <mergeCell ref="BG43:BI43"/>
    <mergeCell ref="BJ43:BL43"/>
    <mergeCell ref="BM43:BO43"/>
    <mergeCell ref="BP43:BR43"/>
    <mergeCell ref="BS43:BU43"/>
    <mergeCell ref="BV43:BX43"/>
    <mergeCell ref="BY43:CA43"/>
    <mergeCell ref="E44:G44"/>
    <mergeCell ref="H44:J44"/>
    <mergeCell ref="K44:M44"/>
    <mergeCell ref="N44:P44"/>
    <mergeCell ref="Q44:S44"/>
    <mergeCell ref="T44:V44"/>
    <mergeCell ref="W44:Y44"/>
    <mergeCell ref="Z44:AB44"/>
    <mergeCell ref="AC44:AE44"/>
    <mergeCell ref="AF44:AH44"/>
    <mergeCell ref="AI44:AK44"/>
    <mergeCell ref="AL44:AN44"/>
    <mergeCell ref="AO44:AQ44"/>
    <mergeCell ref="AR44:AT44"/>
    <mergeCell ref="AU44:AW44"/>
    <mergeCell ref="AX44:AZ44"/>
    <mergeCell ref="BA44:BC44"/>
    <mergeCell ref="BD44:BF44"/>
    <mergeCell ref="BG44:BI44"/>
    <mergeCell ref="BJ44:BL44"/>
    <mergeCell ref="BM44:BO44"/>
    <mergeCell ref="BP44:BR44"/>
    <mergeCell ref="BS44:BU44"/>
    <mergeCell ref="BV44:BX44"/>
    <mergeCell ref="BY44:CA44"/>
    <mergeCell ref="E45:G45"/>
    <mergeCell ref="H45:J45"/>
    <mergeCell ref="K45:M45"/>
    <mergeCell ref="N45:P45"/>
    <mergeCell ref="Q45:S45"/>
    <mergeCell ref="T45:V45"/>
    <mergeCell ref="W45:Y45"/>
    <mergeCell ref="Z45:AB45"/>
    <mergeCell ref="AC45:AE45"/>
    <mergeCell ref="AF45:AH45"/>
    <mergeCell ref="AI45:AK45"/>
    <mergeCell ref="AL45:AN45"/>
    <mergeCell ref="AO45:AQ45"/>
    <mergeCell ref="AR45:AT45"/>
    <mergeCell ref="AU45:AW45"/>
    <mergeCell ref="AX45:AZ45"/>
    <mergeCell ref="BA45:BC45"/>
    <mergeCell ref="BD45:BF45"/>
    <mergeCell ref="BG45:BI45"/>
    <mergeCell ref="BJ45:BL45"/>
    <mergeCell ref="BM45:BO45"/>
    <mergeCell ref="BP45:BR45"/>
    <mergeCell ref="BS45:BU45"/>
    <mergeCell ref="BV45:BX45"/>
    <mergeCell ref="BY45:CA45"/>
    <mergeCell ref="E46:G46"/>
    <mergeCell ref="H46:J46"/>
    <mergeCell ref="K46:M46"/>
    <mergeCell ref="N46:P46"/>
    <mergeCell ref="Q46:S46"/>
    <mergeCell ref="T46:V46"/>
    <mergeCell ref="W46:Y46"/>
    <mergeCell ref="Z46:AB46"/>
    <mergeCell ref="AC46:AE46"/>
    <mergeCell ref="AF46:AH46"/>
    <mergeCell ref="AI46:AK46"/>
    <mergeCell ref="AL46:AN46"/>
    <mergeCell ref="AO46:AQ46"/>
    <mergeCell ref="AR46:AT46"/>
    <mergeCell ref="AU46:AW46"/>
    <mergeCell ref="AX46:AZ46"/>
    <mergeCell ref="BA46:BC46"/>
    <mergeCell ref="BD46:BF46"/>
    <mergeCell ref="BG46:BI46"/>
    <mergeCell ref="BJ46:BL46"/>
    <mergeCell ref="BM46:BO46"/>
    <mergeCell ref="BP46:BR46"/>
    <mergeCell ref="BS46:BU46"/>
    <mergeCell ref="BV46:BX46"/>
    <mergeCell ref="BY46:CA46"/>
    <mergeCell ref="E47:G47"/>
    <mergeCell ref="H47:J47"/>
    <mergeCell ref="K47:M47"/>
    <mergeCell ref="N47:P47"/>
    <mergeCell ref="Q47:S47"/>
    <mergeCell ref="T47:V47"/>
    <mergeCell ref="W47:Y47"/>
    <mergeCell ref="Z47:AB47"/>
    <mergeCell ref="AC47:AE47"/>
    <mergeCell ref="AF47:AH47"/>
    <mergeCell ref="AI47:AK47"/>
    <mergeCell ref="AL47:AN47"/>
    <mergeCell ref="AO47:AQ47"/>
    <mergeCell ref="AR47:AT47"/>
    <mergeCell ref="AU47:AW47"/>
    <mergeCell ref="AX47:AZ47"/>
    <mergeCell ref="BA47:BC47"/>
    <mergeCell ref="BD47:BF47"/>
    <mergeCell ref="BG47:BI47"/>
    <mergeCell ref="BJ47:BL47"/>
    <mergeCell ref="BM47:BO47"/>
    <mergeCell ref="BP47:BR47"/>
    <mergeCell ref="BS47:BU47"/>
    <mergeCell ref="BV47:BX47"/>
    <mergeCell ref="BY47:CA47"/>
    <mergeCell ref="E48:G48"/>
    <mergeCell ref="H48:J48"/>
    <mergeCell ref="K48:M48"/>
    <mergeCell ref="N48:P48"/>
    <mergeCell ref="Q48:S48"/>
    <mergeCell ref="T48:V48"/>
    <mergeCell ref="W48:Y48"/>
    <mergeCell ref="Z48:AB48"/>
    <mergeCell ref="AC48:AE48"/>
    <mergeCell ref="AF48:AH48"/>
    <mergeCell ref="AI48:AK48"/>
    <mergeCell ref="AL48:AN48"/>
    <mergeCell ref="AO48:AQ48"/>
    <mergeCell ref="AR48:AT48"/>
    <mergeCell ref="AU48:AW48"/>
    <mergeCell ref="AX48:AZ48"/>
    <mergeCell ref="BA48:BC48"/>
    <mergeCell ref="BD48:BF48"/>
    <mergeCell ref="BG48:BI48"/>
    <mergeCell ref="BJ48:BL48"/>
    <mergeCell ref="BM48:BO48"/>
    <mergeCell ref="BP48:BR48"/>
    <mergeCell ref="BS48:BU48"/>
    <mergeCell ref="BV48:BX48"/>
    <mergeCell ref="BY48:CA48"/>
    <mergeCell ref="E49:G49"/>
    <mergeCell ref="H49:J49"/>
    <mergeCell ref="K49:M49"/>
    <mergeCell ref="N49:P49"/>
    <mergeCell ref="Q49:S49"/>
    <mergeCell ref="T49:V49"/>
    <mergeCell ref="W49:Y49"/>
    <mergeCell ref="Z49:AB49"/>
    <mergeCell ref="AC49:AE49"/>
    <mergeCell ref="AF49:AH49"/>
    <mergeCell ref="AI49:AK49"/>
    <mergeCell ref="AL49:AN49"/>
    <mergeCell ref="AO49:AQ49"/>
    <mergeCell ref="AR49:AT49"/>
    <mergeCell ref="AU49:AW49"/>
    <mergeCell ref="AX49:AZ49"/>
    <mergeCell ref="BA49:BC49"/>
    <mergeCell ref="BD49:BF49"/>
    <mergeCell ref="BG49:BI49"/>
    <mergeCell ref="BJ49:BL49"/>
    <mergeCell ref="BM49:BO49"/>
    <mergeCell ref="BP49:BR49"/>
    <mergeCell ref="BS49:BU49"/>
    <mergeCell ref="BV49:BX49"/>
    <mergeCell ref="BY49:CA49"/>
    <mergeCell ref="E50:G50"/>
    <mergeCell ref="H50:J50"/>
    <mergeCell ref="K50:M50"/>
    <mergeCell ref="N50:P50"/>
    <mergeCell ref="Q50:S50"/>
    <mergeCell ref="T50:V50"/>
    <mergeCell ref="W50:Y50"/>
    <mergeCell ref="Z50:AB50"/>
    <mergeCell ref="AC50:AE50"/>
    <mergeCell ref="AF50:AH50"/>
    <mergeCell ref="AI50:AK50"/>
    <mergeCell ref="AL50:AN50"/>
    <mergeCell ref="AO50:AQ50"/>
    <mergeCell ref="AR50:AT50"/>
    <mergeCell ref="AU50:AW50"/>
    <mergeCell ref="AX50:AZ50"/>
    <mergeCell ref="BA50:BC50"/>
    <mergeCell ref="BD50:BF50"/>
    <mergeCell ref="BG50:BI50"/>
    <mergeCell ref="BJ50:BL50"/>
    <mergeCell ref="BM50:BO50"/>
    <mergeCell ref="BP50:BR50"/>
    <mergeCell ref="BS50:BU50"/>
    <mergeCell ref="BV50:BX50"/>
    <mergeCell ref="BY50:CA50"/>
    <mergeCell ref="E51:G51"/>
    <mergeCell ref="H51:J51"/>
    <mergeCell ref="K51:M51"/>
    <mergeCell ref="N51:P51"/>
    <mergeCell ref="Q51:S51"/>
    <mergeCell ref="T51:V51"/>
    <mergeCell ref="W51:Y51"/>
    <mergeCell ref="Z51:AB51"/>
    <mergeCell ref="AC51:AE51"/>
    <mergeCell ref="AF51:AH51"/>
    <mergeCell ref="AI51:AK51"/>
    <mergeCell ref="AL51:AN51"/>
    <mergeCell ref="AO51:AQ51"/>
    <mergeCell ref="AR51:AT51"/>
    <mergeCell ref="AU51:AW51"/>
    <mergeCell ref="AX51:AZ51"/>
    <mergeCell ref="BA51:BC51"/>
    <mergeCell ref="BD51:BF51"/>
    <mergeCell ref="BG51:BI51"/>
    <mergeCell ref="BJ51:BL51"/>
    <mergeCell ref="BM51:BO51"/>
    <mergeCell ref="BP51:BR51"/>
    <mergeCell ref="BS51:BU51"/>
    <mergeCell ref="BV51:BX51"/>
    <mergeCell ref="BY51:CA51"/>
    <mergeCell ref="E52:G52"/>
    <mergeCell ref="H52:J52"/>
    <mergeCell ref="K52:M52"/>
    <mergeCell ref="N52:P52"/>
    <mergeCell ref="Q52:S52"/>
    <mergeCell ref="T52:V52"/>
    <mergeCell ref="W52:Y52"/>
    <mergeCell ref="Z52:AB52"/>
    <mergeCell ref="AC52:AE52"/>
    <mergeCell ref="AF52:AH52"/>
    <mergeCell ref="AI52:AK52"/>
    <mergeCell ref="AL52:AN52"/>
    <mergeCell ref="AO52:AQ52"/>
    <mergeCell ref="AR52:AT52"/>
    <mergeCell ref="AU52:AW52"/>
    <mergeCell ref="AX52:AZ52"/>
    <mergeCell ref="BA52:BC52"/>
    <mergeCell ref="BD52:BF52"/>
    <mergeCell ref="BG52:BI52"/>
    <mergeCell ref="BJ52:BL52"/>
    <mergeCell ref="BM52:BO52"/>
    <mergeCell ref="BP52:BR52"/>
    <mergeCell ref="BS52:BU52"/>
    <mergeCell ref="BV52:BX52"/>
    <mergeCell ref="BY52:CA52"/>
    <mergeCell ref="E53:G53"/>
    <mergeCell ref="H53:J53"/>
    <mergeCell ref="K53:M53"/>
    <mergeCell ref="N53:P53"/>
    <mergeCell ref="Q53:S53"/>
    <mergeCell ref="T53:V53"/>
    <mergeCell ref="W53:Y53"/>
    <mergeCell ref="Z53:AB53"/>
    <mergeCell ref="AC53:AE53"/>
    <mergeCell ref="AF53:AH53"/>
    <mergeCell ref="AI53:AK53"/>
    <mergeCell ref="AL53:AN53"/>
    <mergeCell ref="AO53:AQ53"/>
    <mergeCell ref="AR53:AT53"/>
    <mergeCell ref="AU53:AW53"/>
    <mergeCell ref="AX53:AZ53"/>
    <mergeCell ref="BA53:BC53"/>
    <mergeCell ref="BD53:BF53"/>
    <mergeCell ref="BG53:BI53"/>
    <mergeCell ref="BJ53:BL53"/>
    <mergeCell ref="BM53:BO53"/>
    <mergeCell ref="BP53:BR53"/>
    <mergeCell ref="BS53:BU53"/>
    <mergeCell ref="BV53:BX53"/>
    <mergeCell ref="BY53:CA53"/>
    <mergeCell ref="E54:G54"/>
    <mergeCell ref="H54:J54"/>
    <mergeCell ref="K54:M54"/>
    <mergeCell ref="N54:P54"/>
    <mergeCell ref="Q54:S54"/>
    <mergeCell ref="T54:V54"/>
    <mergeCell ref="W54:Y54"/>
    <mergeCell ref="Z54:AB54"/>
    <mergeCell ref="AC54:AE54"/>
    <mergeCell ref="AF54:AH54"/>
    <mergeCell ref="AI54:AK54"/>
    <mergeCell ref="AL54:AN54"/>
    <mergeCell ref="AO54:AQ54"/>
    <mergeCell ref="AR54:AT54"/>
    <mergeCell ref="AU54:AW54"/>
    <mergeCell ref="AX54:AZ54"/>
    <mergeCell ref="BA54:BC54"/>
    <mergeCell ref="BD54:BF54"/>
    <mergeCell ref="BG54:BI54"/>
    <mergeCell ref="BJ54:BL54"/>
    <mergeCell ref="BM54:BO54"/>
    <mergeCell ref="BP54:BR54"/>
    <mergeCell ref="BS54:BU54"/>
    <mergeCell ref="BV54:BX54"/>
    <mergeCell ref="BY54:CA54"/>
    <mergeCell ref="E55:G55"/>
    <mergeCell ref="H55:J55"/>
    <mergeCell ref="K55:M55"/>
    <mergeCell ref="N55:P55"/>
    <mergeCell ref="Q55:S55"/>
    <mergeCell ref="T55:V55"/>
    <mergeCell ref="W55:Y55"/>
    <mergeCell ref="Z55:AB55"/>
    <mergeCell ref="AC55:AE55"/>
    <mergeCell ref="AF55:AH55"/>
    <mergeCell ref="AI55:AK55"/>
    <mergeCell ref="AL55:AN55"/>
    <mergeCell ref="AO55:AQ55"/>
    <mergeCell ref="AR55:AT55"/>
    <mergeCell ref="AU55:AW55"/>
    <mergeCell ref="AX55:AZ55"/>
    <mergeCell ref="BA55:BC55"/>
    <mergeCell ref="BD55:BF55"/>
    <mergeCell ref="BG55:BI55"/>
    <mergeCell ref="BJ55:BL55"/>
    <mergeCell ref="BM55:BO55"/>
    <mergeCell ref="BP55:BR55"/>
    <mergeCell ref="BS55:BU55"/>
    <mergeCell ref="BV55:BX55"/>
    <mergeCell ref="BY55:CA55"/>
    <mergeCell ref="E56:G56"/>
    <mergeCell ref="H56:J56"/>
    <mergeCell ref="K56:M56"/>
    <mergeCell ref="N56:P56"/>
    <mergeCell ref="Q56:S56"/>
    <mergeCell ref="T56:V56"/>
    <mergeCell ref="W56:Y56"/>
    <mergeCell ref="Z56:AB56"/>
    <mergeCell ref="AC56:AE56"/>
    <mergeCell ref="AF56:AH56"/>
    <mergeCell ref="AI56:AK56"/>
    <mergeCell ref="AL56:AN56"/>
    <mergeCell ref="AO56:AQ56"/>
    <mergeCell ref="AR56:AT56"/>
    <mergeCell ref="AU56:AW56"/>
    <mergeCell ref="AX56:AZ56"/>
    <mergeCell ref="BA56:BC56"/>
    <mergeCell ref="BD56:BF56"/>
    <mergeCell ref="BG56:BI56"/>
    <mergeCell ref="BJ56:BL56"/>
    <mergeCell ref="BM56:BO56"/>
    <mergeCell ref="BP56:BR56"/>
    <mergeCell ref="BS56:BU56"/>
    <mergeCell ref="BV56:BX56"/>
    <mergeCell ref="BY56:CA56"/>
    <mergeCell ref="E57:G57"/>
    <mergeCell ref="H57:J57"/>
    <mergeCell ref="K57:M57"/>
    <mergeCell ref="N57:P57"/>
    <mergeCell ref="Q57:S57"/>
    <mergeCell ref="T57:V57"/>
    <mergeCell ref="W57:Y57"/>
    <mergeCell ref="Z57:AB57"/>
    <mergeCell ref="AC57:AE57"/>
    <mergeCell ref="AF57:AH57"/>
    <mergeCell ref="AI57:AK57"/>
    <mergeCell ref="AL57:AN57"/>
    <mergeCell ref="AO57:AQ57"/>
    <mergeCell ref="AR57:AT57"/>
    <mergeCell ref="AU57:AW57"/>
    <mergeCell ref="AX57:AZ57"/>
    <mergeCell ref="BA57:BC57"/>
    <mergeCell ref="BD57:BF57"/>
    <mergeCell ref="BG57:BI57"/>
    <mergeCell ref="BJ57:BL57"/>
    <mergeCell ref="BM57:BO57"/>
    <mergeCell ref="BP57:BR57"/>
    <mergeCell ref="BS57:BU57"/>
    <mergeCell ref="BV57:BX57"/>
    <mergeCell ref="BY57:CA57"/>
    <mergeCell ref="E58:G58"/>
    <mergeCell ref="H58:J58"/>
    <mergeCell ref="K58:M58"/>
    <mergeCell ref="N58:P58"/>
    <mergeCell ref="Q58:S58"/>
    <mergeCell ref="T58:V58"/>
    <mergeCell ref="W58:Y58"/>
    <mergeCell ref="Z58:AB58"/>
    <mergeCell ref="AC58:AE58"/>
    <mergeCell ref="AF58:AH58"/>
    <mergeCell ref="AI58:AK58"/>
    <mergeCell ref="AL58:AN58"/>
    <mergeCell ref="AO58:AQ58"/>
    <mergeCell ref="AR58:AT58"/>
    <mergeCell ref="AU58:AW58"/>
    <mergeCell ref="AX58:AZ58"/>
    <mergeCell ref="BA58:BC58"/>
    <mergeCell ref="BD58:BF58"/>
    <mergeCell ref="BG58:BI58"/>
    <mergeCell ref="BJ58:BL58"/>
    <mergeCell ref="BM58:BO58"/>
    <mergeCell ref="BP58:BR58"/>
    <mergeCell ref="BS58:BU58"/>
    <mergeCell ref="BV58:BX58"/>
    <mergeCell ref="BY58:CA58"/>
    <mergeCell ref="E59:G59"/>
    <mergeCell ref="H59:J59"/>
    <mergeCell ref="K59:M59"/>
    <mergeCell ref="N59:P59"/>
    <mergeCell ref="Q59:S59"/>
    <mergeCell ref="T59:V59"/>
    <mergeCell ref="W59:Y59"/>
    <mergeCell ref="Z59:AB59"/>
    <mergeCell ref="AC59:AE59"/>
    <mergeCell ref="AF59:AH59"/>
    <mergeCell ref="AI59:AK59"/>
    <mergeCell ref="AL59:AN59"/>
    <mergeCell ref="AO59:AQ59"/>
    <mergeCell ref="AR59:AT59"/>
    <mergeCell ref="AU59:AW59"/>
    <mergeCell ref="AX59:AZ59"/>
    <mergeCell ref="BA59:BC59"/>
    <mergeCell ref="BD59:BF59"/>
    <mergeCell ref="BG59:BI59"/>
    <mergeCell ref="BJ59:BL59"/>
    <mergeCell ref="BM59:BO59"/>
    <mergeCell ref="BP59:BR59"/>
    <mergeCell ref="BS59:BU59"/>
    <mergeCell ref="BV59:BX59"/>
    <mergeCell ref="BY59:CA59"/>
  </mergeCells>
  <printOptions/>
  <pageMargins left="0" right="0" top="0" bottom="0" header="0.5118055555555555" footer="0.5118055555555555"/>
  <pageSetup horizontalDpi="300" verticalDpi="300" orientation="landscape" paperSize="9" scale="4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tabColor indexed="48"/>
  </sheetPr>
  <dimension ref="A1:W31"/>
  <sheetViews>
    <sheetView view="pageBreakPreview" zoomScaleNormal="85" zoomScaleSheetLayoutView="100" workbookViewId="0" topLeftCell="A1">
      <selection activeCell="E30" sqref="E30"/>
    </sheetView>
  </sheetViews>
  <sheetFormatPr defaultColWidth="9.00390625" defaultRowHeight="12.75"/>
  <cols>
    <col min="1" max="1" width="19.00390625" style="0" customWidth="1"/>
    <col min="2" max="2" width="5.00390625" style="0" customWidth="1"/>
    <col min="3" max="3" width="12.75390625" style="0" customWidth="1"/>
    <col min="4" max="4" width="26.125" style="0" customWidth="1"/>
    <col min="5" max="5" width="7.125" style="0" customWidth="1"/>
    <col min="6" max="6" width="6.125" style="0" customWidth="1"/>
    <col min="7" max="14" width="6.00390625" style="0" customWidth="1"/>
    <col min="15" max="15" width="9.25390625" style="0" customWidth="1"/>
    <col min="16" max="16" width="11.25390625" style="0" customWidth="1"/>
    <col min="17" max="17" width="12.125" style="0" customWidth="1"/>
    <col min="18" max="18" width="9.875" style="0" customWidth="1"/>
  </cols>
  <sheetData>
    <row r="1" spans="4:16" ht="12.75">
      <c r="D1" s="5" t="s">
        <v>1</v>
      </c>
      <c r="E1" s="5"/>
      <c r="O1" s="151"/>
      <c r="P1" s="151"/>
    </row>
    <row r="2" spans="4:5" ht="12.75">
      <c r="D2" s="5" t="s">
        <v>416</v>
      </c>
      <c r="E2" s="5"/>
    </row>
    <row r="3" spans="4:23" ht="12.75">
      <c r="D3" s="7" t="s">
        <v>417</v>
      </c>
      <c r="E3" s="7"/>
      <c r="O3" s="9"/>
      <c r="P3" s="9"/>
      <c r="Q3" s="11"/>
      <c r="S3" s="168"/>
      <c r="T3" s="168"/>
      <c r="U3" s="168"/>
      <c r="V3" s="168"/>
      <c r="W3" s="168"/>
    </row>
    <row r="4" spans="1:23" ht="26.25" customHeight="1">
      <c r="A4" s="169" t="s">
        <v>170</v>
      </c>
      <c r="B4" s="17" t="s">
        <v>171</v>
      </c>
      <c r="C4" s="17"/>
      <c r="D4" s="17" t="s">
        <v>172</v>
      </c>
      <c r="E4" s="16"/>
      <c r="F4" s="12">
        <v>150</v>
      </c>
      <c r="G4" s="12">
        <v>300</v>
      </c>
      <c r="H4" s="12">
        <v>400</v>
      </c>
      <c r="I4" s="12">
        <v>450</v>
      </c>
      <c r="J4" s="12">
        <v>500</v>
      </c>
      <c r="K4" s="12">
        <v>600</v>
      </c>
      <c r="L4" s="12">
        <v>800</v>
      </c>
      <c r="M4" s="12">
        <v>900</v>
      </c>
      <c r="N4" s="14">
        <v>1050</v>
      </c>
      <c r="O4" s="14" t="s">
        <v>321</v>
      </c>
      <c r="P4" s="13" t="s">
        <v>322</v>
      </c>
      <c r="Q4" s="16" t="s">
        <v>323</v>
      </c>
      <c r="R4" s="17"/>
      <c r="S4" s="168"/>
      <c r="T4" s="168"/>
      <c r="U4" s="168"/>
      <c r="V4" s="168"/>
      <c r="W4" s="168"/>
    </row>
    <row r="5" spans="1:23" ht="15.75">
      <c r="A5" s="153" t="s">
        <v>324</v>
      </c>
      <c r="B5" s="85" t="s">
        <v>325</v>
      </c>
      <c r="C5" s="170" t="s">
        <v>326</v>
      </c>
      <c r="D5" s="103" t="s">
        <v>327</v>
      </c>
      <c r="E5" s="171"/>
      <c r="F5" s="172"/>
      <c r="G5" s="173"/>
      <c r="H5" s="174"/>
      <c r="I5" s="173"/>
      <c r="J5" s="174"/>
      <c r="K5" s="173"/>
      <c r="L5" s="174"/>
      <c r="M5" s="173"/>
      <c r="N5" s="174"/>
      <c r="O5" s="41">
        <v>12</v>
      </c>
      <c r="P5" s="42">
        <f>O5*E5</f>
        <v>0</v>
      </c>
      <c r="Q5" s="42"/>
      <c r="R5" s="175"/>
      <c r="S5" s="114"/>
      <c r="T5" s="114"/>
      <c r="U5" s="114"/>
      <c r="V5" s="114"/>
      <c r="W5" s="114"/>
    </row>
    <row r="6" spans="1:23" ht="15.75">
      <c r="A6" s="158" t="s">
        <v>328</v>
      </c>
      <c r="B6" s="176" t="s">
        <v>325</v>
      </c>
      <c r="C6" s="177" t="s">
        <v>329</v>
      </c>
      <c r="D6" s="103" t="s">
        <v>330</v>
      </c>
      <c r="E6" s="171"/>
      <c r="F6" s="178"/>
      <c r="G6" s="179"/>
      <c r="H6" s="180"/>
      <c r="I6" s="179"/>
      <c r="J6" s="180"/>
      <c r="K6" s="179"/>
      <c r="L6" s="180"/>
      <c r="M6" s="179"/>
      <c r="N6" s="180"/>
      <c r="O6" s="41">
        <v>12</v>
      </c>
      <c r="P6" s="42">
        <f>O6*E6</f>
        <v>0</v>
      </c>
      <c r="Q6" s="42"/>
      <c r="R6" s="175"/>
      <c r="S6" s="168"/>
      <c r="T6" s="168"/>
      <c r="U6" s="168"/>
      <c r="V6" s="168"/>
      <c r="W6" s="168"/>
    </row>
    <row r="7" spans="1:23" ht="15.75">
      <c r="A7" s="158" t="s">
        <v>331</v>
      </c>
      <c r="B7" s="110" t="s">
        <v>325</v>
      </c>
      <c r="C7" s="170" t="s">
        <v>332</v>
      </c>
      <c r="D7" s="103" t="s">
        <v>333</v>
      </c>
      <c r="E7" s="171"/>
      <c r="F7" s="178"/>
      <c r="G7" s="179"/>
      <c r="H7" s="180"/>
      <c r="I7" s="179"/>
      <c r="J7" s="180"/>
      <c r="K7" s="179"/>
      <c r="L7" s="180"/>
      <c r="M7" s="179"/>
      <c r="N7" s="180"/>
      <c r="O7" s="41">
        <v>8</v>
      </c>
      <c r="P7" s="42">
        <f>O7*E7</f>
        <v>0</v>
      </c>
      <c r="Q7" s="42"/>
      <c r="R7" s="175"/>
      <c r="S7" s="168"/>
      <c r="T7" s="168"/>
      <c r="U7" s="168"/>
      <c r="V7" s="168"/>
      <c r="W7" s="168"/>
    </row>
    <row r="8" spans="1:23" ht="12.75">
      <c r="A8" s="158" t="s">
        <v>334</v>
      </c>
      <c r="B8" s="110" t="s">
        <v>325</v>
      </c>
      <c r="C8" s="170" t="s">
        <v>335</v>
      </c>
      <c r="D8" s="103" t="s">
        <v>333</v>
      </c>
      <c r="E8" s="171"/>
      <c r="F8" s="178"/>
      <c r="G8" s="179"/>
      <c r="H8" s="180"/>
      <c r="I8" s="179"/>
      <c r="J8" s="180"/>
      <c r="K8" s="179"/>
      <c r="L8" s="180"/>
      <c r="M8" s="179"/>
      <c r="N8" s="180"/>
      <c r="O8" s="41">
        <v>9</v>
      </c>
      <c r="P8" s="42">
        <f>O8*E8</f>
        <v>0</v>
      </c>
      <c r="Q8" s="42"/>
      <c r="R8" s="175"/>
      <c r="S8" s="168"/>
      <c r="T8" s="168"/>
      <c r="U8" s="168"/>
      <c r="V8" s="168"/>
      <c r="W8" s="168"/>
    </row>
    <row r="9" spans="1:18" ht="12.75">
      <c r="A9" s="158" t="s">
        <v>336</v>
      </c>
      <c r="B9" s="110" t="s">
        <v>232</v>
      </c>
      <c r="C9" s="170" t="s">
        <v>337</v>
      </c>
      <c r="D9" s="103" t="s">
        <v>333</v>
      </c>
      <c r="E9" s="171"/>
      <c r="F9" s="178"/>
      <c r="G9" s="179"/>
      <c r="H9" s="180"/>
      <c r="I9" s="179"/>
      <c r="J9" s="180"/>
      <c r="K9" s="179"/>
      <c r="L9" s="180"/>
      <c r="M9" s="179"/>
      <c r="N9" s="180"/>
      <c r="O9" s="41">
        <v>15</v>
      </c>
      <c r="P9" s="42">
        <f>O9*E9</f>
        <v>0</v>
      </c>
      <c r="Q9" s="42"/>
      <c r="R9" s="42"/>
    </row>
    <row r="10" spans="1:18" ht="12.75">
      <c r="A10" s="158" t="s">
        <v>338</v>
      </c>
      <c r="B10" s="110" t="s">
        <v>325</v>
      </c>
      <c r="C10" s="170" t="s">
        <v>339</v>
      </c>
      <c r="D10" s="103" t="s">
        <v>333</v>
      </c>
      <c r="E10" s="171"/>
      <c r="F10" s="178"/>
      <c r="G10" s="179"/>
      <c r="H10" s="180"/>
      <c r="I10" s="179"/>
      <c r="J10" s="180"/>
      <c r="K10" s="179"/>
      <c r="L10" s="180"/>
      <c r="M10" s="179"/>
      <c r="N10" s="180"/>
      <c r="O10" s="41">
        <v>9</v>
      </c>
      <c r="P10" s="42">
        <f>O10*E10</f>
        <v>0</v>
      </c>
      <c r="Q10" s="42"/>
      <c r="R10" s="42"/>
    </row>
    <row r="11" spans="1:18" ht="12.75">
      <c r="A11" s="158" t="s">
        <v>340</v>
      </c>
      <c r="B11" s="110" t="s">
        <v>325</v>
      </c>
      <c r="C11" s="170" t="s">
        <v>341</v>
      </c>
      <c r="D11" s="103" t="s">
        <v>342</v>
      </c>
      <c r="E11" s="171"/>
      <c r="F11" s="178"/>
      <c r="G11" s="179"/>
      <c r="H11" s="180"/>
      <c r="I11" s="179"/>
      <c r="J11" s="180"/>
      <c r="K11" s="179"/>
      <c r="L11" s="180"/>
      <c r="M11" s="179"/>
      <c r="N11" s="180"/>
      <c r="O11" s="41">
        <v>18</v>
      </c>
      <c r="P11" s="42">
        <f>O11*E11</f>
        <v>0</v>
      </c>
      <c r="Q11" s="42"/>
      <c r="R11" s="42"/>
    </row>
    <row r="12" spans="1:18" ht="15.75">
      <c r="A12" s="158" t="s">
        <v>343</v>
      </c>
      <c r="B12" s="110" t="s">
        <v>325</v>
      </c>
      <c r="C12" s="170" t="s">
        <v>344</v>
      </c>
      <c r="D12" s="103" t="s">
        <v>342</v>
      </c>
      <c r="E12" s="165"/>
      <c r="F12" s="178"/>
      <c r="G12" s="181"/>
      <c r="H12" s="182"/>
      <c r="I12" s="181"/>
      <c r="J12" s="182"/>
      <c r="K12" s="181"/>
      <c r="L12" s="182"/>
      <c r="M12" s="181"/>
      <c r="N12" s="180"/>
      <c r="O12" s="41">
        <v>16</v>
      </c>
      <c r="P12" s="42">
        <f>O12*E12</f>
        <v>0</v>
      </c>
      <c r="Q12" s="42"/>
      <c r="R12" s="42"/>
    </row>
    <row r="13" spans="1:18" ht="25.5">
      <c r="A13" s="158" t="s">
        <v>345</v>
      </c>
      <c r="B13" s="110" t="s">
        <v>232</v>
      </c>
      <c r="C13" s="170" t="s">
        <v>346</v>
      </c>
      <c r="D13" s="87" t="s">
        <v>347</v>
      </c>
      <c r="E13" s="183"/>
      <c r="F13" s="180"/>
      <c r="G13" s="184"/>
      <c r="H13" s="184"/>
      <c r="I13" s="184"/>
      <c r="J13" s="184"/>
      <c r="K13" s="184"/>
      <c r="L13" s="184"/>
      <c r="M13" s="184"/>
      <c r="N13" s="180"/>
      <c r="O13" s="41">
        <v>17</v>
      </c>
      <c r="P13" s="42">
        <f>SUM(G13:M13)*O13</f>
        <v>0</v>
      </c>
      <c r="Q13" s="42"/>
      <c r="R13" s="42"/>
    </row>
    <row r="14" spans="1:18" ht="30.75" customHeight="1">
      <c r="A14" s="158" t="s">
        <v>348</v>
      </c>
      <c r="B14" s="110" t="s">
        <v>232</v>
      </c>
      <c r="C14" s="170" t="s">
        <v>349</v>
      </c>
      <c r="D14" s="103" t="s">
        <v>350</v>
      </c>
      <c r="E14" s="183"/>
      <c r="F14" s="185"/>
      <c r="G14" s="186"/>
      <c r="H14" s="185"/>
      <c r="I14" s="186"/>
      <c r="J14" s="185"/>
      <c r="K14" s="187"/>
      <c r="L14" s="185"/>
      <c r="M14" s="186"/>
      <c r="N14" s="185"/>
      <c r="O14" s="41">
        <v>4</v>
      </c>
      <c r="P14" s="42">
        <f>K14*O14</f>
        <v>0</v>
      </c>
      <c r="Q14" s="42"/>
      <c r="R14" s="42"/>
    </row>
    <row r="15" spans="1:18" ht="25.5">
      <c r="A15" s="158" t="s">
        <v>351</v>
      </c>
      <c r="B15" s="110" t="s">
        <v>232</v>
      </c>
      <c r="C15" s="170" t="s">
        <v>352</v>
      </c>
      <c r="D15" s="103" t="s">
        <v>353</v>
      </c>
      <c r="E15" s="183"/>
      <c r="F15" s="187"/>
      <c r="G15" s="188"/>
      <c r="H15" s="188"/>
      <c r="I15" s="188"/>
      <c r="J15" s="187"/>
      <c r="K15" s="188"/>
      <c r="L15" s="187"/>
      <c r="M15" s="187"/>
      <c r="N15" s="185"/>
      <c r="O15" s="41">
        <v>9</v>
      </c>
      <c r="P15" s="42">
        <f>SUM(F15:M15)*O15</f>
        <v>0</v>
      </c>
      <c r="Q15" s="42"/>
      <c r="R15" s="42"/>
    </row>
    <row r="16" spans="1:18" ht="25.5">
      <c r="A16" s="158" t="s">
        <v>354</v>
      </c>
      <c r="B16" s="176" t="s">
        <v>232</v>
      </c>
      <c r="C16" s="177" t="s">
        <v>355</v>
      </c>
      <c r="D16" s="103" t="s">
        <v>356</v>
      </c>
      <c r="E16" s="183"/>
      <c r="F16" s="185"/>
      <c r="G16" s="186"/>
      <c r="H16" s="185"/>
      <c r="I16" s="189"/>
      <c r="J16" s="190"/>
      <c r="K16" s="189"/>
      <c r="L16" s="190"/>
      <c r="M16" s="189"/>
      <c r="N16" s="187"/>
      <c r="O16" s="41">
        <v>19</v>
      </c>
      <c r="P16" s="42">
        <f>N16*O16</f>
        <v>0</v>
      </c>
      <c r="Q16" s="42"/>
      <c r="R16" s="42"/>
    </row>
    <row r="17" spans="1:18" ht="12.75">
      <c r="A17" s="158" t="s">
        <v>357</v>
      </c>
      <c r="B17" s="110" t="s">
        <v>232</v>
      </c>
      <c r="C17" s="170" t="s">
        <v>358</v>
      </c>
      <c r="D17" s="103" t="s">
        <v>359</v>
      </c>
      <c r="E17" s="183"/>
      <c r="F17" s="185"/>
      <c r="G17" s="186"/>
      <c r="H17" s="185"/>
      <c r="I17" s="187"/>
      <c r="J17" s="185"/>
      <c r="K17" s="187"/>
      <c r="L17" s="185"/>
      <c r="M17" s="191"/>
      <c r="N17" s="185"/>
      <c r="O17" s="65">
        <v>22</v>
      </c>
      <c r="P17" s="42">
        <f>SUM(I17:M17)*O17</f>
        <v>0</v>
      </c>
      <c r="Q17" s="42"/>
      <c r="R17" s="42"/>
    </row>
    <row r="18" spans="1:18" ht="12.75">
      <c r="A18" s="158" t="s">
        <v>360</v>
      </c>
      <c r="B18" s="110" t="s">
        <v>232</v>
      </c>
      <c r="C18" s="170" t="s">
        <v>361</v>
      </c>
      <c r="D18" s="103" t="s">
        <v>362</v>
      </c>
      <c r="E18" s="192"/>
      <c r="F18" s="185"/>
      <c r="G18" s="186"/>
      <c r="H18" s="185"/>
      <c r="I18" s="193"/>
      <c r="J18" s="185"/>
      <c r="K18" s="193"/>
      <c r="L18" s="185"/>
      <c r="M18" s="193"/>
      <c r="N18" s="185"/>
      <c r="O18" s="41">
        <v>22</v>
      </c>
      <c r="P18" s="42">
        <f>SUM(I18:M18)*O18</f>
        <v>0</v>
      </c>
      <c r="Q18" s="42"/>
      <c r="R18" s="42"/>
    </row>
    <row r="19" spans="1:18" ht="12.75">
      <c r="A19" s="158" t="s">
        <v>363</v>
      </c>
      <c r="B19" s="110" t="s">
        <v>364</v>
      </c>
      <c r="C19" s="170" t="s">
        <v>365</v>
      </c>
      <c r="D19" s="103" t="s">
        <v>366</v>
      </c>
      <c r="E19" s="183"/>
      <c r="F19" s="185"/>
      <c r="G19" s="186"/>
      <c r="H19" s="185"/>
      <c r="I19" s="194"/>
      <c r="J19" s="185"/>
      <c r="K19" s="193"/>
      <c r="L19" s="185"/>
      <c r="M19" s="186"/>
      <c r="N19" s="185"/>
      <c r="O19" s="41">
        <v>19</v>
      </c>
      <c r="P19" s="42">
        <f>SUM(I19:M19)*O19</f>
        <v>0</v>
      </c>
      <c r="Q19" s="42"/>
      <c r="R19" s="42"/>
    </row>
    <row r="20" spans="1:18" ht="12.75">
      <c r="A20" s="158" t="s">
        <v>367</v>
      </c>
      <c r="B20" s="110" t="s">
        <v>364</v>
      </c>
      <c r="C20" s="170" t="s">
        <v>368</v>
      </c>
      <c r="D20" s="103" t="s">
        <v>366</v>
      </c>
      <c r="E20" s="183"/>
      <c r="F20" s="185"/>
      <c r="G20" s="186"/>
      <c r="H20" s="185"/>
      <c r="I20" s="187"/>
      <c r="J20" s="185"/>
      <c r="K20" s="193"/>
      <c r="L20" s="185"/>
      <c r="M20" s="186"/>
      <c r="N20" s="185"/>
      <c r="O20" s="41"/>
      <c r="P20" s="42"/>
      <c r="Q20" s="42"/>
      <c r="R20" s="42"/>
    </row>
    <row r="21" spans="1:18" ht="12.75">
      <c r="A21" s="158" t="s">
        <v>369</v>
      </c>
      <c r="B21" s="110" t="s">
        <v>364</v>
      </c>
      <c r="C21" s="170" t="s">
        <v>370</v>
      </c>
      <c r="D21" s="103" t="s">
        <v>366</v>
      </c>
      <c r="E21" s="183"/>
      <c r="F21" s="185"/>
      <c r="G21" s="186"/>
      <c r="H21" s="185"/>
      <c r="I21" s="187"/>
      <c r="J21" s="185"/>
      <c r="K21" s="193"/>
      <c r="L21" s="185"/>
      <c r="M21" s="187"/>
      <c r="N21" s="185"/>
      <c r="O21" s="41">
        <v>28</v>
      </c>
      <c r="P21" s="42">
        <f>SUM(I21:M21)*O21</f>
        <v>0</v>
      </c>
      <c r="Q21" s="42"/>
      <c r="R21" s="42"/>
    </row>
    <row r="22" spans="1:18" ht="12.75">
      <c r="A22" s="158" t="s">
        <v>371</v>
      </c>
      <c r="B22" s="110" t="s">
        <v>364</v>
      </c>
      <c r="C22" s="170" t="s">
        <v>372</v>
      </c>
      <c r="D22" s="103" t="s">
        <v>366</v>
      </c>
      <c r="E22" s="183"/>
      <c r="F22" s="185"/>
      <c r="G22" s="186"/>
      <c r="H22" s="185"/>
      <c r="I22" s="193"/>
      <c r="J22" s="185"/>
      <c r="K22" s="193"/>
      <c r="L22" s="185"/>
      <c r="M22" s="193"/>
      <c r="N22" s="185"/>
      <c r="O22" s="41">
        <v>28</v>
      </c>
      <c r="P22" s="42">
        <f>SUM(I22:M22)*O22</f>
        <v>0</v>
      </c>
      <c r="Q22" s="42"/>
      <c r="R22" s="42"/>
    </row>
    <row r="23" spans="1:18" ht="12.75">
      <c r="A23" s="158" t="s">
        <v>373</v>
      </c>
      <c r="B23" s="110" t="s">
        <v>364</v>
      </c>
      <c r="C23" s="170" t="s">
        <v>374</v>
      </c>
      <c r="D23" s="103" t="s">
        <v>366</v>
      </c>
      <c r="E23" s="183"/>
      <c r="F23" s="195"/>
      <c r="G23" s="194"/>
      <c r="H23" s="195"/>
      <c r="I23" s="193"/>
      <c r="J23" s="195"/>
      <c r="K23" s="193"/>
      <c r="L23" s="195"/>
      <c r="M23" s="193"/>
      <c r="N23" s="185"/>
      <c r="O23" s="41">
        <v>19</v>
      </c>
      <c r="P23" s="42">
        <f>SUM(I23:M23)*O23</f>
        <v>0</v>
      </c>
      <c r="Q23" s="116"/>
      <c r="R23" s="42"/>
    </row>
    <row r="24" spans="1:18" ht="12.75">
      <c r="A24" s="158" t="s">
        <v>375</v>
      </c>
      <c r="B24" s="110"/>
      <c r="C24" s="170" t="s">
        <v>376</v>
      </c>
      <c r="D24" s="103" t="s">
        <v>377</v>
      </c>
      <c r="E24" s="183"/>
      <c r="F24" s="187"/>
      <c r="G24" s="187"/>
      <c r="H24" s="187"/>
      <c r="I24" s="187"/>
      <c r="J24" s="187"/>
      <c r="K24" s="187"/>
      <c r="L24" s="187"/>
      <c r="M24" s="187"/>
      <c r="N24" s="187"/>
      <c r="O24" s="41">
        <v>19</v>
      </c>
      <c r="P24" s="42">
        <f>SUM(F24:N24)*O24</f>
        <v>0</v>
      </c>
      <c r="Q24" s="42"/>
      <c r="R24" s="42"/>
    </row>
    <row r="25" spans="1:18" ht="12.75">
      <c r="A25" s="158" t="s">
        <v>378</v>
      </c>
      <c r="B25" s="110"/>
      <c r="C25" s="170" t="s">
        <v>379</v>
      </c>
      <c r="D25" s="103" t="s">
        <v>380</v>
      </c>
      <c r="E25" s="183"/>
      <c r="F25" s="187"/>
      <c r="G25" s="187"/>
      <c r="H25" s="187"/>
      <c r="I25" s="187"/>
      <c r="J25" s="187"/>
      <c r="K25" s="187"/>
      <c r="L25" s="187"/>
      <c r="M25" s="187"/>
      <c r="N25" s="187"/>
      <c r="O25" s="41">
        <v>28</v>
      </c>
      <c r="P25" s="42">
        <f>SUM(F25:N25)*O25</f>
        <v>0</v>
      </c>
      <c r="Q25" s="42"/>
      <c r="R25" s="42"/>
    </row>
    <row r="26" spans="1:18" ht="16.5" customHeight="1">
      <c r="A26" s="196"/>
      <c r="B26" s="197"/>
      <c r="C26" s="198"/>
      <c r="D26" s="103" t="s">
        <v>381</v>
      </c>
      <c r="E26" s="183"/>
      <c r="F26" s="187"/>
      <c r="G26" s="187"/>
      <c r="H26" s="187"/>
      <c r="I26" s="187"/>
      <c r="J26" s="187"/>
      <c r="K26" s="187"/>
      <c r="L26" s="187"/>
      <c r="M26" s="187"/>
      <c r="N26" s="187"/>
      <c r="O26" s="41"/>
      <c r="P26" s="42"/>
      <c r="Q26" s="42"/>
      <c r="R26" s="42"/>
    </row>
    <row r="27" spans="1:18" ht="12.75">
      <c r="A27" s="196"/>
      <c r="B27" s="197"/>
      <c r="C27" s="198" t="s">
        <v>382</v>
      </c>
      <c r="D27" s="103" t="s">
        <v>383</v>
      </c>
      <c r="E27" s="183"/>
      <c r="F27" s="199"/>
      <c r="G27" s="199"/>
      <c r="H27" s="199"/>
      <c r="I27" s="199"/>
      <c r="J27" s="199"/>
      <c r="K27" s="199"/>
      <c r="L27" s="199"/>
      <c r="M27" s="199"/>
      <c r="N27" s="199"/>
      <c r="O27" s="41">
        <v>2</v>
      </c>
      <c r="P27" s="42">
        <f>SUM(F27:N27)*O27</f>
        <v>0</v>
      </c>
      <c r="Q27" s="42"/>
      <c r="R27" s="42"/>
    </row>
    <row r="28" spans="1:18" ht="16.5" customHeight="1">
      <c r="A28" s="196"/>
      <c r="B28" s="197"/>
      <c r="C28" s="198" t="s">
        <v>384</v>
      </c>
      <c r="D28" s="147" t="s">
        <v>385</v>
      </c>
      <c r="E28" s="183"/>
      <c r="F28" s="199"/>
      <c r="G28" s="199"/>
      <c r="H28" s="199"/>
      <c r="I28" s="199"/>
      <c r="J28" s="199"/>
      <c r="K28" s="199"/>
      <c r="L28" s="199"/>
      <c r="M28" s="199"/>
      <c r="N28" s="199"/>
      <c r="O28" s="41"/>
      <c r="P28" s="42"/>
      <c r="Q28" s="42"/>
      <c r="R28" s="42"/>
    </row>
    <row r="29" spans="1:18" ht="55.5" customHeight="1">
      <c r="A29" s="158"/>
      <c r="B29" s="200"/>
      <c r="C29" s="201"/>
      <c r="D29" s="202" t="s">
        <v>386</v>
      </c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203"/>
      <c r="P29" s="203"/>
      <c r="Q29" s="203"/>
      <c r="R29" s="203"/>
    </row>
    <row r="30" spans="1:18" ht="55.5" customHeight="1">
      <c r="A30" s="167"/>
      <c r="B30" s="200"/>
      <c r="C30" s="201"/>
      <c r="D30" s="202" t="s">
        <v>387</v>
      </c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203"/>
      <c r="P30" s="203"/>
      <c r="Q30" s="203"/>
      <c r="R30" s="203"/>
    </row>
    <row r="31" spans="16:18" ht="13.5" customHeight="1">
      <c r="P31" s="204"/>
      <c r="Q31" s="204"/>
      <c r="R31" s="203"/>
    </row>
  </sheetData>
  <sheetProtection selectLockedCells="1" selectUnlockedCells="1"/>
  <mergeCells count="9">
    <mergeCell ref="O1:P1"/>
    <mergeCell ref="O3:P3"/>
    <mergeCell ref="B4:C4"/>
    <mergeCell ref="F26:N26"/>
    <mergeCell ref="F27:N27"/>
    <mergeCell ref="F28:N28"/>
    <mergeCell ref="E29:N29"/>
    <mergeCell ref="E30:N30"/>
    <mergeCell ref="P31:Q31"/>
  </mergeCells>
  <printOptions/>
  <pageMargins left="0" right="0" top="0" bottom="0" header="0.5118055555555555" footer="0.5118055555555555"/>
  <pageSetup horizontalDpi="300" verticalDpi="300" orientation="landscape" paperSize="9" scale="8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 </cp:lastModifiedBy>
  <cp:lastPrinted>2015-02-24T07:27:55Z</cp:lastPrinted>
  <dcterms:created xsi:type="dcterms:W3CDTF">2007-01-25T06:17:11Z</dcterms:created>
  <dcterms:modified xsi:type="dcterms:W3CDTF">2015-08-05T14:00:13Z</dcterms:modified>
  <cp:category/>
  <cp:version/>
  <cp:contentType/>
  <cp:contentStatus/>
  <cp:revision>1</cp:revision>
</cp:coreProperties>
</file>