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application/octet-stream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1400" windowHeight="5895" tabRatio="0" activeTab="0"/>
  </bookViews>
  <sheets>
    <sheet name="TDSheet" sheetId="1" r:id="rId1"/>
  </sheets>
  <definedNames/>
  <calcPr calcId="152511" refMode="R1C1"/>
</workbook>
</file>

<file path=xl/sharedStrings.xml><?xml version="1.0" encoding="utf-8"?>
<sst xmlns="http://schemas.openxmlformats.org/spreadsheetml/2006/main" count="237" uniqueCount="126">
  <si>
    <t>№</t>
  </si>
  <si>
    <t>ФОТО</t>
  </si>
  <si>
    <t>Штрихкод</t>
  </si>
  <si>
    <t>Наименование</t>
  </si>
  <si>
    <t>Цвет</t>
  </si>
  <si>
    <t>Продажная
 единица,
шт.</t>
  </si>
  <si>
    <t>Кол-во в
 коробке,
шт.</t>
  </si>
  <si>
    <t>Цена,
руб.</t>
  </si>
  <si>
    <t>Кол-во для заказа</t>
  </si>
  <si>
    <t>Нет Фото</t>
  </si>
  <si>
    <t>Блюдо (стекло) D24xH11см</t>
  </si>
  <si>
    <t>Блюдо (стекло), d20 h7см</t>
  </si>
  <si>
    <t>Блюдо (стекло), d30 d8см</t>
  </si>
  <si>
    <t>Блюдо (стекло), h6,5 d25см</t>
  </si>
  <si>
    <t>Ваза  "Великан Трубка" (стекло), D25xH60cм</t>
  </si>
  <si>
    <t>Ваза  "Гранд" (стекло), D25xH13cм</t>
  </si>
  <si>
    <t>Ваза  "Итальяна" (стекло), D13xH28cм</t>
  </si>
  <si>
    <t>Ваза  "Орнелла" (стекло), D11,5xH19cм</t>
  </si>
  <si>
    <t>Ваза  "Ушнянка"  (стекло), D10,3xH19cм</t>
  </si>
  <si>
    <t>Ваза "Азалия" (стекло), D16хH13.5cм</t>
  </si>
  <si>
    <t>Ваза "Алекс-1" (стекло), D25xH25см</t>
  </si>
  <si>
    <t>Ваза "Алекс-3" (стекло), D35xH35см</t>
  </si>
  <si>
    <t>Ваза "Амфора ваза",D22,5x38</t>
  </si>
  <si>
    <t>Ваза "Амфора" (стекло), D14.6xH50cм</t>
  </si>
  <si>
    <t>Ваза "Анабель" (стекло), D13xH13см</t>
  </si>
  <si>
    <t>Ваза "Бренди" 12л (стекло), D29.5хH35см</t>
  </si>
  <si>
    <t>Ваза "Бренди" 1л (стекло), D11.5xH17см</t>
  </si>
  <si>
    <t>Ваза "Бренди" 2л (стекло), D16хH19.1см</t>
  </si>
  <si>
    <t>Ваза "Бренди" 3л (стекло), D19хH24см</t>
  </si>
  <si>
    <t>Ваза "Бренди" 5л (стекло), D20хH28см</t>
  </si>
  <si>
    <t>Ваза "Весна" (стекло), D6хH12cм</t>
  </si>
  <si>
    <t>Ваза "Виталина-1" (стекло), D18xH18,5см</t>
  </si>
  <si>
    <t>Ваза "Виталина-3" (стекло), D14xH15,5см</t>
  </si>
  <si>
    <t>Ваза "Диаболо" (стекло), D9хH30cм</t>
  </si>
  <si>
    <t>Ваза "Искорка" (стекло), D11,9xH11,9</t>
  </si>
  <si>
    <t>Ваза "Каркаде-2" (стекло), D13xH18см</t>
  </si>
  <si>
    <t>Ваза "Квадратная" (стекло), 15x15хH20cм</t>
  </si>
  <si>
    <t>Ваза "Квадратная" (стекло), 15x15хH30cм</t>
  </si>
  <si>
    <t>Ваза "Квадратная" (стекло), 15x15хH40cм</t>
  </si>
  <si>
    <t>Ваза "Квадро" (стекло), D7.5хH26cм</t>
  </si>
  <si>
    <t>Ваза "Клавдия" (стекло), D16xH24cм</t>
  </si>
  <si>
    <t>Ваза "Лас-Вегас" (стекло), D13xН20см</t>
  </si>
  <si>
    <t>Ваза "Лола" (стекло), D16.7xH20cм</t>
  </si>
  <si>
    <t>Ваза "Лорелея" (стекло), D21xH16см</t>
  </si>
  <si>
    <t>Ваза "Люксембург" (стекло), D17.5хH30cм</t>
  </si>
  <si>
    <t>Ваза "Надаль" (стекло), D13,8xH21,2cм</t>
  </si>
  <si>
    <t>Ваза "Нина" (стекло), D12*8xH29см</t>
  </si>
  <si>
    <t>Ваза "Новак " (стекло), D15,3xH20cм</t>
  </si>
  <si>
    <t>Ваза "Пантеон " (стекло), D21x35см</t>
  </si>
  <si>
    <t>Ваза "Пантеон" (стекло),  D10.5xH15cм</t>
  </si>
  <si>
    <t>Ваза "Пантеон" (стекло), D15xH25cм</t>
  </si>
  <si>
    <t>Ваза "Ренессанс-1" (стекло), D34.5xH30см</t>
  </si>
  <si>
    <t>Ваза "Ренессанс-2" (стекло), D34,5xH20см</t>
  </si>
  <si>
    <t>Ваза "Ренессанс-3" (стекло), D34.5xH10см</t>
  </si>
  <si>
    <t>Ваза "Розовая" (стекло), D5xH26cм</t>
  </si>
  <si>
    <t>Ваза "Роми" (стекло), D15xH13cм</t>
  </si>
  <si>
    <t>Ваза "Трубка 107" (стекло), D10.7хH15cм</t>
  </si>
  <si>
    <t>Ваза "Трубка 107" (стекло), D10.7хH25cм</t>
  </si>
  <si>
    <t>Ваза "Трубка 146" (стекло), D14.6xH15cм</t>
  </si>
  <si>
    <t>Ваза "Трубка 146" (стекло), D14.6xH35cм</t>
  </si>
  <si>
    <t>Ваза "Трубка 200" (стекло), D20xH20cм</t>
  </si>
  <si>
    <t>Ваза "Трубка 200" (стекло), D20xH30cм</t>
  </si>
  <si>
    <t>Ваза "Трубка 200" (стекло), D20xH40cм</t>
  </si>
  <si>
    <t>Ваза "Трубка 200" (стекло), D20xH50cм</t>
  </si>
  <si>
    <t>Ваза "Трубка 200" (стекло), D20хH60cм</t>
  </si>
  <si>
    <t>Ваза "Трубка 200" (стекло), D20хH70cм</t>
  </si>
  <si>
    <t>Ваза "Улитка-2 " (стекло), D20xН14</t>
  </si>
  <si>
    <t>Ваза "Ушнянка" (стекло), D10,3xH19cм</t>
  </si>
  <si>
    <t>Ваза "Фараон" (стекло), D29*20xH45см</t>
  </si>
  <si>
    <t>Ваза "Фестиво" (стекло), D12.5xH20cм</t>
  </si>
  <si>
    <t>Ваза "Цилиндр" (стекло), D5xH23cм</t>
  </si>
  <si>
    <t>Ваза "Шаровая" 1л (стекло), D10хH10cм</t>
  </si>
  <si>
    <t>Ваза "Шаровая" 2л (стекло), D15.7xH13cм</t>
  </si>
  <si>
    <t>Ваза "Шаровая" 4л (стекло), D21.3хH18.8cм</t>
  </si>
  <si>
    <t>Ваза "Шаровая" 7.5л (стекло), D25.5хH21.5cм</t>
  </si>
  <si>
    <t>Ваза (стекло), 7x7x8см</t>
  </si>
  <si>
    <t>Ваза (стекло), D13xH10см</t>
  </si>
  <si>
    <t>Ваза (стекло), D18xH66см</t>
  </si>
  <si>
    <t>Ваза (стекло), D25xH35см</t>
  </si>
  <si>
    <t>Ваза (стекло), D32xH44см</t>
  </si>
  <si>
    <t>Ваза (стекло), h10x7x7см</t>
  </si>
  <si>
    <t>Зеленый</t>
  </si>
  <si>
    <t>Ваза (стекло), h10см, в асс.</t>
  </si>
  <si>
    <t>Красный</t>
  </si>
  <si>
    <t>Ваза Весна-1 цвет.микс (стекло), D9xH18cм, в асс.</t>
  </si>
  <si>
    <t>Ваза Весна-2 цвет.микс (стекло), D9xH18cм, в асс.</t>
  </si>
  <si>
    <t>Ваза Весна-4 цвет.микс (стекло), D9xH18cм, в асс.</t>
  </si>
  <si>
    <t>Ваза Весна-6 цвет.микс (стекло), D9xH18cм, в асс.</t>
  </si>
  <si>
    <t>Ваза Весна-7 цвет.микс (стекло), D9xH18cм, в асс.</t>
  </si>
  <si>
    <t>Ваза Конус (стекло) D12xH80см</t>
  </si>
  <si>
    <t>Ваза Конус (стекло) D24xH50см</t>
  </si>
  <si>
    <t>Ваза Кувшин (стекло) H26см</t>
  </si>
  <si>
    <t>Ваза Мартини (стекло) D16хH30см</t>
  </si>
  <si>
    <t>Ваза Мартини (стекло) D16хH40см</t>
  </si>
  <si>
    <t>Ваза Мартини (стекло) D16хH50см</t>
  </si>
  <si>
    <t>Ваза Мартини (стекло) D25xH50см</t>
  </si>
  <si>
    <t>Ваза Мартини (стекло) D35xH90см</t>
  </si>
  <si>
    <t>Ваза Трубка (стекло), D19xH70см</t>
  </si>
  <si>
    <t>Ваза Трубка (стекло), D20xH45см</t>
  </si>
  <si>
    <t>Ваза Цилиндр (стекло) с крышкой D14xH27см</t>
  </si>
  <si>
    <t>Ваза Шар (стекло), D24xH20см</t>
  </si>
  <si>
    <t>Ваза Шар (стекло), D30xH25см</t>
  </si>
  <si>
    <t>Ваза-мартини "Арамис" (стекло), D18.5хH35см</t>
  </si>
  <si>
    <t>Набор вазочек "КЕНДИ" -колба D8xH12,5 см, 3 шт</t>
  </si>
  <si>
    <t>Голубой</t>
  </si>
  <si>
    <t>Набор вазочек "КЕНДИ" -крын. D8xH12,5 см, 3 шт</t>
  </si>
  <si>
    <t>Бесцветный</t>
  </si>
  <si>
    <t>Набор вазочек "КЕНДИ" -луковка D8xH12,5 см, 3 шт</t>
  </si>
  <si>
    <t>Изумрудный</t>
  </si>
  <si>
    <t>Набор пробирок "Анаис", 20 шт</t>
  </si>
  <si>
    <t>разноцветный</t>
  </si>
  <si>
    <t>Набор пробирок "Флакон", 60 шт</t>
  </si>
  <si>
    <t>Прозрачный</t>
  </si>
  <si>
    <t>Набор пробирок "Шар"  (стекло),  D4 см, 10 шт</t>
  </si>
  <si>
    <t>Набор пробирок "Шар" (стекло),  D6 см, 10 шт</t>
  </si>
  <si>
    <t>Набор пробирок D1,6хL15 см, 10 шт</t>
  </si>
  <si>
    <t>Подсвечник "Кубик" (стекло), 6х6хH6см</t>
  </si>
  <si>
    <t>Подсвечник "Тило" (стекло), D10хH9см</t>
  </si>
  <si>
    <t>Подсвечник "Фликер" (стекло), D9.7хH11.7см</t>
  </si>
  <si>
    <t>Подсвечник Груша (стекло), D13xH21.5см</t>
  </si>
  <si>
    <t>Подставка под вазы (дерево), 2х h5 d15см</t>
  </si>
  <si>
    <t>Белый</t>
  </si>
  <si>
    <t>Розетка "Роми" (стекло), D16.1хH6.3см</t>
  </si>
  <si>
    <t>Чаша "Шарм" (стекло), D15.5xH6см</t>
  </si>
  <si>
    <t>Чаша (стекло), D30xH5см</t>
  </si>
  <si>
    <t>Цена по золотой карте 15%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</si>
</sst>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8"/>
      <name val="Arial"/>
      <family val="2"/>
    </font>
    <font>
      <sz val="10"/>
      <name val="Arial"/>
      <family val="2"/>
    </font>
    <font>
      <u val="single"/>
      <sz val="8"/>
      <color theme="1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1" xfId="2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left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Relationship Id="rId64" Type="http://schemas.openxmlformats.org/officeDocument/2006/relationships/image" Target="../media/image64.jpeg" /><Relationship Id="rId65" Type="http://schemas.openxmlformats.org/officeDocument/2006/relationships/image" Target="../media/image65.jpeg" /><Relationship Id="rId66" Type="http://schemas.openxmlformats.org/officeDocument/2006/relationships/image" Target="../media/image66.jpeg" /><Relationship Id="rId67" Type="http://schemas.openxmlformats.org/officeDocument/2006/relationships/image" Target="../media/image67.jpeg" /><Relationship Id="rId68" Type="http://schemas.openxmlformats.org/officeDocument/2006/relationships/image" Target="../media/image68.jpeg" /><Relationship Id="rId69" Type="http://schemas.openxmlformats.org/officeDocument/2006/relationships/image" Target="../media/image69.jpeg" /><Relationship Id="rId70" Type="http://schemas.openxmlformats.org/officeDocument/2006/relationships/image" Target="../media/image70.jpeg" /><Relationship Id="rId71" Type="http://schemas.openxmlformats.org/officeDocument/2006/relationships/image" Target="../media/image71.jpeg" /><Relationship Id="rId72" Type="http://schemas.openxmlformats.org/officeDocument/2006/relationships/image" Target="../media/image72.jpeg" /><Relationship Id="rId73" Type="http://schemas.openxmlformats.org/officeDocument/2006/relationships/image" Target="../media/image73.jpeg" /><Relationship Id="rId74" Type="http://schemas.openxmlformats.org/officeDocument/2006/relationships/image" Target="../media/image74.jpeg" /><Relationship Id="rId75" Type="http://schemas.openxmlformats.org/officeDocument/2006/relationships/image" Target="../media/image75.jpeg" /><Relationship Id="rId76" Type="http://schemas.openxmlformats.org/officeDocument/2006/relationships/image" Target="../media/image76.jpeg" /><Relationship Id="rId77" Type="http://schemas.openxmlformats.org/officeDocument/2006/relationships/image" Target="../media/image77.jpeg" /><Relationship Id="rId78" Type="http://schemas.openxmlformats.org/officeDocument/2006/relationships/image" Target="../media/image78.jpeg" /><Relationship Id="rId79" Type="http://schemas.openxmlformats.org/officeDocument/2006/relationships/image" Target="../media/image79.jpeg" /><Relationship Id="rId80" Type="http://schemas.openxmlformats.org/officeDocument/2006/relationships/image" Target="../media/image80.jpeg" /><Relationship Id="rId81" Type="http://schemas.openxmlformats.org/officeDocument/2006/relationships/image" Target="../media/image81.jpeg" /><Relationship Id="rId82" Type="http://schemas.openxmlformats.org/officeDocument/2006/relationships/image" Target="../media/image82.jpeg" /><Relationship Id="rId83" Type="http://schemas.openxmlformats.org/officeDocument/2006/relationships/image" Target="../media/image83.jpeg" /><Relationship Id="rId84" Type="http://schemas.openxmlformats.org/officeDocument/2006/relationships/image" Target="../media/image84.jpeg" /><Relationship Id="rId85" Type="http://schemas.openxmlformats.org/officeDocument/2006/relationships/image" Target="../media/image85.jpeg" /><Relationship Id="rId86" Type="http://schemas.openxmlformats.org/officeDocument/2006/relationships/image" Target="../media/image86.jpeg" /><Relationship Id="rId87" Type="http://schemas.openxmlformats.org/officeDocument/2006/relationships/image" Target="../media/image87.jpeg" /><Relationship Id="rId88" Type="http://schemas.openxmlformats.org/officeDocument/2006/relationships/image" Target="../media/image88.jpeg" /><Relationship Id="rId89" Type="http://schemas.openxmlformats.org/officeDocument/2006/relationships/image" Target="../media/image89.jpeg" /><Relationship Id="rId90" Type="http://schemas.openxmlformats.org/officeDocument/2006/relationships/image" Target="../media/image90.jpeg" /><Relationship Id="rId91" Type="http://schemas.openxmlformats.org/officeDocument/2006/relationships/image" Target="../media/image91.jpeg" /><Relationship Id="rId92" Type="http://schemas.openxmlformats.org/officeDocument/2006/relationships/image" Target="../media/image92.jpeg" /><Relationship Id="rId93" Type="http://schemas.openxmlformats.org/officeDocument/2006/relationships/image" Target="../media/image93.jpeg" /><Relationship Id="rId94" Type="http://schemas.openxmlformats.org/officeDocument/2006/relationships/image" Target="../media/image94.jpeg" /><Relationship Id="rId95" Type="http://schemas.openxmlformats.org/officeDocument/2006/relationships/image" Target="../media/image95.jpeg" /><Relationship Id="rId96" Type="http://schemas.openxmlformats.org/officeDocument/2006/relationships/image" Target="../media/image96.jpeg" /><Relationship Id="rId97" Type="http://schemas.openxmlformats.org/officeDocument/2006/relationships/image" Target="../media/image97.jpeg" /><Relationship Id="rId98" Type="http://schemas.openxmlformats.org/officeDocument/2006/relationships/image" Target="../media/image98.jpeg" /><Relationship Id="rId99" Type="http://schemas.openxmlformats.org/officeDocument/2006/relationships/image" Target="../media/image99.jpeg" /><Relationship Id="rId100" Type="http://schemas.openxmlformats.org/officeDocument/2006/relationships/image" Target="../media/image100.jpeg" /><Relationship Id="rId101" Type="http://schemas.openxmlformats.org/officeDocument/2006/relationships/image" Target="../media/image101.jpeg" /><Relationship Id="rId102" Type="http://schemas.openxmlformats.org/officeDocument/2006/relationships/image" Target="../media/image102.jpeg" /><Relationship Id="rId103" Type="http://schemas.openxmlformats.org/officeDocument/2006/relationships/image" Target="../media/image103.jpeg" /><Relationship Id="rId104" Type="http://schemas.openxmlformats.org/officeDocument/2006/relationships/image" Target="../media/image10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142875</xdr:colOff>
      <xdr:row>1</xdr:row>
      <xdr:rowOff>142875</xdr:rowOff>
    </xdr:from>
    <xdr:ext cx="1800225" cy="1809750"/>
    <xdr:pic>
      <xdr:nvPicPr>
        <xdr:cNvPr id="2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191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</xdr:row>
      <xdr:rowOff>142875</xdr:rowOff>
    </xdr:from>
    <xdr:ext cx="1800225" cy="1809750"/>
    <xdr:pic>
      <xdr:nvPicPr>
        <xdr:cNvPr id="4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7241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3</xdr:row>
      <xdr:rowOff>142875</xdr:rowOff>
    </xdr:from>
    <xdr:ext cx="1800225" cy="1809750"/>
    <xdr:pic>
      <xdr:nvPicPr>
        <xdr:cNvPr id="5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48291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4</xdr:row>
      <xdr:rowOff>142875</xdr:rowOff>
    </xdr:from>
    <xdr:ext cx="1800225" cy="1809750"/>
    <xdr:pic>
      <xdr:nvPicPr>
        <xdr:cNvPr id="6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69342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6</xdr:row>
      <xdr:rowOff>142875</xdr:rowOff>
    </xdr:from>
    <xdr:ext cx="1800225" cy="1809750"/>
    <xdr:pic>
      <xdr:nvPicPr>
        <xdr:cNvPr id="7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111442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7</xdr:row>
      <xdr:rowOff>142875</xdr:rowOff>
    </xdr:from>
    <xdr:ext cx="1800225" cy="1809750"/>
    <xdr:pic>
      <xdr:nvPicPr>
        <xdr:cNvPr id="8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9600" y="132492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8</xdr:row>
      <xdr:rowOff>142875</xdr:rowOff>
    </xdr:from>
    <xdr:ext cx="1800225" cy="1809750"/>
    <xdr:pic>
      <xdr:nvPicPr>
        <xdr:cNvPr id="9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" y="153543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9</xdr:row>
      <xdr:rowOff>142875</xdr:rowOff>
    </xdr:from>
    <xdr:ext cx="1800225" cy="1809750"/>
    <xdr:pic>
      <xdr:nvPicPr>
        <xdr:cNvPr id="10" name="Имя " descr="Descr 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" y="174593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10</xdr:row>
      <xdr:rowOff>142875</xdr:rowOff>
    </xdr:from>
    <xdr:ext cx="1800225" cy="1809750"/>
    <xdr:pic>
      <xdr:nvPicPr>
        <xdr:cNvPr id="11" name="Имя " descr="Descr 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" y="195643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11</xdr:row>
      <xdr:rowOff>142875</xdr:rowOff>
    </xdr:from>
    <xdr:ext cx="1800225" cy="1809750"/>
    <xdr:pic>
      <xdr:nvPicPr>
        <xdr:cNvPr id="12" name="Имя " descr="Descr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9600" y="216693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12</xdr:row>
      <xdr:rowOff>142875</xdr:rowOff>
    </xdr:from>
    <xdr:ext cx="1800225" cy="1809750"/>
    <xdr:pic>
      <xdr:nvPicPr>
        <xdr:cNvPr id="13" name="Имя " descr="Descr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9600" y="237744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13</xdr:row>
      <xdr:rowOff>142875</xdr:rowOff>
    </xdr:from>
    <xdr:ext cx="1800225" cy="1809750"/>
    <xdr:pic>
      <xdr:nvPicPr>
        <xdr:cNvPr id="14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9600" y="258794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14</xdr:row>
      <xdr:rowOff>142875</xdr:rowOff>
    </xdr:from>
    <xdr:ext cx="1800225" cy="1809750"/>
    <xdr:pic>
      <xdr:nvPicPr>
        <xdr:cNvPr id="15" name="Имя " descr="Descr 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9600" y="279844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15</xdr:row>
      <xdr:rowOff>142875</xdr:rowOff>
    </xdr:from>
    <xdr:ext cx="1800225" cy="1809750"/>
    <xdr:pic>
      <xdr:nvPicPr>
        <xdr:cNvPr id="16" name="Имя " descr="Descr 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9600" y="300894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16</xdr:row>
      <xdr:rowOff>142875</xdr:rowOff>
    </xdr:from>
    <xdr:ext cx="1800225" cy="1809750"/>
    <xdr:pic>
      <xdr:nvPicPr>
        <xdr:cNvPr id="17" name="Имя " descr="Descr 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09600" y="321945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17</xdr:row>
      <xdr:rowOff>142875</xdr:rowOff>
    </xdr:from>
    <xdr:ext cx="1800225" cy="1809750"/>
    <xdr:pic>
      <xdr:nvPicPr>
        <xdr:cNvPr id="18" name="Имя " descr="Descr 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09600" y="342995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18</xdr:row>
      <xdr:rowOff>142875</xdr:rowOff>
    </xdr:from>
    <xdr:ext cx="1800225" cy="1809750"/>
    <xdr:pic>
      <xdr:nvPicPr>
        <xdr:cNvPr id="19" name="Имя " descr="Descr 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09600" y="364045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19</xdr:row>
      <xdr:rowOff>142875</xdr:rowOff>
    </xdr:from>
    <xdr:ext cx="1800225" cy="1809750"/>
    <xdr:pic>
      <xdr:nvPicPr>
        <xdr:cNvPr id="20" name="Имя " descr="Descr 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09600" y="385095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20</xdr:row>
      <xdr:rowOff>142875</xdr:rowOff>
    </xdr:from>
    <xdr:ext cx="1800225" cy="1809750"/>
    <xdr:pic>
      <xdr:nvPicPr>
        <xdr:cNvPr id="21" name="Имя " descr="Descr 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09600" y="406146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21</xdr:row>
      <xdr:rowOff>142875</xdr:rowOff>
    </xdr:from>
    <xdr:ext cx="1800225" cy="1809750"/>
    <xdr:pic>
      <xdr:nvPicPr>
        <xdr:cNvPr id="22" name="Имя " descr="Descr 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09600" y="427196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22</xdr:row>
      <xdr:rowOff>142875</xdr:rowOff>
    </xdr:from>
    <xdr:ext cx="1800225" cy="1809750"/>
    <xdr:pic>
      <xdr:nvPicPr>
        <xdr:cNvPr id="23" name="Имя " descr="Descr 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09600" y="448246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23</xdr:row>
      <xdr:rowOff>142875</xdr:rowOff>
    </xdr:from>
    <xdr:ext cx="1800225" cy="1809750"/>
    <xdr:pic>
      <xdr:nvPicPr>
        <xdr:cNvPr id="24" name="Имя " descr="Descr 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09600" y="469296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24</xdr:row>
      <xdr:rowOff>142875</xdr:rowOff>
    </xdr:from>
    <xdr:ext cx="1800225" cy="1809750"/>
    <xdr:pic>
      <xdr:nvPicPr>
        <xdr:cNvPr id="25" name="Имя " descr="Descr 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09600" y="490347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25</xdr:row>
      <xdr:rowOff>142875</xdr:rowOff>
    </xdr:from>
    <xdr:ext cx="1800225" cy="1809750"/>
    <xdr:pic>
      <xdr:nvPicPr>
        <xdr:cNvPr id="26" name="Имя " descr="Descr 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09600" y="511397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26</xdr:row>
      <xdr:rowOff>142875</xdr:rowOff>
    </xdr:from>
    <xdr:ext cx="1800225" cy="1809750"/>
    <xdr:pic>
      <xdr:nvPicPr>
        <xdr:cNvPr id="27" name="Имя " descr="Descr 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09600" y="532447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27</xdr:row>
      <xdr:rowOff>142875</xdr:rowOff>
    </xdr:from>
    <xdr:ext cx="1800225" cy="1809750"/>
    <xdr:pic>
      <xdr:nvPicPr>
        <xdr:cNvPr id="28" name="Имя " descr="Descr 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09600" y="553497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28</xdr:row>
      <xdr:rowOff>142875</xdr:rowOff>
    </xdr:from>
    <xdr:ext cx="1800225" cy="1809750"/>
    <xdr:pic>
      <xdr:nvPicPr>
        <xdr:cNvPr id="29" name="Имя " descr="Descr 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09600" y="574548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29</xdr:row>
      <xdr:rowOff>142875</xdr:rowOff>
    </xdr:from>
    <xdr:ext cx="1800225" cy="1809750"/>
    <xdr:pic>
      <xdr:nvPicPr>
        <xdr:cNvPr id="30" name="Имя " descr="Descr 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09600" y="595598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30</xdr:row>
      <xdr:rowOff>142875</xdr:rowOff>
    </xdr:from>
    <xdr:ext cx="1800225" cy="1809750"/>
    <xdr:pic>
      <xdr:nvPicPr>
        <xdr:cNvPr id="31" name="Имя " descr="Descr 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09600" y="616648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31</xdr:row>
      <xdr:rowOff>142875</xdr:rowOff>
    </xdr:from>
    <xdr:ext cx="1800225" cy="1809750"/>
    <xdr:pic>
      <xdr:nvPicPr>
        <xdr:cNvPr id="32" name="Имя " descr="Descr 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09600" y="637698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32</xdr:row>
      <xdr:rowOff>142875</xdr:rowOff>
    </xdr:from>
    <xdr:ext cx="1800225" cy="1809750"/>
    <xdr:pic>
      <xdr:nvPicPr>
        <xdr:cNvPr id="33" name="Имя " descr="Descr 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609600" y="658749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33</xdr:row>
      <xdr:rowOff>142875</xdr:rowOff>
    </xdr:from>
    <xdr:ext cx="1800225" cy="1809750"/>
    <xdr:pic>
      <xdr:nvPicPr>
        <xdr:cNvPr id="34" name="Имя " descr="Descr 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09600" y="679799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34</xdr:row>
      <xdr:rowOff>142875</xdr:rowOff>
    </xdr:from>
    <xdr:ext cx="1800225" cy="1809750"/>
    <xdr:pic>
      <xdr:nvPicPr>
        <xdr:cNvPr id="35" name="Имя " descr="Descr 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609600" y="700849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35</xdr:row>
      <xdr:rowOff>142875</xdr:rowOff>
    </xdr:from>
    <xdr:ext cx="1800225" cy="1809750"/>
    <xdr:pic>
      <xdr:nvPicPr>
        <xdr:cNvPr id="36" name="Имя " descr="Descr 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09600" y="721899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36</xdr:row>
      <xdr:rowOff>142875</xdr:rowOff>
    </xdr:from>
    <xdr:ext cx="1800225" cy="1809750"/>
    <xdr:pic>
      <xdr:nvPicPr>
        <xdr:cNvPr id="37" name="Имя " descr="Descr 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609600" y="742950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37</xdr:row>
      <xdr:rowOff>142875</xdr:rowOff>
    </xdr:from>
    <xdr:ext cx="1800225" cy="1809750"/>
    <xdr:pic>
      <xdr:nvPicPr>
        <xdr:cNvPr id="38" name="Имя " descr="Descr 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609600" y="764000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38</xdr:row>
      <xdr:rowOff>142875</xdr:rowOff>
    </xdr:from>
    <xdr:ext cx="1800225" cy="1809750"/>
    <xdr:pic>
      <xdr:nvPicPr>
        <xdr:cNvPr id="39" name="Имя " descr="Descr 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609600" y="785050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39</xdr:row>
      <xdr:rowOff>142875</xdr:rowOff>
    </xdr:from>
    <xdr:ext cx="1800225" cy="1809750"/>
    <xdr:pic>
      <xdr:nvPicPr>
        <xdr:cNvPr id="40" name="Имя " descr="Descr 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609600" y="806100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40</xdr:row>
      <xdr:rowOff>142875</xdr:rowOff>
    </xdr:from>
    <xdr:ext cx="1800225" cy="1809750"/>
    <xdr:pic>
      <xdr:nvPicPr>
        <xdr:cNvPr id="41" name="Имя " descr="Descr 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609600" y="827151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41</xdr:row>
      <xdr:rowOff>142875</xdr:rowOff>
    </xdr:from>
    <xdr:ext cx="1800225" cy="1809750"/>
    <xdr:pic>
      <xdr:nvPicPr>
        <xdr:cNvPr id="42" name="Имя " descr="Descr 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609600" y="848201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42</xdr:row>
      <xdr:rowOff>142875</xdr:rowOff>
    </xdr:from>
    <xdr:ext cx="1800225" cy="1809750"/>
    <xdr:pic>
      <xdr:nvPicPr>
        <xdr:cNvPr id="43" name="Имя " descr="Descr 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609600" y="869251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43</xdr:row>
      <xdr:rowOff>142875</xdr:rowOff>
    </xdr:from>
    <xdr:ext cx="1800225" cy="1809750"/>
    <xdr:pic>
      <xdr:nvPicPr>
        <xdr:cNvPr id="44" name="Имя " descr="Descr 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609600" y="890301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44</xdr:row>
      <xdr:rowOff>142875</xdr:rowOff>
    </xdr:from>
    <xdr:ext cx="1800225" cy="1809750"/>
    <xdr:pic>
      <xdr:nvPicPr>
        <xdr:cNvPr id="45" name="Имя " descr="Descr 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609600" y="911352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45</xdr:row>
      <xdr:rowOff>142875</xdr:rowOff>
    </xdr:from>
    <xdr:ext cx="1800225" cy="1809750"/>
    <xdr:pic>
      <xdr:nvPicPr>
        <xdr:cNvPr id="46" name="Имя " descr="Descr 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609600" y="932402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46</xdr:row>
      <xdr:rowOff>142875</xdr:rowOff>
    </xdr:from>
    <xdr:ext cx="1800225" cy="1809750"/>
    <xdr:pic>
      <xdr:nvPicPr>
        <xdr:cNvPr id="47" name="Имя " descr="Descr 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609600" y="953452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47</xdr:row>
      <xdr:rowOff>142875</xdr:rowOff>
    </xdr:from>
    <xdr:ext cx="1800225" cy="1809750"/>
    <xdr:pic>
      <xdr:nvPicPr>
        <xdr:cNvPr id="48" name="Имя " descr="Descr 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609600" y="974502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48</xdr:row>
      <xdr:rowOff>142875</xdr:rowOff>
    </xdr:from>
    <xdr:ext cx="1800225" cy="1809750"/>
    <xdr:pic>
      <xdr:nvPicPr>
        <xdr:cNvPr id="49" name="Имя " descr="Descr 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609600" y="995553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49</xdr:row>
      <xdr:rowOff>142875</xdr:rowOff>
    </xdr:from>
    <xdr:ext cx="1800225" cy="1809750"/>
    <xdr:pic>
      <xdr:nvPicPr>
        <xdr:cNvPr id="50" name="Имя " descr="Descr 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609600" y="1016603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50</xdr:row>
      <xdr:rowOff>142875</xdr:rowOff>
    </xdr:from>
    <xdr:ext cx="1800225" cy="1809750"/>
    <xdr:pic>
      <xdr:nvPicPr>
        <xdr:cNvPr id="51" name="Имя " descr="Descr 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609600" y="1037653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51</xdr:row>
      <xdr:rowOff>142875</xdr:rowOff>
    </xdr:from>
    <xdr:ext cx="1800225" cy="1809750"/>
    <xdr:pic>
      <xdr:nvPicPr>
        <xdr:cNvPr id="52" name="Имя " descr="Descr 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609600" y="1058703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52</xdr:row>
      <xdr:rowOff>142875</xdr:rowOff>
    </xdr:from>
    <xdr:ext cx="1800225" cy="1809750"/>
    <xdr:pic>
      <xdr:nvPicPr>
        <xdr:cNvPr id="53" name="Имя " descr="Descr 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09600" y="1079754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53</xdr:row>
      <xdr:rowOff>142875</xdr:rowOff>
    </xdr:from>
    <xdr:ext cx="1800225" cy="1809750"/>
    <xdr:pic>
      <xdr:nvPicPr>
        <xdr:cNvPr id="54" name="Имя " descr="Descr 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609600" y="1100804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54</xdr:row>
      <xdr:rowOff>142875</xdr:rowOff>
    </xdr:from>
    <xdr:ext cx="1800225" cy="1809750"/>
    <xdr:pic>
      <xdr:nvPicPr>
        <xdr:cNvPr id="55" name="Имя " descr="Descr 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609600" y="1121854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55</xdr:row>
      <xdr:rowOff>142875</xdr:rowOff>
    </xdr:from>
    <xdr:ext cx="1800225" cy="1809750"/>
    <xdr:pic>
      <xdr:nvPicPr>
        <xdr:cNvPr id="56" name="Имя " descr="Descr 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609600" y="1142904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56</xdr:row>
      <xdr:rowOff>142875</xdr:rowOff>
    </xdr:from>
    <xdr:ext cx="1800225" cy="1809750"/>
    <xdr:pic>
      <xdr:nvPicPr>
        <xdr:cNvPr id="57" name="Имя " descr="Descr 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609600" y="1163955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57</xdr:row>
      <xdr:rowOff>142875</xdr:rowOff>
    </xdr:from>
    <xdr:ext cx="1800225" cy="1809750"/>
    <xdr:pic>
      <xdr:nvPicPr>
        <xdr:cNvPr id="58" name="Имя " descr="Descr 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609600" y="1185005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58</xdr:row>
      <xdr:rowOff>142875</xdr:rowOff>
    </xdr:from>
    <xdr:ext cx="1800225" cy="1809750"/>
    <xdr:pic>
      <xdr:nvPicPr>
        <xdr:cNvPr id="59" name="Имя " descr="Descr 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609600" y="1206055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59</xdr:row>
      <xdr:rowOff>142875</xdr:rowOff>
    </xdr:from>
    <xdr:ext cx="1800225" cy="1809750"/>
    <xdr:pic>
      <xdr:nvPicPr>
        <xdr:cNvPr id="60" name="Имя " descr="Descr 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609600" y="1227105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60</xdr:row>
      <xdr:rowOff>142875</xdr:rowOff>
    </xdr:from>
    <xdr:ext cx="1800225" cy="1809750"/>
    <xdr:pic>
      <xdr:nvPicPr>
        <xdr:cNvPr id="61" name="Имя " descr="Descr 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609600" y="1248156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61</xdr:row>
      <xdr:rowOff>142875</xdr:rowOff>
    </xdr:from>
    <xdr:ext cx="1800225" cy="1809750"/>
    <xdr:pic>
      <xdr:nvPicPr>
        <xdr:cNvPr id="62" name="Имя " descr="Descr 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609600" y="1269206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62</xdr:row>
      <xdr:rowOff>142875</xdr:rowOff>
    </xdr:from>
    <xdr:ext cx="1800225" cy="1809750"/>
    <xdr:pic>
      <xdr:nvPicPr>
        <xdr:cNvPr id="63" name="Имя " descr="Descr 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609600" y="1290256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63</xdr:row>
      <xdr:rowOff>142875</xdr:rowOff>
    </xdr:from>
    <xdr:ext cx="1800225" cy="1809750"/>
    <xdr:pic>
      <xdr:nvPicPr>
        <xdr:cNvPr id="64" name="Имя " descr="Descr 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609600" y="1311306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64</xdr:row>
      <xdr:rowOff>142875</xdr:rowOff>
    </xdr:from>
    <xdr:ext cx="1800225" cy="1809750"/>
    <xdr:pic>
      <xdr:nvPicPr>
        <xdr:cNvPr id="65" name="Имя " descr="Descr 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609600" y="1332357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65</xdr:row>
      <xdr:rowOff>142875</xdr:rowOff>
    </xdr:from>
    <xdr:ext cx="1800225" cy="1809750"/>
    <xdr:pic>
      <xdr:nvPicPr>
        <xdr:cNvPr id="66" name="Имя " descr="Descr 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609600" y="1353407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66</xdr:row>
      <xdr:rowOff>142875</xdr:rowOff>
    </xdr:from>
    <xdr:ext cx="1800225" cy="1809750"/>
    <xdr:pic>
      <xdr:nvPicPr>
        <xdr:cNvPr id="67" name="Имя " descr="Descr 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609600" y="1374457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67</xdr:row>
      <xdr:rowOff>142875</xdr:rowOff>
    </xdr:from>
    <xdr:ext cx="1800225" cy="1809750"/>
    <xdr:pic>
      <xdr:nvPicPr>
        <xdr:cNvPr id="68" name="Имя " descr="Descr 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609600" y="1395507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68</xdr:row>
      <xdr:rowOff>142875</xdr:rowOff>
    </xdr:from>
    <xdr:ext cx="1800225" cy="1809750"/>
    <xdr:pic>
      <xdr:nvPicPr>
        <xdr:cNvPr id="69" name="Имя " descr="Descr 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609600" y="1416558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69</xdr:row>
      <xdr:rowOff>142875</xdr:rowOff>
    </xdr:from>
    <xdr:ext cx="1800225" cy="1809750"/>
    <xdr:pic>
      <xdr:nvPicPr>
        <xdr:cNvPr id="70" name="Имя " descr="Descr 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609600" y="1437608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70</xdr:row>
      <xdr:rowOff>142875</xdr:rowOff>
    </xdr:from>
    <xdr:ext cx="1800225" cy="1809750"/>
    <xdr:pic>
      <xdr:nvPicPr>
        <xdr:cNvPr id="71" name="Имя " descr="Descr 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609600" y="1458658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71</xdr:row>
      <xdr:rowOff>142875</xdr:rowOff>
    </xdr:from>
    <xdr:ext cx="1800225" cy="1809750"/>
    <xdr:pic>
      <xdr:nvPicPr>
        <xdr:cNvPr id="72" name="Имя " descr="Descr 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609600" y="1479708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72</xdr:row>
      <xdr:rowOff>142875</xdr:rowOff>
    </xdr:from>
    <xdr:ext cx="1800225" cy="1809750"/>
    <xdr:pic>
      <xdr:nvPicPr>
        <xdr:cNvPr id="73" name="Имя " descr="Descr 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609600" y="1500759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73</xdr:row>
      <xdr:rowOff>142875</xdr:rowOff>
    </xdr:from>
    <xdr:ext cx="1800225" cy="1809750"/>
    <xdr:pic>
      <xdr:nvPicPr>
        <xdr:cNvPr id="74" name="Имя " descr="Descr 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609600" y="1521809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74</xdr:row>
      <xdr:rowOff>142875</xdr:rowOff>
    </xdr:from>
    <xdr:ext cx="1800225" cy="1809750"/>
    <xdr:pic>
      <xdr:nvPicPr>
        <xdr:cNvPr id="75" name="Имя " descr="Descr 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609600" y="1542859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75</xdr:row>
      <xdr:rowOff>142875</xdr:rowOff>
    </xdr:from>
    <xdr:ext cx="1800225" cy="1809750"/>
    <xdr:pic>
      <xdr:nvPicPr>
        <xdr:cNvPr id="76" name="Имя " descr="Descr 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609600" y="1563909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76</xdr:row>
      <xdr:rowOff>142875</xdr:rowOff>
    </xdr:from>
    <xdr:ext cx="1800225" cy="1809750"/>
    <xdr:pic>
      <xdr:nvPicPr>
        <xdr:cNvPr id="77" name="Имя " descr="Descr 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609600" y="1584960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77</xdr:row>
      <xdr:rowOff>142875</xdr:rowOff>
    </xdr:from>
    <xdr:ext cx="1800225" cy="1809750"/>
    <xdr:pic>
      <xdr:nvPicPr>
        <xdr:cNvPr id="78" name="Имя " descr="Descr 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609600" y="1606010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78</xdr:row>
      <xdr:rowOff>142875</xdr:rowOff>
    </xdr:from>
    <xdr:ext cx="1800225" cy="1809750"/>
    <xdr:pic>
      <xdr:nvPicPr>
        <xdr:cNvPr id="79" name="Имя " descr="Descr 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609600" y="1627060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79</xdr:row>
      <xdr:rowOff>142875</xdr:rowOff>
    </xdr:from>
    <xdr:ext cx="1800225" cy="1809750"/>
    <xdr:pic>
      <xdr:nvPicPr>
        <xdr:cNvPr id="80" name="Имя " descr="Descr 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609600" y="1648110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80</xdr:row>
      <xdr:rowOff>142875</xdr:rowOff>
    </xdr:from>
    <xdr:ext cx="1800225" cy="1809750"/>
    <xdr:pic>
      <xdr:nvPicPr>
        <xdr:cNvPr id="81" name="Имя " descr="Descr 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609600" y="1669161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81</xdr:row>
      <xdr:rowOff>142875</xdr:rowOff>
    </xdr:from>
    <xdr:ext cx="1800225" cy="1809750"/>
    <xdr:pic>
      <xdr:nvPicPr>
        <xdr:cNvPr id="82" name="Имя " descr="Descr 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609600" y="1690211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82</xdr:row>
      <xdr:rowOff>142875</xdr:rowOff>
    </xdr:from>
    <xdr:ext cx="1800225" cy="1809750"/>
    <xdr:pic>
      <xdr:nvPicPr>
        <xdr:cNvPr id="83" name="Имя " descr="Descr 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609600" y="1711261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83</xdr:row>
      <xdr:rowOff>142875</xdr:rowOff>
    </xdr:from>
    <xdr:ext cx="1800225" cy="1809750"/>
    <xdr:pic>
      <xdr:nvPicPr>
        <xdr:cNvPr id="84" name="Имя " descr="Descr 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609600" y="1732311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84</xdr:row>
      <xdr:rowOff>142875</xdr:rowOff>
    </xdr:from>
    <xdr:ext cx="1800225" cy="1809750"/>
    <xdr:pic>
      <xdr:nvPicPr>
        <xdr:cNvPr id="85" name="Имя " descr="Descr 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609600" y="1753362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85</xdr:row>
      <xdr:rowOff>142875</xdr:rowOff>
    </xdr:from>
    <xdr:ext cx="1800225" cy="1809750"/>
    <xdr:pic>
      <xdr:nvPicPr>
        <xdr:cNvPr id="86" name="Имя " descr="Descr 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609600" y="1774412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86</xdr:row>
      <xdr:rowOff>142875</xdr:rowOff>
    </xdr:from>
    <xdr:ext cx="1800225" cy="1809750"/>
    <xdr:pic>
      <xdr:nvPicPr>
        <xdr:cNvPr id="87" name="Имя " descr="Descr 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609600" y="1795462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87</xdr:row>
      <xdr:rowOff>142875</xdr:rowOff>
    </xdr:from>
    <xdr:ext cx="1800225" cy="1809750"/>
    <xdr:pic>
      <xdr:nvPicPr>
        <xdr:cNvPr id="88" name="Имя " descr="Descr 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609600" y="1816512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88</xdr:row>
      <xdr:rowOff>142875</xdr:rowOff>
    </xdr:from>
    <xdr:ext cx="1800225" cy="1809750"/>
    <xdr:pic>
      <xdr:nvPicPr>
        <xdr:cNvPr id="89" name="Имя " descr="Descr 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609600" y="1837563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89</xdr:row>
      <xdr:rowOff>142875</xdr:rowOff>
    </xdr:from>
    <xdr:ext cx="1800225" cy="1809750"/>
    <xdr:pic>
      <xdr:nvPicPr>
        <xdr:cNvPr id="90" name="Имя " descr="Descr 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609600" y="1858613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90</xdr:row>
      <xdr:rowOff>142875</xdr:rowOff>
    </xdr:from>
    <xdr:ext cx="1800225" cy="1809750"/>
    <xdr:pic>
      <xdr:nvPicPr>
        <xdr:cNvPr id="91" name="Имя " descr="Descr 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609600" y="1879663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91</xdr:row>
      <xdr:rowOff>142875</xdr:rowOff>
    </xdr:from>
    <xdr:ext cx="1800225" cy="1809750"/>
    <xdr:pic>
      <xdr:nvPicPr>
        <xdr:cNvPr id="92" name="Имя " descr="Descr 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609600" y="1900713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92</xdr:row>
      <xdr:rowOff>142875</xdr:rowOff>
    </xdr:from>
    <xdr:ext cx="1800225" cy="1809750"/>
    <xdr:pic>
      <xdr:nvPicPr>
        <xdr:cNvPr id="93" name="Имя " descr="Descr 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609600" y="1921764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93</xdr:row>
      <xdr:rowOff>142875</xdr:rowOff>
    </xdr:from>
    <xdr:ext cx="1800225" cy="1809750"/>
    <xdr:pic>
      <xdr:nvPicPr>
        <xdr:cNvPr id="94" name="Имя " descr="Descr 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609600" y="1942814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94</xdr:row>
      <xdr:rowOff>142875</xdr:rowOff>
    </xdr:from>
    <xdr:ext cx="1800225" cy="1809750"/>
    <xdr:pic>
      <xdr:nvPicPr>
        <xdr:cNvPr id="95" name="Имя " descr="Descr 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609600" y="1963864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95</xdr:row>
      <xdr:rowOff>142875</xdr:rowOff>
    </xdr:from>
    <xdr:ext cx="1800225" cy="1809750"/>
    <xdr:pic>
      <xdr:nvPicPr>
        <xdr:cNvPr id="96" name="Имя " descr="Descr 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609600" y="1984914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96</xdr:row>
      <xdr:rowOff>142875</xdr:rowOff>
    </xdr:from>
    <xdr:ext cx="1800225" cy="1809750"/>
    <xdr:pic>
      <xdr:nvPicPr>
        <xdr:cNvPr id="97" name="Имя " descr="Descr 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609600" y="2005965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97</xdr:row>
      <xdr:rowOff>142875</xdr:rowOff>
    </xdr:from>
    <xdr:ext cx="1800225" cy="1809750"/>
    <xdr:pic>
      <xdr:nvPicPr>
        <xdr:cNvPr id="98" name="Имя " descr="Descr 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609600" y="2027015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98</xdr:row>
      <xdr:rowOff>142875</xdr:rowOff>
    </xdr:from>
    <xdr:ext cx="1800225" cy="1809750"/>
    <xdr:pic>
      <xdr:nvPicPr>
        <xdr:cNvPr id="99" name="Имя " descr="Descr 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609600" y="2048065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99</xdr:row>
      <xdr:rowOff>142875</xdr:rowOff>
    </xdr:from>
    <xdr:ext cx="1800225" cy="1809750"/>
    <xdr:pic>
      <xdr:nvPicPr>
        <xdr:cNvPr id="100" name="Имя " descr="Descr 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609600" y="2069115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100</xdr:row>
      <xdr:rowOff>142875</xdr:rowOff>
    </xdr:from>
    <xdr:ext cx="1800225" cy="1809750"/>
    <xdr:pic>
      <xdr:nvPicPr>
        <xdr:cNvPr id="101" name="Имя " descr="Descr 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609600" y="2090166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101</xdr:row>
      <xdr:rowOff>142875</xdr:rowOff>
    </xdr:from>
    <xdr:ext cx="1800225" cy="1809750"/>
    <xdr:pic>
      <xdr:nvPicPr>
        <xdr:cNvPr id="102" name="Имя " descr="Descr 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609600" y="2111216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102</xdr:row>
      <xdr:rowOff>142875</xdr:rowOff>
    </xdr:from>
    <xdr:ext cx="1800225" cy="1809750"/>
    <xdr:pic>
      <xdr:nvPicPr>
        <xdr:cNvPr id="103" name="Имя " descr="Descr 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609600" y="2132266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103</xdr:row>
      <xdr:rowOff>142875</xdr:rowOff>
    </xdr:from>
    <xdr:ext cx="1800225" cy="1809750"/>
    <xdr:pic>
      <xdr:nvPicPr>
        <xdr:cNvPr id="104" name="Имя " descr="Descr 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609600" y="2153316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104</xdr:row>
      <xdr:rowOff>142875</xdr:rowOff>
    </xdr:from>
    <xdr:ext cx="1800225" cy="1809750"/>
    <xdr:pic>
      <xdr:nvPicPr>
        <xdr:cNvPr id="105" name="Имя " descr="Descr 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609600" y="2174367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105</xdr:row>
      <xdr:rowOff>142875</xdr:rowOff>
    </xdr:from>
    <xdr:ext cx="1800225" cy="1809750"/>
    <xdr:pic>
      <xdr:nvPicPr>
        <xdr:cNvPr id="106" name="Имя " descr="Descr 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609600" y="2195417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106</xdr:row>
      <xdr:rowOff>142875</xdr:rowOff>
    </xdr:from>
    <xdr:ext cx="1800225" cy="1809750"/>
    <xdr:pic>
      <xdr:nvPicPr>
        <xdr:cNvPr id="107" name="Имя " descr="Descr 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609600" y="2216467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107</xdr:row>
      <xdr:rowOff>142875</xdr:rowOff>
    </xdr:from>
    <xdr:ext cx="1800225" cy="1809750"/>
    <xdr:pic>
      <xdr:nvPicPr>
        <xdr:cNvPr id="108" name="Имя " descr="Descr 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609600" y="2237517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108</xdr:row>
      <xdr:rowOff>142875</xdr:rowOff>
    </xdr:from>
    <xdr:ext cx="1800225" cy="1809750"/>
    <xdr:pic>
      <xdr:nvPicPr>
        <xdr:cNvPr id="109" name="Имя " descr="Descr 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609600" y="2258568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09"/>
  <sheetViews>
    <sheetView tabSelected="1" workbookViewId="0" topLeftCell="A1">
      <pane ySplit="1" topLeftCell="A2" activePane="bottomLeft" state="frozen"/>
      <selection pane="bottomLeft" activeCell="F3" sqref="F3"/>
    </sheetView>
  </sheetViews>
  <sheetFormatPr defaultColWidth="10.5" defaultRowHeight="11.25" customHeight="1"/>
  <cols>
    <col min="1" max="2" width="8.16015625" style="1" customWidth="1"/>
    <col min="3" max="3" width="26.5" style="1" customWidth="1"/>
    <col min="4" max="4" width="6.83203125" style="1" customWidth="1"/>
    <col min="5" max="5" width="16.33203125" style="1" customWidth="1"/>
    <col min="6" max="6" width="37.33203125" style="1" customWidth="1"/>
    <col min="7" max="7" width="11.66015625" style="1" customWidth="1"/>
    <col min="8" max="8" width="12.83203125" style="1" customWidth="1"/>
    <col min="9" max="9" width="10.5" style="1" customWidth="1"/>
    <col min="10" max="10" width="14.33203125" style="14" customWidth="1"/>
    <col min="11" max="11" width="13.66015625" style="17" customWidth="1"/>
    <col min="12" max="12" width="12.33203125" style="1" customWidth="1"/>
    <col min="13" max="13" width="19" style="1" customWidth="1"/>
  </cols>
  <sheetData>
    <row r="1" spans="1:12" ht="38.1" customHeight="1">
      <c r="A1" s="2" t="s">
        <v>0</v>
      </c>
      <c r="B1" s="12" t="s">
        <v>1</v>
      </c>
      <c r="C1" s="12"/>
      <c r="D1" s="12"/>
      <c r="E1" s="2" t="s">
        <v>2</v>
      </c>
      <c r="F1" s="2" t="s">
        <v>3</v>
      </c>
      <c r="G1" s="2" t="s">
        <v>4</v>
      </c>
      <c r="H1" s="3" t="s">
        <v>5</v>
      </c>
      <c r="I1" s="3" t="s">
        <v>6</v>
      </c>
      <c r="J1" s="13" t="s">
        <v>7</v>
      </c>
      <c r="K1" s="15" t="s">
        <v>125</v>
      </c>
      <c r="L1" s="3" t="s">
        <v>8</v>
      </c>
    </row>
    <row r="2" spans="1:12" s="1" customFormat="1" ht="165.95" customHeight="1">
      <c r="A2" s="4">
        <v>1</v>
      </c>
      <c r="B2" s="11" t="s">
        <v>9</v>
      </c>
      <c r="C2" s="11"/>
      <c r="D2" s="10" t="str">
        <f>HYPERLINK("http://7flowers-decor.ru/upload/1c_catalog/import_files/5907752610929.jpg")</f>
        <v>http://7flowers-decor.ru/upload/1c_catalog/import_files/5907752610929.jpg</v>
      </c>
      <c r="E2" s="4">
        <v>5907752610929</v>
      </c>
      <c r="F2" s="6" t="s">
        <v>10</v>
      </c>
      <c r="G2" s="7"/>
      <c r="H2" s="4">
        <v>1</v>
      </c>
      <c r="I2" s="4">
        <v>1</v>
      </c>
      <c r="J2" s="9">
        <v>1080</v>
      </c>
      <c r="K2" s="16">
        <v>918</v>
      </c>
      <c r="L2" s="8"/>
    </row>
    <row r="3" spans="1:12" s="1" customFormat="1" ht="165.95" customHeight="1">
      <c r="A3" s="4">
        <v>2</v>
      </c>
      <c r="B3" s="11" t="s">
        <v>9</v>
      </c>
      <c r="C3" s="11"/>
      <c r="D3" s="10" t="str">
        <f>HYPERLINK("http://7flowers-decor.ru/upload/1c_catalog/import_files/8717309367964.jpg")</f>
        <v>http://7flowers-decor.ru/upload/1c_catalog/import_files/8717309367964.jpg</v>
      </c>
      <c r="E3" s="4">
        <v>8717309367964</v>
      </c>
      <c r="F3" s="6" t="s">
        <v>11</v>
      </c>
      <c r="G3" s="7"/>
      <c r="H3" s="4">
        <v>1</v>
      </c>
      <c r="I3" s="4">
        <v>20</v>
      </c>
      <c r="J3" s="9">
        <v>269</v>
      </c>
      <c r="K3" s="16">
        <v>228.65</v>
      </c>
      <c r="L3" s="8"/>
    </row>
    <row r="4" spans="1:12" s="1" customFormat="1" ht="165.95" customHeight="1">
      <c r="A4" s="4">
        <v>3</v>
      </c>
      <c r="B4" s="11" t="s">
        <v>9</v>
      </c>
      <c r="C4" s="11"/>
      <c r="D4" s="10" t="str">
        <f>HYPERLINK("http://7flowers-decor.ru/upload/1c_catalog/import_files/8717309367988.jpg")</f>
        <v>http://7flowers-decor.ru/upload/1c_catalog/import_files/8717309367988.jpg</v>
      </c>
      <c r="E4" s="4">
        <v>8717309367988</v>
      </c>
      <c r="F4" s="6" t="s">
        <v>12</v>
      </c>
      <c r="G4" s="7"/>
      <c r="H4" s="4">
        <v>1</v>
      </c>
      <c r="I4" s="4">
        <v>9</v>
      </c>
      <c r="J4" s="9">
        <v>613</v>
      </c>
      <c r="K4" s="16">
        <v>521.05</v>
      </c>
      <c r="L4" s="8"/>
    </row>
    <row r="5" spans="1:12" s="1" customFormat="1" ht="165.95" customHeight="1">
      <c r="A5" s="4">
        <v>4</v>
      </c>
      <c r="B5" s="11" t="s">
        <v>9</v>
      </c>
      <c r="C5" s="11"/>
      <c r="D5" s="10" t="str">
        <f>HYPERLINK("http://7flowers-decor.ru/upload/1c_catalog/import_files/8717309357798.jpg")</f>
        <v>http://7flowers-decor.ru/upload/1c_catalog/import_files/8717309357798.jpg</v>
      </c>
      <c r="E5" s="4">
        <v>8717309357798</v>
      </c>
      <c r="F5" s="6" t="s">
        <v>13</v>
      </c>
      <c r="G5" s="7"/>
      <c r="H5" s="4">
        <v>1</v>
      </c>
      <c r="I5" s="4">
        <v>24</v>
      </c>
      <c r="J5" s="9">
        <v>269</v>
      </c>
      <c r="K5" s="16">
        <v>228.65</v>
      </c>
      <c r="L5" s="8"/>
    </row>
    <row r="6" spans="1:12" s="1" customFormat="1" ht="165.95" customHeight="1">
      <c r="A6" s="4">
        <v>5</v>
      </c>
      <c r="B6" s="11" t="s">
        <v>9</v>
      </c>
      <c r="C6" s="11"/>
      <c r="D6" s="5"/>
      <c r="E6" s="4">
        <v>4607032407850</v>
      </c>
      <c r="F6" s="6" t="s">
        <v>14</v>
      </c>
      <c r="G6" s="7"/>
      <c r="H6" s="4">
        <v>1</v>
      </c>
      <c r="I6" s="4">
        <v>1</v>
      </c>
      <c r="J6" s="9">
        <v>1309</v>
      </c>
      <c r="K6" s="16">
        <v>1112.65</v>
      </c>
      <c r="L6" s="8"/>
    </row>
    <row r="7" spans="1:12" s="1" customFormat="1" ht="165.95" customHeight="1">
      <c r="A7" s="4">
        <v>6</v>
      </c>
      <c r="B7" s="11" t="s">
        <v>9</v>
      </c>
      <c r="C7" s="11"/>
      <c r="D7" s="10" t="str">
        <f>HYPERLINK("http://7flowers-decor.ru/upload/1c_catalog/import_files/4607032395584.jpg")</f>
        <v>http://7flowers-decor.ru/upload/1c_catalog/import_files/4607032395584.jpg</v>
      </c>
      <c r="E7" s="4">
        <v>4607032395584</v>
      </c>
      <c r="F7" s="6" t="s">
        <v>15</v>
      </c>
      <c r="G7" s="7"/>
      <c r="H7" s="4">
        <v>1</v>
      </c>
      <c r="I7" s="4">
        <v>2</v>
      </c>
      <c r="J7" s="9">
        <v>319</v>
      </c>
      <c r="K7" s="16">
        <v>271.15</v>
      </c>
      <c r="L7" s="8"/>
    </row>
    <row r="8" spans="1:12" s="1" customFormat="1" ht="165.95" customHeight="1">
      <c r="A8" s="4">
        <v>7</v>
      </c>
      <c r="B8" s="11" t="s">
        <v>9</v>
      </c>
      <c r="C8" s="11"/>
      <c r="D8" s="10" t="str">
        <f>HYPERLINK("http://7flowers-decor.ru/upload/1c_catalog/import_files/4607032396178.jpg")</f>
        <v>http://7flowers-decor.ru/upload/1c_catalog/import_files/4607032396178.jpg</v>
      </c>
      <c r="E8" s="4">
        <v>4607032396178</v>
      </c>
      <c r="F8" s="6" t="s">
        <v>16</v>
      </c>
      <c r="G8" s="7"/>
      <c r="H8" s="4">
        <v>1</v>
      </c>
      <c r="I8" s="4">
        <v>4</v>
      </c>
      <c r="J8" s="9">
        <v>601</v>
      </c>
      <c r="K8" s="16">
        <v>510.85</v>
      </c>
      <c r="L8" s="8"/>
    </row>
    <row r="9" spans="1:12" s="1" customFormat="1" ht="165.95" customHeight="1">
      <c r="A9" s="4">
        <v>8</v>
      </c>
      <c r="B9" s="11" t="s">
        <v>9</v>
      </c>
      <c r="C9" s="11"/>
      <c r="D9" s="10" t="str">
        <f>HYPERLINK("http://7flowers-decor.ru/upload/1c_catalog/import_files/4607032392019.jpg")</f>
        <v>http://7flowers-decor.ru/upload/1c_catalog/import_files/4607032392019.jpg</v>
      </c>
      <c r="E9" s="4">
        <v>4607032392019</v>
      </c>
      <c r="F9" s="6" t="s">
        <v>17</v>
      </c>
      <c r="G9" s="7"/>
      <c r="H9" s="4">
        <v>1</v>
      </c>
      <c r="I9" s="4">
        <v>9</v>
      </c>
      <c r="J9" s="9">
        <v>121</v>
      </c>
      <c r="K9" s="16">
        <v>102.85</v>
      </c>
      <c r="L9" s="8"/>
    </row>
    <row r="10" spans="1:12" s="1" customFormat="1" ht="165.95" customHeight="1">
      <c r="A10" s="4">
        <v>9</v>
      </c>
      <c r="B10" s="11" t="s">
        <v>9</v>
      </c>
      <c r="C10" s="11"/>
      <c r="D10" s="10" t="str">
        <f>HYPERLINK("http://7flowers-decor.ru/upload/1c_catalog/import_files/4607032390169.jpg")</f>
        <v>http://7flowers-decor.ru/upload/1c_catalog/import_files/4607032390169.jpg</v>
      </c>
      <c r="E10" s="4">
        <v>4607032390169</v>
      </c>
      <c r="F10" s="6" t="s">
        <v>18</v>
      </c>
      <c r="G10" s="7"/>
      <c r="H10" s="4">
        <v>1</v>
      </c>
      <c r="I10" s="4">
        <v>16</v>
      </c>
      <c r="J10" s="9">
        <v>110</v>
      </c>
      <c r="K10" s="16">
        <v>93.5</v>
      </c>
      <c r="L10" s="8"/>
    </row>
    <row r="11" spans="1:12" s="1" customFormat="1" ht="165.95" customHeight="1">
      <c r="A11" s="4">
        <v>10</v>
      </c>
      <c r="B11" s="11" t="s">
        <v>9</v>
      </c>
      <c r="C11" s="11"/>
      <c r="D11" s="10" t="str">
        <f>HYPERLINK("http://7flowers-decor.ru/upload/1c_catalog/import_files/5500000819959.jpg")</f>
        <v>http://7flowers-decor.ru/upload/1c_catalog/import_files/5500000819959.jpg</v>
      </c>
      <c r="E11" s="4">
        <v>5500000819959</v>
      </c>
      <c r="F11" s="6" t="s">
        <v>19</v>
      </c>
      <c r="G11" s="7"/>
      <c r="H11" s="4">
        <v>1</v>
      </c>
      <c r="I11" s="4">
        <v>4</v>
      </c>
      <c r="J11" s="9">
        <v>123</v>
      </c>
      <c r="K11" s="16">
        <v>104.55</v>
      </c>
      <c r="L11" s="8"/>
    </row>
    <row r="12" spans="1:12" s="1" customFormat="1" ht="165.95" customHeight="1">
      <c r="A12" s="4">
        <v>11</v>
      </c>
      <c r="B12" s="11" t="s">
        <v>9</v>
      </c>
      <c r="C12" s="11"/>
      <c r="D12" s="10" t="str">
        <f>HYPERLINK("http://7flowers-decor.ru/upload/1c_catalog/import_files/4606500557851.jpg")</f>
        <v>http://7flowers-decor.ru/upload/1c_catalog/import_files/4606500557851.jpg</v>
      </c>
      <c r="E12" s="4">
        <v>4606500557851</v>
      </c>
      <c r="F12" s="6" t="s">
        <v>20</v>
      </c>
      <c r="G12" s="7"/>
      <c r="H12" s="4">
        <v>1</v>
      </c>
      <c r="I12" s="4">
        <v>2</v>
      </c>
      <c r="J12" s="9">
        <v>287</v>
      </c>
      <c r="K12" s="16">
        <v>243.95</v>
      </c>
      <c r="L12" s="8"/>
    </row>
    <row r="13" spans="1:12" s="1" customFormat="1" ht="165.95" customHeight="1">
      <c r="A13" s="4">
        <v>12</v>
      </c>
      <c r="B13" s="11" t="s">
        <v>9</v>
      </c>
      <c r="C13" s="11"/>
      <c r="D13" s="10" t="str">
        <f>HYPERLINK("http://7flowers-decor.ru/upload/1c_catalog/import_files/4606500557868.jpg")</f>
        <v>http://7flowers-decor.ru/upload/1c_catalog/import_files/4606500557868.jpg</v>
      </c>
      <c r="E13" s="4">
        <v>4606500557868</v>
      </c>
      <c r="F13" s="6" t="s">
        <v>21</v>
      </c>
      <c r="G13" s="7"/>
      <c r="H13" s="4">
        <v>1</v>
      </c>
      <c r="I13" s="4">
        <v>1</v>
      </c>
      <c r="J13" s="9">
        <v>670</v>
      </c>
      <c r="K13" s="16">
        <v>569.5</v>
      </c>
      <c r="L13" s="8"/>
    </row>
    <row r="14" spans="1:12" s="1" customFormat="1" ht="165.95" customHeight="1">
      <c r="A14" s="4">
        <v>13</v>
      </c>
      <c r="B14" s="11" t="s">
        <v>9</v>
      </c>
      <c r="C14" s="11"/>
      <c r="D14" s="10" t="str">
        <f>HYPERLINK("http://7flowers-decor.ru/upload/1c_catalog/import_files/4607032403005.jpg")</f>
        <v>http://7flowers-decor.ru/upload/1c_catalog/import_files/4607032403005.jpg</v>
      </c>
      <c r="E14" s="4">
        <v>4607032403005</v>
      </c>
      <c r="F14" s="6" t="s">
        <v>22</v>
      </c>
      <c r="G14" s="7"/>
      <c r="H14" s="4">
        <v>1</v>
      </c>
      <c r="I14" s="4">
        <v>1</v>
      </c>
      <c r="J14" s="9">
        <v>429</v>
      </c>
      <c r="K14" s="16">
        <v>364.65</v>
      </c>
      <c r="L14" s="8"/>
    </row>
    <row r="15" spans="1:12" s="1" customFormat="1" ht="165.95" customHeight="1">
      <c r="A15" s="4">
        <v>14</v>
      </c>
      <c r="B15" s="11" t="s">
        <v>9</v>
      </c>
      <c r="C15" s="11"/>
      <c r="D15" s="10" t="str">
        <f>HYPERLINK("http://7flowers-decor.ru/upload/1c_catalog/import_files/5500001346185.jpg")</f>
        <v>http://7flowers-decor.ru/upload/1c_catalog/import_files/5500001346185.jpg</v>
      </c>
      <c r="E15" s="4">
        <v>5500001346185</v>
      </c>
      <c r="F15" s="6" t="s">
        <v>23</v>
      </c>
      <c r="G15" s="7"/>
      <c r="H15" s="4">
        <v>1</v>
      </c>
      <c r="I15" s="4">
        <v>1</v>
      </c>
      <c r="J15" s="9">
        <v>834</v>
      </c>
      <c r="K15" s="16">
        <v>708.9</v>
      </c>
      <c r="L15" s="8"/>
    </row>
    <row r="16" spans="1:12" s="1" customFormat="1" ht="165.95" customHeight="1">
      <c r="A16" s="4">
        <v>15</v>
      </c>
      <c r="B16" s="11" t="s">
        <v>9</v>
      </c>
      <c r="C16" s="11"/>
      <c r="D16" s="10" t="str">
        <f>HYPERLINK("http://7flowers-decor.ru/upload/1c_catalog/import_files/4606500557516.jpg")</f>
        <v>http://7flowers-decor.ru/upload/1c_catalog/import_files/4606500557516.jpg</v>
      </c>
      <c r="E16" s="4">
        <v>4606500557516</v>
      </c>
      <c r="F16" s="6" t="s">
        <v>24</v>
      </c>
      <c r="G16" s="7"/>
      <c r="H16" s="4">
        <v>1</v>
      </c>
      <c r="I16" s="4">
        <v>18</v>
      </c>
      <c r="J16" s="9">
        <v>194</v>
      </c>
      <c r="K16" s="16">
        <v>164.9</v>
      </c>
      <c r="L16" s="8"/>
    </row>
    <row r="17" spans="1:12" s="1" customFormat="1" ht="165.95" customHeight="1">
      <c r="A17" s="4">
        <v>16</v>
      </c>
      <c r="B17" s="11" t="s">
        <v>9</v>
      </c>
      <c r="C17" s="11"/>
      <c r="D17" s="10" t="str">
        <f>HYPERLINK("http://7flowers-decor.ru/upload/1c_catalog/import_files/5500000819929.jpg")</f>
        <v>http://7flowers-decor.ru/upload/1c_catalog/import_files/5500000819929.jpg</v>
      </c>
      <c r="E17" s="4">
        <v>5500000819929</v>
      </c>
      <c r="F17" s="6" t="s">
        <v>25</v>
      </c>
      <c r="G17" s="7"/>
      <c r="H17" s="4">
        <v>1</v>
      </c>
      <c r="I17" s="4">
        <v>1</v>
      </c>
      <c r="J17" s="9">
        <v>695</v>
      </c>
      <c r="K17" s="16">
        <v>590.75</v>
      </c>
      <c r="L17" s="8"/>
    </row>
    <row r="18" spans="1:12" s="1" customFormat="1" ht="165.95" customHeight="1">
      <c r="A18" s="4">
        <v>17</v>
      </c>
      <c r="B18" s="11" t="s">
        <v>9</v>
      </c>
      <c r="C18" s="11"/>
      <c r="D18" s="10" t="str">
        <f>HYPERLINK("http://7flowers-decor.ru/upload/1c_catalog/import_files/4606500293919.jpg")</f>
        <v>http://7flowers-decor.ru/upload/1c_catalog/import_files/4606500293919.jpg</v>
      </c>
      <c r="E18" s="4">
        <v>4606500293919</v>
      </c>
      <c r="F18" s="6" t="s">
        <v>26</v>
      </c>
      <c r="G18" s="7"/>
      <c r="H18" s="4">
        <v>1</v>
      </c>
      <c r="I18" s="4">
        <v>8</v>
      </c>
      <c r="J18" s="9">
        <v>104</v>
      </c>
      <c r="K18" s="16">
        <v>88.4</v>
      </c>
      <c r="L18" s="8"/>
    </row>
    <row r="19" spans="1:12" s="1" customFormat="1" ht="165.95" customHeight="1">
      <c r="A19" s="4">
        <v>18</v>
      </c>
      <c r="B19" s="11" t="s">
        <v>9</v>
      </c>
      <c r="C19" s="11"/>
      <c r="D19" s="10" t="str">
        <f>HYPERLINK("http://7flowers-decor.ru/upload/1c_catalog/import_files/4606500293926.jpg")</f>
        <v>http://7flowers-decor.ru/upload/1c_catalog/import_files/4606500293926.jpg</v>
      </c>
      <c r="E19" s="4">
        <v>4606500293926</v>
      </c>
      <c r="F19" s="6" t="s">
        <v>27</v>
      </c>
      <c r="G19" s="7"/>
      <c r="H19" s="4">
        <v>1</v>
      </c>
      <c r="I19" s="4">
        <v>4</v>
      </c>
      <c r="J19" s="9">
        <v>174</v>
      </c>
      <c r="K19" s="16">
        <v>147.9</v>
      </c>
      <c r="L19" s="8"/>
    </row>
    <row r="20" spans="1:12" s="1" customFormat="1" ht="165.95" customHeight="1">
      <c r="A20" s="4">
        <v>19</v>
      </c>
      <c r="B20" s="11" t="s">
        <v>9</v>
      </c>
      <c r="C20" s="11"/>
      <c r="D20" s="10" t="str">
        <f>HYPERLINK("http://7flowers-decor.ru/upload/1c_catalog/import_files/5500001041204.jpg")</f>
        <v>http://7flowers-decor.ru/upload/1c_catalog/import_files/5500001041204.jpg</v>
      </c>
      <c r="E20" s="4">
        <v>5500001041204</v>
      </c>
      <c r="F20" s="6" t="s">
        <v>28</v>
      </c>
      <c r="G20" s="7"/>
      <c r="H20" s="4">
        <v>1</v>
      </c>
      <c r="I20" s="4">
        <v>4</v>
      </c>
      <c r="J20" s="9">
        <v>290</v>
      </c>
      <c r="K20" s="16">
        <v>246.5</v>
      </c>
      <c r="L20" s="8"/>
    </row>
    <row r="21" spans="1:12" s="1" customFormat="1" ht="165.95" customHeight="1">
      <c r="A21" s="4">
        <v>20</v>
      </c>
      <c r="B21" s="11" t="s">
        <v>9</v>
      </c>
      <c r="C21" s="11"/>
      <c r="D21" s="10" t="str">
        <f>HYPERLINK("http://7flowers-decor.ru/upload/1c_catalog/import_files/5500000819928.jpg")</f>
        <v>http://7flowers-decor.ru/upload/1c_catalog/import_files/5500000819928.jpg</v>
      </c>
      <c r="E21" s="4">
        <v>5500000819928</v>
      </c>
      <c r="F21" s="6" t="s">
        <v>29</v>
      </c>
      <c r="G21" s="7"/>
      <c r="H21" s="4">
        <v>1</v>
      </c>
      <c r="I21" s="4">
        <v>4</v>
      </c>
      <c r="J21" s="9">
        <v>348</v>
      </c>
      <c r="K21" s="16">
        <v>295.8</v>
      </c>
      <c r="L21" s="8"/>
    </row>
    <row r="22" spans="1:12" s="1" customFormat="1" ht="165.95" customHeight="1">
      <c r="A22" s="4">
        <v>21</v>
      </c>
      <c r="B22" s="11" t="s">
        <v>9</v>
      </c>
      <c r="C22" s="11"/>
      <c r="D22" s="10" t="str">
        <f>HYPERLINK("http://7flowers-decor.ru/upload/1c_catalog/import_files/4606500293797.jpg")</f>
        <v>http://7flowers-decor.ru/upload/1c_catalog/import_files/4606500293797.jpg</v>
      </c>
      <c r="E22" s="4">
        <v>4606500293797</v>
      </c>
      <c r="F22" s="6" t="s">
        <v>30</v>
      </c>
      <c r="G22" s="7"/>
      <c r="H22" s="4">
        <v>1</v>
      </c>
      <c r="I22" s="4">
        <v>50</v>
      </c>
      <c r="J22" s="9">
        <v>35</v>
      </c>
      <c r="K22" s="16">
        <v>29.75</v>
      </c>
      <c r="L22" s="8"/>
    </row>
    <row r="23" spans="1:12" s="1" customFormat="1" ht="165.95" customHeight="1">
      <c r="A23" s="4">
        <v>22</v>
      </c>
      <c r="B23" s="11" t="s">
        <v>9</v>
      </c>
      <c r="C23" s="11"/>
      <c r="D23" s="10" t="str">
        <f>HYPERLINK("http://7flowers-decor.ru/upload/1c_catalog/import_files/4606500555840.jpg")</f>
        <v>http://7flowers-decor.ru/upload/1c_catalog/import_files/4606500555840.jpg</v>
      </c>
      <c r="E23" s="4">
        <v>4606500555840</v>
      </c>
      <c r="F23" s="6" t="s">
        <v>31</v>
      </c>
      <c r="G23" s="7"/>
      <c r="H23" s="4">
        <v>1</v>
      </c>
      <c r="I23" s="4">
        <v>4</v>
      </c>
      <c r="J23" s="9">
        <v>225</v>
      </c>
      <c r="K23" s="16">
        <v>191.25</v>
      </c>
      <c r="L23" s="8"/>
    </row>
    <row r="24" spans="1:12" s="1" customFormat="1" ht="165.95" customHeight="1">
      <c r="A24" s="4">
        <v>23</v>
      </c>
      <c r="B24" s="11" t="s">
        <v>9</v>
      </c>
      <c r="C24" s="11"/>
      <c r="D24" s="10" t="str">
        <f>HYPERLINK("http://7flowers-decor.ru/upload/1c_catalog/import_files/4606500555864.jpg")</f>
        <v>http://7flowers-decor.ru/upload/1c_catalog/import_files/4606500555864.jpg</v>
      </c>
      <c r="E24" s="4">
        <v>4606500555864</v>
      </c>
      <c r="F24" s="6" t="s">
        <v>32</v>
      </c>
      <c r="G24" s="7"/>
      <c r="H24" s="4">
        <v>1</v>
      </c>
      <c r="I24" s="4">
        <v>9</v>
      </c>
      <c r="J24" s="9">
        <v>140</v>
      </c>
      <c r="K24" s="16">
        <v>119</v>
      </c>
      <c r="L24" s="8"/>
    </row>
    <row r="25" spans="1:12" s="1" customFormat="1" ht="165.95" customHeight="1">
      <c r="A25" s="4">
        <v>24</v>
      </c>
      <c r="B25" s="11" t="s">
        <v>9</v>
      </c>
      <c r="C25" s="11"/>
      <c r="D25" s="10" t="str">
        <f>HYPERLINK("http://7flowers-decor.ru/upload/1c_catalog/import_files/4606500293810.jpg")</f>
        <v>http://7flowers-decor.ru/upload/1c_catalog/import_files/4606500293810.jpg</v>
      </c>
      <c r="E25" s="4">
        <v>4606500293810</v>
      </c>
      <c r="F25" s="6" t="s">
        <v>33</v>
      </c>
      <c r="G25" s="7"/>
      <c r="H25" s="4">
        <v>1</v>
      </c>
      <c r="I25" s="4">
        <v>4</v>
      </c>
      <c r="J25" s="9">
        <v>104</v>
      </c>
      <c r="K25" s="16">
        <v>88.4</v>
      </c>
      <c r="L25" s="8"/>
    </row>
    <row r="26" spans="1:12" s="1" customFormat="1" ht="165.95" customHeight="1">
      <c r="A26" s="4">
        <v>25</v>
      </c>
      <c r="B26" s="11" t="s">
        <v>9</v>
      </c>
      <c r="C26" s="11"/>
      <c r="D26" s="10" t="str">
        <f>HYPERLINK("http://7flowers-decor.ru/upload/1c_catalog/import_files/4607032390275.jpg")</f>
        <v>http://7flowers-decor.ru/upload/1c_catalog/import_files/4607032390275.jpg</v>
      </c>
      <c r="E26" s="4">
        <v>4607032390275</v>
      </c>
      <c r="F26" s="6" t="s">
        <v>34</v>
      </c>
      <c r="G26" s="7"/>
      <c r="H26" s="4">
        <v>1</v>
      </c>
      <c r="I26" s="4">
        <v>9</v>
      </c>
      <c r="J26" s="9">
        <v>83</v>
      </c>
      <c r="K26" s="16">
        <v>70.55</v>
      </c>
      <c r="L26" s="8"/>
    </row>
    <row r="27" spans="1:12" s="1" customFormat="1" ht="165.95" customHeight="1">
      <c r="A27" s="4">
        <v>26</v>
      </c>
      <c r="B27" s="11" t="s">
        <v>9</v>
      </c>
      <c r="C27" s="11"/>
      <c r="D27" s="10" t="str">
        <f>HYPERLINK("http://7flowers-decor.ru/upload/1c_catalog/import_files/4607032390749.jpg")</f>
        <v>http://7flowers-decor.ru/upload/1c_catalog/import_files/4607032390749.jpg</v>
      </c>
      <c r="E27" s="4">
        <v>4607032390749</v>
      </c>
      <c r="F27" s="6" t="s">
        <v>35</v>
      </c>
      <c r="G27" s="7"/>
      <c r="H27" s="4">
        <v>1</v>
      </c>
      <c r="I27" s="4">
        <v>1</v>
      </c>
      <c r="J27" s="9">
        <v>140</v>
      </c>
      <c r="K27" s="16">
        <v>119</v>
      </c>
      <c r="L27" s="8"/>
    </row>
    <row r="28" spans="1:12" s="1" customFormat="1" ht="165.95" customHeight="1">
      <c r="A28" s="4">
        <v>27</v>
      </c>
      <c r="B28" s="11" t="s">
        <v>9</v>
      </c>
      <c r="C28" s="11"/>
      <c r="D28" s="10" t="str">
        <f>HYPERLINK("http://7flowers-decor.ru/upload/1c_catalog/import_files/4606500293827.jpg")</f>
        <v>http://7flowers-decor.ru/upload/1c_catalog/import_files/4606500293827.jpg</v>
      </c>
      <c r="E28" s="4">
        <v>4606500293827</v>
      </c>
      <c r="F28" s="6" t="s">
        <v>36</v>
      </c>
      <c r="G28" s="7"/>
      <c r="H28" s="4">
        <v>1</v>
      </c>
      <c r="I28" s="4">
        <v>12</v>
      </c>
      <c r="J28" s="9">
        <v>468</v>
      </c>
      <c r="K28" s="16">
        <v>397.8</v>
      </c>
      <c r="L28" s="8"/>
    </row>
    <row r="29" spans="1:12" s="1" customFormat="1" ht="165.95" customHeight="1">
      <c r="A29" s="4">
        <v>28</v>
      </c>
      <c r="B29" s="11" t="s">
        <v>9</v>
      </c>
      <c r="C29" s="11"/>
      <c r="D29" s="10" t="str">
        <f>HYPERLINK("http://7flowers-decor.ru/upload/1c_catalog/import_files/4606500293834.jpg")</f>
        <v>http://7flowers-decor.ru/upload/1c_catalog/import_files/4606500293834.jpg</v>
      </c>
      <c r="E29" s="4">
        <v>4606500293834</v>
      </c>
      <c r="F29" s="6" t="s">
        <v>37</v>
      </c>
      <c r="G29" s="7"/>
      <c r="H29" s="4">
        <v>1</v>
      </c>
      <c r="I29" s="4">
        <v>6</v>
      </c>
      <c r="J29" s="9">
        <v>710</v>
      </c>
      <c r="K29" s="16">
        <v>603.5</v>
      </c>
      <c r="L29" s="8"/>
    </row>
    <row r="30" spans="1:12" s="1" customFormat="1" ht="165.95" customHeight="1">
      <c r="A30" s="4">
        <v>29</v>
      </c>
      <c r="B30" s="11" t="s">
        <v>9</v>
      </c>
      <c r="C30" s="11"/>
      <c r="D30" s="10" t="str">
        <f>HYPERLINK("http://7flowers-decor.ru/upload/1c_catalog/import_files/5500039946638.jpg")</f>
        <v>http://7flowers-decor.ru/upload/1c_catalog/import_files/5500039946638.jpg</v>
      </c>
      <c r="E30" s="4">
        <v>5500039946638</v>
      </c>
      <c r="F30" s="6" t="s">
        <v>38</v>
      </c>
      <c r="G30" s="7"/>
      <c r="H30" s="4">
        <v>1</v>
      </c>
      <c r="I30" s="4">
        <v>6</v>
      </c>
      <c r="J30" s="9">
        <v>870</v>
      </c>
      <c r="K30" s="16">
        <v>739.5</v>
      </c>
      <c r="L30" s="8"/>
    </row>
    <row r="31" spans="1:12" s="1" customFormat="1" ht="165.95" customHeight="1">
      <c r="A31" s="4">
        <v>30</v>
      </c>
      <c r="B31" s="11" t="s">
        <v>9</v>
      </c>
      <c r="C31" s="11"/>
      <c r="D31" s="10" t="str">
        <f>HYPERLINK("http://7flowers-decor.ru/upload/1c_catalog/import_files/4606500293841.jpg")</f>
        <v>http://7flowers-decor.ru/upload/1c_catalog/import_files/4606500293841.jpg</v>
      </c>
      <c r="E31" s="4">
        <v>4606500293841</v>
      </c>
      <c r="F31" s="6" t="s">
        <v>39</v>
      </c>
      <c r="G31" s="7"/>
      <c r="H31" s="4">
        <v>1</v>
      </c>
      <c r="I31" s="4">
        <v>16</v>
      </c>
      <c r="J31" s="9">
        <v>220</v>
      </c>
      <c r="K31" s="16">
        <v>187</v>
      </c>
      <c r="L31" s="8"/>
    </row>
    <row r="32" spans="1:12" s="1" customFormat="1" ht="165.95" customHeight="1">
      <c r="A32" s="4">
        <v>31</v>
      </c>
      <c r="B32" s="11" t="s">
        <v>9</v>
      </c>
      <c r="C32" s="11"/>
      <c r="D32" s="10" t="str">
        <f>HYPERLINK("http://7flowers-decor.ru/upload/1c_catalog/import_files/4606500293858.jpg")</f>
        <v>http://7flowers-decor.ru/upload/1c_catalog/import_files/4606500293858.jpg</v>
      </c>
      <c r="E32" s="4">
        <v>4606500293858</v>
      </c>
      <c r="F32" s="6" t="s">
        <v>40</v>
      </c>
      <c r="G32" s="7"/>
      <c r="H32" s="4">
        <v>1</v>
      </c>
      <c r="I32" s="4">
        <v>4</v>
      </c>
      <c r="J32" s="9">
        <v>197</v>
      </c>
      <c r="K32" s="16">
        <v>167.45</v>
      </c>
      <c r="L32" s="8"/>
    </row>
    <row r="33" spans="1:12" s="1" customFormat="1" ht="165.95" customHeight="1">
      <c r="A33" s="4">
        <v>32</v>
      </c>
      <c r="B33" s="11" t="s">
        <v>9</v>
      </c>
      <c r="C33" s="11"/>
      <c r="D33" s="10" t="str">
        <f>HYPERLINK("http://7flowers-decor.ru/upload/1c_catalog/import_files/4607032422983.jpg")</f>
        <v>http://7flowers-decor.ru/upload/1c_catalog/import_files/4607032422983.jpg</v>
      </c>
      <c r="E33" s="4">
        <v>4607032422983</v>
      </c>
      <c r="F33" s="6" t="s">
        <v>41</v>
      </c>
      <c r="G33" s="7"/>
      <c r="H33" s="4">
        <v>1</v>
      </c>
      <c r="I33" s="4">
        <v>9</v>
      </c>
      <c r="J33" s="9">
        <v>79</v>
      </c>
      <c r="K33" s="16">
        <v>67.15</v>
      </c>
      <c r="L33" s="8"/>
    </row>
    <row r="34" spans="1:12" s="1" customFormat="1" ht="165.95" customHeight="1">
      <c r="A34" s="4">
        <v>33</v>
      </c>
      <c r="B34" s="11" t="s">
        <v>9</v>
      </c>
      <c r="C34" s="11"/>
      <c r="D34" s="10" t="str">
        <f>HYPERLINK("http://7flowers-decor.ru/upload/1c_catalog/import_files/5500001301073.jpg")</f>
        <v>http://7flowers-decor.ru/upload/1c_catalog/import_files/5500001301073.jpg</v>
      </c>
      <c r="E34" s="4">
        <v>5500001301073</v>
      </c>
      <c r="F34" s="6" t="s">
        <v>42</v>
      </c>
      <c r="G34" s="7"/>
      <c r="H34" s="4">
        <v>1</v>
      </c>
      <c r="I34" s="4">
        <v>2</v>
      </c>
      <c r="J34" s="9">
        <v>185</v>
      </c>
      <c r="K34" s="16">
        <v>157.25</v>
      </c>
      <c r="L34" s="8"/>
    </row>
    <row r="35" spans="1:12" s="1" customFormat="1" ht="165.95" customHeight="1">
      <c r="A35" s="4">
        <v>34</v>
      </c>
      <c r="B35" s="11" t="s">
        <v>9</v>
      </c>
      <c r="C35" s="11"/>
      <c r="D35" s="10" t="str">
        <f>HYPERLINK("http://7flowers-decor.ru/upload/1c_catalog/import_files/4607032414896.jpg")</f>
        <v>http://7flowers-decor.ru/upload/1c_catalog/import_files/4607032414896.jpg</v>
      </c>
      <c r="E35" s="4">
        <v>4607032414896</v>
      </c>
      <c r="F35" s="6" t="s">
        <v>43</v>
      </c>
      <c r="G35" s="7"/>
      <c r="H35" s="4">
        <v>1</v>
      </c>
      <c r="I35" s="4">
        <v>1</v>
      </c>
      <c r="J35" s="9">
        <v>268</v>
      </c>
      <c r="K35" s="16">
        <v>227.8</v>
      </c>
      <c r="L35" s="8"/>
    </row>
    <row r="36" spans="1:12" s="1" customFormat="1" ht="165.95" customHeight="1">
      <c r="A36" s="4">
        <v>35</v>
      </c>
      <c r="B36" s="11" t="s">
        <v>9</v>
      </c>
      <c r="C36" s="11"/>
      <c r="D36" s="10" t="str">
        <f>HYPERLINK("http://7flowers-decor.ru/upload/1c_catalog/import_files/4606500293872.jpg")</f>
        <v>http://7flowers-decor.ru/upload/1c_catalog/import_files/4606500293872.jpg</v>
      </c>
      <c r="E36" s="4">
        <v>4606500293872</v>
      </c>
      <c r="F36" s="6" t="s">
        <v>44</v>
      </c>
      <c r="G36" s="7"/>
      <c r="H36" s="4">
        <v>1</v>
      </c>
      <c r="I36" s="4">
        <v>2</v>
      </c>
      <c r="J36" s="9">
        <v>260</v>
      </c>
      <c r="K36" s="16">
        <v>221</v>
      </c>
      <c r="L36" s="8"/>
    </row>
    <row r="37" spans="1:12" s="1" customFormat="1" ht="165.95" customHeight="1">
      <c r="A37" s="4">
        <v>36</v>
      </c>
      <c r="B37" s="11" t="s">
        <v>9</v>
      </c>
      <c r="C37" s="11"/>
      <c r="D37" s="10" t="str">
        <f>HYPERLINK("http://7flowers-decor.ru/upload/1c_catalog/import_files/4607032413479.jpg")</f>
        <v>http://7flowers-decor.ru/upload/1c_catalog/import_files/4607032413479.jpg</v>
      </c>
      <c r="E37" s="4">
        <v>4607032413479</v>
      </c>
      <c r="F37" s="6" t="s">
        <v>45</v>
      </c>
      <c r="G37" s="7"/>
      <c r="H37" s="4">
        <v>1</v>
      </c>
      <c r="I37" s="4">
        <v>9</v>
      </c>
      <c r="J37" s="9">
        <v>297</v>
      </c>
      <c r="K37" s="16">
        <v>252.45</v>
      </c>
      <c r="L37" s="8"/>
    </row>
    <row r="38" spans="1:12" s="1" customFormat="1" ht="165.95" customHeight="1">
      <c r="A38" s="4">
        <v>37</v>
      </c>
      <c r="B38" s="11" t="s">
        <v>9</v>
      </c>
      <c r="C38" s="11"/>
      <c r="D38" s="10" t="str">
        <f>HYPERLINK("http://7flowers-decor.ru/upload/1c_catalog/import_files/4606500555789.jpg")</f>
        <v>http://7flowers-decor.ru/upload/1c_catalog/import_files/4606500555789.jpg</v>
      </c>
      <c r="E38" s="4">
        <v>4606500555789</v>
      </c>
      <c r="F38" s="6" t="s">
        <v>46</v>
      </c>
      <c r="G38" s="7"/>
      <c r="H38" s="4">
        <v>1</v>
      </c>
      <c r="I38" s="4">
        <v>9</v>
      </c>
      <c r="J38" s="9">
        <v>225</v>
      </c>
      <c r="K38" s="16">
        <v>191.25</v>
      </c>
      <c r="L38" s="8"/>
    </row>
    <row r="39" spans="1:12" s="1" customFormat="1" ht="165.95" customHeight="1">
      <c r="A39" s="4">
        <v>38</v>
      </c>
      <c r="B39" s="11" t="s">
        <v>9</v>
      </c>
      <c r="C39" s="11"/>
      <c r="D39" s="10" t="str">
        <f>HYPERLINK("http://7flowers-decor.ru/upload/1c_catalog/import_files/4607032413509.jpg")</f>
        <v>http://7flowers-decor.ru/upload/1c_catalog/import_files/4607032413509.jpg</v>
      </c>
      <c r="E39" s="4">
        <v>4607032413509</v>
      </c>
      <c r="F39" s="6" t="s">
        <v>47</v>
      </c>
      <c r="G39" s="7"/>
      <c r="H39" s="4">
        <v>1</v>
      </c>
      <c r="I39" s="4">
        <v>9</v>
      </c>
      <c r="J39" s="9">
        <v>314</v>
      </c>
      <c r="K39" s="16">
        <v>266.9</v>
      </c>
      <c r="L39" s="8"/>
    </row>
    <row r="40" spans="1:12" s="1" customFormat="1" ht="165.95" customHeight="1">
      <c r="A40" s="4">
        <v>39</v>
      </c>
      <c r="B40" s="11" t="s">
        <v>9</v>
      </c>
      <c r="C40" s="11"/>
      <c r="D40" s="10" t="str">
        <f>HYPERLINK("http://7flowers-decor.ru/upload/1c_catalog/import_files/4607032392927.jpg")</f>
        <v>http://7flowers-decor.ru/upload/1c_catalog/import_files/4607032392927.jpg</v>
      </c>
      <c r="E40" s="4">
        <v>4607032392927</v>
      </c>
      <c r="F40" s="6" t="s">
        <v>48</v>
      </c>
      <c r="G40" s="7"/>
      <c r="H40" s="4">
        <v>1</v>
      </c>
      <c r="I40" s="4">
        <v>2</v>
      </c>
      <c r="J40" s="9">
        <v>382</v>
      </c>
      <c r="K40" s="16">
        <v>324.7</v>
      </c>
      <c r="L40" s="8"/>
    </row>
    <row r="41" spans="1:12" s="1" customFormat="1" ht="165.95" customHeight="1">
      <c r="A41" s="4">
        <v>40</v>
      </c>
      <c r="B41" s="11" t="s">
        <v>9</v>
      </c>
      <c r="C41" s="11"/>
      <c r="D41" s="10" t="str">
        <f>HYPERLINK("http://7flowers-decor.ru/upload/1c_catalog/import_files/5500001041199.jpg")</f>
        <v>http://7flowers-decor.ru/upload/1c_catalog/import_files/5500001041199.jpg</v>
      </c>
      <c r="E41" s="4">
        <v>5500001041199</v>
      </c>
      <c r="F41" s="6" t="s">
        <v>49</v>
      </c>
      <c r="G41" s="7"/>
      <c r="H41" s="4">
        <v>1</v>
      </c>
      <c r="I41" s="4">
        <v>8</v>
      </c>
      <c r="J41" s="9">
        <v>111</v>
      </c>
      <c r="K41" s="16">
        <v>94.35</v>
      </c>
      <c r="L41" s="8"/>
    </row>
    <row r="42" spans="1:12" s="1" customFormat="1" ht="165.95" customHeight="1">
      <c r="A42" s="4">
        <v>41</v>
      </c>
      <c r="B42" s="11" t="s">
        <v>9</v>
      </c>
      <c r="C42" s="11"/>
      <c r="D42" s="10" t="str">
        <f>HYPERLINK("http://7flowers-decor.ru/upload/1c_catalog/import_files/5500001202456.jpg")</f>
        <v>http://7flowers-decor.ru/upload/1c_catalog/import_files/5500001202456.jpg</v>
      </c>
      <c r="E42" s="4">
        <v>5500001202456</v>
      </c>
      <c r="F42" s="6" t="s">
        <v>50</v>
      </c>
      <c r="G42" s="7"/>
      <c r="H42" s="4">
        <v>1</v>
      </c>
      <c r="I42" s="4">
        <v>4</v>
      </c>
      <c r="J42" s="9">
        <v>181</v>
      </c>
      <c r="K42" s="16">
        <v>153.85</v>
      </c>
      <c r="L42" s="8"/>
    </row>
    <row r="43" spans="1:12" s="1" customFormat="1" ht="165.95" customHeight="1">
      <c r="A43" s="4">
        <v>42</v>
      </c>
      <c r="B43" s="11" t="s">
        <v>9</v>
      </c>
      <c r="C43" s="11"/>
      <c r="D43" s="10" t="str">
        <f>HYPERLINK("http://7flowers-decor.ru/upload/1c_catalog/import_files/4606500557387.jpg")</f>
        <v>http://7flowers-decor.ru/upload/1c_catalog/import_files/4606500557387.jpg</v>
      </c>
      <c r="E43" s="4">
        <v>4606500557387</v>
      </c>
      <c r="F43" s="6" t="s">
        <v>51</v>
      </c>
      <c r="G43" s="7"/>
      <c r="H43" s="4">
        <v>1</v>
      </c>
      <c r="I43" s="4">
        <v>1</v>
      </c>
      <c r="J43" s="9">
        <v>981</v>
      </c>
      <c r="K43" s="16">
        <v>833.85</v>
      </c>
      <c r="L43" s="8"/>
    </row>
    <row r="44" spans="1:12" s="1" customFormat="1" ht="165.95" customHeight="1">
      <c r="A44" s="4">
        <v>43</v>
      </c>
      <c r="B44" s="11" t="s">
        <v>9</v>
      </c>
      <c r="C44" s="11"/>
      <c r="D44" s="10" t="str">
        <f>HYPERLINK("http://7flowers-decor.ru/upload/1c_catalog/import_files/4606500555888.jpg")</f>
        <v>http://7flowers-decor.ru/upload/1c_catalog/import_files/4606500555888.jpg</v>
      </c>
      <c r="E44" s="4">
        <v>4606500555888</v>
      </c>
      <c r="F44" s="6" t="s">
        <v>52</v>
      </c>
      <c r="G44" s="7"/>
      <c r="H44" s="4">
        <v>1</v>
      </c>
      <c r="I44" s="4">
        <v>1</v>
      </c>
      <c r="J44" s="9">
        <v>665</v>
      </c>
      <c r="K44" s="16">
        <v>565.25</v>
      </c>
      <c r="L44" s="8"/>
    </row>
    <row r="45" spans="1:12" s="1" customFormat="1" ht="165.95" customHeight="1">
      <c r="A45" s="4">
        <v>44</v>
      </c>
      <c r="B45" s="11" t="s">
        <v>9</v>
      </c>
      <c r="C45" s="11"/>
      <c r="D45" s="10" t="str">
        <f>HYPERLINK("http://7flowers-decor.ru/upload/1c_catalog/import_files/4606500557394.jpg")</f>
        <v>http://7flowers-decor.ru/upload/1c_catalog/import_files/4606500557394.jpg</v>
      </c>
      <c r="E45" s="4">
        <v>4606500557394</v>
      </c>
      <c r="F45" s="6" t="s">
        <v>53</v>
      </c>
      <c r="G45" s="7"/>
      <c r="H45" s="4">
        <v>1</v>
      </c>
      <c r="I45" s="4">
        <v>2</v>
      </c>
      <c r="J45" s="9">
        <v>354</v>
      </c>
      <c r="K45" s="16">
        <v>300.9</v>
      </c>
      <c r="L45" s="8"/>
    </row>
    <row r="46" spans="1:12" s="1" customFormat="1" ht="165.95" customHeight="1">
      <c r="A46" s="4">
        <v>45</v>
      </c>
      <c r="B46" s="11" t="s">
        <v>9</v>
      </c>
      <c r="C46" s="11"/>
      <c r="D46" s="10" t="str">
        <f>HYPERLINK("http://7flowers-decor.ru/upload/1c_catalog/import_files/4606500293889.jpg")</f>
        <v>http://7flowers-decor.ru/upload/1c_catalog/import_files/4606500293889.jpg</v>
      </c>
      <c r="E46" s="4">
        <v>4606500293889</v>
      </c>
      <c r="F46" s="6" t="s">
        <v>54</v>
      </c>
      <c r="G46" s="7"/>
      <c r="H46" s="4">
        <v>1</v>
      </c>
      <c r="I46" s="4">
        <v>25</v>
      </c>
      <c r="J46" s="9">
        <v>109</v>
      </c>
      <c r="K46" s="16">
        <v>92.65</v>
      </c>
      <c r="L46" s="8"/>
    </row>
    <row r="47" spans="1:12" s="1" customFormat="1" ht="165.95" customHeight="1">
      <c r="A47" s="4">
        <v>46</v>
      </c>
      <c r="B47" s="11" t="s">
        <v>9</v>
      </c>
      <c r="C47" s="11"/>
      <c r="D47" s="10" t="str">
        <f>HYPERLINK("http://7flowers-decor.ru/upload/1c_catalog/import_files/5500001202464.jpg")</f>
        <v>http://7flowers-decor.ru/upload/1c_catalog/import_files/5500001202464.jpg</v>
      </c>
      <c r="E47" s="4">
        <v>5500001202464</v>
      </c>
      <c r="F47" s="6" t="s">
        <v>55</v>
      </c>
      <c r="G47" s="7"/>
      <c r="H47" s="4">
        <v>1</v>
      </c>
      <c r="I47" s="4">
        <v>9</v>
      </c>
      <c r="J47" s="9">
        <v>139</v>
      </c>
      <c r="K47" s="16">
        <v>118.15</v>
      </c>
      <c r="L47" s="8"/>
    </row>
    <row r="48" spans="1:12" s="1" customFormat="1" ht="165.95" customHeight="1">
      <c r="A48" s="4">
        <v>47</v>
      </c>
      <c r="B48" s="11" t="s">
        <v>9</v>
      </c>
      <c r="C48" s="11"/>
      <c r="D48" s="10" t="str">
        <f>HYPERLINK("http://7flowers-decor.ru/upload/1c_catalog/import_files/5500001346190.jpg")</f>
        <v>http://7flowers-decor.ru/upload/1c_catalog/import_files/5500001346190.jpg</v>
      </c>
      <c r="E48" s="4">
        <v>5500001346190</v>
      </c>
      <c r="F48" s="6" t="s">
        <v>56</v>
      </c>
      <c r="G48" s="7"/>
      <c r="H48" s="4">
        <v>1</v>
      </c>
      <c r="I48" s="4">
        <v>6</v>
      </c>
      <c r="J48" s="9">
        <v>111</v>
      </c>
      <c r="K48" s="16">
        <v>94.35</v>
      </c>
      <c r="L48" s="8"/>
    </row>
    <row r="49" spans="1:12" s="1" customFormat="1" ht="165.95" customHeight="1">
      <c r="A49" s="4">
        <v>48</v>
      </c>
      <c r="B49" s="11" t="s">
        <v>9</v>
      </c>
      <c r="C49" s="11"/>
      <c r="D49" s="10" t="str">
        <f>HYPERLINK("http://7flowers-decor.ru/upload/1c_catalog/import_files/5500001025523.jpg")</f>
        <v>http://7flowers-decor.ru/upload/1c_catalog/import_files/5500001025523.jpg</v>
      </c>
      <c r="E49" s="4">
        <v>5500001025523</v>
      </c>
      <c r="F49" s="6" t="s">
        <v>57</v>
      </c>
      <c r="G49" s="7"/>
      <c r="H49" s="4">
        <v>1</v>
      </c>
      <c r="I49" s="4">
        <v>6</v>
      </c>
      <c r="J49" s="9">
        <v>202</v>
      </c>
      <c r="K49" s="16">
        <v>171.7</v>
      </c>
      <c r="L49" s="8"/>
    </row>
    <row r="50" spans="1:12" s="1" customFormat="1" ht="165.95" customHeight="1">
      <c r="A50" s="4">
        <v>49</v>
      </c>
      <c r="B50" s="11" t="s">
        <v>9</v>
      </c>
      <c r="C50" s="11"/>
      <c r="D50" s="10" t="str">
        <f>HYPERLINK("http://7flowers-decor.ru/upload/1c_catalog/import_files/5500039946577.jpg")</f>
        <v>http://7flowers-decor.ru/upload/1c_catalog/import_files/5500039946577.jpg</v>
      </c>
      <c r="E50" s="4">
        <v>5500039946577</v>
      </c>
      <c r="F50" s="6" t="s">
        <v>58</v>
      </c>
      <c r="G50" s="7"/>
      <c r="H50" s="4">
        <v>1</v>
      </c>
      <c r="I50" s="4">
        <v>4</v>
      </c>
      <c r="J50" s="9">
        <v>185</v>
      </c>
      <c r="K50" s="16">
        <v>157.25</v>
      </c>
      <c r="L50" s="8"/>
    </row>
    <row r="51" spans="1:12" s="1" customFormat="1" ht="165.95" customHeight="1">
      <c r="A51" s="4">
        <v>50</v>
      </c>
      <c r="B51" s="11" t="s">
        <v>9</v>
      </c>
      <c r="C51" s="11"/>
      <c r="D51" s="10" t="str">
        <f>HYPERLINK("http://7flowers-decor.ru/upload/1c_catalog/import_files/5500001041200.jpg")</f>
        <v>http://7flowers-decor.ru/upload/1c_catalog/import_files/5500001041200.jpg</v>
      </c>
      <c r="E51" s="4">
        <v>5500001041200</v>
      </c>
      <c r="F51" s="6" t="s">
        <v>59</v>
      </c>
      <c r="G51" s="7"/>
      <c r="H51" s="4">
        <v>1</v>
      </c>
      <c r="I51" s="4">
        <v>4</v>
      </c>
      <c r="J51" s="9">
        <v>255</v>
      </c>
      <c r="K51" s="16">
        <v>216.75</v>
      </c>
      <c r="L51" s="8"/>
    </row>
    <row r="52" spans="1:12" s="1" customFormat="1" ht="165.95" customHeight="1">
      <c r="A52" s="4">
        <v>51</v>
      </c>
      <c r="B52" s="11" t="s">
        <v>9</v>
      </c>
      <c r="C52" s="11"/>
      <c r="D52" s="10" t="str">
        <f>HYPERLINK("http://7flowers-decor.ru/upload/1c_catalog/import_files/5500001025529.jpg")</f>
        <v>http://7flowers-decor.ru/upload/1c_catalog/import_files/5500001025529.jpg</v>
      </c>
      <c r="E52" s="4">
        <v>5500001025529</v>
      </c>
      <c r="F52" s="6" t="s">
        <v>60</v>
      </c>
      <c r="G52" s="7"/>
      <c r="H52" s="4">
        <v>1</v>
      </c>
      <c r="I52" s="4">
        <v>2</v>
      </c>
      <c r="J52" s="9">
        <v>206</v>
      </c>
      <c r="K52" s="16">
        <v>175.1</v>
      </c>
      <c r="L52" s="8"/>
    </row>
    <row r="53" spans="1:12" s="1" customFormat="1" ht="165.95" customHeight="1">
      <c r="A53" s="4">
        <v>52</v>
      </c>
      <c r="B53" s="11" t="s">
        <v>9</v>
      </c>
      <c r="C53" s="11"/>
      <c r="D53" s="10" t="str">
        <f>HYPERLINK("http://7flowers-decor.ru/upload/1c_catalog/import_files/5500039946584.jpg")</f>
        <v>http://7flowers-decor.ru/upload/1c_catalog/import_files/5500039946584.jpg</v>
      </c>
      <c r="E53" s="4">
        <v>5500039946584</v>
      </c>
      <c r="F53" s="6" t="s">
        <v>61</v>
      </c>
      <c r="G53" s="7"/>
      <c r="H53" s="4">
        <v>1</v>
      </c>
      <c r="I53" s="4">
        <v>2</v>
      </c>
      <c r="J53" s="9">
        <v>325</v>
      </c>
      <c r="K53" s="16">
        <v>276.25</v>
      </c>
      <c r="L53" s="8"/>
    </row>
    <row r="54" spans="1:12" s="1" customFormat="1" ht="165.95" customHeight="1">
      <c r="A54" s="4">
        <v>53</v>
      </c>
      <c r="B54" s="11" t="s">
        <v>9</v>
      </c>
      <c r="C54" s="11"/>
      <c r="D54" s="10" t="str">
        <f>HYPERLINK("http://7flowers-decor.ru/upload/1c_catalog/import_files/5500000819943.jpg")</f>
        <v>http://7flowers-decor.ru/upload/1c_catalog/import_files/5500000819943.jpg</v>
      </c>
      <c r="E54" s="4">
        <v>5500000819943</v>
      </c>
      <c r="F54" s="6" t="s">
        <v>62</v>
      </c>
      <c r="G54" s="7"/>
      <c r="H54" s="4">
        <v>1</v>
      </c>
      <c r="I54" s="4">
        <v>1</v>
      </c>
      <c r="J54" s="9">
        <v>447</v>
      </c>
      <c r="K54" s="16">
        <v>379.95</v>
      </c>
      <c r="L54" s="8"/>
    </row>
    <row r="55" spans="1:12" s="1" customFormat="1" ht="165.95" customHeight="1">
      <c r="A55" s="4">
        <v>54</v>
      </c>
      <c r="B55" s="11" t="s">
        <v>9</v>
      </c>
      <c r="C55" s="11"/>
      <c r="D55" s="10" t="str">
        <f>HYPERLINK("http://7flowers-decor.ru/upload/1c_catalog/import_files/5500039946591.jpg")</f>
        <v>http://7flowers-decor.ru/upload/1c_catalog/import_files/5500039946591.jpg</v>
      </c>
      <c r="E55" s="4">
        <v>5500039946591</v>
      </c>
      <c r="F55" s="6" t="s">
        <v>63</v>
      </c>
      <c r="G55" s="7"/>
      <c r="H55" s="4">
        <v>1</v>
      </c>
      <c r="I55" s="4">
        <v>1</v>
      </c>
      <c r="J55" s="9">
        <v>542</v>
      </c>
      <c r="K55" s="16">
        <v>460.7</v>
      </c>
      <c r="L55" s="8"/>
    </row>
    <row r="56" spans="1:12" s="1" customFormat="1" ht="165.95" customHeight="1">
      <c r="A56" s="4">
        <v>55</v>
      </c>
      <c r="B56" s="11" t="s">
        <v>9</v>
      </c>
      <c r="C56" s="11"/>
      <c r="D56" s="10" t="str">
        <f>HYPERLINK("http://7flowers-decor.ru/upload/1c_catalog/import_files/5500039946607.jpg")</f>
        <v>http://7flowers-decor.ru/upload/1c_catalog/import_files/5500039946607.jpg</v>
      </c>
      <c r="E56" s="4">
        <v>5500039946607</v>
      </c>
      <c r="F56" s="6" t="s">
        <v>64</v>
      </c>
      <c r="G56" s="7"/>
      <c r="H56" s="4">
        <v>1</v>
      </c>
      <c r="I56" s="4">
        <v>1</v>
      </c>
      <c r="J56" s="9">
        <v>691</v>
      </c>
      <c r="K56" s="16">
        <v>587.35</v>
      </c>
      <c r="L56" s="8"/>
    </row>
    <row r="57" spans="1:12" s="1" customFormat="1" ht="165.95" customHeight="1">
      <c r="A57" s="4">
        <v>56</v>
      </c>
      <c r="B57" s="11" t="s">
        <v>9</v>
      </c>
      <c r="C57" s="11"/>
      <c r="D57" s="10" t="str">
        <f>HYPERLINK("http://7flowers-decor.ru/upload/1c_catalog/import_files/5500000819945.jpg")</f>
        <v>http://7flowers-decor.ru/upload/1c_catalog/import_files/5500000819945.jpg</v>
      </c>
      <c r="E57" s="4">
        <v>5500000819945</v>
      </c>
      <c r="F57" s="6" t="s">
        <v>65</v>
      </c>
      <c r="G57" s="7"/>
      <c r="H57" s="4">
        <v>1</v>
      </c>
      <c r="I57" s="4">
        <v>1</v>
      </c>
      <c r="J57" s="9">
        <v>881</v>
      </c>
      <c r="K57" s="16">
        <v>748.85</v>
      </c>
      <c r="L57" s="8"/>
    </row>
    <row r="58" spans="1:12" s="1" customFormat="1" ht="165.95" customHeight="1">
      <c r="A58" s="4">
        <v>57</v>
      </c>
      <c r="B58" s="11" t="s">
        <v>9</v>
      </c>
      <c r="C58" s="11"/>
      <c r="D58" s="10" t="str">
        <f>HYPERLINK("http://7flowers-decor.ru/upload/1c_catalog/import_files/4607032394846.jpg")</f>
        <v>http://7flowers-decor.ru/upload/1c_catalog/import_files/4607032394846.jpg</v>
      </c>
      <c r="E58" s="4">
        <v>4607032394846</v>
      </c>
      <c r="F58" s="6" t="s">
        <v>66</v>
      </c>
      <c r="G58" s="7"/>
      <c r="H58" s="4">
        <v>1</v>
      </c>
      <c r="I58" s="4">
        <v>8</v>
      </c>
      <c r="J58" s="9">
        <v>185</v>
      </c>
      <c r="K58" s="16">
        <v>157.25</v>
      </c>
      <c r="L58" s="8"/>
    </row>
    <row r="59" spans="1:12" s="1" customFormat="1" ht="165.95" customHeight="1">
      <c r="A59" s="4">
        <v>58</v>
      </c>
      <c r="B59" s="11" t="s">
        <v>9</v>
      </c>
      <c r="C59" s="11"/>
      <c r="D59" s="10" t="str">
        <f>HYPERLINK("http://7flowers-decor.ru/upload/1c_catalog/import_files/4607032390176.jpg")</f>
        <v>http://7flowers-decor.ru/upload/1c_catalog/import_files/4607032390176.jpg</v>
      </c>
      <c r="E59" s="4">
        <v>4607032390176</v>
      </c>
      <c r="F59" s="6" t="s">
        <v>67</v>
      </c>
      <c r="G59" s="7"/>
      <c r="H59" s="4">
        <v>1</v>
      </c>
      <c r="I59" s="4">
        <v>16</v>
      </c>
      <c r="J59" s="9">
        <v>130</v>
      </c>
      <c r="K59" s="16">
        <v>110.5</v>
      </c>
      <c r="L59" s="8"/>
    </row>
    <row r="60" spans="1:12" s="1" customFormat="1" ht="165.95" customHeight="1">
      <c r="A60" s="4">
        <v>59</v>
      </c>
      <c r="B60" s="11" t="s">
        <v>9</v>
      </c>
      <c r="C60" s="11"/>
      <c r="D60" s="10" t="str">
        <f>HYPERLINK("http://7flowers-decor.ru/upload/1c_catalog/import_files/4606500555796.jpg")</f>
        <v>http://7flowers-decor.ru/upload/1c_catalog/import_files/4606500555796.jpg</v>
      </c>
      <c r="E60" s="4">
        <v>4606500555796</v>
      </c>
      <c r="F60" s="6" t="s">
        <v>68</v>
      </c>
      <c r="G60" s="7"/>
      <c r="H60" s="4">
        <v>1</v>
      </c>
      <c r="I60" s="4">
        <v>1</v>
      </c>
      <c r="J60" s="9">
        <v>1163</v>
      </c>
      <c r="K60" s="16">
        <v>988.55</v>
      </c>
      <c r="L60" s="8"/>
    </row>
    <row r="61" spans="1:12" s="1" customFormat="1" ht="165.95" customHeight="1">
      <c r="A61" s="4">
        <v>60</v>
      </c>
      <c r="B61" s="11" t="s">
        <v>9</v>
      </c>
      <c r="C61" s="11"/>
      <c r="D61" s="10" t="str">
        <f>HYPERLINK("http://7flowers-decor.ru/upload/1c_catalog/import_files/4606500455645.jpg")</f>
        <v>http://7flowers-decor.ru/upload/1c_catalog/import_files/4606500455645.jpg</v>
      </c>
      <c r="E61" s="4">
        <v>4606500455645</v>
      </c>
      <c r="F61" s="6" t="s">
        <v>69</v>
      </c>
      <c r="G61" s="7"/>
      <c r="H61" s="4">
        <v>1</v>
      </c>
      <c r="I61" s="4">
        <v>6</v>
      </c>
      <c r="J61" s="9">
        <v>144</v>
      </c>
      <c r="K61" s="16">
        <v>122.4</v>
      </c>
      <c r="L61" s="8"/>
    </row>
    <row r="62" spans="1:12" s="1" customFormat="1" ht="165.95" customHeight="1">
      <c r="A62" s="4">
        <v>61</v>
      </c>
      <c r="B62" s="11" t="s">
        <v>9</v>
      </c>
      <c r="C62" s="11"/>
      <c r="D62" s="10" t="str">
        <f>HYPERLINK("http://7flowers-decor.ru/upload/1c_catalog/import_files/5500001025524.jpg")</f>
        <v>http://7flowers-decor.ru/upload/1c_catalog/import_files/5500001025524.jpg</v>
      </c>
      <c r="E62" s="4">
        <v>5500001025524</v>
      </c>
      <c r="F62" s="6" t="s">
        <v>70</v>
      </c>
      <c r="G62" s="7"/>
      <c r="H62" s="4">
        <v>1</v>
      </c>
      <c r="I62" s="4">
        <v>25</v>
      </c>
      <c r="J62" s="9">
        <v>113</v>
      </c>
      <c r="K62" s="16">
        <v>96.05</v>
      </c>
      <c r="L62" s="8"/>
    </row>
    <row r="63" spans="1:12" s="1" customFormat="1" ht="165.95" customHeight="1">
      <c r="A63" s="4">
        <v>62</v>
      </c>
      <c r="B63" s="11" t="s">
        <v>9</v>
      </c>
      <c r="C63" s="11"/>
      <c r="D63" s="10" t="str">
        <f>HYPERLINK("http://7flowers-decor.ru/upload/1c_catalog/import_files/5500000819923.jpg")</f>
        <v>http://7flowers-decor.ru/upload/1c_catalog/import_files/5500000819923.jpg</v>
      </c>
      <c r="E63" s="4">
        <v>5500000819923</v>
      </c>
      <c r="F63" s="6" t="s">
        <v>71</v>
      </c>
      <c r="G63" s="7"/>
      <c r="H63" s="4">
        <v>1</v>
      </c>
      <c r="I63" s="4">
        <v>18</v>
      </c>
      <c r="J63" s="9">
        <v>81</v>
      </c>
      <c r="K63" s="16">
        <v>68.85</v>
      </c>
      <c r="L63" s="8"/>
    </row>
    <row r="64" spans="1:12" s="1" customFormat="1" ht="165.95" customHeight="1">
      <c r="A64" s="4">
        <v>63</v>
      </c>
      <c r="B64" s="11" t="s">
        <v>9</v>
      </c>
      <c r="C64" s="11"/>
      <c r="D64" s="10" t="str">
        <f>HYPERLINK("http://7flowers-decor.ru/upload/1c_catalog/import_files/4606500293896.jpg")</f>
        <v>http://7flowers-decor.ru/upload/1c_catalog/import_files/4606500293896.jpg</v>
      </c>
      <c r="E64" s="4">
        <v>4606500293896</v>
      </c>
      <c r="F64" s="6" t="s">
        <v>72</v>
      </c>
      <c r="G64" s="7"/>
      <c r="H64" s="4">
        <v>1</v>
      </c>
      <c r="I64" s="4">
        <v>8</v>
      </c>
      <c r="J64" s="9">
        <v>109</v>
      </c>
      <c r="K64" s="16">
        <v>92.65</v>
      </c>
      <c r="L64" s="8"/>
    </row>
    <row r="65" spans="1:12" s="1" customFormat="1" ht="165.95" customHeight="1">
      <c r="A65" s="4">
        <v>64</v>
      </c>
      <c r="B65" s="11" t="s">
        <v>9</v>
      </c>
      <c r="C65" s="11"/>
      <c r="D65" s="10" t="str">
        <f>HYPERLINK("http://7flowers-decor.ru/upload/1c_catalog/import_files/4606500293902.jpg")</f>
        <v>http://7flowers-decor.ru/upload/1c_catalog/import_files/4606500293902.jpg</v>
      </c>
      <c r="E65" s="4">
        <v>4606500293902</v>
      </c>
      <c r="F65" s="6" t="s">
        <v>73</v>
      </c>
      <c r="G65" s="7"/>
      <c r="H65" s="4">
        <v>1</v>
      </c>
      <c r="I65" s="4">
        <v>4</v>
      </c>
      <c r="J65" s="9">
        <v>195</v>
      </c>
      <c r="K65" s="16">
        <v>165.75</v>
      </c>
      <c r="L65" s="8"/>
    </row>
    <row r="66" spans="1:12" s="1" customFormat="1" ht="165.95" customHeight="1">
      <c r="A66" s="4">
        <v>65</v>
      </c>
      <c r="B66" s="11" t="s">
        <v>9</v>
      </c>
      <c r="C66" s="11"/>
      <c r="D66" s="10" t="str">
        <f>HYPERLINK("http://7flowers-decor.ru/upload/1c_catalog/import_files/5500001041196.jpg")</f>
        <v>http://7flowers-decor.ru/upload/1c_catalog/import_files/5500001041196.jpg</v>
      </c>
      <c r="E66" s="4">
        <v>5500001041196</v>
      </c>
      <c r="F66" s="6" t="s">
        <v>74</v>
      </c>
      <c r="G66" s="7"/>
      <c r="H66" s="4">
        <v>1</v>
      </c>
      <c r="I66" s="4">
        <v>4</v>
      </c>
      <c r="J66" s="9">
        <v>278</v>
      </c>
      <c r="K66" s="16">
        <v>236.3</v>
      </c>
      <c r="L66" s="8"/>
    </row>
    <row r="67" spans="1:12" s="1" customFormat="1" ht="165.95" customHeight="1">
      <c r="A67" s="4">
        <v>66</v>
      </c>
      <c r="B67" s="11" t="s">
        <v>9</v>
      </c>
      <c r="C67" s="11"/>
      <c r="D67" s="10" t="str">
        <f>HYPERLINK("http://7flowers-decor.ru/upload/1c_catalog/import_files/8717309347249.jpg")</f>
        <v>http://7flowers-decor.ru/upload/1c_catalog/import_files/8717309347249.jpg</v>
      </c>
      <c r="E67" s="4">
        <v>8717309347249</v>
      </c>
      <c r="F67" s="6" t="s">
        <v>75</v>
      </c>
      <c r="G67" s="7"/>
      <c r="H67" s="4">
        <v>1</v>
      </c>
      <c r="I67" s="4">
        <v>48</v>
      </c>
      <c r="J67" s="9">
        <v>95</v>
      </c>
      <c r="K67" s="16">
        <v>80.75</v>
      </c>
      <c r="L67" s="8"/>
    </row>
    <row r="68" spans="1:12" s="1" customFormat="1" ht="165.95" customHeight="1">
      <c r="A68" s="4">
        <v>67</v>
      </c>
      <c r="B68" s="11" t="s">
        <v>9</v>
      </c>
      <c r="C68" s="11"/>
      <c r="D68" s="10" t="str">
        <f>HYPERLINK("http://7flowers-decor.ru/upload/1c_catalog/import_files/4606500512645.jpg")</f>
        <v>http://7flowers-decor.ru/upload/1c_catalog/import_files/4606500512645.jpg</v>
      </c>
      <c r="E68" s="4">
        <v>4606500512645</v>
      </c>
      <c r="F68" s="6" t="s">
        <v>76</v>
      </c>
      <c r="G68" s="7"/>
      <c r="H68" s="4">
        <v>1</v>
      </c>
      <c r="I68" s="4">
        <v>6</v>
      </c>
      <c r="J68" s="9">
        <v>362</v>
      </c>
      <c r="K68" s="16">
        <v>307.7</v>
      </c>
      <c r="L68" s="8"/>
    </row>
    <row r="69" spans="1:12" s="1" customFormat="1" ht="165.95" customHeight="1">
      <c r="A69" s="4">
        <v>68</v>
      </c>
      <c r="B69" s="11" t="s">
        <v>9</v>
      </c>
      <c r="C69" s="11"/>
      <c r="D69" s="10" t="str">
        <f>HYPERLINK("http://7flowers-decor.ru/upload/1c_catalog/import_files/4606500507320.jpg")</f>
        <v>http://7flowers-decor.ru/upload/1c_catalog/import_files/4606500507320.jpg</v>
      </c>
      <c r="E69" s="4">
        <v>4606500507320</v>
      </c>
      <c r="F69" s="6" t="s">
        <v>77</v>
      </c>
      <c r="G69" s="7"/>
      <c r="H69" s="4">
        <v>1</v>
      </c>
      <c r="I69" s="4">
        <v>1</v>
      </c>
      <c r="J69" s="9">
        <v>1353</v>
      </c>
      <c r="K69" s="16">
        <v>1150.05</v>
      </c>
      <c r="L69" s="8"/>
    </row>
    <row r="70" spans="1:12" s="1" customFormat="1" ht="165.95" customHeight="1">
      <c r="A70" s="4">
        <v>69</v>
      </c>
      <c r="B70" s="11" t="s">
        <v>9</v>
      </c>
      <c r="C70" s="11"/>
      <c r="D70" s="10" t="str">
        <f>HYPERLINK("http://7flowers-decor.ru/upload/1c_catalog/import_files/4606500507429.jpg")</f>
        <v>http://7flowers-decor.ru/upload/1c_catalog/import_files/4606500507429.jpg</v>
      </c>
      <c r="E70" s="4">
        <v>4606500507429</v>
      </c>
      <c r="F70" s="6" t="s">
        <v>78</v>
      </c>
      <c r="G70" s="7"/>
      <c r="H70" s="4">
        <v>1</v>
      </c>
      <c r="I70" s="4">
        <v>1</v>
      </c>
      <c r="J70" s="9">
        <v>1620</v>
      </c>
      <c r="K70" s="16">
        <v>1377</v>
      </c>
      <c r="L70" s="8"/>
    </row>
    <row r="71" spans="1:12" s="1" customFormat="1" ht="165.95" customHeight="1">
      <c r="A71" s="4">
        <v>70</v>
      </c>
      <c r="B71" s="11" t="s">
        <v>9</v>
      </c>
      <c r="C71" s="11"/>
      <c r="D71" s="10" t="str">
        <f>HYPERLINK("http://7flowers-decor.ru/upload/1c_catalog/import_files/4606500507306.jpg")</f>
        <v>http://7flowers-decor.ru/upload/1c_catalog/import_files/4606500507306.jpg</v>
      </c>
      <c r="E71" s="4">
        <v>4606500507306</v>
      </c>
      <c r="F71" s="6" t="s">
        <v>79</v>
      </c>
      <c r="G71" s="7"/>
      <c r="H71" s="4">
        <v>1</v>
      </c>
      <c r="I71" s="4">
        <v>1</v>
      </c>
      <c r="J71" s="9">
        <v>2452</v>
      </c>
      <c r="K71" s="16">
        <v>2084.2</v>
      </c>
      <c r="L71" s="8"/>
    </row>
    <row r="72" spans="1:12" s="1" customFormat="1" ht="165.95" customHeight="1">
      <c r="A72" s="4">
        <v>71</v>
      </c>
      <c r="B72" s="11" t="s">
        <v>9</v>
      </c>
      <c r="C72" s="11"/>
      <c r="D72" s="10" t="str">
        <f>HYPERLINK("http://7flowers-decor.ru/upload/1c_catalog/import_files/8717309354384.jpg")</f>
        <v>http://7flowers-decor.ru/upload/1c_catalog/import_files/8717309354384.jpg</v>
      </c>
      <c r="E72" s="4">
        <v>8717309354384</v>
      </c>
      <c r="F72" s="6" t="s">
        <v>80</v>
      </c>
      <c r="G72" s="7" t="s">
        <v>81</v>
      </c>
      <c r="H72" s="4">
        <v>1</v>
      </c>
      <c r="I72" s="4">
        <v>48</v>
      </c>
      <c r="J72" s="9">
        <v>106</v>
      </c>
      <c r="K72" s="16">
        <v>90.1</v>
      </c>
      <c r="L72" s="8"/>
    </row>
    <row r="73" spans="1:12" s="1" customFormat="1" ht="165.95" customHeight="1">
      <c r="A73" s="4">
        <v>72</v>
      </c>
      <c r="B73" s="11" t="s">
        <v>9</v>
      </c>
      <c r="C73" s="11"/>
      <c r="D73" s="10" t="str">
        <f>HYPERLINK("http://7flowers-decor.ru/upload/1c_catalog/import_files/8717309310816.jpg")</f>
        <v>http://7flowers-decor.ru/upload/1c_catalog/import_files/8717309310816.jpg</v>
      </c>
      <c r="E73" s="4">
        <v>8717309310816</v>
      </c>
      <c r="F73" s="6" t="s">
        <v>82</v>
      </c>
      <c r="G73" s="7" t="s">
        <v>83</v>
      </c>
      <c r="H73" s="4">
        <v>1</v>
      </c>
      <c r="I73" s="4">
        <v>24</v>
      </c>
      <c r="J73" s="9">
        <v>106</v>
      </c>
      <c r="K73" s="16">
        <v>90.1</v>
      </c>
      <c r="L73" s="8"/>
    </row>
    <row r="74" spans="1:12" s="1" customFormat="1" ht="165.95" customHeight="1">
      <c r="A74" s="4">
        <v>73</v>
      </c>
      <c r="B74" s="11" t="s">
        <v>9</v>
      </c>
      <c r="C74" s="11"/>
      <c r="D74" s="10" t="str">
        <f>HYPERLINK("http://7flowers-decor.ru/upload/1c_catalog/import_files/4606500556588.jpg")</f>
        <v>http://7flowers-decor.ru/upload/1c_catalog/import_files/4606500556588.jpg</v>
      </c>
      <c r="E74" s="4">
        <v>4606500556588</v>
      </c>
      <c r="F74" s="6" t="s">
        <v>84</v>
      </c>
      <c r="G74" s="7"/>
      <c r="H74" s="4">
        <v>1</v>
      </c>
      <c r="I74" s="4">
        <v>16</v>
      </c>
      <c r="J74" s="9">
        <v>81</v>
      </c>
      <c r="K74" s="16">
        <v>68.85</v>
      </c>
      <c r="L74" s="8"/>
    </row>
    <row r="75" spans="1:12" s="1" customFormat="1" ht="165.95" customHeight="1">
      <c r="A75" s="4">
        <v>74</v>
      </c>
      <c r="B75" s="11" t="s">
        <v>9</v>
      </c>
      <c r="C75" s="11"/>
      <c r="D75" s="10" t="str">
        <f>HYPERLINK("http://7flowers-decor.ru/upload/1c_catalog/import_files/4606500556816.jpg")</f>
        <v>http://7flowers-decor.ru/upload/1c_catalog/import_files/4606500556816.jpg</v>
      </c>
      <c r="E75" s="4">
        <v>4606500556816</v>
      </c>
      <c r="F75" s="6" t="s">
        <v>85</v>
      </c>
      <c r="G75" s="7"/>
      <c r="H75" s="4">
        <v>1</v>
      </c>
      <c r="I75" s="4">
        <v>16</v>
      </c>
      <c r="J75" s="9">
        <v>81</v>
      </c>
      <c r="K75" s="16">
        <v>68.85</v>
      </c>
      <c r="L75" s="8"/>
    </row>
    <row r="76" spans="1:12" s="1" customFormat="1" ht="165.95" customHeight="1">
      <c r="A76" s="4">
        <v>75</v>
      </c>
      <c r="B76" s="11" t="s">
        <v>9</v>
      </c>
      <c r="C76" s="11"/>
      <c r="D76" s="10" t="str">
        <f>HYPERLINK("http://7flowers-decor.ru/upload/1c_catalog/import_files/4606500556595.jpg")</f>
        <v>http://7flowers-decor.ru/upload/1c_catalog/import_files/4606500556595.jpg</v>
      </c>
      <c r="E76" s="4">
        <v>4606500556595</v>
      </c>
      <c r="F76" s="6" t="s">
        <v>86</v>
      </c>
      <c r="G76" s="7"/>
      <c r="H76" s="4">
        <v>1</v>
      </c>
      <c r="I76" s="4">
        <v>16</v>
      </c>
      <c r="J76" s="9">
        <v>81</v>
      </c>
      <c r="K76" s="16">
        <v>68.85</v>
      </c>
      <c r="L76" s="8"/>
    </row>
    <row r="77" spans="1:12" s="1" customFormat="1" ht="165.95" customHeight="1">
      <c r="A77" s="4">
        <v>76</v>
      </c>
      <c r="B77" s="11" t="s">
        <v>9</v>
      </c>
      <c r="C77" s="11"/>
      <c r="D77" s="10" t="str">
        <f>HYPERLINK("http://7flowers-decor.ru/upload/1c_catalog/import_files/4606500556830.jpg")</f>
        <v>http://7flowers-decor.ru/upload/1c_catalog/import_files/4606500556830.jpg</v>
      </c>
      <c r="E77" s="4">
        <v>4606500556830</v>
      </c>
      <c r="F77" s="6" t="s">
        <v>87</v>
      </c>
      <c r="G77" s="7"/>
      <c r="H77" s="4">
        <v>1</v>
      </c>
      <c r="I77" s="4">
        <v>16</v>
      </c>
      <c r="J77" s="9">
        <v>81</v>
      </c>
      <c r="K77" s="16">
        <v>68.85</v>
      </c>
      <c r="L77" s="8"/>
    </row>
    <row r="78" spans="1:12" s="1" customFormat="1" ht="165.95" customHeight="1">
      <c r="A78" s="4">
        <v>77</v>
      </c>
      <c r="B78" s="11" t="s">
        <v>9</v>
      </c>
      <c r="C78" s="11"/>
      <c r="D78" s="10" t="str">
        <f>HYPERLINK("http://7flowers-decor.ru/upload/1c_catalog/import_files/4606500556847.jpg")</f>
        <v>http://7flowers-decor.ru/upload/1c_catalog/import_files/4606500556847.jpg</v>
      </c>
      <c r="E78" s="4">
        <v>4606500556847</v>
      </c>
      <c r="F78" s="6" t="s">
        <v>88</v>
      </c>
      <c r="G78" s="7"/>
      <c r="H78" s="4">
        <v>1</v>
      </c>
      <c r="I78" s="4">
        <v>16</v>
      </c>
      <c r="J78" s="9">
        <v>81</v>
      </c>
      <c r="K78" s="16">
        <v>68.85</v>
      </c>
      <c r="L78" s="8"/>
    </row>
    <row r="79" spans="1:12" s="1" customFormat="1" ht="165.95" customHeight="1">
      <c r="A79" s="4">
        <v>78</v>
      </c>
      <c r="B79" s="11" t="s">
        <v>9</v>
      </c>
      <c r="C79" s="11"/>
      <c r="D79" s="10" t="str">
        <f>HYPERLINK("http://7flowers-decor.ru/upload/1c_catalog/import_files/5907752611230.jpg")</f>
        <v>http://7flowers-decor.ru/upload/1c_catalog/import_files/5907752611230.jpg</v>
      </c>
      <c r="E79" s="4">
        <v>5907752611230</v>
      </c>
      <c r="F79" s="6" t="s">
        <v>89</v>
      </c>
      <c r="G79" s="7"/>
      <c r="H79" s="4">
        <v>1</v>
      </c>
      <c r="I79" s="4">
        <v>2</v>
      </c>
      <c r="J79" s="9">
        <v>1296</v>
      </c>
      <c r="K79" s="16">
        <v>1101.6</v>
      </c>
      <c r="L79" s="8"/>
    </row>
    <row r="80" spans="1:12" s="1" customFormat="1" ht="165.95" customHeight="1">
      <c r="A80" s="4">
        <v>79</v>
      </c>
      <c r="B80" s="11" t="s">
        <v>9</v>
      </c>
      <c r="C80" s="11"/>
      <c r="D80" s="10" t="str">
        <f>HYPERLINK("http://7flowers-decor.ru/upload/1c_catalog/import_files/5907752614484.jpg")</f>
        <v>http://7flowers-decor.ru/upload/1c_catalog/import_files/5907752614484.jpg</v>
      </c>
      <c r="E80" s="4">
        <v>5907752614484</v>
      </c>
      <c r="F80" s="6" t="s">
        <v>90</v>
      </c>
      <c r="G80" s="7"/>
      <c r="H80" s="4">
        <v>1</v>
      </c>
      <c r="I80" s="4">
        <v>1</v>
      </c>
      <c r="J80" s="9">
        <v>1188</v>
      </c>
      <c r="K80" s="16">
        <v>1009.8</v>
      </c>
      <c r="L80" s="8"/>
    </row>
    <row r="81" spans="1:12" s="1" customFormat="1" ht="165.95" customHeight="1">
      <c r="A81" s="4">
        <v>80</v>
      </c>
      <c r="B81" s="11" t="s">
        <v>9</v>
      </c>
      <c r="C81" s="11"/>
      <c r="D81" s="10" t="str">
        <f>HYPERLINK("http://7flowers-decor.ru/upload/1c_catalog/import_files/5901477416194.jpg")</f>
        <v>http://7flowers-decor.ru/upload/1c_catalog/import_files/5901477416194.jpg</v>
      </c>
      <c r="E81" s="4">
        <v>5901477416194</v>
      </c>
      <c r="F81" s="6" t="s">
        <v>91</v>
      </c>
      <c r="G81" s="7"/>
      <c r="H81" s="4">
        <v>1</v>
      </c>
      <c r="I81" s="4">
        <v>1</v>
      </c>
      <c r="J81" s="9">
        <v>907</v>
      </c>
      <c r="K81" s="16">
        <v>770.95</v>
      </c>
      <c r="L81" s="8"/>
    </row>
    <row r="82" spans="1:12" s="1" customFormat="1" ht="165.95" customHeight="1">
      <c r="A82" s="4">
        <v>81</v>
      </c>
      <c r="B82" s="11" t="s">
        <v>9</v>
      </c>
      <c r="C82" s="11"/>
      <c r="D82" s="10" t="str">
        <f>HYPERLINK("http://7flowers-decor.ru/upload/1c_catalog/import_files/5907752613609.jpg")</f>
        <v>http://7flowers-decor.ru/upload/1c_catalog/import_files/5907752613609.jpg</v>
      </c>
      <c r="E82" s="4">
        <v>5907752613609</v>
      </c>
      <c r="F82" s="6" t="s">
        <v>92</v>
      </c>
      <c r="G82" s="7"/>
      <c r="H82" s="4">
        <v>1</v>
      </c>
      <c r="I82" s="4">
        <v>4</v>
      </c>
      <c r="J82" s="9">
        <v>820</v>
      </c>
      <c r="K82" s="16">
        <v>697</v>
      </c>
      <c r="L82" s="8"/>
    </row>
    <row r="83" spans="1:12" s="1" customFormat="1" ht="165.95" customHeight="1">
      <c r="A83" s="4">
        <v>82</v>
      </c>
      <c r="B83" s="11" t="s">
        <v>9</v>
      </c>
      <c r="C83" s="11"/>
      <c r="D83" s="10" t="str">
        <f>HYPERLINK("http://7flowers-decor.ru/upload/1c_catalog/import_files/5907752611735.jpg")</f>
        <v>http://7flowers-decor.ru/upload/1c_catalog/import_files/5907752611735.jpg</v>
      </c>
      <c r="E83" s="4">
        <v>5907752611735</v>
      </c>
      <c r="F83" s="6" t="s">
        <v>93</v>
      </c>
      <c r="G83" s="7"/>
      <c r="H83" s="4">
        <v>1</v>
      </c>
      <c r="I83" s="4">
        <v>4</v>
      </c>
      <c r="J83" s="9">
        <v>885</v>
      </c>
      <c r="K83" s="16">
        <v>752.25</v>
      </c>
      <c r="L83" s="8"/>
    </row>
    <row r="84" spans="1:12" s="1" customFormat="1" ht="165.95" customHeight="1">
      <c r="A84" s="4">
        <v>83</v>
      </c>
      <c r="B84" s="11" t="s">
        <v>9</v>
      </c>
      <c r="C84" s="11"/>
      <c r="D84" s="10" t="str">
        <f>HYPERLINK("http://7flowers-decor.ru/upload/1c_catalog/import_files/5907752610950.jpg")</f>
        <v>http://7flowers-decor.ru/upload/1c_catalog/import_files/5907752610950.jpg</v>
      </c>
      <c r="E84" s="4">
        <v>5907752610950</v>
      </c>
      <c r="F84" s="6" t="s">
        <v>94</v>
      </c>
      <c r="G84" s="7"/>
      <c r="H84" s="4">
        <v>1</v>
      </c>
      <c r="I84" s="4">
        <v>4</v>
      </c>
      <c r="J84" s="9">
        <v>1036</v>
      </c>
      <c r="K84" s="16">
        <v>880.6</v>
      </c>
      <c r="L84" s="8"/>
    </row>
    <row r="85" spans="1:12" s="1" customFormat="1" ht="165.95" customHeight="1">
      <c r="A85" s="4">
        <v>84</v>
      </c>
      <c r="B85" s="11" t="s">
        <v>9</v>
      </c>
      <c r="C85" s="11"/>
      <c r="D85" s="10" t="str">
        <f>HYPERLINK("http://7flowers-decor.ru/upload/1c_catalog/import_files/5907752610981.jpg")</f>
        <v>http://7flowers-decor.ru/upload/1c_catalog/import_files/5907752610981.jpg</v>
      </c>
      <c r="E85" s="4">
        <v>5907752610981</v>
      </c>
      <c r="F85" s="6" t="s">
        <v>95</v>
      </c>
      <c r="G85" s="7"/>
      <c r="H85" s="4">
        <v>1</v>
      </c>
      <c r="I85" s="4">
        <v>1</v>
      </c>
      <c r="J85" s="9">
        <v>1360</v>
      </c>
      <c r="K85" s="16">
        <v>1156</v>
      </c>
      <c r="L85" s="8"/>
    </row>
    <row r="86" spans="1:12" s="1" customFormat="1" ht="165.95" customHeight="1">
      <c r="A86" s="4">
        <v>85</v>
      </c>
      <c r="B86" s="11" t="s">
        <v>9</v>
      </c>
      <c r="C86" s="11"/>
      <c r="D86" s="10" t="str">
        <f>HYPERLINK("http://7flowers-decor.ru/upload/1c_catalog/import_files/5907752619311.jpg")</f>
        <v>http://7flowers-decor.ru/upload/1c_catalog/import_files/5907752619311.jpg</v>
      </c>
      <c r="E86" s="4">
        <v>5907752619311</v>
      </c>
      <c r="F86" s="6" t="s">
        <v>96</v>
      </c>
      <c r="G86" s="7"/>
      <c r="H86" s="4">
        <v>1</v>
      </c>
      <c r="I86" s="4">
        <v>1</v>
      </c>
      <c r="J86" s="9">
        <v>1800</v>
      </c>
      <c r="K86" s="16">
        <v>1800</v>
      </c>
      <c r="L86" s="8"/>
    </row>
    <row r="87" spans="1:12" s="1" customFormat="1" ht="165.95" customHeight="1">
      <c r="A87" s="4">
        <v>86</v>
      </c>
      <c r="B87" s="11" t="s">
        <v>9</v>
      </c>
      <c r="C87" s="11"/>
      <c r="D87" s="10" t="str">
        <f>HYPERLINK("http://7flowers-decor.ru/upload/1c_catalog/import_files/4606500507214.jpg")</f>
        <v>http://7flowers-decor.ru/upload/1c_catalog/import_files/4606500507214.jpg</v>
      </c>
      <c r="E87" s="4">
        <v>4606500507214</v>
      </c>
      <c r="F87" s="6" t="s">
        <v>97</v>
      </c>
      <c r="G87" s="7"/>
      <c r="H87" s="4">
        <v>1</v>
      </c>
      <c r="I87" s="4">
        <v>1</v>
      </c>
      <c r="J87" s="9">
        <v>1722</v>
      </c>
      <c r="K87" s="16">
        <v>1463.7</v>
      </c>
      <c r="L87" s="8"/>
    </row>
    <row r="88" spans="1:12" s="1" customFormat="1" ht="165.95" customHeight="1">
      <c r="A88" s="4">
        <v>87</v>
      </c>
      <c r="B88" s="11" t="s">
        <v>9</v>
      </c>
      <c r="C88" s="11"/>
      <c r="D88" s="10" t="str">
        <f>HYPERLINK("http://7flowers-decor.ru/upload/1c_catalog/import_files/4606500507207.jpg")</f>
        <v>http://7flowers-decor.ru/upload/1c_catalog/import_files/4606500507207.jpg</v>
      </c>
      <c r="E88" s="4">
        <v>4606500507207</v>
      </c>
      <c r="F88" s="6" t="s">
        <v>98</v>
      </c>
      <c r="G88" s="7"/>
      <c r="H88" s="4">
        <v>1</v>
      </c>
      <c r="I88" s="4">
        <v>1</v>
      </c>
      <c r="J88" s="9">
        <v>1722</v>
      </c>
      <c r="K88" s="16">
        <v>1463.7</v>
      </c>
      <c r="L88" s="8"/>
    </row>
    <row r="89" spans="1:12" s="1" customFormat="1" ht="165.95" customHeight="1">
      <c r="A89" s="4">
        <v>88</v>
      </c>
      <c r="B89" s="11" t="s">
        <v>9</v>
      </c>
      <c r="C89" s="11"/>
      <c r="D89" s="10" t="str">
        <f>HYPERLINK("http://7flowers-decor.ru/upload/1c_catalog/import_files/5901477414947.jpg")</f>
        <v>http://7flowers-decor.ru/upload/1c_catalog/import_files/5901477414947.jpg</v>
      </c>
      <c r="E89" s="4">
        <v>5901477414947</v>
      </c>
      <c r="F89" s="6" t="s">
        <v>99</v>
      </c>
      <c r="G89" s="7"/>
      <c r="H89" s="4">
        <v>1</v>
      </c>
      <c r="I89" s="4">
        <v>1</v>
      </c>
      <c r="J89" s="9">
        <v>907</v>
      </c>
      <c r="K89" s="16">
        <v>770.95</v>
      </c>
      <c r="L89" s="8"/>
    </row>
    <row r="90" spans="1:12" s="1" customFormat="1" ht="165.95" customHeight="1">
      <c r="A90" s="4">
        <v>89</v>
      </c>
      <c r="B90" s="11" t="s">
        <v>9</v>
      </c>
      <c r="C90" s="11"/>
      <c r="D90" s="10" t="str">
        <f>HYPERLINK("http://7flowers-decor.ru/upload/1c_catalog/import_files/4606500512744.jpg")</f>
        <v>http://7flowers-decor.ru/upload/1c_catalog/import_files/4606500512744.jpg</v>
      </c>
      <c r="E90" s="4">
        <v>4606500512744</v>
      </c>
      <c r="F90" s="6" t="s">
        <v>100</v>
      </c>
      <c r="G90" s="7"/>
      <c r="H90" s="4">
        <v>1</v>
      </c>
      <c r="I90" s="4">
        <v>2</v>
      </c>
      <c r="J90" s="9">
        <v>693</v>
      </c>
      <c r="K90" s="16">
        <v>589.05</v>
      </c>
      <c r="L90" s="8"/>
    </row>
    <row r="91" spans="1:12" s="1" customFormat="1" ht="165.95" customHeight="1">
      <c r="A91" s="4">
        <v>90</v>
      </c>
      <c r="B91" s="11" t="s">
        <v>9</v>
      </c>
      <c r="C91" s="11"/>
      <c r="D91" s="10" t="str">
        <f>HYPERLINK("http://7flowers-decor.ru/upload/1c_catalog/import_files/4606500507399.jpg")</f>
        <v>http://7flowers-decor.ru/upload/1c_catalog/import_files/4606500507399.jpg</v>
      </c>
      <c r="E91" s="4">
        <v>4606500507399</v>
      </c>
      <c r="F91" s="6" t="s">
        <v>101</v>
      </c>
      <c r="G91" s="7"/>
      <c r="H91" s="4">
        <v>1</v>
      </c>
      <c r="I91" s="4">
        <v>1</v>
      </c>
      <c r="J91" s="9">
        <v>1636</v>
      </c>
      <c r="K91" s="16">
        <v>1390.6</v>
      </c>
      <c r="L91" s="8"/>
    </row>
    <row r="92" spans="1:12" s="1" customFormat="1" ht="165.95" customHeight="1">
      <c r="A92" s="4">
        <v>91</v>
      </c>
      <c r="B92" s="11" t="s">
        <v>9</v>
      </c>
      <c r="C92" s="11"/>
      <c r="D92" s="10" t="str">
        <f>HYPERLINK("http://7flowers-decor.ru/upload/1c_catalog/import_files/4606500512522.jpg")</f>
        <v>http://7flowers-decor.ru/upload/1c_catalog/import_files/4606500512522.jpg</v>
      </c>
      <c r="E92" s="4">
        <v>4606500512522</v>
      </c>
      <c r="F92" s="6" t="s">
        <v>101</v>
      </c>
      <c r="G92" s="7"/>
      <c r="H92" s="4">
        <v>1</v>
      </c>
      <c r="I92" s="4">
        <v>1</v>
      </c>
      <c r="J92" s="9">
        <v>1089</v>
      </c>
      <c r="K92" s="16">
        <v>925.65</v>
      </c>
      <c r="L92" s="8"/>
    </row>
    <row r="93" spans="1:12" s="1" customFormat="1" ht="165.95" customHeight="1">
      <c r="A93" s="4">
        <v>92</v>
      </c>
      <c r="B93" s="11" t="s">
        <v>9</v>
      </c>
      <c r="C93" s="11"/>
      <c r="D93" s="10" t="str">
        <f>HYPERLINK("http://7flowers-decor.ru/upload/1c_catalog/import_files/5500000819931.jpg")</f>
        <v>http://7flowers-decor.ru/upload/1c_catalog/import_files/5500000819931.jpg</v>
      </c>
      <c r="E93" s="4">
        <v>5500000819931</v>
      </c>
      <c r="F93" s="6" t="s">
        <v>102</v>
      </c>
      <c r="G93" s="7"/>
      <c r="H93" s="4">
        <v>1</v>
      </c>
      <c r="I93" s="4">
        <v>1</v>
      </c>
      <c r="J93" s="9">
        <v>501</v>
      </c>
      <c r="K93" s="16">
        <v>425.85</v>
      </c>
      <c r="L93" s="8"/>
    </row>
    <row r="94" spans="1:12" s="1" customFormat="1" ht="165.95" customHeight="1">
      <c r="A94" s="4">
        <v>93</v>
      </c>
      <c r="B94" s="11" t="s">
        <v>9</v>
      </c>
      <c r="C94" s="11"/>
      <c r="D94" s="10" t="str">
        <f>HYPERLINK("http://7flowers-decor.ru/upload/1c_catalog/import_files/4606500497683.jpg")</f>
        <v>http://7flowers-decor.ru/upload/1c_catalog/import_files/4606500497683.jpg</v>
      </c>
      <c r="E94" s="4">
        <v>4606500497683</v>
      </c>
      <c r="F94" s="6" t="s">
        <v>103</v>
      </c>
      <c r="G94" s="7" t="s">
        <v>104</v>
      </c>
      <c r="H94" s="4">
        <v>1</v>
      </c>
      <c r="I94" s="4">
        <v>10</v>
      </c>
      <c r="J94" s="9">
        <v>106</v>
      </c>
      <c r="K94" s="16">
        <v>90.1</v>
      </c>
      <c r="L94" s="8"/>
    </row>
    <row r="95" spans="1:12" s="1" customFormat="1" ht="165.95" customHeight="1">
      <c r="A95" s="4">
        <v>94</v>
      </c>
      <c r="B95" s="11" t="s">
        <v>9</v>
      </c>
      <c r="C95" s="11"/>
      <c r="D95" s="10" t="str">
        <f>HYPERLINK("http://7flowers-decor.ru/upload/1c_catalog/import_files/4606500497706.jpg")</f>
        <v>http://7flowers-decor.ru/upload/1c_catalog/import_files/4606500497706.jpg</v>
      </c>
      <c r="E95" s="4">
        <v>4606500497706</v>
      </c>
      <c r="F95" s="6" t="s">
        <v>105</v>
      </c>
      <c r="G95" s="7" t="s">
        <v>106</v>
      </c>
      <c r="H95" s="4">
        <v>1</v>
      </c>
      <c r="I95" s="4">
        <v>10</v>
      </c>
      <c r="J95" s="9">
        <v>106</v>
      </c>
      <c r="K95" s="16">
        <v>90.1</v>
      </c>
      <c r="L95" s="8"/>
    </row>
    <row r="96" spans="1:12" s="1" customFormat="1" ht="165.95" customHeight="1">
      <c r="A96" s="4">
        <v>95</v>
      </c>
      <c r="B96" s="11" t="s">
        <v>9</v>
      </c>
      <c r="C96" s="11"/>
      <c r="D96" s="10" t="str">
        <f>HYPERLINK("http://7flowers-decor.ru/upload/1c_catalog/import_files/4606500497690.jpg")</f>
        <v>http://7flowers-decor.ru/upload/1c_catalog/import_files/4606500497690.jpg</v>
      </c>
      <c r="E96" s="4">
        <v>4606500497690</v>
      </c>
      <c r="F96" s="6" t="s">
        <v>107</v>
      </c>
      <c r="G96" s="7" t="s">
        <v>108</v>
      </c>
      <c r="H96" s="4">
        <v>1</v>
      </c>
      <c r="I96" s="4">
        <v>10</v>
      </c>
      <c r="J96" s="9">
        <v>106</v>
      </c>
      <c r="K96" s="16">
        <v>90.1</v>
      </c>
      <c r="L96" s="8"/>
    </row>
    <row r="97" spans="1:12" s="1" customFormat="1" ht="165.95" customHeight="1">
      <c r="A97" s="4">
        <v>96</v>
      </c>
      <c r="B97" s="11" t="s">
        <v>9</v>
      </c>
      <c r="C97" s="11"/>
      <c r="D97" s="10" t="str">
        <f>HYPERLINK("http://7flowers-decor.ru/upload/1c_catalog/import_files/4606500497720.jpg")</f>
        <v>http://7flowers-decor.ru/upload/1c_catalog/import_files/4606500497720.jpg</v>
      </c>
      <c r="E97" s="4">
        <v>4606500497720</v>
      </c>
      <c r="F97" s="6" t="s">
        <v>109</v>
      </c>
      <c r="G97" s="7" t="s">
        <v>110</v>
      </c>
      <c r="H97" s="4">
        <v>1</v>
      </c>
      <c r="I97" s="4">
        <v>1</v>
      </c>
      <c r="J97" s="9">
        <v>100</v>
      </c>
      <c r="K97" s="16">
        <v>85</v>
      </c>
      <c r="L97" s="8"/>
    </row>
    <row r="98" spans="1:12" s="1" customFormat="1" ht="165.95" customHeight="1">
      <c r="A98" s="4">
        <v>97</v>
      </c>
      <c r="B98" s="11" t="s">
        <v>9</v>
      </c>
      <c r="C98" s="11"/>
      <c r="D98" s="10" t="str">
        <f>HYPERLINK("http://7flowers-decor.ru/upload/1c_catalog/import_files/4606500497713.jpg")</f>
        <v>http://7flowers-decor.ru/upload/1c_catalog/import_files/4606500497713.jpg</v>
      </c>
      <c r="E98" s="4">
        <v>4606500497713</v>
      </c>
      <c r="F98" s="6" t="s">
        <v>111</v>
      </c>
      <c r="G98" s="7" t="s">
        <v>112</v>
      </c>
      <c r="H98" s="4">
        <v>1</v>
      </c>
      <c r="I98" s="4">
        <v>1</v>
      </c>
      <c r="J98" s="9">
        <v>300</v>
      </c>
      <c r="K98" s="16">
        <v>255</v>
      </c>
      <c r="L98" s="8"/>
    </row>
    <row r="99" spans="1:12" s="1" customFormat="1" ht="165.95" customHeight="1">
      <c r="A99" s="4">
        <v>98</v>
      </c>
      <c r="B99" s="11" t="s">
        <v>9</v>
      </c>
      <c r="C99" s="11"/>
      <c r="D99" s="10" t="str">
        <f>HYPERLINK("http://7flowers-decor.ru/upload/1c_catalog/import_files/4606500497645.jpg")</f>
        <v>http://7flowers-decor.ru/upload/1c_catalog/import_files/4606500497645.jpg</v>
      </c>
      <c r="E99" s="4">
        <v>4606500497645</v>
      </c>
      <c r="F99" s="6" t="s">
        <v>113</v>
      </c>
      <c r="G99" s="7" t="s">
        <v>112</v>
      </c>
      <c r="H99" s="4">
        <v>1</v>
      </c>
      <c r="I99" s="4">
        <v>1</v>
      </c>
      <c r="J99" s="9">
        <v>128</v>
      </c>
      <c r="K99" s="16">
        <v>108.8</v>
      </c>
      <c r="L99" s="8"/>
    </row>
    <row r="100" spans="1:12" s="1" customFormat="1" ht="165.95" customHeight="1">
      <c r="A100" s="4">
        <v>99</v>
      </c>
      <c r="B100" s="11" t="s">
        <v>9</v>
      </c>
      <c r="C100" s="11"/>
      <c r="D100" s="10" t="str">
        <f>HYPERLINK("http://7flowers-decor.ru/upload/1c_catalog/import_files/4606500497638.jpg")</f>
        <v>http://7flowers-decor.ru/upload/1c_catalog/import_files/4606500497638.jpg</v>
      </c>
      <c r="E100" s="4">
        <v>4606500497638</v>
      </c>
      <c r="F100" s="6" t="s">
        <v>114</v>
      </c>
      <c r="G100" s="7" t="s">
        <v>112</v>
      </c>
      <c r="H100" s="4">
        <v>1</v>
      </c>
      <c r="I100" s="4">
        <v>1</v>
      </c>
      <c r="J100" s="9">
        <v>192</v>
      </c>
      <c r="K100" s="16">
        <v>163.2</v>
      </c>
      <c r="L100" s="8"/>
    </row>
    <row r="101" spans="1:12" s="1" customFormat="1" ht="165.95" customHeight="1">
      <c r="A101" s="4">
        <v>100</v>
      </c>
      <c r="B101" s="11" t="s">
        <v>9</v>
      </c>
      <c r="C101" s="11"/>
      <c r="D101" s="10" t="str">
        <f>HYPERLINK("http://7flowers-decor.ru/upload/1c_catalog/import_files/4606500497669.jpg")</f>
        <v>http://7flowers-decor.ru/upload/1c_catalog/import_files/4606500497669.jpg</v>
      </c>
      <c r="E101" s="4">
        <v>4606500497669</v>
      </c>
      <c r="F101" s="6" t="s">
        <v>115</v>
      </c>
      <c r="G101" s="7" t="s">
        <v>112</v>
      </c>
      <c r="H101" s="4">
        <v>1</v>
      </c>
      <c r="I101" s="4">
        <v>1</v>
      </c>
      <c r="J101" s="9">
        <v>220</v>
      </c>
      <c r="K101" s="16">
        <v>187</v>
      </c>
      <c r="L101" s="8"/>
    </row>
    <row r="102" spans="1:12" s="1" customFormat="1" ht="165.95" customHeight="1">
      <c r="A102" s="4">
        <v>101</v>
      </c>
      <c r="B102" s="11" t="s">
        <v>9</v>
      </c>
      <c r="C102" s="11"/>
      <c r="D102" s="10" t="str">
        <f>HYPERLINK("http://7flowers-decor.ru/upload/1c_catalog/import_files/4606500293940.jpg")</f>
        <v>http://7flowers-decor.ru/upload/1c_catalog/import_files/4606500293940.jpg</v>
      </c>
      <c r="E102" s="4">
        <v>4606500293940</v>
      </c>
      <c r="F102" s="6" t="s">
        <v>116</v>
      </c>
      <c r="G102" s="7"/>
      <c r="H102" s="4">
        <v>1</v>
      </c>
      <c r="I102" s="4">
        <v>12</v>
      </c>
      <c r="J102" s="9">
        <v>81</v>
      </c>
      <c r="K102" s="16">
        <v>68.85</v>
      </c>
      <c r="L102" s="8"/>
    </row>
    <row r="103" spans="1:12" s="1" customFormat="1" ht="165.95" customHeight="1">
      <c r="A103" s="4">
        <v>102</v>
      </c>
      <c r="B103" s="11" t="s">
        <v>9</v>
      </c>
      <c r="C103" s="11"/>
      <c r="D103" s="10" t="str">
        <f>HYPERLINK("http://7flowers-decor.ru/upload/1c_catalog/import_files/4606500293957.jpg")</f>
        <v>http://7flowers-decor.ru/upload/1c_catalog/import_files/4606500293957.jpg</v>
      </c>
      <c r="E103" s="4">
        <v>4606500293957</v>
      </c>
      <c r="F103" s="6" t="s">
        <v>117</v>
      </c>
      <c r="G103" s="7"/>
      <c r="H103" s="4">
        <v>1</v>
      </c>
      <c r="I103" s="4">
        <v>16</v>
      </c>
      <c r="J103" s="9">
        <v>70</v>
      </c>
      <c r="K103" s="16">
        <v>59.5</v>
      </c>
      <c r="L103" s="8"/>
    </row>
    <row r="104" spans="1:12" s="1" customFormat="1" ht="165.95" customHeight="1">
      <c r="A104" s="4">
        <v>103</v>
      </c>
      <c r="B104" s="11" t="s">
        <v>9</v>
      </c>
      <c r="C104" s="11"/>
      <c r="D104" s="10" t="str">
        <f>HYPERLINK("http://7flowers-decor.ru/upload/1c_catalog/import_files/4606500294756.jpg")</f>
        <v>http://7flowers-decor.ru/upload/1c_catalog/import_files/4606500294756.jpg</v>
      </c>
      <c r="E104" s="4">
        <v>4606500294756</v>
      </c>
      <c r="F104" s="6" t="s">
        <v>118</v>
      </c>
      <c r="G104" s="7"/>
      <c r="H104" s="4">
        <v>1</v>
      </c>
      <c r="I104" s="4">
        <v>18</v>
      </c>
      <c r="J104" s="9">
        <v>77</v>
      </c>
      <c r="K104" s="16">
        <v>65.45</v>
      </c>
      <c r="L104" s="8"/>
    </row>
    <row r="105" spans="1:12" s="1" customFormat="1" ht="165.95" customHeight="1">
      <c r="A105" s="4">
        <v>104</v>
      </c>
      <c r="B105" s="11" t="s">
        <v>9</v>
      </c>
      <c r="C105" s="11"/>
      <c r="D105" s="10" t="str">
        <f>HYPERLINK("http://7flowers-decor.ru/upload/1c_catalog/import_files/5500001301079.jpg")</f>
        <v>http://7flowers-decor.ru/upload/1c_catalog/import_files/5500001301079.jpg</v>
      </c>
      <c r="E105" s="4">
        <v>5500001301079</v>
      </c>
      <c r="F105" s="6" t="s">
        <v>119</v>
      </c>
      <c r="G105" s="7"/>
      <c r="H105" s="4">
        <v>1</v>
      </c>
      <c r="I105" s="4">
        <v>9</v>
      </c>
      <c r="J105" s="9">
        <v>130</v>
      </c>
      <c r="K105" s="16">
        <v>110.5</v>
      </c>
      <c r="L105" s="8"/>
    </row>
    <row r="106" spans="1:12" s="1" customFormat="1" ht="165.95" customHeight="1">
      <c r="A106" s="4">
        <v>105</v>
      </c>
      <c r="B106" s="11" t="s">
        <v>9</v>
      </c>
      <c r="C106" s="11"/>
      <c r="D106" s="10" t="str">
        <f>HYPERLINK("http://7flowers-decor.ru/upload/1c_catalog/import_files/8717309360965.jpg")</f>
        <v>http://7flowers-decor.ru/upload/1c_catalog/import_files/8717309360965.jpg</v>
      </c>
      <c r="E106" s="4">
        <v>8717309360965</v>
      </c>
      <c r="F106" s="6" t="s">
        <v>120</v>
      </c>
      <c r="G106" s="7" t="s">
        <v>121</v>
      </c>
      <c r="H106" s="4">
        <v>1</v>
      </c>
      <c r="I106" s="4">
        <v>24</v>
      </c>
      <c r="J106" s="9">
        <v>466</v>
      </c>
      <c r="K106" s="16">
        <v>396.1</v>
      </c>
      <c r="L106" s="8"/>
    </row>
    <row r="107" spans="1:12" s="1" customFormat="1" ht="165.95" customHeight="1">
      <c r="A107" s="4">
        <v>106</v>
      </c>
      <c r="B107" s="11" t="s">
        <v>9</v>
      </c>
      <c r="C107" s="11"/>
      <c r="D107" s="10" t="str">
        <f>HYPERLINK("http://7flowers-decor.ru/upload/1c_catalog/import_files/5500001041202.jpg")</f>
        <v>http://7flowers-decor.ru/upload/1c_catalog/import_files/5500001041202.jpg</v>
      </c>
      <c r="E107" s="4">
        <v>5500001041202</v>
      </c>
      <c r="F107" s="6" t="s">
        <v>122</v>
      </c>
      <c r="G107" s="7"/>
      <c r="H107" s="4">
        <v>1</v>
      </c>
      <c r="I107" s="4">
        <v>8</v>
      </c>
      <c r="J107" s="9">
        <v>88</v>
      </c>
      <c r="K107" s="16">
        <v>74.8</v>
      </c>
      <c r="L107" s="8"/>
    </row>
    <row r="108" spans="1:12" s="1" customFormat="1" ht="165.95" customHeight="1">
      <c r="A108" s="4">
        <v>107</v>
      </c>
      <c r="B108" s="11" t="s">
        <v>9</v>
      </c>
      <c r="C108" s="11"/>
      <c r="D108" s="10" t="str">
        <f>HYPERLINK("http://7flowers-decor.ru/upload/1c_catalog/import_files/5500001300446.jpg")</f>
        <v>http://7flowers-decor.ru/upload/1c_catalog/import_files/5500001300446.jpg</v>
      </c>
      <c r="E108" s="4">
        <v>5500001300446</v>
      </c>
      <c r="F108" s="6" t="s">
        <v>123</v>
      </c>
      <c r="G108" s="7"/>
      <c r="H108" s="4">
        <v>1</v>
      </c>
      <c r="I108" s="4">
        <v>18</v>
      </c>
      <c r="J108" s="9">
        <v>70</v>
      </c>
      <c r="K108" s="16">
        <v>59.5</v>
      </c>
      <c r="L108" s="8"/>
    </row>
    <row r="109" spans="1:12" s="1" customFormat="1" ht="165.95" customHeight="1">
      <c r="A109" s="4">
        <v>108</v>
      </c>
      <c r="B109" s="11" t="s">
        <v>9</v>
      </c>
      <c r="C109" s="11"/>
      <c r="D109" s="10" t="str">
        <f>HYPERLINK("http://7flowers-decor.ru/upload/1c_catalog/import_files/4606500507450.jpg")</f>
        <v>http://7flowers-decor.ru/upload/1c_catalog/import_files/4606500507450.jpg</v>
      </c>
      <c r="E109" s="4">
        <v>4606500507450</v>
      </c>
      <c r="F109" s="6" t="s">
        <v>124</v>
      </c>
      <c r="G109" s="7"/>
      <c r="H109" s="4">
        <v>1</v>
      </c>
      <c r="I109" s="4">
        <v>3</v>
      </c>
      <c r="J109" s="9">
        <v>1841</v>
      </c>
      <c r="K109" s="16">
        <v>1564.85</v>
      </c>
      <c r="L109" s="8"/>
    </row>
  </sheetData>
  <mergeCells count="109">
    <mergeCell ref="B1:D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9:C10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Самойлова Юлия</cp:lastModifiedBy>
  <dcterms:modified xsi:type="dcterms:W3CDTF">2015-10-09T08:59:40Z</dcterms:modified>
  <cp:category/>
  <cp:version/>
  <cp:contentType/>
  <cp:contentStatus/>
</cp:coreProperties>
</file>