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<sst xmlns="http://schemas.openxmlformats.org/spreadsheetml/2006/main" count="732" uniqueCount="290">
  <si>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</si>
  <si>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</si>
  <si>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</si>
  <si>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</si>
  <si>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</si>
  <si>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</si>
  <si>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</si>
  <si>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</si>
  <si>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</si>
  <si>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Кол-во для заказа</t>
  </si>
  <si>
    <t>Нет Фото</t>
  </si>
  <si>
    <t>Аксессуары для кашпо Cascadino Крепление</t>
  </si>
  <si>
    <t>Черный</t>
  </si>
  <si>
    <t>Держатель для балконных ящиков Lechuza new, 2шт., black</t>
  </si>
  <si>
    <t>Держатель для балконных ящиков Lechuza new, 2шт., white</t>
  </si>
  <si>
    <t>Белый</t>
  </si>
  <si>
    <t>Дренажная система (пластик) Lechuza Irrigation set Cararo 75</t>
  </si>
  <si>
    <t>Дренажная система (пластик) Lechuza Irrigation set Classico 35</t>
  </si>
  <si>
    <t>Дренажная система (пластик) Lechuza Irrigation set Classico 43</t>
  </si>
  <si>
    <t>Дренажная система (пластик) Lechuza Irrigation set Classico 60</t>
  </si>
  <si>
    <t>Дренажная система (пластик) Lechuza Irrigation set Classico 70</t>
  </si>
  <si>
    <t>Дренажная система (пластик) Lechuza Irrigation set Cubico 22</t>
  </si>
  <si>
    <t>Дренажная система (пластик) Lechuza Irrigation set Cubico 30</t>
  </si>
  <si>
    <t>Дренажная система (пластик) Lechuza Irrigation set Cubico 40</t>
  </si>
  <si>
    <t>Дренажная система (пластик) Lechuza Irrigation set Cubico 50</t>
  </si>
  <si>
    <t>Дренажная система (пластик) Lechuza Irrigation set Delta 30</t>
  </si>
  <si>
    <t>Дренажная система (пластик) Lechuza Irrigation set Delta 40</t>
  </si>
  <si>
    <t>Дренажная система (пластик) Lechuza Irrigation set Quadro 35</t>
  </si>
  <si>
    <t>Дренажная система (пластик) Lechuza Irrigation set Quadro 50</t>
  </si>
  <si>
    <t>Дренажная система (пластик) Lechuza Irrigation set Rondo 32</t>
  </si>
  <si>
    <t>Дренажная система (пластик) Lechuza Irrigation set Round 21</t>
  </si>
  <si>
    <t>Дренажная система (пластик) Lechuza Irrigation set Round 28</t>
  </si>
  <si>
    <t>Кашпо (пластик) Lechuza Balconera Color Complete (caribbean blue), 50 см</t>
  </si>
  <si>
    <t>Карибский голубой</t>
  </si>
  <si>
    <t>Кашпо (пластик) Lechuza Balconera Color Complete (nutmeg), 80 см</t>
  </si>
  <si>
    <t>Мускатный орех</t>
  </si>
  <si>
    <t>Кашпо (пластик) Lechuza Balconera Color Complete (Pistachio green), 50 см</t>
  </si>
  <si>
    <t>Фисташковый</t>
  </si>
  <si>
    <t>Кашпо (пластик) Lechuza Balconera Color Complete (purple garnet), 80 см</t>
  </si>
  <si>
    <t>Гранат</t>
  </si>
  <si>
    <t>Кашпо (пластик) Lechuza Balconera Color Complete (slate), 80 см</t>
  </si>
  <si>
    <t>Темно-серый</t>
  </si>
  <si>
    <t>Кашпо (пластик) Lechuza Balconera Color Complete (white), 50 см</t>
  </si>
  <si>
    <t>Кашпо (пластик) Lechuza Balconera Color Complete (white), 80 см</t>
  </si>
  <si>
    <t>Кашпо (пластик) Lechuza Balconera Cottage Complete (granite), 50</t>
  </si>
  <si>
    <t>Гранит</t>
  </si>
  <si>
    <t>Кашпо (пластик) Lechuza Balconera Cottage Complete (granite), 80</t>
  </si>
  <si>
    <t>Кашпо (пластик) Lechuza Balconera Cottage Complete (mocha), 50</t>
  </si>
  <si>
    <t>Коричневый</t>
  </si>
  <si>
    <t>Кашпо (пластик) Lechuza Balconera Cottage Complete (mocha), 80</t>
  </si>
  <si>
    <t>Кашпо (пластик) Lechuza Balconera Cottage Complete (white), 50</t>
  </si>
  <si>
    <t>Кашпо (пластик) Lechuza Balconera Cottage Complete (white), 80</t>
  </si>
  <si>
    <t>Кашпо (пластик) Lechuza Cararo Complete (black), 75x30xH43см</t>
  </si>
  <si>
    <t>Кашпо (пластик) Lechuza Cararo Complete (espresso), 75x30xH43см</t>
  </si>
  <si>
    <t>Кашпо (пластик) Lechuza Cararo Complete (shiny taupe), 75x30xH43см</t>
  </si>
  <si>
    <t>Серо-коричневый</t>
  </si>
  <si>
    <t>Кашпо (пластик) Lechuza Cararo Complete (silver), 75x30xH43см</t>
  </si>
  <si>
    <t>Серебро</t>
  </si>
  <si>
    <t>Кашпо (пластик) Lechuza Cararo Complete (white), 75x30xH43см</t>
  </si>
  <si>
    <t>Кашпо (пластик) Lechuza Cascada Complete, D49xH28см</t>
  </si>
  <si>
    <t>Кашпо (пластик) Lechuza Cascadino Color Complete (grey), D36xH23см</t>
  </si>
  <si>
    <t>Серый</t>
  </si>
  <si>
    <t>Кашпо (пластик) Lechuza Classico (anthracite), D21xH20см</t>
  </si>
  <si>
    <t>Антрацит</t>
  </si>
  <si>
    <t>Кашпо (пластик) Lechuza Classico (black), D21xH20см</t>
  </si>
  <si>
    <t>Кашпо (пластик) Lechuza Classico (espresso) without plug, D21xH20см</t>
  </si>
  <si>
    <t>Эспрессо</t>
  </si>
  <si>
    <t>Кашпо (пластик) Lechuza Classico (espresso) without plug, D35xH33см</t>
  </si>
  <si>
    <t>Кашпо (пластик) Lechuza Classico (espresso) without plug, D43xH40см</t>
  </si>
  <si>
    <t>Кашпо (пластик) Lechuza Classico (espresso), D60xH56см</t>
  </si>
  <si>
    <t>Кашпо (пластик) Lechuza Classico (espresso), D70xH64см</t>
  </si>
  <si>
    <t>Кашпо (пластик) Lechuza Classico (shiny taupe), D70xH64см</t>
  </si>
  <si>
    <t>Кашпо (пластик) Lechuza Classico (silver) without plug, D28xH26см</t>
  </si>
  <si>
    <t>Кашпо (пластик) Lechuza Classico (silver) without plug, D35xH33см</t>
  </si>
  <si>
    <t>Кашпо (пластик) Lechuza Classico (silver), D21xH20см</t>
  </si>
  <si>
    <t>Кашпо (пластик) Lechuza Classico (silver), D70xH64см</t>
  </si>
  <si>
    <t>Кашпо (пластик) Lechuza Classico (white) without plug, D28xH26см</t>
  </si>
  <si>
    <t>Кашпо (пластик) Lechuza Classico (white) without plug, D35xH33см</t>
  </si>
  <si>
    <t>Кашпо (пластик) Lechuza Classico (white) without plug, D43xH40см</t>
  </si>
  <si>
    <t>Кашпо (пластик) Lechuza Classico (white), D21xH20см</t>
  </si>
  <si>
    <t>Кашпо (пластик) Lechuza Classico (white), D60xH56см</t>
  </si>
  <si>
    <t>Кашпо (пластик) Lechuza Classico (white), D70xH64см</t>
  </si>
  <si>
    <t>Кашпо (пластик) Lechuza Classico LS Complete (black), D21xH20см</t>
  </si>
  <si>
    <t>Кашпо (пластик) Lechuza Classico LS Complete (black), D28xH26см</t>
  </si>
  <si>
    <t>Кашпо (пластик) Lechuza Classico LS Complete (black), D35xH33см</t>
  </si>
  <si>
    <t>Кашпо (пластик) Lechuza Classico LS Complete (charcoal), D21xH20см</t>
  </si>
  <si>
    <t>Кашпо (пластик) Lechuza Classico LS Complete (charcoal), D43xH40см</t>
  </si>
  <si>
    <t>Кашпо (пластик) Lechuza Classico LS Complete (espresso), D21xH20см</t>
  </si>
  <si>
    <t>Кашпо (пластик) Lechuza Classico LS Complete (espresso), D28xH26см</t>
  </si>
  <si>
    <t>Кашпо (пластик) Lechuza Classico LS Complete (espresso), D35xH33см</t>
  </si>
  <si>
    <t>Кашпо (пластик) Lechuza Classico LS Complete (espresso), D43xH40см</t>
  </si>
  <si>
    <t>Кашпо (пластик) Lechuza Classico LS Complete (scarlet red), D21xH20см</t>
  </si>
  <si>
    <t>Красный</t>
  </si>
  <si>
    <t>Кашпо (пластик) Lechuza Classico LS Complete (scarlet red), D28xH26см</t>
  </si>
  <si>
    <t>Кашпо (пластик) Lechuza Classico LS Complete (scarlet red), D35xH33см</t>
  </si>
  <si>
    <t>Кашпо (пластик) Lechuza Classico LS Complete (shiny taupe), D28xH26см</t>
  </si>
  <si>
    <t>Кашпо (пластик) Lechuza Classico LS Complete (shiny taupe), D35xH33см</t>
  </si>
  <si>
    <t>Кашпо (пластик) Lechuza Classico LS Complete (shiny taupe), D43xH40см</t>
  </si>
  <si>
    <t>Кашпо (пластик) Lechuza Classico LS Complete (shiny taupe), D50xH47см</t>
  </si>
  <si>
    <t>Кашпо (пластик) Lechuza Classico LS Complete (silver), D21xH20см</t>
  </si>
  <si>
    <t>Кашпо (пластик) Lechuza Classico LS Complete (silver), D35xH33см</t>
  </si>
  <si>
    <t>Кашпо (пластик) Lechuza Classico LS Complete (silver), D43xH40см</t>
  </si>
  <si>
    <t>Кашпо (пластик) Lechuza Classico LS Complete (skandinavian blue), D21xH20см</t>
  </si>
  <si>
    <t>Скандинавский голубой</t>
  </si>
  <si>
    <t>Кашпо (пластик) Lechuza Classico LS Complete (white), D21xH20см</t>
  </si>
  <si>
    <t>Кашпо (пластик) Lechuza Classico LS Complete (white), D28xH26см</t>
  </si>
  <si>
    <t>Кашпо (пластик) Lechuza Classico LS Complete (white), D35xH33см</t>
  </si>
  <si>
    <t>Кашпо (пластик) Lechuza Classico LS Complete (white), D43xH40см</t>
  </si>
  <si>
    <t>Кашпо (пластик) Lechuza Classico LS Complete (white), D50xH47см</t>
  </si>
  <si>
    <t>Кашпо (пластик) Lechuza Color Classico Complete (nutmeg), D21xH20см</t>
  </si>
  <si>
    <t>Мускатный</t>
  </si>
  <si>
    <t>Кашпо (пластик) Lechuza Color Classico Complete (nutmeg), D28xH26см</t>
  </si>
  <si>
    <t>Кашпо (пластик) Lechuza Color Classico Complete (nutmeg), D43xH40см</t>
  </si>
  <si>
    <t>Кашпо (пластик) Lechuza Color Classico Complete (purple garnet), D21xH20см</t>
  </si>
  <si>
    <t>Кашпо (пластик) Lechuza Color Classico Complete (slate), D21xH20см</t>
  </si>
  <si>
    <t>Кашпо (пластик) Lechuza Color Classico Complete (white), D21xH20см</t>
  </si>
  <si>
    <t>Кашпо (пластик) Lechuza Color Classico Complete (white), D28xH26см</t>
  </si>
  <si>
    <t>Кашпо (пластик) Lechuza Color Cubico Complete (nutmeg), 40x40xH75см</t>
  </si>
  <si>
    <t>Кашпо (пластик) Lechuza Color Cubico Complete (white), 22x22xH41см</t>
  </si>
  <si>
    <t>Кашпо (пластик) Lechuza Color Cubico Complete (white), 30x30xH56см</t>
  </si>
  <si>
    <t>Кашпо (пластик) Lechuza Cube Cottage Complete (mocha), 40x40xH44см</t>
  </si>
  <si>
    <t>Кашпо (пластик) Lechuza Cube Cottage Complete (mocha), 50x50xH54см</t>
  </si>
  <si>
    <t>Кашпо (пластик) Lechuza Cube Cottage Complete (white), 40x40xH44см</t>
  </si>
  <si>
    <t>Кашпо (пластик) Lechuza Cubico (anthracite), 30x30xH56см</t>
  </si>
  <si>
    <t>Кашпо (пластик) Lechuza Cubico (black), 30x30xH56см</t>
  </si>
  <si>
    <t>Кашпо (пластик) Lechuza Cubico (black), 40x40xH75см</t>
  </si>
  <si>
    <t>Кашпо (пластик) Lechuza Cubico (espresso), 30x30xH56см</t>
  </si>
  <si>
    <t>Кашпо (пластик) Lechuza Cubico (espresso), 40x40xH75см</t>
  </si>
  <si>
    <t>Кашпо (пластик) Lechuza Cubico (espresso), 50x50xH95см</t>
  </si>
  <si>
    <t>Кашпо (пластик) Lechuza Cubico (scarlet red), 30x30xH56см</t>
  </si>
  <si>
    <t>Кашпо (пластик) Lechuza Cubico (silver), 30x30xH56см</t>
  </si>
  <si>
    <t>Кашпо (пластик) Lechuza Cubico (silver), 40x40xH75см</t>
  </si>
  <si>
    <t>Кашпо (пластик) Lechuza Cubico (white), 30x30xH56см</t>
  </si>
  <si>
    <t>Кашпо (пластик) Lechuza Cubico (white), 40x40xH75см</t>
  </si>
  <si>
    <t>Кашпо (пластик) Lechuza Cubico (white), 50x50xH95см</t>
  </si>
  <si>
    <t>Кашпо (пластик) Lechuza Cubico Alto Complete (black), 40x40x105см</t>
  </si>
  <si>
    <t>Кашпо (пластик) Lechuza Cubico Alto Complete (white), 40x40x105см</t>
  </si>
  <si>
    <t>Кашпо (пластик) Lechuza Cubico Complete (anthracite), 30x30xH56см</t>
  </si>
  <si>
    <t>Кашпо (пластик) Lechuza Cubico Complete (anthracite), 40x40xH75см</t>
  </si>
  <si>
    <t>Кашпо (пластик) Lechuza Cubico Complete (anthracite), 50x50xH95см</t>
  </si>
  <si>
    <t>Кашпо (пластик) Lechuza Cubico Complete (black), 22x22xH41см</t>
  </si>
  <si>
    <t>Кашпо (пластик) Lechuza Cubico Complete (black), 40x40xH75см</t>
  </si>
  <si>
    <t>Кашпо (пластик) Lechuza Cubico Complete (espresso), 22x22xH41см</t>
  </si>
  <si>
    <t>Кашпо (пластик) Lechuza Cubico Complete (espresso), 40x40xH75см</t>
  </si>
  <si>
    <t>Кашпо (пластик) Lechuza Cubico Complete (scarlet red), 30x30xH56см</t>
  </si>
  <si>
    <t>Кашпо (пластик) Lechuza Cubico Complete (shiny taupe), 22x22xH41см</t>
  </si>
  <si>
    <t>Кашпо (пластик) Lechuza Cubico Complete (shiny taupe), 30x30xH56см</t>
  </si>
  <si>
    <t>Кашпо (пластик) Lechuza Cubico Complete (silver), 30x30xH56см</t>
  </si>
  <si>
    <t>Кашпо (пластик) Lechuza Cubico Complete (white), 22x22xH41см</t>
  </si>
  <si>
    <t>Кашпо (пластик) Lechuza Cubico Complete (white), 30x30xH56см</t>
  </si>
  <si>
    <t>Кашпо (пластик) Lechuza Cubico Complete (white), 40x40xH75см</t>
  </si>
  <si>
    <t>Кашпо (пластик) Lechuza Cubico Cottage Complete (granite), 40x40xH75см</t>
  </si>
  <si>
    <t>Кашпо (пластик) Lechuza Cubico Cottage Complete (mocha), 30x30xH56см</t>
  </si>
  <si>
    <t>Кашпо (пластик) Lechuza Cubico Cottage Complete (mocha), 40x40xH75см</t>
  </si>
  <si>
    <t>Кашпо (пластик) Lechuza Cubico Cottage Complete (white), 30x30xH56см</t>
  </si>
  <si>
    <t>Кашпо (пластик) Lechuza Cubico Cottage Complete (white), 40x40xH75см</t>
  </si>
  <si>
    <t>Кашпо (пластик) Lechuza Delta 10 Complete (charcoal metallic), 30x11xH13см</t>
  </si>
  <si>
    <t>Антрацитовый металлик</t>
  </si>
  <si>
    <t>Кашпо (пластик) Lechuza Delta 10 Complete (pastel violet), 30x11xH13см</t>
  </si>
  <si>
    <t>Фиолетово-пастельный блестящий</t>
  </si>
  <si>
    <t>Кашпо (пластик) Lechuza Delta 10 Complete (skandinavian blue), 30x11xH13см</t>
  </si>
  <si>
    <t>Кашпо (пластик) Lechuza Delta 10 Complete (white), 30x11xH13см</t>
  </si>
  <si>
    <t>Белый блестящий</t>
  </si>
  <si>
    <t>Кашпо (пластик) Lechuza Delta 20  Complete (anthracite), 40x15xH18см</t>
  </si>
  <si>
    <t>Кашпо (пластик) Lechuza Delta 20  Complete (espresso), 40x15xH18см</t>
  </si>
  <si>
    <t>Кашпо (пластик) Lechuza Delta 20  Complete (pastel violet), 40x15xH18см</t>
  </si>
  <si>
    <t>Светло-фиолетовый</t>
  </si>
  <si>
    <t>Кашпо (пластик) Lechuza Delta 20  Complete (rose gold), 40x15xH18см</t>
  </si>
  <si>
    <t>Розово-золотой</t>
  </si>
  <si>
    <t>Кашпо (пластик) Lechuza Delta 20  Complete (shiny taupe), 40x15xH18см</t>
  </si>
  <si>
    <t>Кашпо (пластик) Lechuza Delta 20 Complete (white), 40x15xH18см</t>
  </si>
  <si>
    <t>Кашпо (пластик) Lechuza Delta Complete (black), D30xH56см</t>
  </si>
  <si>
    <t>Кашпо (пластик) Lechuza Delta Complete (black), D40xH75см</t>
  </si>
  <si>
    <t>Кашпо (пластик) Lechuza Delta Complete (espresso), D30xH56см</t>
  </si>
  <si>
    <t>Кашпо (пластик) Lechuza Delta Complete (scarlet red), D30xH56см</t>
  </si>
  <si>
    <t>Кашпо (пластик) Lechuza Delta Complete (scarlet red), D40xH75см</t>
  </si>
  <si>
    <t>Кашпо (пластик) Lechuza Delta Complete (shiny taupe), D30xH56см</t>
  </si>
  <si>
    <t>Кашпо (пластик) Lechuza Delta Complete (shiny taupe), D40xH75см</t>
  </si>
  <si>
    <t>Кашпо (пластик) Lechuza Delta Complete (white), D30xH56см</t>
  </si>
  <si>
    <t>Кашпо (пластик) Lechuza Delta Complete (white), D40xH75см</t>
  </si>
  <si>
    <t>Кашпо (пластик) Lechuza Deltini Complete (anthracite), 14xH18см</t>
  </si>
  <si>
    <t>Кашпо (пластик) Lechuza Deltini Complete (espresso), 14xH18см</t>
  </si>
  <si>
    <t>Кашпо (пластик) Lechuza Deltini Complete (pastel violet), 14xH18см</t>
  </si>
  <si>
    <t>Кашпо (пластик) Lechuza Deltini Complete (rose gold), 14xH18см</t>
  </si>
  <si>
    <t>Кашпо (пластик) Lechuza Deltini Complete (shiny taupe), 14xH18см</t>
  </si>
  <si>
    <t>Кашпо (пластик) Lechuza Deltini Complete (white), 14xH18см</t>
  </si>
  <si>
    <t>Кашпо (пластик) Lechuza Maxi Cubico Complete (espresso), 14x14xH26см</t>
  </si>
  <si>
    <t>Кашпо (пластик) Lechuza Maxi Cubico Complete (pastel violet), 14x14xH26см</t>
  </si>
  <si>
    <t>Кашпо (пластик) Lechuza Maxi Cubico Complete (shiny taupe), 14x14xH26см</t>
  </si>
  <si>
    <t>Кашпо (пластик) Lechuza Maxi Cubico Complete (white), 14x14xH26см</t>
  </si>
  <si>
    <t>Кашпо (пластик) Lechuza Mini Cubico Complete (anthracite), 9x9xH18см</t>
  </si>
  <si>
    <t>Кашпо (пластик) Lechuza Mini Cubico Complete (charcoal metallic) c индикатором уровня воды, 9x9xH18см</t>
  </si>
  <si>
    <t>Кашпо (пластик) Lechuza Mini Cubico Complete (pastel violet) c индикатором уровня воды, 9x9xH18см</t>
  </si>
  <si>
    <t>Кашпо (пластик) Lechuza Mini Cubico Complete (white), 9x9xH18см</t>
  </si>
  <si>
    <t>Кашпо (пластик) Lechuza Mini Deltini Complete (apricot), 10xH13см</t>
  </si>
  <si>
    <t>Абрикосовый</t>
  </si>
  <si>
    <t>Кашпо (пластик) Lechuza Mini Deltini Complete (mint green), 10xH13см</t>
  </si>
  <si>
    <t>Мятно-зеленый</t>
  </si>
  <si>
    <t>Кашпо (пластик) Lechuza Mini Deltini Complete (pastel violet), 10xH13см</t>
  </si>
  <si>
    <t>Кашпо (пластик) Lechuza Mini Deltini Complete (skandinavian blue), 10xH13см</t>
  </si>
  <si>
    <t>Кашпо (пластик) Lechuza Mini Deltini Complete (white), 10xH13см</t>
  </si>
  <si>
    <t>Кашпо (пластик) Lechuza Nido Cottage Complete (granite), D27xH23см</t>
  </si>
  <si>
    <t>Кашпо (пластик) Lechuza Nido Cottage Complete (mocha), D27xH23см</t>
  </si>
  <si>
    <t>Кашпо (пластик) Lechuza Nido Cottage Complete (white), D27xH23см</t>
  </si>
  <si>
    <t>Кашпо (пластик) Lechuza Puro Color Complete (blue lagoon), D20xH16см</t>
  </si>
  <si>
    <t>Синий</t>
  </si>
  <si>
    <t>Кашпо (пластик) Lechuza Puro Color Complete (candy red), D20xH16см</t>
  </si>
  <si>
    <t>Кашпо (пластик) Lechuza Puro Color Complete (flamingo), D20xH16см</t>
  </si>
  <si>
    <t>Фламинго</t>
  </si>
  <si>
    <t>Кашпо (пластик) Lechuza Puro Color Complete (glacier blue), D20xH16см</t>
  </si>
  <si>
    <t>Небесно-голубой</t>
  </si>
  <si>
    <t>Кашпо (пластик) Lechuza Puro Color Complete (light yellow), D20xH16см</t>
  </si>
  <si>
    <t>Желтый</t>
  </si>
  <si>
    <t>Кашпо (пластик) Lechuza Puro Color Complete (pistachio), D20xH16см</t>
  </si>
  <si>
    <t>Кашпо (пластик) Lechuza Puro Color Complete (slate grey), D20xH16см</t>
  </si>
  <si>
    <t>Кашпо (пластик) Lechuza Puro Color Complete (slate), D50xH39см</t>
  </si>
  <si>
    <t>Кашпо (пластик) Lechuza Puro Color Complete (white), D20xH16см</t>
  </si>
  <si>
    <t>Кашпо (пластик) Lechuza Puro Color Complete (white), D50xH39см</t>
  </si>
  <si>
    <t>Кашпо (пластик) Lechuza Puro Color с подставкой на колесиках (slate grey), 50xH39см</t>
  </si>
  <si>
    <t>Кашпо (пластик) Lechuza Quadro (anthracite) without plug, 28x28xH26см</t>
  </si>
  <si>
    <t>Кашпо (пластик) Lechuza Quadro (anthracite) without plug, 50x50xH47см</t>
  </si>
  <si>
    <t>Кашпо (пластик) Lechuza Quadro (black) without plug, 21x21xH20см</t>
  </si>
  <si>
    <t>Кашпо (пластик) Lechuza Quadro (black) without plug, 35x35xH33см</t>
  </si>
  <si>
    <t>Кашпо (пластик) Lechuza Quadro (black) without plug, 43x43xH40см</t>
  </si>
  <si>
    <t>Кашпо (пластик) Lechuza Quadro (espresso) without plug, 50x50xH47см</t>
  </si>
  <si>
    <t>Кашпо (пластик) Lechuza Quadro (shiny taupe), 21x21xH20см</t>
  </si>
  <si>
    <t>Кашпо (пластик) Lechuza Quadro (shiny taupe), 28x28xH26см</t>
  </si>
  <si>
    <t>Кашпо (пластик) Lechuza Quadro (white) without plug, 21x21xH20см</t>
  </si>
  <si>
    <t>Кашпо (пластик) Lechuza Quadro (white) without plug, 28x28xH26см</t>
  </si>
  <si>
    <t>Кашпо (пластик) Lechuza Quadro LS Complete (black), 21x21xH20см</t>
  </si>
  <si>
    <t>Кашпо (пластик) Lechuza Quadro LS Complete (black), 28x28xH26см</t>
  </si>
  <si>
    <t>Кашпо (пластик) Lechuza Quadro LS Complete (black), 35x35xH33см</t>
  </si>
  <si>
    <t>Кашпо (пластик) Lechuza Quadro LS Complete (black), 43x43xH40см</t>
  </si>
  <si>
    <t>Кашпо (пластик) Lechuza Quadro LS Complete (black), 50x50xH47см</t>
  </si>
  <si>
    <t>Кашпо (пластик) Lechuza Quadro LS Complete (espresso), 21x21xH20см</t>
  </si>
  <si>
    <t>Кашпо (пластик) Lechuza Quadro LS Complete (espresso), 28x28xH26см</t>
  </si>
  <si>
    <t>Кашпо (пластик) Lechuza Quadro LS Complete (espresso), 35x35xH33см</t>
  </si>
  <si>
    <t>Кашпо (пластик) Lechuza Quadro LS Complete (espresso), 43x43xH40см</t>
  </si>
  <si>
    <t>Кашпо (пластик) Lechuza Quadro LS Complete (espresso), 50x50xH47см</t>
  </si>
  <si>
    <t>Кашпо (пластик) Lechuza Quadro LS Complete (scarlet red), 21x21xH20см</t>
  </si>
  <si>
    <t>Кашпо (пластик) Lechuza Quadro LS Complete (scarlet red), 28x28xH26см</t>
  </si>
  <si>
    <t>Кашпо (пластик) Lechuza Quadro LS Complete (scarlet red), 35x35xH33см</t>
  </si>
  <si>
    <t>Кашпо (пластик) Lechuza Quadro LS Complete (scarlet red), 43x43xH40см</t>
  </si>
  <si>
    <t>Кашпо (пластик) Lechuza Quadro LS Complete (shiny taupe), 28x28xH26см</t>
  </si>
  <si>
    <t>Кашпо (пластик) Lechuza Quadro LS Complete (silver), 35x35xH33см</t>
  </si>
  <si>
    <t>Кашпо (пластик) Lechuza Quadro LS Complete (silver), 50x50xH47см</t>
  </si>
  <si>
    <t>Кашпо (пластик) Lechuza Quadro LS Complete (skandinavian blue), 21x21xH20см</t>
  </si>
  <si>
    <t>Кашпо (пластик) Lechuza Quadro LS Complete (white), 21x21xH20см</t>
  </si>
  <si>
    <t>Кашпо (пластик) Lechuza Quadro LS Complete (white), 28x28xH26см</t>
  </si>
  <si>
    <t>Кашпо (пластик) Lechuza Quadro LS Complete (white), 35x35xH33см</t>
  </si>
  <si>
    <t>Кашпо (пластик) Lechuza Quadro LS Complete (white), 43x43xH40см</t>
  </si>
  <si>
    <t>Кашпо (пластик) Lechuza Quadro LS Complete (white), 50x50xH47см</t>
  </si>
  <si>
    <t>Кашпо (пластик) Lechuza Rondo (shiny taupe), D32xH56см</t>
  </si>
  <si>
    <t>Кашпо (пластик) Lechuza Rondo Complete (charcoal), D40xH75см</t>
  </si>
  <si>
    <t>Кашпо (пластик) Lechuza Rondo Complete (espresso), D40xH75см</t>
  </si>
  <si>
    <t>Кашпо (пластик) Lechuza Rondo Complete (scarlet red), D32xH56см</t>
  </si>
  <si>
    <t>Кашпо (пластик) Lechuza Rondo Complete (scarlet red), D40xH75см</t>
  </si>
  <si>
    <t>Кашпо (пластик) Lechuza Rondo Complete (shiny taupe), D32xH56см</t>
  </si>
  <si>
    <t>Кашпо (пластик) Lechuza Rondo Complete (shiny taupe), D40xH75см</t>
  </si>
  <si>
    <t>Кашпо (пластик) Lechuza Rondo Complete (white), D32xH56см</t>
  </si>
  <si>
    <t>Кашпо (пластик) Lechuza Rondo Complete (white), D40xH75см</t>
  </si>
  <si>
    <t>Кашпо (пластик) Lechuza TRIO Cottage Complete (granite), 100x32xH34см</t>
  </si>
  <si>
    <t>Кашпо (пластик) Lechuza TRIO Cottage Complete (mocha), 100x32xH34см</t>
  </si>
  <si>
    <t>Кашпо (пластик) Lechuza TRIO Cottage Complete (mocha), 130x42xH44см</t>
  </si>
  <si>
    <t>Кашпо (пластик) Lechuza TRIO Cottage Complete (white), 100x32xH34см</t>
  </si>
  <si>
    <t>Набор аксессуаров для кашпо Cascadino подвесной крючок и поддон</t>
  </si>
  <si>
    <t>Набор креплений (пластик) для кашпо Lechuza Cascada 2</t>
  </si>
  <si>
    <t>Набор креплений (пластик) для кашпо Lechuza Cascada 3</t>
  </si>
  <si>
    <t>Ободок для кашпо (пластик) Lechuza Cararo frame (shiny taupe)</t>
  </si>
  <si>
    <t>Ободок для кашпо (пластик) Lechuza Cararo frame (white)</t>
  </si>
  <si>
    <t>Ободок для кашпо (пластик) Lechuza Rondo 32 frame (white)</t>
  </si>
  <si>
    <t>Подставка для кашпо (пластик) Lechuza Сubico Premium  Coaster 40 (charcoal)</t>
  </si>
  <si>
    <t>Подставка для кашпо TRIO Cottage 30</t>
  </si>
  <si>
    <t>Подставка на колесиках (пластик) Lechuza Coaster 43</t>
  </si>
  <si>
    <t>Подставка на колесиках (пластик) Lechuza Coaster 50</t>
  </si>
  <si>
    <t>Подставка на колесиках (пластик) Lechuza Coaster 60</t>
  </si>
  <si>
    <t>Подставка на колесиках (пластик) Lechuza Coaster 70</t>
  </si>
  <si>
    <t>Субстрат Lechuza PON, 12 литров</t>
  </si>
  <si>
    <t>Субстрат Lechuza PON, 25 литров</t>
  </si>
  <si>
    <t>Субстрат Lechuza PON, 6 литров</t>
  </si>
  <si>
    <t>Технический горшок (пластик) Lechuza Hydroculture liner Classico 50</t>
  </si>
  <si>
    <t>Технический горшок (пластик) Lechuza Hydroculture liner Classico 60</t>
  </si>
  <si>
    <t>Технический горшок (пластик) Lechuza Hydroculture liner Classico 70</t>
  </si>
  <si>
    <t>Технический горшок (пластик) Lechuza Hydroculture liner Quadro 35</t>
  </si>
  <si>
    <t>Технический горшок (пластик) Lechuza Liner outdoor/indoor Cubico 30</t>
  </si>
  <si>
    <t>Технический горшок (пластик) Lechuza Liner outdoor/indoor Cubico 50</t>
  </si>
  <si>
    <t>Технический горшок (пластик) Lechuza Liner outdoor/indoor Delta 30</t>
  </si>
  <si>
    <t>Трубки для Cubico 22 (4 шт.)</t>
  </si>
  <si>
    <t>Трубки для Cubico 50 (4 шт.)</t>
  </si>
  <si>
    <t>Шпалера для кашпо TRIO Cottage 30 (granite)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</si>
</sst>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26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27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28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29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30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31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32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33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34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35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36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37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38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39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40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41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42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43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44</xdr:row>
      <xdr:rowOff>142875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45</xdr:row>
      <xdr:rowOff>142875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46</xdr:row>
      <xdr:rowOff>142875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47</xdr:row>
      <xdr:rowOff>142875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48</xdr:row>
      <xdr:rowOff>142875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49</xdr:row>
      <xdr:rowOff>142875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50</xdr:row>
      <xdr:rowOff>142875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103765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51</xdr:row>
      <xdr:rowOff>142875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105870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52</xdr:row>
      <xdr:rowOff>142875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07975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53</xdr:row>
      <xdr:rowOff>142875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10080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54</xdr:row>
      <xdr:rowOff>142875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112185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55</xdr:row>
      <xdr:rowOff>142875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14290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56</xdr:row>
      <xdr:rowOff>142875</xdr:rowOff>
    </xdr:from>
    <xdr:ext cx="1800225" cy="1809750"/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16395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57</xdr:row>
      <xdr:rowOff>142875</xdr:rowOff>
    </xdr:from>
    <xdr:ext cx="1800225" cy="1809750"/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18500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58</xdr:row>
      <xdr:rowOff>142875</xdr:rowOff>
    </xdr:from>
    <xdr:ext cx="1800225" cy="1809750"/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20605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59</xdr:row>
      <xdr:rowOff>142875</xdr:rowOff>
    </xdr:from>
    <xdr:ext cx="1800225" cy="1809750"/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22710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60</xdr:row>
      <xdr:rowOff>142875</xdr:rowOff>
    </xdr:from>
    <xdr:ext cx="1800225" cy="1809750"/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24815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61</xdr:row>
      <xdr:rowOff>142875</xdr:rowOff>
    </xdr:from>
    <xdr:ext cx="1800225" cy="1809750"/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126920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62</xdr:row>
      <xdr:rowOff>142875</xdr:rowOff>
    </xdr:from>
    <xdr:ext cx="1800225" cy="1809750"/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29025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63</xdr:row>
      <xdr:rowOff>142875</xdr:rowOff>
    </xdr:from>
    <xdr:ext cx="1800225" cy="1809750"/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31130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64</xdr:row>
      <xdr:rowOff>142875</xdr:rowOff>
    </xdr:from>
    <xdr:ext cx="1800225" cy="1809750"/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33235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65</xdr:row>
      <xdr:rowOff>142875</xdr:rowOff>
    </xdr:from>
    <xdr:ext cx="1800225" cy="1809750"/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35340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66</xdr:row>
      <xdr:rowOff>142875</xdr:rowOff>
    </xdr:from>
    <xdr:ext cx="1800225" cy="1809750"/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37445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67</xdr:row>
      <xdr:rowOff>142875</xdr:rowOff>
    </xdr:from>
    <xdr:ext cx="1800225" cy="1809750"/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39550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68</xdr:row>
      <xdr:rowOff>142875</xdr:rowOff>
    </xdr:from>
    <xdr:ext cx="1800225" cy="1809750"/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41655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69</xdr:row>
      <xdr:rowOff>142875</xdr:rowOff>
    </xdr:from>
    <xdr:ext cx="1800225" cy="1809750"/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43760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70</xdr:row>
      <xdr:rowOff>142875</xdr:rowOff>
    </xdr:from>
    <xdr:ext cx="1800225" cy="1809750"/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45865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71</xdr:row>
      <xdr:rowOff>142875</xdr:rowOff>
    </xdr:from>
    <xdr:ext cx="1800225" cy="1809750"/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47970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72</xdr:row>
      <xdr:rowOff>142875</xdr:rowOff>
    </xdr:from>
    <xdr:ext cx="1800225" cy="1809750"/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50075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73</xdr:row>
      <xdr:rowOff>142875</xdr:rowOff>
    </xdr:from>
    <xdr:ext cx="1800225" cy="1809750"/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52180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74</xdr:row>
      <xdr:rowOff>142875</xdr:rowOff>
    </xdr:from>
    <xdr:ext cx="1800225" cy="1809750"/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54285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75</xdr:row>
      <xdr:rowOff>142875</xdr:rowOff>
    </xdr:from>
    <xdr:ext cx="1800225" cy="1809750"/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56390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76</xdr:row>
      <xdr:rowOff>142875</xdr:rowOff>
    </xdr:from>
    <xdr:ext cx="1800225" cy="1809750"/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58496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77</xdr:row>
      <xdr:rowOff>142875</xdr:rowOff>
    </xdr:from>
    <xdr:ext cx="1800225" cy="1809750"/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" y="160601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78</xdr:row>
      <xdr:rowOff>142875</xdr:rowOff>
    </xdr:from>
    <xdr:ext cx="1800225" cy="1809750"/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162706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79</xdr:row>
      <xdr:rowOff>142875</xdr:rowOff>
    </xdr:from>
    <xdr:ext cx="1800225" cy="1809750"/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09600" y="164811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80</xdr:row>
      <xdr:rowOff>142875</xdr:rowOff>
    </xdr:from>
    <xdr:ext cx="1800225" cy="1809750"/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166916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81</xdr:row>
      <xdr:rowOff>142875</xdr:rowOff>
    </xdr:from>
    <xdr:ext cx="1800225" cy="1809750"/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09600" y="169021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82</xdr:row>
      <xdr:rowOff>142875</xdr:rowOff>
    </xdr:from>
    <xdr:ext cx="1800225" cy="1809750"/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171126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83</xdr:row>
      <xdr:rowOff>142875</xdr:rowOff>
    </xdr:from>
    <xdr:ext cx="1800225" cy="1809750"/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173231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84</xdr:row>
      <xdr:rowOff>142875</xdr:rowOff>
    </xdr:from>
    <xdr:ext cx="1800225" cy="1809750"/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175336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85</xdr:row>
      <xdr:rowOff>142875</xdr:rowOff>
    </xdr:from>
    <xdr:ext cx="1800225" cy="1809750"/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177441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86</xdr:row>
      <xdr:rowOff>142875</xdr:rowOff>
    </xdr:from>
    <xdr:ext cx="1800225" cy="1809750"/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179546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87</xdr:row>
      <xdr:rowOff>142875</xdr:rowOff>
    </xdr:from>
    <xdr:ext cx="1800225" cy="1809750"/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09600" y="181651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88</xdr:row>
      <xdr:rowOff>142875</xdr:rowOff>
    </xdr:from>
    <xdr:ext cx="1800225" cy="1809750"/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183756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89</xdr:row>
      <xdr:rowOff>142875</xdr:rowOff>
    </xdr:from>
    <xdr:ext cx="1800225" cy="1809750"/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185861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90</xdr:row>
      <xdr:rowOff>142875</xdr:rowOff>
    </xdr:from>
    <xdr:ext cx="1800225" cy="1809750"/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09600" y="187966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91</xdr:row>
      <xdr:rowOff>142875</xdr:rowOff>
    </xdr:from>
    <xdr:ext cx="1800225" cy="1809750"/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190071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92</xdr:row>
      <xdr:rowOff>142875</xdr:rowOff>
    </xdr:from>
    <xdr:ext cx="1800225" cy="1809750"/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192176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93</xdr:row>
      <xdr:rowOff>142875</xdr:rowOff>
    </xdr:from>
    <xdr:ext cx="1800225" cy="1809750"/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9600" y="194281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94</xdr:row>
      <xdr:rowOff>142875</xdr:rowOff>
    </xdr:from>
    <xdr:ext cx="1800225" cy="1809750"/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09600" y="196386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95</xdr:row>
      <xdr:rowOff>142875</xdr:rowOff>
    </xdr:from>
    <xdr:ext cx="1800225" cy="1809750"/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09600" y="198491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96</xdr:row>
      <xdr:rowOff>142875</xdr:rowOff>
    </xdr:from>
    <xdr:ext cx="1800225" cy="1809750"/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200596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97</xdr:row>
      <xdr:rowOff>142875</xdr:rowOff>
    </xdr:from>
    <xdr:ext cx="1800225" cy="1809750"/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09600" y="202701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98</xdr:row>
      <xdr:rowOff>142875</xdr:rowOff>
    </xdr:from>
    <xdr:ext cx="1800225" cy="1809750"/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09600" y="204806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99</xdr:row>
      <xdr:rowOff>142875</xdr:rowOff>
    </xdr:from>
    <xdr:ext cx="1800225" cy="1809750"/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206911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100</xdr:row>
      <xdr:rowOff>142875</xdr:rowOff>
    </xdr:from>
    <xdr:ext cx="1800225" cy="1809750"/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209016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101</xdr:row>
      <xdr:rowOff>142875</xdr:rowOff>
    </xdr:from>
    <xdr:ext cx="1800225" cy="1809750"/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09600" y="211121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102</xdr:row>
      <xdr:rowOff>142875</xdr:rowOff>
    </xdr:from>
    <xdr:ext cx="1800225" cy="1809750"/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09600" y="213226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103</xdr:row>
      <xdr:rowOff>142875</xdr:rowOff>
    </xdr:from>
    <xdr:ext cx="1800225" cy="1809750"/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" y="215331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104</xdr:row>
      <xdr:rowOff>142875</xdr:rowOff>
    </xdr:from>
    <xdr:ext cx="1800225" cy="1809750"/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" y="217436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105</xdr:row>
      <xdr:rowOff>142875</xdr:rowOff>
    </xdr:from>
    <xdr:ext cx="1800225" cy="1809750"/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219541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106</xdr:row>
      <xdr:rowOff>142875</xdr:rowOff>
    </xdr:from>
    <xdr:ext cx="1800225" cy="1809750"/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221646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107</xdr:row>
      <xdr:rowOff>142875</xdr:rowOff>
    </xdr:from>
    <xdr:ext cx="1800225" cy="1809750"/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223751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108</xdr:row>
      <xdr:rowOff>142875</xdr:rowOff>
    </xdr:from>
    <xdr:ext cx="1800225" cy="1809750"/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09600" y="225856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109</xdr:row>
      <xdr:rowOff>142875</xdr:rowOff>
    </xdr:from>
    <xdr:ext cx="1800225" cy="1809750"/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227961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110</xdr:row>
      <xdr:rowOff>142875</xdr:rowOff>
    </xdr:from>
    <xdr:ext cx="1800225" cy="1809750"/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09600" y="230066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111</xdr:row>
      <xdr:rowOff>142875</xdr:rowOff>
    </xdr:from>
    <xdr:ext cx="1800225" cy="1809750"/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232171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112</xdr:row>
      <xdr:rowOff>142875</xdr:rowOff>
    </xdr:from>
    <xdr:ext cx="1800225" cy="1809750"/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09600" y="234276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113</xdr:row>
      <xdr:rowOff>142875</xdr:rowOff>
    </xdr:from>
    <xdr:ext cx="1800225" cy="1809750"/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236381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114</xdr:row>
      <xdr:rowOff>142875</xdr:rowOff>
    </xdr:from>
    <xdr:ext cx="1800225" cy="1809750"/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238486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115</xdr:row>
      <xdr:rowOff>142875</xdr:rowOff>
    </xdr:from>
    <xdr:ext cx="1800225" cy="1809750"/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09600" y="240591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116</xdr:row>
      <xdr:rowOff>142875</xdr:rowOff>
    </xdr:from>
    <xdr:ext cx="1800225" cy="1809750"/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09600" y="242697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117</xdr:row>
      <xdr:rowOff>142875</xdr:rowOff>
    </xdr:from>
    <xdr:ext cx="1800225" cy="1809750"/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244802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118</xdr:row>
      <xdr:rowOff>142875</xdr:rowOff>
    </xdr:from>
    <xdr:ext cx="1800225" cy="1809750"/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9600" y="246907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119</xdr:row>
      <xdr:rowOff>142875</xdr:rowOff>
    </xdr:from>
    <xdr:ext cx="1800225" cy="1809750"/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9600" y="249012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120</xdr:row>
      <xdr:rowOff>142875</xdr:rowOff>
    </xdr:from>
    <xdr:ext cx="1800225" cy="1809750"/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251117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121</xdr:row>
      <xdr:rowOff>142875</xdr:rowOff>
    </xdr:from>
    <xdr:ext cx="1800225" cy="1809750"/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09600" y="253222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122</xdr:row>
      <xdr:rowOff>142875</xdr:rowOff>
    </xdr:from>
    <xdr:ext cx="1800225" cy="1809750"/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09600" y="255327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123</xdr:row>
      <xdr:rowOff>142875</xdr:rowOff>
    </xdr:from>
    <xdr:ext cx="1800225" cy="1809750"/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257432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124</xdr:row>
      <xdr:rowOff>142875</xdr:rowOff>
    </xdr:from>
    <xdr:ext cx="1800225" cy="1809750"/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09600" y="259537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125</xdr:row>
      <xdr:rowOff>142875</xdr:rowOff>
    </xdr:from>
    <xdr:ext cx="1800225" cy="1809750"/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261642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126</xdr:row>
      <xdr:rowOff>142875</xdr:rowOff>
    </xdr:from>
    <xdr:ext cx="1800225" cy="1809750"/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263747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127</xdr:row>
      <xdr:rowOff>142875</xdr:rowOff>
    </xdr:from>
    <xdr:ext cx="1800225" cy="1809750"/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09600" y="265852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128</xdr:row>
      <xdr:rowOff>142875</xdr:rowOff>
    </xdr:from>
    <xdr:ext cx="1800225" cy="1809750"/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09600" y="267957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129</xdr:row>
      <xdr:rowOff>142875</xdr:rowOff>
    </xdr:from>
    <xdr:ext cx="1800225" cy="1809750"/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" y="270062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130</xdr:row>
      <xdr:rowOff>142875</xdr:rowOff>
    </xdr:from>
    <xdr:ext cx="1800225" cy="1809750"/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09600" y="272167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131</xdr:row>
      <xdr:rowOff>142875</xdr:rowOff>
    </xdr:from>
    <xdr:ext cx="1800225" cy="1809750"/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09600" y="274272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132</xdr:row>
      <xdr:rowOff>142875</xdr:rowOff>
    </xdr:from>
    <xdr:ext cx="1800225" cy="1809750"/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09600" y="276377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133</xdr:row>
      <xdr:rowOff>142875</xdr:rowOff>
    </xdr:from>
    <xdr:ext cx="1800225" cy="1809750"/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" y="278482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134</xdr:row>
      <xdr:rowOff>142875</xdr:rowOff>
    </xdr:from>
    <xdr:ext cx="1800225" cy="1809750"/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09600" y="280587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135</xdr:row>
      <xdr:rowOff>142875</xdr:rowOff>
    </xdr:from>
    <xdr:ext cx="1800225" cy="1809750"/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09600" y="282692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136</xdr:row>
      <xdr:rowOff>142875</xdr:rowOff>
    </xdr:from>
    <xdr:ext cx="1800225" cy="1809750"/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09600" y="284797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137</xdr:row>
      <xdr:rowOff>142875</xdr:rowOff>
    </xdr:from>
    <xdr:ext cx="1800225" cy="1809750"/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" y="286902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138</xdr:row>
      <xdr:rowOff>142875</xdr:rowOff>
    </xdr:from>
    <xdr:ext cx="1800225" cy="1809750"/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09600" y="289007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139</xdr:row>
      <xdr:rowOff>142875</xdr:rowOff>
    </xdr:from>
    <xdr:ext cx="1800225" cy="1809750"/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291112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140</xdr:row>
      <xdr:rowOff>142875</xdr:rowOff>
    </xdr:from>
    <xdr:ext cx="1800225" cy="1809750"/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293217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141</xdr:row>
      <xdr:rowOff>142875</xdr:rowOff>
    </xdr:from>
    <xdr:ext cx="1800225" cy="1809750"/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09600" y="295322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142</xdr:row>
      <xdr:rowOff>142875</xdr:rowOff>
    </xdr:from>
    <xdr:ext cx="1800225" cy="1809750"/>
    <xdr:pic>
      <xdr:nvPicPr>
        <xdr:cNvPr id="144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9600" y="297427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143</xdr:row>
      <xdr:rowOff>142875</xdr:rowOff>
    </xdr:from>
    <xdr:ext cx="1800225" cy="1809750"/>
    <xdr:pic>
      <xdr:nvPicPr>
        <xdr:cNvPr id="145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09600" y="299532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144</xdr:row>
      <xdr:rowOff>142875</xdr:rowOff>
    </xdr:from>
    <xdr:ext cx="1800225" cy="1809750"/>
    <xdr:pic>
      <xdr:nvPicPr>
        <xdr:cNvPr id="146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09600" y="301637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145</xdr:row>
      <xdr:rowOff>142875</xdr:rowOff>
    </xdr:from>
    <xdr:ext cx="1800225" cy="1809750"/>
    <xdr:pic>
      <xdr:nvPicPr>
        <xdr:cNvPr id="147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09600" y="303742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146</xdr:row>
      <xdr:rowOff>142875</xdr:rowOff>
    </xdr:from>
    <xdr:ext cx="1800225" cy="1809750"/>
    <xdr:pic>
      <xdr:nvPicPr>
        <xdr:cNvPr id="148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09600" y="305847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147</xdr:row>
      <xdr:rowOff>142875</xdr:rowOff>
    </xdr:from>
    <xdr:ext cx="1800225" cy="1809750"/>
    <xdr:pic>
      <xdr:nvPicPr>
        <xdr:cNvPr id="149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09600" y="307952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148</xdr:row>
      <xdr:rowOff>142875</xdr:rowOff>
    </xdr:from>
    <xdr:ext cx="1800225" cy="1809750"/>
    <xdr:pic>
      <xdr:nvPicPr>
        <xdr:cNvPr id="150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310057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149</xdr:row>
      <xdr:rowOff>142875</xdr:rowOff>
    </xdr:from>
    <xdr:ext cx="1800225" cy="1809750"/>
    <xdr:pic>
      <xdr:nvPicPr>
        <xdr:cNvPr id="151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09600" y="312162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150</xdr:row>
      <xdr:rowOff>142875</xdr:rowOff>
    </xdr:from>
    <xdr:ext cx="1800225" cy="1809750"/>
    <xdr:pic>
      <xdr:nvPicPr>
        <xdr:cNvPr id="152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09600" y="314267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151</xdr:row>
      <xdr:rowOff>142875</xdr:rowOff>
    </xdr:from>
    <xdr:ext cx="1800225" cy="1809750"/>
    <xdr:pic>
      <xdr:nvPicPr>
        <xdr:cNvPr id="153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09600" y="316372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152</xdr:row>
      <xdr:rowOff>142875</xdr:rowOff>
    </xdr:from>
    <xdr:ext cx="1800225" cy="1809750"/>
    <xdr:pic>
      <xdr:nvPicPr>
        <xdr:cNvPr id="154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09600" y="318477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153</xdr:row>
      <xdr:rowOff>142875</xdr:rowOff>
    </xdr:from>
    <xdr:ext cx="1800225" cy="1809750"/>
    <xdr:pic>
      <xdr:nvPicPr>
        <xdr:cNvPr id="155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09600" y="320582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154</xdr:row>
      <xdr:rowOff>142875</xdr:rowOff>
    </xdr:from>
    <xdr:ext cx="1800225" cy="1809750"/>
    <xdr:pic>
      <xdr:nvPicPr>
        <xdr:cNvPr id="156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322687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155</xdr:row>
      <xdr:rowOff>142875</xdr:rowOff>
    </xdr:from>
    <xdr:ext cx="1800225" cy="1809750"/>
    <xdr:pic>
      <xdr:nvPicPr>
        <xdr:cNvPr id="157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09600" y="324792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156</xdr:row>
      <xdr:rowOff>142875</xdr:rowOff>
    </xdr:from>
    <xdr:ext cx="1800225" cy="1809750"/>
    <xdr:pic>
      <xdr:nvPicPr>
        <xdr:cNvPr id="158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9600" y="326898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157</xdr:row>
      <xdr:rowOff>142875</xdr:rowOff>
    </xdr:from>
    <xdr:ext cx="1800225" cy="1809750"/>
    <xdr:pic>
      <xdr:nvPicPr>
        <xdr:cNvPr id="159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329003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158</xdr:row>
      <xdr:rowOff>142875</xdr:rowOff>
    </xdr:from>
    <xdr:ext cx="1800225" cy="1809750"/>
    <xdr:pic>
      <xdr:nvPicPr>
        <xdr:cNvPr id="160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331108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159</xdr:row>
      <xdr:rowOff>142875</xdr:rowOff>
    </xdr:from>
    <xdr:ext cx="1800225" cy="1809750"/>
    <xdr:pic>
      <xdr:nvPicPr>
        <xdr:cNvPr id="161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09600" y="333213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160</xdr:row>
      <xdr:rowOff>142875</xdr:rowOff>
    </xdr:from>
    <xdr:ext cx="1800225" cy="1809750"/>
    <xdr:pic>
      <xdr:nvPicPr>
        <xdr:cNvPr id="162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09600" y="335318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161</xdr:row>
      <xdr:rowOff>142875</xdr:rowOff>
    </xdr:from>
    <xdr:ext cx="1800225" cy="1809750"/>
    <xdr:pic>
      <xdr:nvPicPr>
        <xdr:cNvPr id="163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337423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162</xdr:row>
      <xdr:rowOff>142875</xdr:rowOff>
    </xdr:from>
    <xdr:ext cx="1800225" cy="1809750"/>
    <xdr:pic>
      <xdr:nvPicPr>
        <xdr:cNvPr id="164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09600" y="339528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163</xdr:row>
      <xdr:rowOff>142875</xdr:rowOff>
    </xdr:from>
    <xdr:ext cx="1800225" cy="1809750"/>
    <xdr:pic>
      <xdr:nvPicPr>
        <xdr:cNvPr id="165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09600" y="341633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164</xdr:row>
      <xdr:rowOff>142875</xdr:rowOff>
    </xdr:from>
    <xdr:ext cx="1800225" cy="1809750"/>
    <xdr:pic>
      <xdr:nvPicPr>
        <xdr:cNvPr id="166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09600" y="343738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165</xdr:row>
      <xdr:rowOff>142875</xdr:rowOff>
    </xdr:from>
    <xdr:ext cx="1800225" cy="1809750"/>
    <xdr:pic>
      <xdr:nvPicPr>
        <xdr:cNvPr id="167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09600" y="345843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166</xdr:row>
      <xdr:rowOff>142875</xdr:rowOff>
    </xdr:from>
    <xdr:ext cx="1800225" cy="1809750"/>
    <xdr:pic>
      <xdr:nvPicPr>
        <xdr:cNvPr id="168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09600" y="347948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167</xdr:row>
      <xdr:rowOff>142875</xdr:rowOff>
    </xdr:from>
    <xdr:ext cx="1800225" cy="1809750"/>
    <xdr:pic>
      <xdr:nvPicPr>
        <xdr:cNvPr id="169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609600" y="350053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168</xdr:row>
      <xdr:rowOff>142875</xdr:rowOff>
    </xdr:from>
    <xdr:ext cx="1800225" cy="1809750"/>
    <xdr:pic>
      <xdr:nvPicPr>
        <xdr:cNvPr id="170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09600" y="352158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169</xdr:row>
      <xdr:rowOff>142875</xdr:rowOff>
    </xdr:from>
    <xdr:ext cx="1800225" cy="1809750"/>
    <xdr:pic>
      <xdr:nvPicPr>
        <xdr:cNvPr id="171" name="Имя " descr="Descr 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609600" y="354263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170</xdr:row>
      <xdr:rowOff>142875</xdr:rowOff>
    </xdr:from>
    <xdr:ext cx="1800225" cy="1809750"/>
    <xdr:pic>
      <xdr:nvPicPr>
        <xdr:cNvPr id="172" name="Имя " descr="Descr 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09600" y="356368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171</xdr:row>
      <xdr:rowOff>142875</xdr:rowOff>
    </xdr:from>
    <xdr:ext cx="1800225" cy="1809750"/>
    <xdr:pic>
      <xdr:nvPicPr>
        <xdr:cNvPr id="173" name="Имя " descr="Descr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609600" y="358473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172</xdr:row>
      <xdr:rowOff>142875</xdr:rowOff>
    </xdr:from>
    <xdr:ext cx="1800225" cy="1809750"/>
    <xdr:pic>
      <xdr:nvPicPr>
        <xdr:cNvPr id="174" name="Имя " descr="Descr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09600" y="360578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173</xdr:row>
      <xdr:rowOff>142875</xdr:rowOff>
    </xdr:from>
    <xdr:ext cx="1800225" cy="1809750"/>
    <xdr:pic>
      <xdr:nvPicPr>
        <xdr:cNvPr id="175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09600" y="362683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174</xdr:row>
      <xdr:rowOff>142875</xdr:rowOff>
    </xdr:from>
    <xdr:ext cx="1800225" cy="1809750"/>
    <xdr:pic>
      <xdr:nvPicPr>
        <xdr:cNvPr id="176" name="Имя " descr="Descr 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09600" y="364788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175</xdr:row>
      <xdr:rowOff>142875</xdr:rowOff>
    </xdr:from>
    <xdr:ext cx="1800225" cy="1809750"/>
    <xdr:pic>
      <xdr:nvPicPr>
        <xdr:cNvPr id="177" name="Имя " descr="Descr 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09600" y="366893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176</xdr:row>
      <xdr:rowOff>142875</xdr:rowOff>
    </xdr:from>
    <xdr:ext cx="1800225" cy="1809750"/>
    <xdr:pic>
      <xdr:nvPicPr>
        <xdr:cNvPr id="178" name="Имя " descr="Descr 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09600" y="368998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177</xdr:row>
      <xdr:rowOff>142875</xdr:rowOff>
    </xdr:from>
    <xdr:ext cx="1800225" cy="1809750"/>
    <xdr:pic>
      <xdr:nvPicPr>
        <xdr:cNvPr id="179" name="Имя " descr="Descr 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09600" y="371103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178</xdr:row>
      <xdr:rowOff>142875</xdr:rowOff>
    </xdr:from>
    <xdr:ext cx="1800225" cy="1809750"/>
    <xdr:pic>
      <xdr:nvPicPr>
        <xdr:cNvPr id="180" name="Имя " descr="Descr 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09600" y="373208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179</xdr:row>
      <xdr:rowOff>142875</xdr:rowOff>
    </xdr:from>
    <xdr:ext cx="1800225" cy="1809750"/>
    <xdr:pic>
      <xdr:nvPicPr>
        <xdr:cNvPr id="181" name="Имя " descr="Descr 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09600" y="375313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180</xdr:row>
      <xdr:rowOff>142875</xdr:rowOff>
    </xdr:from>
    <xdr:ext cx="1800225" cy="1809750"/>
    <xdr:pic>
      <xdr:nvPicPr>
        <xdr:cNvPr id="182" name="Имя " descr="Descr 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09600" y="377418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181</xdr:row>
      <xdr:rowOff>142875</xdr:rowOff>
    </xdr:from>
    <xdr:ext cx="1800225" cy="1809750"/>
    <xdr:pic>
      <xdr:nvPicPr>
        <xdr:cNvPr id="183" name="Имя " descr="Descr 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09600" y="379523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182</xdr:row>
      <xdr:rowOff>142875</xdr:rowOff>
    </xdr:from>
    <xdr:ext cx="1800225" cy="1809750"/>
    <xdr:pic>
      <xdr:nvPicPr>
        <xdr:cNvPr id="184" name="Имя " descr="Descr 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09600" y="381628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183</xdr:row>
      <xdr:rowOff>142875</xdr:rowOff>
    </xdr:from>
    <xdr:ext cx="1800225" cy="1809750"/>
    <xdr:pic>
      <xdr:nvPicPr>
        <xdr:cNvPr id="185" name="Имя " descr="Descr 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09600" y="383733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184</xdr:row>
      <xdr:rowOff>142875</xdr:rowOff>
    </xdr:from>
    <xdr:ext cx="1800225" cy="1809750"/>
    <xdr:pic>
      <xdr:nvPicPr>
        <xdr:cNvPr id="186" name="Имя " descr="Descr 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09600" y="385838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185</xdr:row>
      <xdr:rowOff>142875</xdr:rowOff>
    </xdr:from>
    <xdr:ext cx="1800225" cy="1809750"/>
    <xdr:pic>
      <xdr:nvPicPr>
        <xdr:cNvPr id="187" name="Имя " descr="Descr 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609600" y="387943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186</xdr:row>
      <xdr:rowOff>142875</xdr:rowOff>
    </xdr:from>
    <xdr:ext cx="1800225" cy="1809750"/>
    <xdr:pic>
      <xdr:nvPicPr>
        <xdr:cNvPr id="188" name="Имя " descr="Descr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09600" y="390048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189</xdr:row>
      <xdr:rowOff>142875</xdr:rowOff>
    </xdr:from>
    <xdr:ext cx="1800225" cy="1809750"/>
    <xdr:pic>
      <xdr:nvPicPr>
        <xdr:cNvPr id="189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09600" y="396363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190</xdr:row>
      <xdr:rowOff>142875</xdr:rowOff>
    </xdr:from>
    <xdr:ext cx="1800225" cy="1809750"/>
    <xdr:pic>
      <xdr:nvPicPr>
        <xdr:cNvPr id="190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09600" y="398468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191</xdr:row>
      <xdr:rowOff>142875</xdr:rowOff>
    </xdr:from>
    <xdr:ext cx="1800225" cy="1809750"/>
    <xdr:pic>
      <xdr:nvPicPr>
        <xdr:cNvPr id="191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00573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192</xdr:row>
      <xdr:rowOff>142875</xdr:rowOff>
    </xdr:from>
    <xdr:ext cx="1800225" cy="1809750"/>
    <xdr:pic>
      <xdr:nvPicPr>
        <xdr:cNvPr id="192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02678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193</xdr:row>
      <xdr:rowOff>142875</xdr:rowOff>
    </xdr:from>
    <xdr:ext cx="1800225" cy="1809750"/>
    <xdr:pic>
      <xdr:nvPicPr>
        <xdr:cNvPr id="193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04783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194</xdr:row>
      <xdr:rowOff>142875</xdr:rowOff>
    </xdr:from>
    <xdr:ext cx="1800225" cy="1809750"/>
    <xdr:pic>
      <xdr:nvPicPr>
        <xdr:cNvPr id="194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06888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195</xdr:row>
      <xdr:rowOff>142875</xdr:rowOff>
    </xdr:from>
    <xdr:ext cx="1800225" cy="1809750"/>
    <xdr:pic>
      <xdr:nvPicPr>
        <xdr:cNvPr id="195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08993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196</xdr:row>
      <xdr:rowOff>142875</xdr:rowOff>
    </xdr:from>
    <xdr:ext cx="1800225" cy="1809750"/>
    <xdr:pic>
      <xdr:nvPicPr>
        <xdr:cNvPr id="196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09600" y="411099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197</xdr:row>
      <xdr:rowOff>142875</xdr:rowOff>
    </xdr:from>
    <xdr:ext cx="1800225" cy="1809750"/>
    <xdr:pic>
      <xdr:nvPicPr>
        <xdr:cNvPr id="197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09600" y="413204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198</xdr:row>
      <xdr:rowOff>142875</xdr:rowOff>
    </xdr:from>
    <xdr:ext cx="1800225" cy="1809750"/>
    <xdr:pic>
      <xdr:nvPicPr>
        <xdr:cNvPr id="198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09600" y="415309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199</xdr:row>
      <xdr:rowOff>142875</xdr:rowOff>
    </xdr:from>
    <xdr:ext cx="1800225" cy="1809750"/>
    <xdr:pic>
      <xdr:nvPicPr>
        <xdr:cNvPr id="199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09600" y="417414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200</xdr:row>
      <xdr:rowOff>142875</xdr:rowOff>
    </xdr:from>
    <xdr:ext cx="1800225" cy="1809750"/>
    <xdr:pic>
      <xdr:nvPicPr>
        <xdr:cNvPr id="200" name="Имя " descr="Descr 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09600" y="419519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201</xdr:row>
      <xdr:rowOff>142875</xdr:rowOff>
    </xdr:from>
    <xdr:ext cx="1800225" cy="1809750"/>
    <xdr:pic>
      <xdr:nvPicPr>
        <xdr:cNvPr id="201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09600" y="421624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202</xdr:row>
      <xdr:rowOff>142875</xdr:rowOff>
    </xdr:from>
    <xdr:ext cx="1800225" cy="1809750"/>
    <xdr:pic>
      <xdr:nvPicPr>
        <xdr:cNvPr id="202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09600" y="423729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203</xdr:row>
      <xdr:rowOff>142875</xdr:rowOff>
    </xdr:from>
    <xdr:ext cx="1800225" cy="1809750"/>
    <xdr:pic>
      <xdr:nvPicPr>
        <xdr:cNvPr id="203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09600" y="425834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204</xdr:row>
      <xdr:rowOff>142875</xdr:rowOff>
    </xdr:from>
    <xdr:ext cx="1800225" cy="1809750"/>
    <xdr:pic>
      <xdr:nvPicPr>
        <xdr:cNvPr id="204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09600" y="427939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205</xdr:row>
      <xdr:rowOff>142875</xdr:rowOff>
    </xdr:from>
    <xdr:ext cx="1800225" cy="1809750"/>
    <xdr:pic>
      <xdr:nvPicPr>
        <xdr:cNvPr id="205" name="Имя " descr="Descr 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09600" y="430044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206</xdr:row>
      <xdr:rowOff>142875</xdr:rowOff>
    </xdr:from>
    <xdr:ext cx="1800225" cy="1809750"/>
    <xdr:pic>
      <xdr:nvPicPr>
        <xdr:cNvPr id="206" name="Имя " descr="Descr 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09600" y="432149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207</xdr:row>
      <xdr:rowOff>142875</xdr:rowOff>
    </xdr:from>
    <xdr:ext cx="1800225" cy="1809750"/>
    <xdr:pic>
      <xdr:nvPicPr>
        <xdr:cNvPr id="207" name="Имя " descr="Descr 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09600" y="434254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208</xdr:row>
      <xdr:rowOff>142875</xdr:rowOff>
    </xdr:from>
    <xdr:ext cx="1800225" cy="1809750"/>
    <xdr:pic>
      <xdr:nvPicPr>
        <xdr:cNvPr id="208" name="Имя " descr="Descr 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09600" y="436359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209</xdr:row>
      <xdr:rowOff>142875</xdr:rowOff>
    </xdr:from>
    <xdr:ext cx="1800225" cy="1809750"/>
    <xdr:pic>
      <xdr:nvPicPr>
        <xdr:cNvPr id="209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09600" y="438464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210</xdr:row>
      <xdr:rowOff>142875</xdr:rowOff>
    </xdr:from>
    <xdr:ext cx="1800225" cy="1809750"/>
    <xdr:pic>
      <xdr:nvPicPr>
        <xdr:cNvPr id="210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09600" y="440569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211</xdr:row>
      <xdr:rowOff>142875</xdr:rowOff>
    </xdr:from>
    <xdr:ext cx="1800225" cy="1809750"/>
    <xdr:pic>
      <xdr:nvPicPr>
        <xdr:cNvPr id="211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09600" y="44267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212</xdr:row>
      <xdr:rowOff>142875</xdr:rowOff>
    </xdr:from>
    <xdr:ext cx="1800225" cy="1809750"/>
    <xdr:pic>
      <xdr:nvPicPr>
        <xdr:cNvPr id="212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09600" y="44477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213</xdr:row>
      <xdr:rowOff>142875</xdr:rowOff>
    </xdr:from>
    <xdr:ext cx="1800225" cy="1809750"/>
    <xdr:pic>
      <xdr:nvPicPr>
        <xdr:cNvPr id="213" name="Имя " descr="Descr 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09600" y="44688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215</xdr:row>
      <xdr:rowOff>142875</xdr:rowOff>
    </xdr:from>
    <xdr:ext cx="1800225" cy="1809750"/>
    <xdr:pic>
      <xdr:nvPicPr>
        <xdr:cNvPr id="214" name="Имя " descr="Descr 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09600" y="45109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216</xdr:row>
      <xdr:rowOff>142875</xdr:rowOff>
    </xdr:from>
    <xdr:ext cx="1800225" cy="1809750"/>
    <xdr:pic>
      <xdr:nvPicPr>
        <xdr:cNvPr id="215" name="Имя " descr="Descr 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09600" y="45319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217</xdr:row>
      <xdr:rowOff>142875</xdr:rowOff>
    </xdr:from>
    <xdr:ext cx="1800225" cy="1809750"/>
    <xdr:pic>
      <xdr:nvPicPr>
        <xdr:cNvPr id="216" name="Имя " descr="Descr 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09600" y="45530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218</xdr:row>
      <xdr:rowOff>142875</xdr:rowOff>
    </xdr:from>
    <xdr:ext cx="1800225" cy="1809750"/>
    <xdr:pic>
      <xdr:nvPicPr>
        <xdr:cNvPr id="217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45740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219</xdr:row>
      <xdr:rowOff>142875</xdr:rowOff>
    </xdr:from>
    <xdr:ext cx="1800225" cy="1809750"/>
    <xdr:pic>
      <xdr:nvPicPr>
        <xdr:cNvPr id="218" name="Имя " descr="Descr 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09600" y="45951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220</xdr:row>
      <xdr:rowOff>142875</xdr:rowOff>
    </xdr:from>
    <xdr:ext cx="1800225" cy="1809750"/>
    <xdr:pic>
      <xdr:nvPicPr>
        <xdr:cNvPr id="219" name="Имя " descr="Descr 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09600" y="46161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221</xdr:row>
      <xdr:rowOff>142875</xdr:rowOff>
    </xdr:from>
    <xdr:ext cx="1800225" cy="1809750"/>
    <xdr:pic>
      <xdr:nvPicPr>
        <xdr:cNvPr id="220" name="Имя " descr="Descr 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09600" y="46372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222</xdr:row>
      <xdr:rowOff>142875</xdr:rowOff>
    </xdr:from>
    <xdr:ext cx="1800225" cy="1809750"/>
    <xdr:pic>
      <xdr:nvPicPr>
        <xdr:cNvPr id="221" name="Имя " descr="Descr 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09600" y="46582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223</xdr:row>
      <xdr:rowOff>142875</xdr:rowOff>
    </xdr:from>
    <xdr:ext cx="1800225" cy="1809750"/>
    <xdr:pic>
      <xdr:nvPicPr>
        <xdr:cNvPr id="222" name="Имя " descr="Descr 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09600" y="46793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224</xdr:row>
      <xdr:rowOff>142875</xdr:rowOff>
    </xdr:from>
    <xdr:ext cx="1800225" cy="1809750"/>
    <xdr:pic>
      <xdr:nvPicPr>
        <xdr:cNvPr id="223" name="Имя " descr="Descr 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09600" y="47003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225</xdr:row>
      <xdr:rowOff>142875</xdr:rowOff>
    </xdr:from>
    <xdr:ext cx="1800225" cy="1809750"/>
    <xdr:pic>
      <xdr:nvPicPr>
        <xdr:cNvPr id="224" name="Имя " descr="Descr 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09600" y="47214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226</xdr:row>
      <xdr:rowOff>142875</xdr:rowOff>
    </xdr:from>
    <xdr:ext cx="1800225" cy="1809750"/>
    <xdr:pic>
      <xdr:nvPicPr>
        <xdr:cNvPr id="225" name="Имя " descr="Descr 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09600" y="47424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227</xdr:row>
      <xdr:rowOff>142875</xdr:rowOff>
    </xdr:from>
    <xdr:ext cx="1800225" cy="1809750"/>
    <xdr:pic>
      <xdr:nvPicPr>
        <xdr:cNvPr id="226" name="Имя " descr="Descr 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609600" y="47635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228</xdr:row>
      <xdr:rowOff>142875</xdr:rowOff>
    </xdr:from>
    <xdr:ext cx="1800225" cy="1809750"/>
    <xdr:pic>
      <xdr:nvPicPr>
        <xdr:cNvPr id="227" name="Имя " descr="Descr 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09600" y="47845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229</xdr:row>
      <xdr:rowOff>142875</xdr:rowOff>
    </xdr:from>
    <xdr:ext cx="1800225" cy="1809750"/>
    <xdr:pic>
      <xdr:nvPicPr>
        <xdr:cNvPr id="228" name="Имя " descr="Descr 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609600" y="48056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230</xdr:row>
      <xdr:rowOff>142875</xdr:rowOff>
    </xdr:from>
    <xdr:ext cx="1800225" cy="1809750"/>
    <xdr:pic>
      <xdr:nvPicPr>
        <xdr:cNvPr id="229" name="Имя " descr="Descr 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09600" y="48266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231</xdr:row>
      <xdr:rowOff>142875</xdr:rowOff>
    </xdr:from>
    <xdr:ext cx="1800225" cy="1809750"/>
    <xdr:pic>
      <xdr:nvPicPr>
        <xdr:cNvPr id="230" name="Имя " descr="Descr 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09600" y="48477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232</xdr:row>
      <xdr:rowOff>142875</xdr:rowOff>
    </xdr:from>
    <xdr:ext cx="1800225" cy="1809750"/>
    <xdr:pic>
      <xdr:nvPicPr>
        <xdr:cNvPr id="231" name="Имя " descr="Descr 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09600" y="48687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233</xdr:row>
      <xdr:rowOff>142875</xdr:rowOff>
    </xdr:from>
    <xdr:ext cx="1800225" cy="1809750"/>
    <xdr:pic>
      <xdr:nvPicPr>
        <xdr:cNvPr id="232" name="Имя " descr="Descr 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609600" y="48898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234</xdr:row>
      <xdr:rowOff>142875</xdr:rowOff>
    </xdr:from>
    <xdr:ext cx="1800225" cy="1809750"/>
    <xdr:pic>
      <xdr:nvPicPr>
        <xdr:cNvPr id="233" name="Имя " descr="Descr 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09600" y="49108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235</xdr:row>
      <xdr:rowOff>142875</xdr:rowOff>
    </xdr:from>
    <xdr:ext cx="1800225" cy="1809750"/>
    <xdr:pic>
      <xdr:nvPicPr>
        <xdr:cNvPr id="234" name="Имя " descr="Descr 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609600" y="49319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236</xdr:row>
      <xdr:rowOff>142875</xdr:rowOff>
    </xdr:from>
    <xdr:ext cx="1800225" cy="1809750"/>
    <xdr:pic>
      <xdr:nvPicPr>
        <xdr:cNvPr id="235" name="Имя " descr="Descr 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09600" y="49530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237</xdr:row>
      <xdr:rowOff>142875</xdr:rowOff>
    </xdr:from>
    <xdr:ext cx="1800225" cy="1809750"/>
    <xdr:pic>
      <xdr:nvPicPr>
        <xdr:cNvPr id="236" name="Имя " descr="Descr 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09600" y="49740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238</xdr:row>
      <xdr:rowOff>142875</xdr:rowOff>
    </xdr:from>
    <xdr:ext cx="1800225" cy="1809750"/>
    <xdr:pic>
      <xdr:nvPicPr>
        <xdr:cNvPr id="237" name="Имя " descr="Descr 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09600" y="49951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239</xdr:row>
      <xdr:rowOff>142875</xdr:rowOff>
    </xdr:from>
    <xdr:ext cx="1800225" cy="1809750"/>
    <xdr:pic>
      <xdr:nvPicPr>
        <xdr:cNvPr id="238" name="Имя " descr="Descr 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09600" y="50161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240</xdr:row>
      <xdr:rowOff>142875</xdr:rowOff>
    </xdr:from>
    <xdr:ext cx="1800225" cy="1809750"/>
    <xdr:pic>
      <xdr:nvPicPr>
        <xdr:cNvPr id="239" name="Имя " descr="Descr 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609600" y="50372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241</xdr:row>
      <xdr:rowOff>142875</xdr:rowOff>
    </xdr:from>
    <xdr:ext cx="1800225" cy="1809750"/>
    <xdr:pic>
      <xdr:nvPicPr>
        <xdr:cNvPr id="240" name="Имя " descr="Descr 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609600" y="50582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242</xdr:row>
      <xdr:rowOff>142875</xdr:rowOff>
    </xdr:from>
    <xdr:ext cx="1800225" cy="1809750"/>
    <xdr:pic>
      <xdr:nvPicPr>
        <xdr:cNvPr id="241" name="Имя " descr="Descr 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609600" y="50793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243</xdr:row>
      <xdr:rowOff>142875</xdr:rowOff>
    </xdr:from>
    <xdr:ext cx="1800225" cy="1809750"/>
    <xdr:pic>
      <xdr:nvPicPr>
        <xdr:cNvPr id="242" name="Имя " descr="Descr 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609600" y="51003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244</xdr:row>
      <xdr:rowOff>142875</xdr:rowOff>
    </xdr:from>
    <xdr:ext cx="1800225" cy="1809750"/>
    <xdr:pic>
      <xdr:nvPicPr>
        <xdr:cNvPr id="243" name="Имя " descr="Descr 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609600" y="51214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245</xdr:row>
      <xdr:rowOff>142875</xdr:rowOff>
    </xdr:from>
    <xdr:ext cx="1800225" cy="1809750"/>
    <xdr:pic>
      <xdr:nvPicPr>
        <xdr:cNvPr id="244" name="Имя " descr="Descr 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09600" y="51424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246</xdr:row>
      <xdr:rowOff>142875</xdr:rowOff>
    </xdr:from>
    <xdr:ext cx="1800225" cy="1809750"/>
    <xdr:pic>
      <xdr:nvPicPr>
        <xdr:cNvPr id="245" name="Имя " descr="Descr 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09600" y="51635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247</xdr:row>
      <xdr:rowOff>142875</xdr:rowOff>
    </xdr:from>
    <xdr:ext cx="1800225" cy="1809750"/>
    <xdr:pic>
      <xdr:nvPicPr>
        <xdr:cNvPr id="246" name="Имя " descr="Descr 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09600" y="51845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248</xdr:row>
      <xdr:rowOff>142875</xdr:rowOff>
    </xdr:from>
    <xdr:ext cx="1800225" cy="1809750"/>
    <xdr:pic>
      <xdr:nvPicPr>
        <xdr:cNvPr id="247" name="Имя " descr="Descr 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09600" y="52056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249</xdr:row>
      <xdr:rowOff>142875</xdr:rowOff>
    </xdr:from>
    <xdr:ext cx="1800225" cy="1809750"/>
    <xdr:pic>
      <xdr:nvPicPr>
        <xdr:cNvPr id="248" name="Имя " descr="Descr 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609600" y="52266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250</xdr:row>
      <xdr:rowOff>142875</xdr:rowOff>
    </xdr:from>
    <xdr:ext cx="1800225" cy="1809750"/>
    <xdr:pic>
      <xdr:nvPicPr>
        <xdr:cNvPr id="249" name="Имя " descr="Descr 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609600" y="52477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251</xdr:row>
      <xdr:rowOff>142875</xdr:rowOff>
    </xdr:from>
    <xdr:ext cx="1800225" cy="1809750"/>
    <xdr:pic>
      <xdr:nvPicPr>
        <xdr:cNvPr id="250" name="Имя " descr="Descr 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609600" y="52687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252</xdr:row>
      <xdr:rowOff>142875</xdr:rowOff>
    </xdr:from>
    <xdr:ext cx="1800225" cy="1809750"/>
    <xdr:pic>
      <xdr:nvPicPr>
        <xdr:cNvPr id="251" name="Имя " descr="Descr 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609600" y="52898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3"/>
  <sheetViews>
    <sheetView tabSelected="1" workbookViewId="0" topLeftCell="A1">
      <pane ySplit="1" topLeftCell="A29" activePane="bottomLeft" state="frozen"/>
      <selection pane="bottomLeft" activeCell="I2" sqref="I2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0" width="10.5" style="1" customWidth="1"/>
    <col min="11" max="11" width="14.33203125" style="14" customWidth="1"/>
    <col min="12" max="12" width="12.33203125" style="1" customWidth="1"/>
    <col min="13" max="13" width="19" style="1" customWidth="1"/>
  </cols>
  <sheetData>
    <row r="1" spans="1:12" ht="38.1" customHeight="1">
      <c r="A1" s="2" t="s">
        <v>0</v>
      </c>
      <c r="B1" s="11" t="s">
        <v>1</v>
      </c>
      <c r="C1" s="11"/>
      <c r="D1" s="11"/>
      <c r="E1" s="2" t="s">
        <v>2</v>
      </c>
      <c r="F1" s="2" t="s">
        <v>3</v>
      </c>
      <c r="G1" s="2" t="s">
        <v>4</v>
      </c>
      <c r="H1" s="3" t="s">
        <v>5</v>
      </c>
      <c r="I1" s="3" t="s">
        <v>6</v>
      </c>
      <c r="J1" s="2" t="s">
        <v>7</v>
      </c>
      <c r="K1" s="12" t="s">
        <v>8</v>
      </c>
      <c r="L1" s="3" t="s">
        <v>9</v>
      </c>
    </row>
    <row r="2" spans="1:12" s="1" customFormat="1" ht="165.95" customHeight="1">
      <c r="A2" s="4">
        <v>1</v>
      </c>
      <c r="B2" s="10" t="s">
        <v>10</v>
      </c>
      <c r="C2" s="10"/>
      <c r="D2" s="9" t="str">
        <f>HYPERLINK("http://7flowers-decor.ru/upload/1c_catalog/import_files/4008789149978.jpg")</f>
        <v>http://7flowers-decor.ru/upload/1c_catalog/import_files/4008789149978.jpg</v>
      </c>
      <c r="E2" s="4">
        <v>4008789149978</v>
      </c>
      <c r="F2" s="6" t="s">
        <v>11</v>
      </c>
      <c r="G2" s="7" t="s">
        <v>12</v>
      </c>
      <c r="H2" s="4">
        <v>1</v>
      </c>
      <c r="I2" s="4">
        <v>3</v>
      </c>
      <c r="J2" s="4">
        <v>3</v>
      </c>
      <c r="K2" s="13">
        <v>985</v>
      </c>
      <c r="L2" s="8"/>
    </row>
    <row r="3" spans="1:12" s="1" customFormat="1" ht="165.95" customHeight="1">
      <c r="A3" s="4">
        <v>2</v>
      </c>
      <c r="B3" s="10" t="s">
        <v>10</v>
      </c>
      <c r="C3" s="10"/>
      <c r="D3" s="9" t="str">
        <f>HYPERLINK("http://7flowers-decor.ru/upload/1c_catalog/import_files/4008789190338.jpg")</f>
        <v>http://7flowers-decor.ru/upload/1c_catalog/import_files/4008789190338.jpg</v>
      </c>
      <c r="E3" s="4">
        <v>4008789190338</v>
      </c>
      <c r="F3" s="6" t="s">
        <v>13</v>
      </c>
      <c r="G3" s="7" t="s">
        <v>12</v>
      </c>
      <c r="H3" s="4">
        <v>1</v>
      </c>
      <c r="I3" s="4">
        <v>6</v>
      </c>
      <c r="J3" s="4">
        <v>98</v>
      </c>
      <c r="K3" s="13">
        <v>1286</v>
      </c>
      <c r="L3" s="8"/>
    </row>
    <row r="4" spans="1:12" s="1" customFormat="1" ht="165.95" customHeight="1">
      <c r="A4" s="4">
        <v>3</v>
      </c>
      <c r="B4" s="10" t="s">
        <v>10</v>
      </c>
      <c r="C4" s="10"/>
      <c r="D4" s="9" t="str">
        <f>HYPERLINK("http://7flowers-decor.ru/upload/1c_catalog/import_files/4008789190307.jpg")</f>
        <v>http://7flowers-decor.ru/upload/1c_catalog/import_files/4008789190307.jpg</v>
      </c>
      <c r="E4" s="4">
        <v>4008789190307</v>
      </c>
      <c r="F4" s="6" t="s">
        <v>14</v>
      </c>
      <c r="G4" s="7" t="s">
        <v>15</v>
      </c>
      <c r="H4" s="4">
        <v>1</v>
      </c>
      <c r="I4" s="4">
        <v>1</v>
      </c>
      <c r="J4" s="4">
        <v>45</v>
      </c>
      <c r="K4" s="13">
        <v>1286</v>
      </c>
      <c r="L4" s="8"/>
    </row>
    <row r="5" spans="1:12" s="1" customFormat="1" ht="165.95" customHeight="1">
      <c r="A5" s="4">
        <v>4</v>
      </c>
      <c r="B5" s="10" t="s">
        <v>10</v>
      </c>
      <c r="C5" s="10"/>
      <c r="D5" s="9" t="str">
        <f>HYPERLINK("http://7flowers-decor.ru/upload/1c_catalog/import_files/4008789197801.jpg")</f>
        <v>http://7flowers-decor.ru/upload/1c_catalog/import_files/4008789197801.jpg</v>
      </c>
      <c r="E5" s="4">
        <v>4008789197801</v>
      </c>
      <c r="F5" s="6" t="s">
        <v>16</v>
      </c>
      <c r="G5" s="7"/>
      <c r="H5" s="4">
        <v>1</v>
      </c>
      <c r="I5" s="4">
        <v>1</v>
      </c>
      <c r="J5" s="4">
        <v>5</v>
      </c>
      <c r="K5" s="13">
        <v>1216</v>
      </c>
      <c r="L5" s="8"/>
    </row>
    <row r="6" spans="1:12" s="1" customFormat="1" ht="165.95" customHeight="1">
      <c r="A6" s="4">
        <v>5</v>
      </c>
      <c r="B6" s="10" t="s">
        <v>10</v>
      </c>
      <c r="C6" s="10"/>
      <c r="D6" s="9" t="str">
        <f>HYPERLINK("http://7flowers-decor.ru/upload/1c_catalog/import_files/4008789198372.jpg")</f>
        <v>http://7flowers-decor.ru/upload/1c_catalog/import_files/4008789198372.jpg</v>
      </c>
      <c r="E6" s="4">
        <v>4008789198372</v>
      </c>
      <c r="F6" s="6" t="s">
        <v>17</v>
      </c>
      <c r="G6" s="7"/>
      <c r="H6" s="4">
        <v>1</v>
      </c>
      <c r="I6" s="4">
        <v>6</v>
      </c>
      <c r="J6" s="4">
        <v>6</v>
      </c>
      <c r="K6" s="13">
        <v>876</v>
      </c>
      <c r="L6" s="8"/>
    </row>
    <row r="7" spans="1:12" s="1" customFormat="1" ht="165.95" customHeight="1">
      <c r="A7" s="4">
        <v>6</v>
      </c>
      <c r="B7" s="10" t="s">
        <v>10</v>
      </c>
      <c r="C7" s="10"/>
      <c r="D7" s="9" t="str">
        <f>HYPERLINK("http://7flowers-decor.ru/upload/1c_catalog/import_files/4008789198853.jpg")</f>
        <v>http://7flowers-decor.ru/upload/1c_catalog/import_files/4008789198853.jpg</v>
      </c>
      <c r="E7" s="4">
        <v>4008789198853</v>
      </c>
      <c r="F7" s="6" t="s">
        <v>18</v>
      </c>
      <c r="G7" s="7"/>
      <c r="H7" s="4">
        <v>1</v>
      </c>
      <c r="I7" s="4">
        <v>6</v>
      </c>
      <c r="J7" s="4">
        <v>13</v>
      </c>
      <c r="K7" s="13">
        <v>1080</v>
      </c>
      <c r="L7" s="8"/>
    </row>
    <row r="8" spans="1:12" s="1" customFormat="1" ht="165.95" customHeight="1">
      <c r="A8" s="4">
        <v>7</v>
      </c>
      <c r="B8" s="10" t="s">
        <v>10</v>
      </c>
      <c r="C8" s="10"/>
      <c r="D8" s="9" t="str">
        <f>HYPERLINK("http://7flowers-decor.ru/upload/1c_catalog/import_files/4008789198396.jpg")</f>
        <v>http://7flowers-decor.ru/upload/1c_catalog/import_files/4008789198396.jpg</v>
      </c>
      <c r="E8" s="4">
        <v>4008789198396</v>
      </c>
      <c r="F8" s="6" t="s">
        <v>19</v>
      </c>
      <c r="G8" s="7"/>
      <c r="H8" s="4">
        <v>1</v>
      </c>
      <c r="I8" s="4">
        <v>1</v>
      </c>
      <c r="J8" s="4">
        <v>4</v>
      </c>
      <c r="K8" s="13">
        <v>1555</v>
      </c>
      <c r="L8" s="8"/>
    </row>
    <row r="9" spans="1:12" s="1" customFormat="1" ht="165.95" customHeight="1">
      <c r="A9" s="4">
        <v>8</v>
      </c>
      <c r="B9" s="10" t="s">
        <v>10</v>
      </c>
      <c r="C9" s="10"/>
      <c r="D9" s="9" t="str">
        <f>HYPERLINK("http://7flowers-decor.ru/upload/1c_catalog/import_files/4008789198402.jpg")</f>
        <v>http://7flowers-decor.ru/upload/1c_catalog/import_files/4008789198402.jpg</v>
      </c>
      <c r="E9" s="4">
        <v>4008789198402</v>
      </c>
      <c r="F9" s="6" t="s">
        <v>20</v>
      </c>
      <c r="G9" s="7"/>
      <c r="H9" s="4">
        <v>1</v>
      </c>
      <c r="I9" s="4">
        <v>1</v>
      </c>
      <c r="J9" s="4">
        <v>8</v>
      </c>
      <c r="K9" s="13">
        <v>2029</v>
      </c>
      <c r="L9" s="8"/>
    </row>
    <row r="10" spans="1:12" s="1" customFormat="1" ht="165.95" customHeight="1">
      <c r="A10" s="4">
        <v>9</v>
      </c>
      <c r="B10" s="10" t="s">
        <v>10</v>
      </c>
      <c r="C10" s="10"/>
      <c r="D10" s="9" t="str">
        <f>HYPERLINK("http://7flowers-decor.ru/upload/1c_catalog/import_files/4008789197788.jpg")</f>
        <v>http://7flowers-decor.ru/upload/1c_catalog/import_files/4008789197788.jpg</v>
      </c>
      <c r="E10" s="4">
        <v>4008789197788</v>
      </c>
      <c r="F10" s="6" t="s">
        <v>21</v>
      </c>
      <c r="G10" s="7"/>
      <c r="H10" s="4">
        <v>1</v>
      </c>
      <c r="I10" s="4">
        <v>5</v>
      </c>
      <c r="J10" s="4">
        <v>22</v>
      </c>
      <c r="K10" s="13">
        <v>509</v>
      </c>
      <c r="L10" s="8"/>
    </row>
    <row r="11" spans="1:12" s="1" customFormat="1" ht="165.95" customHeight="1">
      <c r="A11" s="4">
        <v>10</v>
      </c>
      <c r="B11" s="10" t="s">
        <v>10</v>
      </c>
      <c r="C11" s="10"/>
      <c r="D11" s="9" t="str">
        <f>HYPERLINK("http://7flowers-decor.ru/upload/1c_catalog/import_files/4008789199379.jpg")</f>
        <v>http://7flowers-decor.ru/upload/1c_catalog/import_files/4008789199379.jpg</v>
      </c>
      <c r="E11" s="4">
        <v>4008789199379</v>
      </c>
      <c r="F11" s="6" t="s">
        <v>22</v>
      </c>
      <c r="G11" s="7"/>
      <c r="H11" s="4">
        <v>1</v>
      </c>
      <c r="I11" s="4">
        <v>6</v>
      </c>
      <c r="J11" s="4">
        <v>6</v>
      </c>
      <c r="K11" s="13">
        <v>810</v>
      </c>
      <c r="L11" s="8"/>
    </row>
    <row r="12" spans="1:12" s="1" customFormat="1" ht="165.95" customHeight="1">
      <c r="A12" s="4">
        <v>11</v>
      </c>
      <c r="B12" s="10" t="s">
        <v>10</v>
      </c>
      <c r="C12" s="10"/>
      <c r="D12" s="9" t="str">
        <f>HYPERLINK("http://7flowers-decor.ru/upload/1c_catalog/import_files/4008789199386.jpg")</f>
        <v>http://7flowers-decor.ru/upload/1c_catalog/import_files/4008789199386.jpg</v>
      </c>
      <c r="E12" s="4">
        <v>4008789199386</v>
      </c>
      <c r="F12" s="6" t="s">
        <v>23</v>
      </c>
      <c r="G12" s="7"/>
      <c r="H12" s="4">
        <v>1</v>
      </c>
      <c r="I12" s="4">
        <v>4</v>
      </c>
      <c r="J12" s="4">
        <v>5</v>
      </c>
      <c r="K12" s="13">
        <v>990</v>
      </c>
      <c r="L12" s="8"/>
    </row>
    <row r="13" spans="1:12" s="1" customFormat="1" ht="165.95" customHeight="1">
      <c r="A13" s="4">
        <v>12</v>
      </c>
      <c r="B13" s="10" t="s">
        <v>10</v>
      </c>
      <c r="C13" s="10"/>
      <c r="D13" s="9" t="str">
        <f>HYPERLINK("http://7flowers-decor.ru/upload/1c_catalog/import_files/4008789199225.jpg")</f>
        <v>http://7flowers-decor.ru/upload/1c_catalog/import_files/4008789199225.jpg</v>
      </c>
      <c r="E13" s="4">
        <v>4008789199225</v>
      </c>
      <c r="F13" s="6" t="s">
        <v>24</v>
      </c>
      <c r="G13" s="7"/>
      <c r="H13" s="4">
        <v>1</v>
      </c>
      <c r="I13" s="4">
        <v>1</v>
      </c>
      <c r="J13" s="4">
        <v>1</v>
      </c>
      <c r="K13" s="13">
        <v>1216</v>
      </c>
      <c r="L13" s="8"/>
    </row>
    <row r="14" spans="1:12" s="1" customFormat="1" ht="165.95" customHeight="1">
      <c r="A14" s="4">
        <v>13</v>
      </c>
      <c r="B14" s="10" t="s">
        <v>10</v>
      </c>
      <c r="C14" s="10"/>
      <c r="D14" s="9" t="str">
        <f>HYPERLINK("http://7flowers-decor.ru/upload/1c_catalog/import_files/4008789197702.jpg")</f>
        <v>http://7flowers-decor.ru/upload/1c_catalog/import_files/4008789197702.jpg</v>
      </c>
      <c r="E14" s="4">
        <v>4008789197702</v>
      </c>
      <c r="F14" s="6" t="s">
        <v>25</v>
      </c>
      <c r="G14" s="7"/>
      <c r="H14" s="4">
        <v>1</v>
      </c>
      <c r="I14" s="4">
        <v>6</v>
      </c>
      <c r="J14" s="4">
        <v>5</v>
      </c>
      <c r="K14" s="13">
        <v>749</v>
      </c>
      <c r="L14" s="8"/>
    </row>
    <row r="15" spans="1:12" s="1" customFormat="1" ht="165.95" customHeight="1">
      <c r="A15" s="4">
        <v>14</v>
      </c>
      <c r="B15" s="10" t="s">
        <v>10</v>
      </c>
      <c r="C15" s="10"/>
      <c r="D15" s="9" t="str">
        <f>HYPERLINK("http://7flowers-decor.ru/upload/1c_catalog/import_files/4008789197757.jpg")</f>
        <v>http://7flowers-decor.ru/upload/1c_catalog/import_files/4008789197757.jpg</v>
      </c>
      <c r="E15" s="4">
        <v>4008789197757</v>
      </c>
      <c r="F15" s="6" t="s">
        <v>26</v>
      </c>
      <c r="G15" s="7"/>
      <c r="H15" s="4">
        <v>1</v>
      </c>
      <c r="I15" s="4">
        <v>5</v>
      </c>
      <c r="J15" s="4">
        <v>6</v>
      </c>
      <c r="K15" s="13">
        <v>1043</v>
      </c>
      <c r="L15" s="8"/>
    </row>
    <row r="16" spans="1:12" s="1" customFormat="1" ht="165.95" customHeight="1">
      <c r="A16" s="4">
        <v>15</v>
      </c>
      <c r="B16" s="10" t="s">
        <v>10</v>
      </c>
      <c r="C16" s="10"/>
      <c r="D16" s="9" t="str">
        <f>HYPERLINK("http://7flowers-decor.ru/upload/1c_catalog/import_files/4008789198440.jpg")</f>
        <v>http://7flowers-decor.ru/upload/1c_catalog/import_files/4008789198440.jpg</v>
      </c>
      <c r="E16" s="4">
        <v>4008789198440</v>
      </c>
      <c r="F16" s="6" t="s">
        <v>27</v>
      </c>
      <c r="G16" s="7"/>
      <c r="H16" s="4">
        <v>1</v>
      </c>
      <c r="I16" s="4">
        <v>6</v>
      </c>
      <c r="J16" s="4">
        <v>3</v>
      </c>
      <c r="K16" s="13">
        <v>876</v>
      </c>
      <c r="L16" s="8"/>
    </row>
    <row r="17" spans="1:12" s="1" customFormat="1" ht="165.95" customHeight="1">
      <c r="A17" s="4">
        <v>16</v>
      </c>
      <c r="B17" s="10" t="s">
        <v>10</v>
      </c>
      <c r="C17" s="10"/>
      <c r="D17" s="9" t="str">
        <f>HYPERLINK("http://7flowers-decor.ru/upload/1c_catalog/import_files/4008789198457.jpg")</f>
        <v>http://7flowers-decor.ru/upload/1c_catalog/import_files/4008789198457.jpg</v>
      </c>
      <c r="E17" s="4">
        <v>4008789198457</v>
      </c>
      <c r="F17" s="6" t="s">
        <v>28</v>
      </c>
      <c r="G17" s="7"/>
      <c r="H17" s="4">
        <v>1</v>
      </c>
      <c r="I17" s="4">
        <v>1</v>
      </c>
      <c r="J17" s="4">
        <v>7</v>
      </c>
      <c r="K17" s="13">
        <v>1216</v>
      </c>
      <c r="L17" s="8"/>
    </row>
    <row r="18" spans="1:12" s="1" customFormat="1" ht="165.95" customHeight="1">
      <c r="A18" s="4">
        <v>17</v>
      </c>
      <c r="B18" s="10" t="s">
        <v>10</v>
      </c>
      <c r="C18" s="10"/>
      <c r="D18" s="9" t="str">
        <f>HYPERLINK("http://7flowers-decor.ru/upload/1c_catalog/import_files/4008789197542.jpg")</f>
        <v>http://7flowers-decor.ru/upload/1c_catalog/import_files/4008789197542.jpg</v>
      </c>
      <c r="E18" s="4">
        <v>4008789197542</v>
      </c>
      <c r="F18" s="6" t="s">
        <v>29</v>
      </c>
      <c r="G18" s="7"/>
      <c r="H18" s="4">
        <v>1</v>
      </c>
      <c r="I18" s="4">
        <v>1</v>
      </c>
      <c r="J18" s="4">
        <v>9</v>
      </c>
      <c r="K18" s="13">
        <v>810</v>
      </c>
      <c r="L18" s="8"/>
    </row>
    <row r="19" spans="1:12" s="1" customFormat="1" ht="165.95" customHeight="1">
      <c r="A19" s="4">
        <v>18</v>
      </c>
      <c r="B19" s="10" t="s">
        <v>10</v>
      </c>
      <c r="C19" s="10"/>
      <c r="D19" s="9" t="str">
        <f>HYPERLINK("http://7flowers-decor.ru/upload/1c_catalog/import_files/4008789198365.jpg")</f>
        <v>http://7flowers-decor.ru/upload/1c_catalog/import_files/4008789198365.jpg</v>
      </c>
      <c r="E19" s="4">
        <v>4008789198365</v>
      </c>
      <c r="F19" s="6" t="s">
        <v>30</v>
      </c>
      <c r="G19" s="7"/>
      <c r="H19" s="4">
        <v>1</v>
      </c>
      <c r="I19" s="4">
        <v>5</v>
      </c>
      <c r="J19" s="4">
        <v>33</v>
      </c>
      <c r="K19" s="13">
        <v>606</v>
      </c>
      <c r="L19" s="8"/>
    </row>
    <row r="20" spans="1:12" s="1" customFormat="1" ht="165.95" customHeight="1">
      <c r="A20" s="4">
        <v>19</v>
      </c>
      <c r="B20" s="10" t="s">
        <v>10</v>
      </c>
      <c r="C20" s="10"/>
      <c r="D20" s="9" t="str">
        <f>HYPERLINK("http://7flowers-decor.ru/upload/1c_catalog/import_files/4008789199140.jpg")</f>
        <v>http://7flowers-decor.ru/upload/1c_catalog/import_files/4008789199140.jpg</v>
      </c>
      <c r="E20" s="4">
        <v>4008789199140</v>
      </c>
      <c r="F20" s="6" t="s">
        <v>31</v>
      </c>
      <c r="G20" s="7"/>
      <c r="H20" s="4">
        <v>1</v>
      </c>
      <c r="I20" s="4">
        <v>6</v>
      </c>
      <c r="J20" s="4">
        <v>18</v>
      </c>
      <c r="K20" s="13">
        <v>741</v>
      </c>
      <c r="L20" s="8"/>
    </row>
    <row r="21" spans="1:12" s="1" customFormat="1" ht="165.95" customHeight="1">
      <c r="A21" s="4">
        <v>20</v>
      </c>
      <c r="B21" s="10" t="s">
        <v>10</v>
      </c>
      <c r="C21" s="10"/>
      <c r="D21" s="9" t="str">
        <f>HYPERLINK("http://7flowers-decor.ru/upload/1c_catalog/import_files/4008789156716.jpg")</f>
        <v>http://7flowers-decor.ru/upload/1c_catalog/import_files/4008789156716.jpg</v>
      </c>
      <c r="E21" s="4">
        <v>4008789156716</v>
      </c>
      <c r="F21" s="6" t="s">
        <v>32</v>
      </c>
      <c r="G21" s="7" t="s">
        <v>33</v>
      </c>
      <c r="H21" s="4">
        <v>1</v>
      </c>
      <c r="I21" s="4">
        <v>4</v>
      </c>
      <c r="J21" s="4">
        <v>8</v>
      </c>
      <c r="K21" s="13">
        <v>2029</v>
      </c>
      <c r="L21" s="8"/>
    </row>
    <row r="22" spans="1:12" s="1" customFormat="1" ht="165.95" customHeight="1">
      <c r="A22" s="4">
        <v>21</v>
      </c>
      <c r="B22" s="10" t="s">
        <v>10</v>
      </c>
      <c r="C22" s="10"/>
      <c r="D22" s="9" t="str">
        <f>HYPERLINK("http://7flowers-decor.ru/upload/1c_catalog/import_files/4008789156846.jpg")</f>
        <v>http://7flowers-decor.ru/upload/1c_catalog/import_files/4008789156846.jpg</v>
      </c>
      <c r="E22" s="4">
        <v>4008789156846</v>
      </c>
      <c r="F22" s="6" t="s">
        <v>34</v>
      </c>
      <c r="G22" s="7" t="s">
        <v>35</v>
      </c>
      <c r="H22" s="4">
        <v>1</v>
      </c>
      <c r="I22" s="4">
        <v>4</v>
      </c>
      <c r="J22" s="4">
        <v>7</v>
      </c>
      <c r="K22" s="13">
        <v>3045</v>
      </c>
      <c r="L22" s="8"/>
    </row>
    <row r="23" spans="1:12" s="1" customFormat="1" ht="165.95" customHeight="1">
      <c r="A23" s="4">
        <v>22</v>
      </c>
      <c r="B23" s="10" t="s">
        <v>10</v>
      </c>
      <c r="C23" s="10"/>
      <c r="D23" s="9" t="str">
        <f>HYPERLINK("http://7flowers-decor.ru/upload/1c_catalog/import_files/4008789156723.jpg")</f>
        <v>http://7flowers-decor.ru/upload/1c_catalog/import_files/4008789156723.jpg</v>
      </c>
      <c r="E23" s="4">
        <v>4008789156723</v>
      </c>
      <c r="F23" s="6" t="s">
        <v>36</v>
      </c>
      <c r="G23" s="7" t="s">
        <v>37</v>
      </c>
      <c r="H23" s="4">
        <v>1</v>
      </c>
      <c r="I23" s="4">
        <v>4</v>
      </c>
      <c r="J23" s="4">
        <v>17</v>
      </c>
      <c r="K23" s="13">
        <v>2029</v>
      </c>
      <c r="L23" s="8"/>
    </row>
    <row r="24" spans="1:12" s="1" customFormat="1" ht="165.95" customHeight="1">
      <c r="A24" s="4">
        <v>23</v>
      </c>
      <c r="B24" s="10" t="s">
        <v>10</v>
      </c>
      <c r="C24" s="10"/>
      <c r="D24" s="9" t="str">
        <f>HYPERLINK("http://7flowers-decor.ru/upload/1c_catalog/import_files/4008789156853.jpg")</f>
        <v>http://7flowers-decor.ru/upload/1c_catalog/import_files/4008789156853.jpg</v>
      </c>
      <c r="E24" s="4">
        <v>4008789156853</v>
      </c>
      <c r="F24" s="6" t="s">
        <v>38</v>
      </c>
      <c r="G24" s="7" t="s">
        <v>39</v>
      </c>
      <c r="H24" s="4">
        <v>1</v>
      </c>
      <c r="I24" s="4">
        <v>4</v>
      </c>
      <c r="J24" s="4">
        <v>33</v>
      </c>
      <c r="K24" s="13">
        <v>3045</v>
      </c>
      <c r="L24" s="8"/>
    </row>
    <row r="25" spans="1:12" s="1" customFormat="1" ht="165.95" customHeight="1">
      <c r="A25" s="4">
        <v>24</v>
      </c>
      <c r="B25" s="10" t="s">
        <v>10</v>
      </c>
      <c r="C25" s="10"/>
      <c r="D25" s="9" t="str">
        <f>HYPERLINK("http://7flowers-decor.ru/upload/1c_catalog/import_files/4008789156839.jpg")</f>
        <v>http://7flowers-decor.ru/upload/1c_catalog/import_files/4008789156839.jpg</v>
      </c>
      <c r="E25" s="4">
        <v>4008789156839</v>
      </c>
      <c r="F25" s="6" t="s">
        <v>40</v>
      </c>
      <c r="G25" s="7" t="s">
        <v>41</v>
      </c>
      <c r="H25" s="4">
        <v>1</v>
      </c>
      <c r="I25" s="4">
        <v>4</v>
      </c>
      <c r="J25" s="4">
        <v>2</v>
      </c>
      <c r="K25" s="13">
        <v>3045</v>
      </c>
      <c r="L25" s="8"/>
    </row>
    <row r="26" spans="1:12" s="1" customFormat="1" ht="165.95" customHeight="1">
      <c r="A26" s="4">
        <v>25</v>
      </c>
      <c r="B26" s="10" t="s">
        <v>10</v>
      </c>
      <c r="C26" s="10"/>
      <c r="D26" s="9" t="str">
        <f>HYPERLINK("http://7flowers-decor.ru/upload/1c_catalog/import_files/4008789156709.jpg")</f>
        <v>http://7flowers-decor.ru/upload/1c_catalog/import_files/4008789156709.jpg</v>
      </c>
      <c r="E26" s="4">
        <v>4008789156709</v>
      </c>
      <c r="F26" s="6" t="s">
        <v>42</v>
      </c>
      <c r="G26" s="7" t="s">
        <v>15</v>
      </c>
      <c r="H26" s="4">
        <v>1</v>
      </c>
      <c r="I26" s="4">
        <v>4</v>
      </c>
      <c r="J26" s="4">
        <v>56</v>
      </c>
      <c r="K26" s="13">
        <v>2029</v>
      </c>
      <c r="L26" s="8"/>
    </row>
    <row r="27" spans="1:12" s="1" customFormat="1" ht="165.95" customHeight="1">
      <c r="A27" s="4">
        <v>26</v>
      </c>
      <c r="B27" s="10" t="s">
        <v>10</v>
      </c>
      <c r="C27" s="10"/>
      <c r="D27" s="9" t="str">
        <f>HYPERLINK("http://7flowers-decor.ru/upload/1c_catalog/import_files/4008789156808.jpg")</f>
        <v>http://7flowers-decor.ru/upload/1c_catalog/import_files/4008789156808.jpg</v>
      </c>
      <c r="E27" s="4">
        <v>4008789156808</v>
      </c>
      <c r="F27" s="6" t="s">
        <v>43</v>
      </c>
      <c r="G27" s="7" t="s">
        <v>15</v>
      </c>
      <c r="H27" s="4">
        <v>1</v>
      </c>
      <c r="I27" s="4">
        <v>4</v>
      </c>
      <c r="J27" s="4">
        <v>24</v>
      </c>
      <c r="K27" s="13">
        <v>3045</v>
      </c>
      <c r="L27" s="8"/>
    </row>
    <row r="28" spans="1:12" s="1" customFormat="1" ht="165.95" customHeight="1">
      <c r="A28" s="4">
        <v>27</v>
      </c>
      <c r="B28" s="10" t="s">
        <v>10</v>
      </c>
      <c r="C28" s="10"/>
      <c r="D28" s="9" t="str">
        <f>HYPERLINK("http://7flowers-decor.ru/upload/1c_catalog/import_files/4008789156020.jpg")</f>
        <v>http://7flowers-decor.ru/upload/1c_catalog/import_files/4008789156020.jpg</v>
      </c>
      <c r="E28" s="4">
        <v>4008789156020</v>
      </c>
      <c r="F28" s="6" t="s">
        <v>44</v>
      </c>
      <c r="G28" s="7" t="s">
        <v>45</v>
      </c>
      <c r="H28" s="4">
        <v>1</v>
      </c>
      <c r="I28" s="4">
        <v>4</v>
      </c>
      <c r="J28" s="4">
        <v>42</v>
      </c>
      <c r="K28" s="13">
        <v>2029</v>
      </c>
      <c r="L28" s="8"/>
    </row>
    <row r="29" spans="1:12" s="1" customFormat="1" ht="165.95" customHeight="1">
      <c r="A29" s="4">
        <v>28</v>
      </c>
      <c r="B29" s="10" t="s">
        <v>10</v>
      </c>
      <c r="C29" s="10"/>
      <c r="D29" s="9" t="str">
        <f>HYPERLINK("http://7flowers-decor.ru/upload/1c_catalog/import_files/4008789156129.jpg")</f>
        <v>http://7flowers-decor.ru/upload/1c_catalog/import_files/4008789156129.jpg</v>
      </c>
      <c r="E29" s="4">
        <v>4008789156129</v>
      </c>
      <c r="F29" s="6" t="s">
        <v>46</v>
      </c>
      <c r="G29" s="7" t="s">
        <v>45</v>
      </c>
      <c r="H29" s="4">
        <v>1</v>
      </c>
      <c r="I29" s="4">
        <v>4</v>
      </c>
      <c r="J29" s="4">
        <v>25</v>
      </c>
      <c r="K29" s="13">
        <v>3045</v>
      </c>
      <c r="L29" s="8"/>
    </row>
    <row r="30" spans="1:12" s="1" customFormat="1" ht="165.95" customHeight="1">
      <c r="A30" s="4">
        <v>29</v>
      </c>
      <c r="B30" s="10" t="s">
        <v>10</v>
      </c>
      <c r="C30" s="10"/>
      <c r="D30" s="9" t="str">
        <f>HYPERLINK("http://7flowers-decor.ru/upload/1c_catalog/import_files/4008789156051.jpg")</f>
        <v>http://7flowers-decor.ru/upload/1c_catalog/import_files/4008789156051.jpg</v>
      </c>
      <c r="E30" s="4">
        <v>4008789156051</v>
      </c>
      <c r="F30" s="6" t="s">
        <v>47</v>
      </c>
      <c r="G30" s="7" t="s">
        <v>48</v>
      </c>
      <c r="H30" s="4">
        <v>1</v>
      </c>
      <c r="I30" s="4">
        <v>4</v>
      </c>
      <c r="J30" s="4">
        <v>49</v>
      </c>
      <c r="K30" s="13">
        <v>2029</v>
      </c>
      <c r="L30" s="8"/>
    </row>
    <row r="31" spans="1:12" s="1" customFormat="1" ht="165.95" customHeight="1">
      <c r="A31" s="4">
        <v>30</v>
      </c>
      <c r="B31" s="10" t="s">
        <v>10</v>
      </c>
      <c r="C31" s="10"/>
      <c r="D31" s="9" t="str">
        <f>HYPERLINK("http://7flowers-decor.ru/upload/1c_catalog/import_files/4008789156150.jpg")</f>
        <v>http://7flowers-decor.ru/upload/1c_catalog/import_files/4008789156150.jpg</v>
      </c>
      <c r="E31" s="4">
        <v>4008789156150</v>
      </c>
      <c r="F31" s="6" t="s">
        <v>49</v>
      </c>
      <c r="G31" s="7" t="s">
        <v>48</v>
      </c>
      <c r="H31" s="4">
        <v>1</v>
      </c>
      <c r="I31" s="4">
        <v>4</v>
      </c>
      <c r="J31" s="4">
        <v>40</v>
      </c>
      <c r="K31" s="13">
        <v>3045</v>
      </c>
      <c r="L31" s="8"/>
    </row>
    <row r="32" spans="1:12" s="1" customFormat="1" ht="165.95" customHeight="1">
      <c r="A32" s="4">
        <v>31</v>
      </c>
      <c r="B32" s="10" t="s">
        <v>10</v>
      </c>
      <c r="C32" s="10"/>
      <c r="D32" s="9" t="str">
        <f>HYPERLINK("http://7flowers-decor.ru/upload/1c_catalog/import_files/4008789156006.jpg")</f>
        <v>http://7flowers-decor.ru/upload/1c_catalog/import_files/4008789156006.jpg</v>
      </c>
      <c r="E32" s="4">
        <v>4008789156006</v>
      </c>
      <c r="F32" s="6" t="s">
        <v>50</v>
      </c>
      <c r="G32" s="7" t="s">
        <v>15</v>
      </c>
      <c r="H32" s="4">
        <v>1</v>
      </c>
      <c r="I32" s="4">
        <v>4</v>
      </c>
      <c r="J32" s="4">
        <v>34</v>
      </c>
      <c r="K32" s="13">
        <v>2029</v>
      </c>
      <c r="L32" s="8"/>
    </row>
    <row r="33" spans="1:12" s="1" customFormat="1" ht="165.95" customHeight="1">
      <c r="A33" s="4">
        <v>32</v>
      </c>
      <c r="B33" s="10" t="s">
        <v>10</v>
      </c>
      <c r="C33" s="10"/>
      <c r="D33" s="9" t="str">
        <f>HYPERLINK("http://7flowers-decor.ru/upload/1c_catalog/import_files/4008789156105.jpg")</f>
        <v>http://7flowers-decor.ru/upload/1c_catalog/import_files/4008789156105.jpg</v>
      </c>
      <c r="E33" s="4">
        <v>4008789156105</v>
      </c>
      <c r="F33" s="6" t="s">
        <v>51</v>
      </c>
      <c r="G33" s="7" t="s">
        <v>15</v>
      </c>
      <c r="H33" s="4">
        <v>1</v>
      </c>
      <c r="I33" s="4">
        <v>4</v>
      </c>
      <c r="J33" s="4">
        <v>49</v>
      </c>
      <c r="K33" s="13">
        <v>3045</v>
      </c>
      <c r="L33" s="8"/>
    </row>
    <row r="34" spans="1:12" s="1" customFormat="1" ht="165.95" customHeight="1">
      <c r="A34" s="4">
        <v>33</v>
      </c>
      <c r="B34" s="10" t="s">
        <v>10</v>
      </c>
      <c r="C34" s="10"/>
      <c r="D34" s="9" t="str">
        <f>HYPERLINK("http://7flowers-decor.ru/upload/1c_catalog/import_files/4008789188090.jpg")</f>
        <v>http://7flowers-decor.ru/upload/1c_catalog/import_files/4008789188090.jpg</v>
      </c>
      <c r="E34" s="4">
        <v>4008789188090</v>
      </c>
      <c r="F34" s="6" t="s">
        <v>52</v>
      </c>
      <c r="G34" s="7" t="s">
        <v>12</v>
      </c>
      <c r="H34" s="4">
        <v>1</v>
      </c>
      <c r="I34" s="4">
        <v>1</v>
      </c>
      <c r="J34" s="4">
        <v>9</v>
      </c>
      <c r="K34" s="13">
        <v>8126</v>
      </c>
      <c r="L34" s="8"/>
    </row>
    <row r="35" spans="1:12" s="1" customFormat="1" ht="165.95" customHeight="1">
      <c r="A35" s="4">
        <v>34</v>
      </c>
      <c r="B35" s="10" t="s">
        <v>10</v>
      </c>
      <c r="C35" s="10"/>
      <c r="D35" s="9" t="str">
        <f>HYPERLINK("http://7flowers-decor.ru/upload/1c_catalog/import_files/4008789188274.jpg")</f>
        <v>http://7flowers-decor.ru/upload/1c_catalog/import_files/4008789188274.jpg</v>
      </c>
      <c r="E35" s="4">
        <v>4008789188274</v>
      </c>
      <c r="F35" s="6" t="s">
        <v>53</v>
      </c>
      <c r="G35" s="7" t="s">
        <v>48</v>
      </c>
      <c r="H35" s="4">
        <v>1</v>
      </c>
      <c r="I35" s="4">
        <v>1</v>
      </c>
      <c r="J35" s="4">
        <v>7</v>
      </c>
      <c r="K35" s="13">
        <v>8126</v>
      </c>
      <c r="L35" s="8"/>
    </row>
    <row r="36" spans="1:12" s="1" customFormat="1" ht="165.95" customHeight="1">
      <c r="A36" s="4">
        <v>35</v>
      </c>
      <c r="B36" s="10" t="s">
        <v>10</v>
      </c>
      <c r="C36" s="10"/>
      <c r="D36" s="9" t="str">
        <f>HYPERLINK("http://7flowers-decor.ru/upload/1c_catalog/import_files/4008789188045.jpg")</f>
        <v>http://7flowers-decor.ru/upload/1c_catalog/import_files/4008789188045.jpg</v>
      </c>
      <c r="E36" s="4">
        <v>4008789188045</v>
      </c>
      <c r="F36" s="6" t="s">
        <v>54</v>
      </c>
      <c r="G36" s="7" t="s">
        <v>55</v>
      </c>
      <c r="H36" s="4">
        <v>1</v>
      </c>
      <c r="I36" s="4">
        <v>1</v>
      </c>
      <c r="J36" s="4">
        <v>9</v>
      </c>
      <c r="K36" s="13">
        <v>8126</v>
      </c>
      <c r="L36" s="8"/>
    </row>
    <row r="37" spans="1:12" s="1" customFormat="1" ht="165.95" customHeight="1">
      <c r="A37" s="4">
        <v>36</v>
      </c>
      <c r="B37" s="10" t="s">
        <v>10</v>
      </c>
      <c r="C37" s="10"/>
      <c r="D37" s="9" t="str">
        <f>HYPERLINK("http://7flowers-decor.ru/upload/1c_catalog/import_files/4008789188083.jpg")</f>
        <v>http://7flowers-decor.ru/upload/1c_catalog/import_files/4008789188083.jpg</v>
      </c>
      <c r="E37" s="4">
        <v>4008789188083</v>
      </c>
      <c r="F37" s="6" t="s">
        <v>56</v>
      </c>
      <c r="G37" s="7" t="s">
        <v>57</v>
      </c>
      <c r="H37" s="4">
        <v>1</v>
      </c>
      <c r="I37" s="4">
        <v>1</v>
      </c>
      <c r="J37" s="4">
        <v>2</v>
      </c>
      <c r="K37" s="13">
        <v>8126</v>
      </c>
      <c r="L37" s="8"/>
    </row>
    <row r="38" spans="1:12" s="1" customFormat="1" ht="165.95" customHeight="1">
      <c r="A38" s="4">
        <v>37</v>
      </c>
      <c r="B38" s="10" t="s">
        <v>10</v>
      </c>
      <c r="C38" s="10"/>
      <c r="D38" s="9" t="str">
        <f>HYPERLINK("http://7flowers-decor.ru/upload/1c_catalog/import_files/4008789188007.jpg")</f>
        <v>http://7flowers-decor.ru/upload/1c_catalog/import_files/4008789188007.jpg</v>
      </c>
      <c r="E38" s="4">
        <v>4008789188007</v>
      </c>
      <c r="F38" s="6" t="s">
        <v>58</v>
      </c>
      <c r="G38" s="7" t="s">
        <v>15</v>
      </c>
      <c r="H38" s="4">
        <v>1</v>
      </c>
      <c r="I38" s="4">
        <v>1</v>
      </c>
      <c r="J38" s="4">
        <v>12</v>
      </c>
      <c r="K38" s="13">
        <v>8126</v>
      </c>
      <c r="L38" s="8"/>
    </row>
    <row r="39" spans="1:12" s="1" customFormat="1" ht="165.95" customHeight="1">
      <c r="A39" s="4">
        <v>38</v>
      </c>
      <c r="B39" s="10" t="s">
        <v>10</v>
      </c>
      <c r="C39" s="10"/>
      <c r="D39" s="9" t="str">
        <f>HYPERLINK("http://7flowers-decor.ru/upload/1c_catalog/import_files/4008789149848.jpg")</f>
        <v>http://7flowers-decor.ru/upload/1c_catalog/import_files/4008789149848.jpg</v>
      </c>
      <c r="E39" s="4">
        <v>4008789149848</v>
      </c>
      <c r="F39" s="6" t="s">
        <v>59</v>
      </c>
      <c r="G39" s="7" t="s">
        <v>41</v>
      </c>
      <c r="H39" s="4">
        <v>1</v>
      </c>
      <c r="I39" s="4">
        <v>3</v>
      </c>
      <c r="J39" s="4">
        <v>22</v>
      </c>
      <c r="K39" s="13">
        <v>2705</v>
      </c>
      <c r="L39" s="8"/>
    </row>
    <row r="40" spans="1:12" s="1" customFormat="1" ht="165.95" customHeight="1">
      <c r="A40" s="4">
        <v>39</v>
      </c>
      <c r="B40" s="10" t="s">
        <v>10</v>
      </c>
      <c r="C40" s="10"/>
      <c r="D40" s="9" t="str">
        <f>HYPERLINK("http://7flowers-decor.ru/upload/1c_catalog/import_files/4008789149947.jpg")</f>
        <v>http://7flowers-decor.ru/upload/1c_catalog/import_files/4008789149947.jpg</v>
      </c>
      <c r="E40" s="4">
        <v>4008789149947</v>
      </c>
      <c r="F40" s="6" t="s">
        <v>60</v>
      </c>
      <c r="G40" s="7" t="s">
        <v>61</v>
      </c>
      <c r="H40" s="4">
        <v>1</v>
      </c>
      <c r="I40" s="4">
        <v>3</v>
      </c>
      <c r="J40" s="4">
        <v>25</v>
      </c>
      <c r="K40" s="13">
        <v>1749</v>
      </c>
      <c r="L40" s="8"/>
    </row>
    <row r="41" spans="1:12" s="1" customFormat="1" ht="165.95" customHeight="1">
      <c r="A41" s="4">
        <v>40</v>
      </c>
      <c r="B41" s="10" t="s">
        <v>10</v>
      </c>
      <c r="C41" s="10"/>
      <c r="D41" s="9" t="str">
        <f>HYPERLINK("http://7flowers-decor.ru/upload/1c_catalog/import_files/4008789172037.jpg")</f>
        <v>http://7flowers-decor.ru/upload/1c_catalog/import_files/4008789172037.jpg</v>
      </c>
      <c r="E41" s="4">
        <v>4008789172037</v>
      </c>
      <c r="F41" s="6" t="s">
        <v>62</v>
      </c>
      <c r="G41" s="7" t="s">
        <v>63</v>
      </c>
      <c r="H41" s="4">
        <v>1</v>
      </c>
      <c r="I41" s="4">
        <v>5</v>
      </c>
      <c r="J41" s="4">
        <v>4</v>
      </c>
      <c r="K41" s="13">
        <v>945</v>
      </c>
      <c r="L41" s="8"/>
    </row>
    <row r="42" spans="1:12" s="1" customFormat="1" ht="165.95" customHeight="1">
      <c r="A42" s="4">
        <v>41</v>
      </c>
      <c r="B42" s="10" t="s">
        <v>10</v>
      </c>
      <c r="C42" s="10"/>
      <c r="D42" s="9" t="str">
        <f>HYPERLINK("http://7flowers-decor.ru/upload/1c_catalog/import_files/4008789172099.jpg")</f>
        <v>http://7flowers-decor.ru/upload/1c_catalog/import_files/4008789172099.jpg</v>
      </c>
      <c r="E42" s="4">
        <v>4008789172099</v>
      </c>
      <c r="F42" s="6" t="s">
        <v>64</v>
      </c>
      <c r="G42" s="7" t="s">
        <v>12</v>
      </c>
      <c r="H42" s="4">
        <v>1</v>
      </c>
      <c r="I42" s="4">
        <v>5</v>
      </c>
      <c r="J42" s="4">
        <v>2</v>
      </c>
      <c r="K42" s="13">
        <v>945</v>
      </c>
      <c r="L42" s="8"/>
    </row>
    <row r="43" spans="1:12" s="1" customFormat="1" ht="165.95" customHeight="1">
      <c r="A43" s="4">
        <v>42</v>
      </c>
      <c r="B43" s="10" t="s">
        <v>10</v>
      </c>
      <c r="C43" s="10"/>
      <c r="D43" s="9" t="str">
        <f>HYPERLINK("http://7flowers-decor.ru/upload/1c_catalog/import_files/4008789172273.jpg")</f>
        <v>http://7flowers-decor.ru/upload/1c_catalog/import_files/4008789172273.jpg</v>
      </c>
      <c r="E43" s="4">
        <v>4008789172273</v>
      </c>
      <c r="F43" s="6" t="s">
        <v>65</v>
      </c>
      <c r="G43" s="7" t="s">
        <v>66</v>
      </c>
      <c r="H43" s="4">
        <v>1</v>
      </c>
      <c r="I43" s="4">
        <v>5</v>
      </c>
      <c r="J43" s="4">
        <v>1</v>
      </c>
      <c r="K43" s="13">
        <v>945</v>
      </c>
      <c r="L43" s="8"/>
    </row>
    <row r="44" spans="1:12" s="1" customFormat="1" ht="165.95" customHeight="1">
      <c r="A44" s="4">
        <v>43</v>
      </c>
      <c r="B44" s="10" t="s">
        <v>10</v>
      </c>
      <c r="C44" s="10"/>
      <c r="D44" s="9" t="str">
        <f>HYPERLINK("http://7flowers-decor.ru/upload/1c_catalog/import_files/4008789173270.jpg")</f>
        <v>http://7flowers-decor.ru/upload/1c_catalog/import_files/4008789173270.jpg</v>
      </c>
      <c r="E44" s="4">
        <v>4008789173270</v>
      </c>
      <c r="F44" s="6" t="s">
        <v>67</v>
      </c>
      <c r="G44" s="7" t="s">
        <v>66</v>
      </c>
      <c r="H44" s="4">
        <v>1</v>
      </c>
      <c r="I44" s="4">
        <v>6</v>
      </c>
      <c r="J44" s="4">
        <v>19</v>
      </c>
      <c r="K44" s="13">
        <v>2096</v>
      </c>
      <c r="L44" s="8"/>
    </row>
    <row r="45" spans="1:12" s="1" customFormat="1" ht="165.95" customHeight="1">
      <c r="A45" s="4">
        <v>44</v>
      </c>
      <c r="B45" s="10" t="s">
        <v>10</v>
      </c>
      <c r="C45" s="10"/>
      <c r="D45" s="9" t="str">
        <f>HYPERLINK("http://7flowers-decor.ru/upload/1c_catalog/import_files/4008789177278.jpg")</f>
        <v>http://7flowers-decor.ru/upload/1c_catalog/import_files/4008789177278.jpg</v>
      </c>
      <c r="E45" s="4">
        <v>4008789177278</v>
      </c>
      <c r="F45" s="6" t="s">
        <v>68</v>
      </c>
      <c r="G45" s="7" t="s">
        <v>66</v>
      </c>
      <c r="H45" s="4">
        <v>1</v>
      </c>
      <c r="I45" s="4">
        <v>3</v>
      </c>
      <c r="J45" s="4">
        <v>30</v>
      </c>
      <c r="K45" s="13">
        <v>3180</v>
      </c>
      <c r="L45" s="8"/>
    </row>
    <row r="46" spans="1:12" s="1" customFormat="1" ht="165.95" customHeight="1">
      <c r="A46" s="4">
        <v>45</v>
      </c>
      <c r="B46" s="10" t="s">
        <v>10</v>
      </c>
      <c r="C46" s="10"/>
      <c r="D46" s="9" t="str">
        <f>HYPERLINK("http://7flowers-decor.ru/upload/1c_catalog/import_files/4008789145277.jpg")</f>
        <v>http://7flowers-decor.ru/upload/1c_catalog/import_files/4008789145277.jpg</v>
      </c>
      <c r="E46" s="4">
        <v>4008789145277</v>
      </c>
      <c r="F46" s="6" t="s">
        <v>69</v>
      </c>
      <c r="G46" s="7" t="s">
        <v>66</v>
      </c>
      <c r="H46" s="4">
        <v>1</v>
      </c>
      <c r="I46" s="4">
        <v>1</v>
      </c>
      <c r="J46" s="4">
        <v>14</v>
      </c>
      <c r="K46" s="13">
        <v>7110</v>
      </c>
      <c r="L46" s="8"/>
    </row>
    <row r="47" spans="1:12" s="1" customFormat="1" ht="165.95" customHeight="1">
      <c r="A47" s="4">
        <v>46</v>
      </c>
      <c r="B47" s="10" t="s">
        <v>10</v>
      </c>
      <c r="C47" s="10"/>
      <c r="D47" s="9" t="str">
        <f>HYPERLINK("http://7flowers-decor.ru/upload/1c_catalog/import_files/4008789146274.jpg")</f>
        <v>http://7flowers-decor.ru/upload/1c_catalog/import_files/4008789146274.jpg</v>
      </c>
      <c r="E47" s="4">
        <v>4008789146274</v>
      </c>
      <c r="F47" s="6" t="s">
        <v>70</v>
      </c>
      <c r="G47" s="7" t="s">
        <v>66</v>
      </c>
      <c r="H47" s="4">
        <v>1</v>
      </c>
      <c r="I47" s="4">
        <v>1</v>
      </c>
      <c r="J47" s="4">
        <v>5</v>
      </c>
      <c r="K47" s="13">
        <v>9819</v>
      </c>
      <c r="L47" s="8"/>
    </row>
    <row r="48" spans="1:12" s="1" customFormat="1" ht="165.95" customHeight="1">
      <c r="A48" s="4">
        <v>47</v>
      </c>
      <c r="B48" s="10" t="s">
        <v>10</v>
      </c>
      <c r="C48" s="10"/>
      <c r="D48" s="9" t="str">
        <f>HYPERLINK("http://7flowers-decor.ru/upload/1c_catalog/import_files/4008789146069.jpg")</f>
        <v>http://7flowers-decor.ru/upload/1c_catalog/import_files/4008789146069.jpg</v>
      </c>
      <c r="E48" s="4">
        <v>4008789146069</v>
      </c>
      <c r="F48" s="6" t="s">
        <v>71</v>
      </c>
      <c r="G48" s="7" t="s">
        <v>55</v>
      </c>
      <c r="H48" s="4">
        <v>1</v>
      </c>
      <c r="I48" s="4">
        <v>1</v>
      </c>
      <c r="J48" s="4">
        <v>1</v>
      </c>
      <c r="K48" s="13">
        <v>9819</v>
      </c>
      <c r="L48" s="8"/>
    </row>
    <row r="49" spans="1:12" s="1" customFormat="1" ht="165.95" customHeight="1">
      <c r="A49" s="4">
        <v>48</v>
      </c>
      <c r="B49" s="10" t="s">
        <v>10</v>
      </c>
      <c r="C49" s="10"/>
      <c r="D49" s="9" t="str">
        <f>HYPERLINK("http://7flowers-decor.ru/upload/1c_catalog/import_files/4008789171085.jpg")</f>
        <v>http://7flowers-decor.ru/upload/1c_catalog/import_files/4008789171085.jpg</v>
      </c>
      <c r="E49" s="4">
        <v>4008789171085</v>
      </c>
      <c r="F49" s="6" t="s">
        <v>72</v>
      </c>
      <c r="G49" s="7" t="s">
        <v>57</v>
      </c>
      <c r="H49" s="4">
        <v>1</v>
      </c>
      <c r="I49" s="4">
        <v>6</v>
      </c>
      <c r="J49" s="4">
        <v>2</v>
      </c>
      <c r="K49" s="13">
        <v>1533</v>
      </c>
      <c r="L49" s="8"/>
    </row>
    <row r="50" spans="1:12" s="1" customFormat="1" ht="165.95" customHeight="1">
      <c r="A50" s="4">
        <v>49</v>
      </c>
      <c r="B50" s="10" t="s">
        <v>10</v>
      </c>
      <c r="C50" s="10"/>
      <c r="D50" s="9" t="str">
        <f>HYPERLINK("http://7flowers-decor.ru/upload/1c_catalog/import_files/4008789173089.jpg")</f>
        <v>http://7flowers-decor.ru/upload/1c_catalog/import_files/4008789173089.jpg</v>
      </c>
      <c r="E50" s="4">
        <v>4008789173089</v>
      </c>
      <c r="F50" s="6" t="s">
        <v>73</v>
      </c>
      <c r="G50" s="7" t="s">
        <v>57</v>
      </c>
      <c r="H50" s="4">
        <v>1</v>
      </c>
      <c r="I50" s="4">
        <v>3</v>
      </c>
      <c r="J50" s="4">
        <v>7</v>
      </c>
      <c r="K50" s="13">
        <v>2096</v>
      </c>
      <c r="L50" s="8"/>
    </row>
    <row r="51" spans="1:12" s="1" customFormat="1" ht="165.95" customHeight="1">
      <c r="A51" s="4">
        <v>50</v>
      </c>
      <c r="B51" s="10" t="s">
        <v>10</v>
      </c>
      <c r="C51" s="10"/>
      <c r="D51" s="9" t="str">
        <f>HYPERLINK("http://7flowers-decor.ru/upload/1c_catalog/import_files/4008789172082.jpg")</f>
        <v>http://7flowers-decor.ru/upload/1c_catalog/import_files/4008789172082.jpg</v>
      </c>
      <c r="E51" s="4">
        <v>4008789172082</v>
      </c>
      <c r="F51" s="6" t="s">
        <v>74</v>
      </c>
      <c r="G51" s="7" t="s">
        <v>57</v>
      </c>
      <c r="H51" s="4">
        <v>1</v>
      </c>
      <c r="I51" s="4">
        <v>5</v>
      </c>
      <c r="J51" s="4">
        <v>1</v>
      </c>
      <c r="K51" s="13">
        <v>945</v>
      </c>
      <c r="L51" s="8"/>
    </row>
    <row r="52" spans="1:12" s="1" customFormat="1" ht="165.95" customHeight="1">
      <c r="A52" s="4">
        <v>51</v>
      </c>
      <c r="B52" s="10" t="s">
        <v>10</v>
      </c>
      <c r="C52" s="10"/>
      <c r="D52" s="9" t="str">
        <f>HYPERLINK("http://7flowers-decor.ru/upload/1c_catalog/import_files/4008789146083.jpg")</f>
        <v>http://7flowers-decor.ru/upload/1c_catalog/import_files/4008789146083.jpg</v>
      </c>
      <c r="E52" s="4">
        <v>4008789146083</v>
      </c>
      <c r="F52" s="6" t="s">
        <v>75</v>
      </c>
      <c r="G52" s="7" t="s">
        <v>57</v>
      </c>
      <c r="H52" s="4">
        <v>1</v>
      </c>
      <c r="I52" s="4">
        <v>1</v>
      </c>
      <c r="J52" s="4">
        <v>1</v>
      </c>
      <c r="K52" s="13">
        <v>9819</v>
      </c>
      <c r="L52" s="8"/>
    </row>
    <row r="53" spans="1:12" s="1" customFormat="1" ht="165.95" customHeight="1">
      <c r="A53" s="4">
        <v>52</v>
      </c>
      <c r="B53" s="10" t="s">
        <v>10</v>
      </c>
      <c r="C53" s="10"/>
      <c r="D53" s="9" t="str">
        <f>HYPERLINK("http://7flowers-decor.ru/upload/1c_catalog/import_files/4008789171009.jpg")</f>
        <v>http://7flowers-decor.ru/upload/1c_catalog/import_files/4008789171009.jpg</v>
      </c>
      <c r="E53" s="4">
        <v>4008789171009</v>
      </c>
      <c r="F53" s="6" t="s">
        <v>76</v>
      </c>
      <c r="G53" s="7" t="s">
        <v>15</v>
      </c>
      <c r="H53" s="4">
        <v>1</v>
      </c>
      <c r="I53" s="4">
        <v>3</v>
      </c>
      <c r="J53" s="4">
        <v>32</v>
      </c>
      <c r="K53" s="13">
        <v>1533</v>
      </c>
      <c r="L53" s="8"/>
    </row>
    <row r="54" spans="1:12" s="1" customFormat="1" ht="165.95" customHeight="1">
      <c r="A54" s="4">
        <v>53</v>
      </c>
      <c r="B54" s="10" t="s">
        <v>10</v>
      </c>
      <c r="C54" s="10"/>
      <c r="D54" s="9" t="str">
        <f>HYPERLINK("http://7flowers-decor.ru/upload/1c_catalog/import_files/4008789173003.jpg")</f>
        <v>http://7flowers-decor.ru/upload/1c_catalog/import_files/4008789173003.jpg</v>
      </c>
      <c r="E54" s="4">
        <v>4008789173003</v>
      </c>
      <c r="F54" s="6" t="s">
        <v>77</v>
      </c>
      <c r="G54" s="7" t="s">
        <v>15</v>
      </c>
      <c r="H54" s="4">
        <v>1</v>
      </c>
      <c r="I54" s="4">
        <v>3</v>
      </c>
      <c r="J54" s="4">
        <v>6</v>
      </c>
      <c r="K54" s="13">
        <v>2096</v>
      </c>
      <c r="L54" s="8"/>
    </row>
    <row r="55" spans="1:12" s="1" customFormat="1" ht="165.95" customHeight="1">
      <c r="A55" s="4">
        <v>54</v>
      </c>
      <c r="B55" s="10" t="s">
        <v>10</v>
      </c>
      <c r="C55" s="10"/>
      <c r="D55" s="9" t="str">
        <f>HYPERLINK("http://7flowers-decor.ru/upload/1c_catalog/import_files/4008789177001.jpg")</f>
        <v>http://7flowers-decor.ru/upload/1c_catalog/import_files/4008789177001.jpg</v>
      </c>
      <c r="E55" s="4">
        <v>4008789177001</v>
      </c>
      <c r="F55" s="6" t="s">
        <v>78</v>
      </c>
      <c r="G55" s="7" t="s">
        <v>15</v>
      </c>
      <c r="H55" s="4">
        <v>1</v>
      </c>
      <c r="I55" s="4">
        <v>3</v>
      </c>
      <c r="J55" s="4">
        <v>22</v>
      </c>
      <c r="K55" s="13">
        <v>3180</v>
      </c>
      <c r="L55" s="8"/>
    </row>
    <row r="56" spans="1:12" s="1" customFormat="1" ht="165.95" customHeight="1">
      <c r="A56" s="4">
        <v>55</v>
      </c>
      <c r="B56" s="10" t="s">
        <v>10</v>
      </c>
      <c r="C56" s="10"/>
      <c r="D56" s="9" t="str">
        <f>HYPERLINK("http://7flowers-decor.ru/upload/1c_catalog/import_files/4008789172006.jpg")</f>
        <v>http://7flowers-decor.ru/upload/1c_catalog/import_files/4008789172006.jpg</v>
      </c>
      <c r="E56" s="4">
        <v>4008789172006</v>
      </c>
      <c r="F56" s="6" t="s">
        <v>79</v>
      </c>
      <c r="G56" s="7" t="s">
        <v>15</v>
      </c>
      <c r="H56" s="4">
        <v>1</v>
      </c>
      <c r="I56" s="4">
        <v>4</v>
      </c>
      <c r="J56" s="4">
        <v>18</v>
      </c>
      <c r="K56" s="13">
        <v>945</v>
      </c>
      <c r="L56" s="8"/>
    </row>
    <row r="57" spans="1:12" s="1" customFormat="1" ht="165.95" customHeight="1">
      <c r="A57" s="4">
        <v>56</v>
      </c>
      <c r="B57" s="10" t="s">
        <v>10</v>
      </c>
      <c r="C57" s="10"/>
      <c r="D57" s="9" t="str">
        <f>HYPERLINK("http://7flowers-decor.ru/upload/1c_catalog/import_files/4008789145000.jpg")</f>
        <v>http://7flowers-decor.ru/upload/1c_catalog/import_files/4008789145000.jpg</v>
      </c>
      <c r="E57" s="4">
        <v>4008789145000</v>
      </c>
      <c r="F57" s="6" t="s">
        <v>80</v>
      </c>
      <c r="G57" s="7" t="s">
        <v>15</v>
      </c>
      <c r="H57" s="4">
        <v>1</v>
      </c>
      <c r="I57" s="4">
        <v>4</v>
      </c>
      <c r="J57" s="4">
        <v>12</v>
      </c>
      <c r="K57" s="13">
        <v>7110</v>
      </c>
      <c r="L57" s="8"/>
    </row>
    <row r="58" spans="1:12" s="1" customFormat="1" ht="165.95" customHeight="1">
      <c r="A58" s="4">
        <v>57</v>
      </c>
      <c r="B58" s="10" t="s">
        <v>10</v>
      </c>
      <c r="C58" s="10"/>
      <c r="D58" s="9" t="str">
        <f>HYPERLINK("http://7flowers-decor.ru/upload/1c_catalog/import_files/4008789146007.jpg")</f>
        <v>http://7flowers-decor.ru/upload/1c_catalog/import_files/4008789146007.jpg</v>
      </c>
      <c r="E58" s="4">
        <v>4008789146007</v>
      </c>
      <c r="F58" s="6" t="s">
        <v>81</v>
      </c>
      <c r="G58" s="7" t="s">
        <v>15</v>
      </c>
      <c r="H58" s="4">
        <v>1</v>
      </c>
      <c r="I58" s="4">
        <v>4</v>
      </c>
      <c r="J58" s="4">
        <v>10</v>
      </c>
      <c r="K58" s="13">
        <v>9819</v>
      </c>
      <c r="L58" s="8"/>
    </row>
    <row r="59" spans="1:12" s="1" customFormat="1" ht="165.95" customHeight="1">
      <c r="A59" s="4">
        <v>58</v>
      </c>
      <c r="B59" s="10" t="s">
        <v>10</v>
      </c>
      <c r="C59" s="10"/>
      <c r="D59" s="9" t="str">
        <f>HYPERLINK("http://7flowers-decor.ru/upload/1c_catalog/import_files/4008789160294.jpg")</f>
        <v>http://7flowers-decor.ru/upload/1c_catalog/import_files/4008789160294.jpg</v>
      </c>
      <c r="E59" s="4">
        <v>4008789160294</v>
      </c>
      <c r="F59" s="6" t="s">
        <v>82</v>
      </c>
      <c r="G59" s="7" t="s">
        <v>12</v>
      </c>
      <c r="H59" s="4">
        <v>1</v>
      </c>
      <c r="I59" s="4">
        <v>4</v>
      </c>
      <c r="J59" s="4">
        <v>13</v>
      </c>
      <c r="K59" s="13">
        <v>1758</v>
      </c>
      <c r="L59" s="8"/>
    </row>
    <row r="60" spans="1:12" s="1" customFormat="1" ht="165.95" customHeight="1">
      <c r="A60" s="4">
        <v>59</v>
      </c>
      <c r="B60" s="10" t="s">
        <v>10</v>
      </c>
      <c r="C60" s="10"/>
      <c r="D60" s="9" t="str">
        <f>HYPERLINK("http://7flowers-decor.ru/upload/1c_catalog/import_files/4008789160492.jpg")</f>
        <v>http://7flowers-decor.ru/upload/1c_catalog/import_files/4008789160492.jpg</v>
      </c>
      <c r="E60" s="4">
        <v>4008789160492</v>
      </c>
      <c r="F60" s="6" t="s">
        <v>83</v>
      </c>
      <c r="G60" s="7" t="s">
        <v>12</v>
      </c>
      <c r="H60" s="4">
        <v>1</v>
      </c>
      <c r="I60" s="4">
        <v>4</v>
      </c>
      <c r="J60" s="4">
        <v>16</v>
      </c>
      <c r="K60" s="13">
        <v>2503</v>
      </c>
      <c r="L60" s="8"/>
    </row>
    <row r="61" spans="1:12" s="1" customFormat="1" ht="165.95" customHeight="1">
      <c r="A61" s="4">
        <v>60</v>
      </c>
      <c r="B61" s="10" t="s">
        <v>10</v>
      </c>
      <c r="C61" s="10"/>
      <c r="D61" s="9" t="str">
        <f>HYPERLINK("http://7flowers-decor.ru/upload/1c_catalog/import_files/4008789160690.jpg")</f>
        <v>http://7flowers-decor.ru/upload/1c_catalog/import_files/4008789160690.jpg</v>
      </c>
      <c r="E61" s="4">
        <v>4008789160690</v>
      </c>
      <c r="F61" s="6" t="s">
        <v>84</v>
      </c>
      <c r="G61" s="7" t="s">
        <v>12</v>
      </c>
      <c r="H61" s="4">
        <v>1</v>
      </c>
      <c r="I61" s="4">
        <v>3</v>
      </c>
      <c r="J61" s="4">
        <v>17</v>
      </c>
      <c r="K61" s="13">
        <v>3384</v>
      </c>
      <c r="L61" s="8"/>
    </row>
    <row r="62" spans="1:12" s="1" customFormat="1" ht="165.95" customHeight="1">
      <c r="A62" s="4">
        <v>61</v>
      </c>
      <c r="B62" s="10" t="s">
        <v>10</v>
      </c>
      <c r="C62" s="10"/>
      <c r="D62" s="9" t="str">
        <f>HYPERLINK("http://7flowers-decor.ru/upload/1c_catalog/import_files/4008789160232.jpg")</f>
        <v>http://7flowers-decor.ru/upload/1c_catalog/import_files/4008789160232.jpg</v>
      </c>
      <c r="E62" s="4">
        <v>4008789160232</v>
      </c>
      <c r="F62" s="6" t="s">
        <v>85</v>
      </c>
      <c r="G62" s="7" t="s">
        <v>63</v>
      </c>
      <c r="H62" s="4">
        <v>1</v>
      </c>
      <c r="I62" s="4">
        <v>4</v>
      </c>
      <c r="J62" s="4">
        <v>5</v>
      </c>
      <c r="K62" s="13">
        <v>1758</v>
      </c>
      <c r="L62" s="8"/>
    </row>
    <row r="63" spans="1:12" s="1" customFormat="1" ht="165.95" customHeight="1">
      <c r="A63" s="4">
        <v>62</v>
      </c>
      <c r="B63" s="10" t="s">
        <v>10</v>
      </c>
      <c r="C63" s="10"/>
      <c r="D63" s="9" t="str">
        <f>HYPERLINK("http://7flowers-decor.ru/upload/1c_catalog/import_files/4008789160836.jpg")</f>
        <v>http://7flowers-decor.ru/upload/1c_catalog/import_files/4008789160836.jpg</v>
      </c>
      <c r="E63" s="4">
        <v>4008789160836</v>
      </c>
      <c r="F63" s="6" t="s">
        <v>86</v>
      </c>
      <c r="G63" s="7" t="s">
        <v>63</v>
      </c>
      <c r="H63" s="4">
        <v>1</v>
      </c>
      <c r="I63" s="4">
        <v>3</v>
      </c>
      <c r="J63" s="4">
        <v>2</v>
      </c>
      <c r="K63" s="13">
        <v>4738</v>
      </c>
      <c r="L63" s="8"/>
    </row>
    <row r="64" spans="1:12" s="1" customFormat="1" ht="165.95" customHeight="1">
      <c r="A64" s="4">
        <v>63</v>
      </c>
      <c r="B64" s="10" t="s">
        <v>10</v>
      </c>
      <c r="C64" s="10"/>
      <c r="D64" s="9" t="str">
        <f>HYPERLINK("http://7flowers-decor.ru/upload/1c_catalog/import_files/4008789160218.jpg")</f>
        <v>http://7flowers-decor.ru/upload/1c_catalog/import_files/4008789160218.jpg</v>
      </c>
      <c r="E64" s="4">
        <v>4008789160218</v>
      </c>
      <c r="F64" s="6" t="s">
        <v>87</v>
      </c>
      <c r="G64" s="7" t="s">
        <v>48</v>
      </c>
      <c r="H64" s="4">
        <v>1</v>
      </c>
      <c r="I64" s="4">
        <v>4</v>
      </c>
      <c r="J64" s="4">
        <v>36</v>
      </c>
      <c r="K64" s="13">
        <v>1758</v>
      </c>
      <c r="L64" s="8"/>
    </row>
    <row r="65" spans="1:12" s="1" customFormat="1" ht="165.95" customHeight="1">
      <c r="A65" s="4">
        <v>64</v>
      </c>
      <c r="B65" s="10" t="s">
        <v>10</v>
      </c>
      <c r="C65" s="10"/>
      <c r="D65" s="9" t="str">
        <f>HYPERLINK("http://7flowers-decor.ru/upload/1c_catalog/import_files/4008789160416.jpg")</f>
        <v>http://7flowers-decor.ru/upload/1c_catalog/import_files/4008789160416.jpg</v>
      </c>
      <c r="E65" s="4">
        <v>4008789160416</v>
      </c>
      <c r="F65" s="6" t="s">
        <v>88</v>
      </c>
      <c r="G65" s="7" t="s">
        <v>48</v>
      </c>
      <c r="H65" s="4">
        <v>1</v>
      </c>
      <c r="I65" s="4">
        <v>4</v>
      </c>
      <c r="J65" s="4">
        <v>17</v>
      </c>
      <c r="K65" s="13">
        <v>2503</v>
      </c>
      <c r="L65" s="8"/>
    </row>
    <row r="66" spans="1:12" s="1" customFormat="1" ht="165.95" customHeight="1">
      <c r="A66" s="4">
        <v>65</v>
      </c>
      <c r="B66" s="10" t="s">
        <v>10</v>
      </c>
      <c r="C66" s="10"/>
      <c r="D66" s="9" t="str">
        <f>HYPERLINK("http://7flowers-decor.ru/upload/1c_catalog/import_files/4008789160614.jpg")</f>
        <v>http://7flowers-decor.ru/upload/1c_catalog/import_files/4008789160614.jpg</v>
      </c>
      <c r="E66" s="4">
        <v>4008789160614</v>
      </c>
      <c r="F66" s="6" t="s">
        <v>89</v>
      </c>
      <c r="G66" s="7" t="s">
        <v>48</v>
      </c>
      <c r="H66" s="4">
        <v>1</v>
      </c>
      <c r="I66" s="4">
        <v>3</v>
      </c>
      <c r="J66" s="4">
        <v>12</v>
      </c>
      <c r="K66" s="13">
        <v>3384</v>
      </c>
      <c r="L66" s="8"/>
    </row>
    <row r="67" spans="1:12" s="1" customFormat="1" ht="165.95" customHeight="1">
      <c r="A67" s="4">
        <v>66</v>
      </c>
      <c r="B67" s="10" t="s">
        <v>10</v>
      </c>
      <c r="C67" s="10"/>
      <c r="D67" s="9" t="str">
        <f>HYPERLINK("http://7flowers-decor.ru/upload/1c_catalog/import_files/4008789160812.jpg")</f>
        <v>http://7flowers-decor.ru/upload/1c_catalog/import_files/4008789160812.jpg</v>
      </c>
      <c r="E67" s="4">
        <v>4008789160812</v>
      </c>
      <c r="F67" s="6" t="s">
        <v>90</v>
      </c>
      <c r="G67" s="7" t="s">
        <v>48</v>
      </c>
      <c r="H67" s="4">
        <v>1</v>
      </c>
      <c r="I67" s="4">
        <v>3</v>
      </c>
      <c r="J67" s="4">
        <v>11</v>
      </c>
      <c r="K67" s="13">
        <v>4738</v>
      </c>
      <c r="L67" s="8"/>
    </row>
    <row r="68" spans="1:12" s="1" customFormat="1" ht="165.95" customHeight="1">
      <c r="A68" s="4">
        <v>67</v>
      </c>
      <c r="B68" s="10" t="s">
        <v>10</v>
      </c>
      <c r="C68" s="10"/>
      <c r="D68" s="9" t="str">
        <f>HYPERLINK("http://7flowers-decor.ru/upload/1c_catalog/import_files/4008789160270.jpg")</f>
        <v>http://7flowers-decor.ru/upload/1c_catalog/import_files/4008789160270.jpg</v>
      </c>
      <c r="E68" s="4">
        <v>4008789160270</v>
      </c>
      <c r="F68" s="6" t="s">
        <v>91</v>
      </c>
      <c r="G68" s="7" t="s">
        <v>92</v>
      </c>
      <c r="H68" s="4">
        <v>1</v>
      </c>
      <c r="I68" s="4">
        <v>3</v>
      </c>
      <c r="J68" s="4">
        <v>6</v>
      </c>
      <c r="K68" s="13">
        <v>1758</v>
      </c>
      <c r="L68" s="8"/>
    </row>
    <row r="69" spans="1:12" s="1" customFormat="1" ht="165.95" customHeight="1">
      <c r="A69" s="4">
        <v>68</v>
      </c>
      <c r="B69" s="10" t="s">
        <v>10</v>
      </c>
      <c r="C69" s="10"/>
      <c r="D69" s="9" t="str">
        <f>HYPERLINK("http://7flowers-decor.ru/upload/1c_catalog/import_files/4008789160478.jpg")</f>
        <v>http://7flowers-decor.ru/upload/1c_catalog/import_files/4008789160478.jpg</v>
      </c>
      <c r="E69" s="4">
        <v>4008789160478</v>
      </c>
      <c r="F69" s="6" t="s">
        <v>93</v>
      </c>
      <c r="G69" s="7" t="s">
        <v>92</v>
      </c>
      <c r="H69" s="4">
        <v>1</v>
      </c>
      <c r="I69" s="4">
        <v>3</v>
      </c>
      <c r="J69" s="4">
        <v>36</v>
      </c>
      <c r="K69" s="13">
        <v>2503</v>
      </c>
      <c r="L69" s="8"/>
    </row>
    <row r="70" spans="1:12" s="1" customFormat="1" ht="165.95" customHeight="1">
      <c r="A70" s="4">
        <v>69</v>
      </c>
      <c r="B70" s="10" t="s">
        <v>10</v>
      </c>
      <c r="C70" s="10"/>
      <c r="D70" s="9" t="str">
        <f>HYPERLINK("http://7flowers-decor.ru/upload/1c_catalog/import_files/4008789160676.jpg")</f>
        <v>http://7flowers-decor.ru/upload/1c_catalog/import_files/4008789160676.jpg</v>
      </c>
      <c r="E70" s="4">
        <v>4008789160676</v>
      </c>
      <c r="F70" s="6" t="s">
        <v>94</v>
      </c>
      <c r="G70" s="7" t="s">
        <v>92</v>
      </c>
      <c r="H70" s="4">
        <v>1</v>
      </c>
      <c r="I70" s="4">
        <v>3</v>
      </c>
      <c r="J70" s="4">
        <v>17</v>
      </c>
      <c r="K70" s="13">
        <v>3384</v>
      </c>
      <c r="L70" s="8"/>
    </row>
    <row r="71" spans="1:12" s="1" customFormat="1" ht="165.95" customHeight="1">
      <c r="A71" s="4">
        <v>70</v>
      </c>
      <c r="B71" s="10" t="s">
        <v>10</v>
      </c>
      <c r="C71" s="10"/>
      <c r="D71" s="9" t="str">
        <f>HYPERLINK("http://7flowers-decor.ru/upload/1c_catalog/import_files/4008789160454.jpg")</f>
        <v>http://7flowers-decor.ru/upload/1c_catalog/import_files/4008789160454.jpg</v>
      </c>
      <c r="E71" s="4">
        <v>4008789160454</v>
      </c>
      <c r="F71" s="6" t="s">
        <v>95</v>
      </c>
      <c r="G71" s="7" t="s">
        <v>55</v>
      </c>
      <c r="H71" s="4">
        <v>1</v>
      </c>
      <c r="I71" s="4">
        <v>4</v>
      </c>
      <c r="J71" s="4">
        <v>5</v>
      </c>
      <c r="K71" s="13">
        <v>2503</v>
      </c>
      <c r="L71" s="8"/>
    </row>
    <row r="72" spans="1:12" s="1" customFormat="1" ht="165.95" customHeight="1">
      <c r="A72" s="4">
        <v>71</v>
      </c>
      <c r="B72" s="10" t="s">
        <v>10</v>
      </c>
      <c r="C72" s="10"/>
      <c r="D72" s="9" t="str">
        <f>HYPERLINK("http://7flowers-decor.ru/upload/1c_catalog/import_files/4008789160652.jpg")</f>
        <v>http://7flowers-decor.ru/upload/1c_catalog/import_files/4008789160652.jpg</v>
      </c>
      <c r="E72" s="4">
        <v>4008789160652</v>
      </c>
      <c r="F72" s="6" t="s">
        <v>96</v>
      </c>
      <c r="G72" s="7" t="s">
        <v>55</v>
      </c>
      <c r="H72" s="4">
        <v>1</v>
      </c>
      <c r="I72" s="4">
        <v>3</v>
      </c>
      <c r="J72" s="4">
        <v>1</v>
      </c>
      <c r="K72" s="13">
        <v>3384</v>
      </c>
      <c r="L72" s="8"/>
    </row>
    <row r="73" spans="1:12" s="1" customFormat="1" ht="165.95" customHeight="1">
      <c r="A73" s="4">
        <v>72</v>
      </c>
      <c r="B73" s="10" t="s">
        <v>10</v>
      </c>
      <c r="C73" s="10"/>
      <c r="D73" s="9" t="str">
        <f>HYPERLINK("http://7flowers-decor.ru/upload/1c_catalog/import_files/4008789160850.jpg")</f>
        <v>http://7flowers-decor.ru/upload/1c_catalog/import_files/4008789160850.jpg</v>
      </c>
      <c r="E73" s="4">
        <v>4008789160850</v>
      </c>
      <c r="F73" s="6" t="s">
        <v>97</v>
      </c>
      <c r="G73" s="7" t="s">
        <v>55</v>
      </c>
      <c r="H73" s="4">
        <v>1</v>
      </c>
      <c r="I73" s="4">
        <v>3</v>
      </c>
      <c r="J73" s="4">
        <v>7</v>
      </c>
      <c r="K73" s="13">
        <v>4738</v>
      </c>
      <c r="L73" s="8"/>
    </row>
    <row r="74" spans="1:12" s="1" customFormat="1" ht="165.95" customHeight="1">
      <c r="A74" s="4">
        <v>73</v>
      </c>
      <c r="B74" s="10" t="s">
        <v>10</v>
      </c>
      <c r="C74" s="10"/>
      <c r="D74" s="9" t="str">
        <f>HYPERLINK("http://7flowers-decor.ru/upload/1c_catalog/import_files/4008789161055.jpg")</f>
        <v>http://7flowers-decor.ru/upload/1c_catalog/import_files/4008789161055.jpg</v>
      </c>
      <c r="E74" s="4">
        <v>4008789161055</v>
      </c>
      <c r="F74" s="6" t="s">
        <v>98</v>
      </c>
      <c r="G74" s="7" t="s">
        <v>55</v>
      </c>
      <c r="H74" s="4">
        <v>1</v>
      </c>
      <c r="I74" s="4">
        <v>2</v>
      </c>
      <c r="J74" s="4">
        <v>1</v>
      </c>
      <c r="K74" s="13">
        <v>6771</v>
      </c>
      <c r="L74" s="8"/>
    </row>
    <row r="75" spans="1:12" s="1" customFormat="1" ht="165.95" customHeight="1">
      <c r="A75" s="4">
        <v>74</v>
      </c>
      <c r="B75" s="10" t="s">
        <v>10</v>
      </c>
      <c r="C75" s="10"/>
      <c r="D75" s="9" t="str">
        <f>HYPERLINK("http://7flowers-decor.ru/upload/1c_catalog/import_files/4008789160287.jpg")</f>
        <v>http://7flowers-decor.ru/upload/1c_catalog/import_files/4008789160287.jpg</v>
      </c>
      <c r="E75" s="4">
        <v>4008789160287</v>
      </c>
      <c r="F75" s="6" t="s">
        <v>99</v>
      </c>
      <c r="G75" s="7" t="s">
        <v>57</v>
      </c>
      <c r="H75" s="4">
        <v>1</v>
      </c>
      <c r="I75" s="4">
        <v>4</v>
      </c>
      <c r="J75" s="4">
        <v>2</v>
      </c>
      <c r="K75" s="13">
        <v>1758</v>
      </c>
      <c r="L75" s="8"/>
    </row>
    <row r="76" spans="1:12" s="1" customFormat="1" ht="165.95" customHeight="1">
      <c r="A76" s="4">
        <v>75</v>
      </c>
      <c r="B76" s="10" t="s">
        <v>10</v>
      </c>
      <c r="C76" s="10"/>
      <c r="D76" s="9" t="str">
        <f>HYPERLINK("http://7flowers-decor.ru/upload/1c_catalog/import_files/4008789160683.jpg")</f>
        <v>http://7flowers-decor.ru/upload/1c_catalog/import_files/4008789160683.jpg</v>
      </c>
      <c r="E76" s="4">
        <v>4008789160683</v>
      </c>
      <c r="F76" s="6" t="s">
        <v>100</v>
      </c>
      <c r="G76" s="7" t="s">
        <v>57</v>
      </c>
      <c r="H76" s="4">
        <v>1</v>
      </c>
      <c r="I76" s="4">
        <v>3</v>
      </c>
      <c r="J76" s="4">
        <v>5</v>
      </c>
      <c r="K76" s="13">
        <v>3384</v>
      </c>
      <c r="L76" s="8"/>
    </row>
    <row r="77" spans="1:12" s="1" customFormat="1" ht="165.95" customHeight="1">
      <c r="A77" s="4">
        <v>76</v>
      </c>
      <c r="B77" s="10" t="s">
        <v>10</v>
      </c>
      <c r="C77" s="10"/>
      <c r="D77" s="9" t="str">
        <f>HYPERLINK("http://7flowers-decor.ru/upload/1c_catalog/import_files/4008789160881.jpg")</f>
        <v>http://7flowers-decor.ru/upload/1c_catalog/import_files/4008789160881.jpg</v>
      </c>
      <c r="E77" s="4">
        <v>4008789160881</v>
      </c>
      <c r="F77" s="6" t="s">
        <v>101</v>
      </c>
      <c r="G77" s="7" t="s">
        <v>57</v>
      </c>
      <c r="H77" s="4">
        <v>1</v>
      </c>
      <c r="I77" s="4">
        <v>3</v>
      </c>
      <c r="J77" s="4">
        <v>3</v>
      </c>
      <c r="K77" s="13">
        <v>4738</v>
      </c>
      <c r="L77" s="8"/>
    </row>
    <row r="78" spans="1:12" s="1" customFormat="1" ht="165.95" customHeight="1">
      <c r="A78" s="4">
        <v>77</v>
      </c>
      <c r="B78" s="10" t="s">
        <v>10</v>
      </c>
      <c r="C78" s="10"/>
      <c r="D78" s="9" t="str">
        <f>HYPERLINK("http://7flowers-decor.ru/upload/1c_catalog/import_files/4008789160225.jpg")</f>
        <v>http://7flowers-decor.ru/upload/1c_catalog/import_files/4008789160225.jpg</v>
      </c>
      <c r="E78" s="4">
        <v>4008789160225</v>
      </c>
      <c r="F78" s="6" t="s">
        <v>102</v>
      </c>
      <c r="G78" s="7" t="s">
        <v>103</v>
      </c>
      <c r="H78" s="4">
        <v>1</v>
      </c>
      <c r="I78" s="4">
        <v>4</v>
      </c>
      <c r="J78" s="4">
        <v>10</v>
      </c>
      <c r="K78" s="13">
        <v>1758</v>
      </c>
      <c r="L78" s="8"/>
    </row>
    <row r="79" spans="1:12" s="1" customFormat="1" ht="165.95" customHeight="1">
      <c r="A79" s="4">
        <v>78</v>
      </c>
      <c r="B79" s="10" t="s">
        <v>10</v>
      </c>
      <c r="C79" s="10"/>
      <c r="D79" s="9" t="str">
        <f>HYPERLINK("http://7flowers-decor.ru/upload/1c_catalog/import_files/4008789160201.jpg")</f>
        <v>http://7flowers-decor.ru/upload/1c_catalog/import_files/4008789160201.jpg</v>
      </c>
      <c r="E79" s="4">
        <v>4008789160201</v>
      </c>
      <c r="F79" s="6" t="s">
        <v>104</v>
      </c>
      <c r="G79" s="7" t="s">
        <v>15</v>
      </c>
      <c r="H79" s="4">
        <v>1</v>
      </c>
      <c r="I79" s="4">
        <v>2</v>
      </c>
      <c r="J79" s="4">
        <v>80</v>
      </c>
      <c r="K79" s="13">
        <v>1758</v>
      </c>
      <c r="L79" s="8"/>
    </row>
    <row r="80" spans="1:12" s="1" customFormat="1" ht="165.95" customHeight="1">
      <c r="A80" s="4">
        <v>79</v>
      </c>
      <c r="B80" s="10" t="s">
        <v>10</v>
      </c>
      <c r="C80" s="10"/>
      <c r="D80" s="9" t="str">
        <f>HYPERLINK("http://7flowers-decor.ru/upload/1c_catalog/import_files/4008789160409.jpg")</f>
        <v>http://7flowers-decor.ru/upload/1c_catalog/import_files/4008789160409.jpg</v>
      </c>
      <c r="E80" s="4">
        <v>4008789160409</v>
      </c>
      <c r="F80" s="6" t="s">
        <v>105</v>
      </c>
      <c r="G80" s="7" t="s">
        <v>15</v>
      </c>
      <c r="H80" s="4">
        <v>1</v>
      </c>
      <c r="I80" s="4">
        <v>4</v>
      </c>
      <c r="J80" s="4">
        <v>65</v>
      </c>
      <c r="K80" s="13">
        <v>2503</v>
      </c>
      <c r="L80" s="8"/>
    </row>
    <row r="81" spans="1:12" s="1" customFormat="1" ht="165.95" customHeight="1">
      <c r="A81" s="4">
        <v>80</v>
      </c>
      <c r="B81" s="10" t="s">
        <v>10</v>
      </c>
      <c r="C81" s="10"/>
      <c r="D81" s="9" t="str">
        <f>HYPERLINK("http://7flowers-decor.ru/upload/1c_catalog/import_files/4008789160607.jpg")</f>
        <v>http://7flowers-decor.ru/upload/1c_catalog/import_files/4008789160607.jpg</v>
      </c>
      <c r="E81" s="4">
        <v>4008789160607</v>
      </c>
      <c r="F81" s="6" t="s">
        <v>106</v>
      </c>
      <c r="G81" s="7" t="s">
        <v>15</v>
      </c>
      <c r="H81" s="4">
        <v>1</v>
      </c>
      <c r="I81" s="4">
        <v>4</v>
      </c>
      <c r="J81" s="4">
        <v>49</v>
      </c>
      <c r="K81" s="13">
        <v>3384</v>
      </c>
      <c r="L81" s="8"/>
    </row>
    <row r="82" spans="1:12" s="1" customFormat="1" ht="165.95" customHeight="1">
      <c r="A82" s="4">
        <v>81</v>
      </c>
      <c r="B82" s="10" t="s">
        <v>10</v>
      </c>
      <c r="C82" s="10"/>
      <c r="D82" s="9" t="str">
        <f>HYPERLINK("http://7flowers-decor.ru/upload/1c_catalog/import_files/4008789160805.jpg")</f>
        <v>http://7flowers-decor.ru/upload/1c_catalog/import_files/4008789160805.jpg</v>
      </c>
      <c r="E82" s="4">
        <v>4008789160805</v>
      </c>
      <c r="F82" s="6" t="s">
        <v>107</v>
      </c>
      <c r="G82" s="7" t="s">
        <v>15</v>
      </c>
      <c r="H82" s="4">
        <v>1</v>
      </c>
      <c r="I82" s="4">
        <v>3</v>
      </c>
      <c r="J82" s="4">
        <v>37</v>
      </c>
      <c r="K82" s="13">
        <v>4738</v>
      </c>
      <c r="L82" s="8"/>
    </row>
    <row r="83" spans="1:12" s="1" customFormat="1" ht="165.95" customHeight="1">
      <c r="A83" s="4">
        <v>82</v>
      </c>
      <c r="B83" s="10" t="s">
        <v>10</v>
      </c>
      <c r="C83" s="10"/>
      <c r="D83" s="9" t="str">
        <f>HYPERLINK("http://7flowers-decor.ru/upload/1c_catalog/import_files/4008789161000.jpg")</f>
        <v>http://7flowers-decor.ru/upload/1c_catalog/import_files/4008789161000.jpg</v>
      </c>
      <c r="E83" s="4">
        <v>4008789161000</v>
      </c>
      <c r="F83" s="6" t="s">
        <v>108</v>
      </c>
      <c r="G83" s="7" t="s">
        <v>15</v>
      </c>
      <c r="H83" s="4">
        <v>1</v>
      </c>
      <c r="I83" s="4">
        <v>2</v>
      </c>
      <c r="J83" s="4">
        <v>18</v>
      </c>
      <c r="K83" s="13">
        <v>6771</v>
      </c>
      <c r="L83" s="8"/>
    </row>
    <row r="84" spans="1:12" s="1" customFormat="1" ht="165.95" customHeight="1">
      <c r="A84" s="4">
        <v>83</v>
      </c>
      <c r="B84" s="10" t="s">
        <v>10</v>
      </c>
      <c r="C84" s="10"/>
      <c r="D84" s="9" t="str">
        <f>HYPERLINK("http://7flowers-decor.ru/upload/1c_catalog/import_files/4008789131836.jpg")</f>
        <v>http://7flowers-decor.ru/upload/1c_catalog/import_files/4008789131836.jpg</v>
      </c>
      <c r="E84" s="4">
        <v>4008789131836</v>
      </c>
      <c r="F84" s="6" t="s">
        <v>109</v>
      </c>
      <c r="G84" s="7" t="s">
        <v>110</v>
      </c>
      <c r="H84" s="4">
        <v>1</v>
      </c>
      <c r="I84" s="4">
        <v>4</v>
      </c>
      <c r="J84" s="4">
        <v>33</v>
      </c>
      <c r="K84" s="13">
        <v>1185</v>
      </c>
      <c r="L84" s="8"/>
    </row>
    <row r="85" spans="1:12" s="1" customFormat="1" ht="165.95" customHeight="1">
      <c r="A85" s="4">
        <v>84</v>
      </c>
      <c r="B85" s="10" t="s">
        <v>10</v>
      </c>
      <c r="C85" s="10"/>
      <c r="D85" s="9" t="str">
        <f>HYPERLINK("http://7flowers-decor.ru/upload/1c_catalog/import_files/4008789132031.jpg")</f>
        <v>http://7flowers-decor.ru/upload/1c_catalog/import_files/4008789132031.jpg</v>
      </c>
      <c r="E85" s="4">
        <v>4008789132031</v>
      </c>
      <c r="F85" s="6" t="s">
        <v>111</v>
      </c>
      <c r="G85" s="7" t="s">
        <v>110</v>
      </c>
      <c r="H85" s="4">
        <v>1</v>
      </c>
      <c r="I85" s="4">
        <v>4</v>
      </c>
      <c r="J85" s="4">
        <v>20</v>
      </c>
      <c r="K85" s="13">
        <v>1758</v>
      </c>
      <c r="L85" s="8"/>
    </row>
    <row r="86" spans="1:12" s="1" customFormat="1" ht="165.95" customHeight="1">
      <c r="A86" s="4">
        <v>85</v>
      </c>
      <c r="B86" s="10" t="s">
        <v>10</v>
      </c>
      <c r="C86" s="10"/>
      <c r="D86" s="9" t="str">
        <f>HYPERLINK("http://7flowers-decor.ru/upload/1c_catalog/import_files/4008789132437.jpg")</f>
        <v>http://7flowers-decor.ru/upload/1c_catalog/import_files/4008789132437.jpg</v>
      </c>
      <c r="E86" s="4">
        <v>4008789132437</v>
      </c>
      <c r="F86" s="6" t="s">
        <v>112</v>
      </c>
      <c r="G86" s="7" t="s">
        <v>110</v>
      </c>
      <c r="H86" s="4">
        <v>1</v>
      </c>
      <c r="I86" s="4">
        <v>3</v>
      </c>
      <c r="J86" s="4">
        <v>2</v>
      </c>
      <c r="K86" s="13">
        <v>3045</v>
      </c>
      <c r="L86" s="8"/>
    </row>
    <row r="87" spans="1:12" s="1" customFormat="1" ht="165.95" customHeight="1">
      <c r="A87" s="4">
        <v>86</v>
      </c>
      <c r="B87" s="10" t="s">
        <v>10</v>
      </c>
      <c r="C87" s="10"/>
      <c r="D87" s="9" t="str">
        <f>HYPERLINK("http://7flowers-decor.ru/upload/1c_catalog/import_files/4008789131850.jpg")</f>
        <v>http://7flowers-decor.ru/upload/1c_catalog/import_files/4008789131850.jpg</v>
      </c>
      <c r="E87" s="4">
        <v>4008789131850</v>
      </c>
      <c r="F87" s="6" t="s">
        <v>113</v>
      </c>
      <c r="G87" s="7" t="s">
        <v>39</v>
      </c>
      <c r="H87" s="4">
        <v>1</v>
      </c>
      <c r="I87" s="4">
        <v>4</v>
      </c>
      <c r="J87" s="4">
        <v>7</v>
      </c>
      <c r="K87" s="13">
        <v>1185</v>
      </c>
      <c r="L87" s="8"/>
    </row>
    <row r="88" spans="1:12" s="1" customFormat="1" ht="165.95" customHeight="1">
      <c r="A88" s="4">
        <v>87</v>
      </c>
      <c r="B88" s="10" t="s">
        <v>10</v>
      </c>
      <c r="C88" s="10"/>
      <c r="D88" s="9" t="str">
        <f>HYPERLINK("http://7flowers-decor.ru/upload/1c_catalog/import_files/4008789131843.jpg")</f>
        <v>http://7flowers-decor.ru/upload/1c_catalog/import_files/4008789131843.jpg</v>
      </c>
      <c r="E88" s="4">
        <v>4008789131843</v>
      </c>
      <c r="F88" s="6" t="s">
        <v>114</v>
      </c>
      <c r="G88" s="7" t="s">
        <v>41</v>
      </c>
      <c r="H88" s="4">
        <v>1</v>
      </c>
      <c r="I88" s="4">
        <v>4</v>
      </c>
      <c r="J88" s="4">
        <v>11</v>
      </c>
      <c r="K88" s="13">
        <v>1185</v>
      </c>
      <c r="L88" s="8"/>
    </row>
    <row r="89" spans="1:12" s="1" customFormat="1" ht="165.95" customHeight="1">
      <c r="A89" s="4">
        <v>88</v>
      </c>
      <c r="B89" s="10" t="s">
        <v>10</v>
      </c>
      <c r="C89" s="10"/>
      <c r="D89" s="9" t="str">
        <f>HYPERLINK("http://7flowers-decor.ru/upload/1c_catalog/import_files/4008789131706.jpg")</f>
        <v>http://7flowers-decor.ru/upload/1c_catalog/import_files/4008789131706.jpg</v>
      </c>
      <c r="E89" s="4">
        <v>4008789131706</v>
      </c>
      <c r="F89" s="6" t="s">
        <v>115</v>
      </c>
      <c r="G89" s="7" t="s">
        <v>15</v>
      </c>
      <c r="H89" s="4">
        <v>1</v>
      </c>
      <c r="I89" s="4">
        <v>2</v>
      </c>
      <c r="J89" s="4">
        <v>62</v>
      </c>
      <c r="K89" s="13">
        <v>1185</v>
      </c>
      <c r="L89" s="8"/>
    </row>
    <row r="90" spans="1:12" s="1" customFormat="1" ht="165.95" customHeight="1">
      <c r="A90" s="4">
        <v>89</v>
      </c>
      <c r="B90" s="10" t="s">
        <v>10</v>
      </c>
      <c r="C90" s="10"/>
      <c r="D90" s="9" t="str">
        <f>HYPERLINK("http://7flowers-decor.ru/upload/1c_catalog/import_files/4008789131904.jpg")</f>
        <v>http://7flowers-decor.ru/upload/1c_catalog/import_files/4008789131904.jpg</v>
      </c>
      <c r="E90" s="4">
        <v>4008789131904</v>
      </c>
      <c r="F90" s="6" t="s">
        <v>116</v>
      </c>
      <c r="G90" s="7" t="s">
        <v>15</v>
      </c>
      <c r="H90" s="4">
        <v>1</v>
      </c>
      <c r="I90" s="4">
        <v>2</v>
      </c>
      <c r="J90" s="4">
        <v>11</v>
      </c>
      <c r="K90" s="13">
        <v>1758</v>
      </c>
      <c r="L90" s="8"/>
    </row>
    <row r="91" spans="1:12" s="1" customFormat="1" ht="165.95" customHeight="1">
      <c r="A91" s="4">
        <v>90</v>
      </c>
      <c r="B91" s="10" t="s">
        <v>10</v>
      </c>
      <c r="C91" s="10"/>
      <c r="D91" s="9" t="str">
        <f>HYPERLINK("http://7flowers-decor.ru/upload/1c_catalog/import_files/4008789131515.jpg")</f>
        <v>http://7flowers-decor.ru/upload/1c_catalog/import_files/4008789131515.jpg</v>
      </c>
      <c r="E91" s="4">
        <v>4008789131515</v>
      </c>
      <c r="F91" s="6" t="s">
        <v>117</v>
      </c>
      <c r="G91" s="7" t="s">
        <v>110</v>
      </c>
      <c r="H91" s="4">
        <v>1</v>
      </c>
      <c r="I91" s="4">
        <v>2</v>
      </c>
      <c r="J91" s="4">
        <v>3</v>
      </c>
      <c r="K91" s="13">
        <v>6771</v>
      </c>
      <c r="L91" s="8"/>
    </row>
    <row r="92" spans="1:12" s="1" customFormat="1" ht="165.95" customHeight="1">
      <c r="A92" s="4">
        <v>91</v>
      </c>
      <c r="B92" s="10" t="s">
        <v>10</v>
      </c>
      <c r="C92" s="10"/>
      <c r="D92" s="9" t="str">
        <f>HYPERLINK("http://7flowers-decor.ru/upload/1c_catalog/import_files/4008789131607.jpg")</f>
        <v>http://7flowers-decor.ru/upload/1c_catalog/import_files/4008789131607.jpg</v>
      </c>
      <c r="E92" s="4">
        <v>4008789131607</v>
      </c>
      <c r="F92" s="6" t="s">
        <v>118</v>
      </c>
      <c r="G92" s="7" t="s">
        <v>15</v>
      </c>
      <c r="H92" s="4">
        <v>1</v>
      </c>
      <c r="I92" s="4">
        <v>3</v>
      </c>
      <c r="J92" s="4">
        <v>15</v>
      </c>
      <c r="K92" s="13">
        <v>2029</v>
      </c>
      <c r="L92" s="8"/>
    </row>
    <row r="93" spans="1:12" s="1" customFormat="1" ht="165.95" customHeight="1">
      <c r="A93" s="4">
        <v>92</v>
      </c>
      <c r="B93" s="10" t="s">
        <v>10</v>
      </c>
      <c r="C93" s="10"/>
      <c r="D93" s="9" t="str">
        <f>HYPERLINK("http://7flowers-decor.ru/upload/1c_catalog/import_files/4008789131300.jpg")</f>
        <v>http://7flowers-decor.ru/upload/1c_catalog/import_files/4008789131300.jpg</v>
      </c>
      <c r="E93" s="4">
        <v>4008789131300</v>
      </c>
      <c r="F93" s="6" t="s">
        <v>119</v>
      </c>
      <c r="G93" s="7" t="s">
        <v>15</v>
      </c>
      <c r="H93" s="4">
        <v>1</v>
      </c>
      <c r="I93" s="4">
        <v>2</v>
      </c>
      <c r="J93" s="4">
        <v>18</v>
      </c>
      <c r="K93" s="13">
        <v>3384</v>
      </c>
      <c r="L93" s="8"/>
    </row>
    <row r="94" spans="1:12" s="1" customFormat="1" ht="165.95" customHeight="1">
      <c r="A94" s="4">
        <v>93</v>
      </c>
      <c r="B94" s="10" t="s">
        <v>10</v>
      </c>
      <c r="C94" s="10"/>
      <c r="D94" s="9" t="str">
        <f>HYPERLINK("http://7flowers-decor.ru/upload/1c_catalog/import_files/4008789153852.jpg")</f>
        <v>http://7flowers-decor.ru/upload/1c_catalog/import_files/4008789153852.jpg</v>
      </c>
      <c r="E94" s="4">
        <v>4008789153852</v>
      </c>
      <c r="F94" s="6" t="s">
        <v>120</v>
      </c>
      <c r="G94" s="7" t="s">
        <v>48</v>
      </c>
      <c r="H94" s="4">
        <v>1</v>
      </c>
      <c r="I94" s="4">
        <v>1</v>
      </c>
      <c r="J94" s="4">
        <v>41</v>
      </c>
      <c r="K94" s="13">
        <v>5074</v>
      </c>
      <c r="L94" s="8"/>
    </row>
    <row r="95" spans="1:12" s="1" customFormat="1" ht="165.95" customHeight="1">
      <c r="A95" s="4">
        <v>94</v>
      </c>
      <c r="B95" s="10" t="s">
        <v>10</v>
      </c>
      <c r="C95" s="10"/>
      <c r="D95" s="9" t="str">
        <f>HYPERLINK("http://7flowers-decor.ru/upload/1c_catalog/import_files/4008789153951.jpg")</f>
        <v>http://7flowers-decor.ru/upload/1c_catalog/import_files/4008789153951.jpg</v>
      </c>
      <c r="E95" s="4">
        <v>4008789153951</v>
      </c>
      <c r="F95" s="6" t="s">
        <v>121</v>
      </c>
      <c r="G95" s="7" t="s">
        <v>48</v>
      </c>
      <c r="H95" s="4">
        <v>1</v>
      </c>
      <c r="I95" s="4">
        <v>1</v>
      </c>
      <c r="J95" s="4">
        <v>23</v>
      </c>
      <c r="K95" s="13">
        <v>7244</v>
      </c>
      <c r="L95" s="8"/>
    </row>
    <row r="96" spans="1:12" s="1" customFormat="1" ht="165.95" customHeight="1">
      <c r="A96" s="4">
        <v>95</v>
      </c>
      <c r="B96" s="10" t="s">
        <v>10</v>
      </c>
      <c r="C96" s="10"/>
      <c r="D96" s="9" t="str">
        <f>HYPERLINK("http://7flowers-decor.ru/upload/1c_catalog/import_files/4008789153807.jpg")</f>
        <v>http://7flowers-decor.ru/upload/1c_catalog/import_files/4008789153807.jpg</v>
      </c>
      <c r="E96" s="4">
        <v>4008789153807</v>
      </c>
      <c r="F96" s="6" t="s">
        <v>122</v>
      </c>
      <c r="G96" s="7" t="s">
        <v>15</v>
      </c>
      <c r="H96" s="4">
        <v>1</v>
      </c>
      <c r="I96" s="4">
        <v>1</v>
      </c>
      <c r="J96" s="4">
        <v>9</v>
      </c>
      <c r="K96" s="13">
        <v>5074</v>
      </c>
      <c r="L96" s="8"/>
    </row>
    <row r="97" spans="1:12" s="1" customFormat="1" ht="165.95" customHeight="1">
      <c r="A97" s="4">
        <v>96</v>
      </c>
      <c r="B97" s="10" t="s">
        <v>10</v>
      </c>
      <c r="C97" s="10"/>
      <c r="D97" s="9" t="str">
        <f>HYPERLINK("http://7flowers-decor.ru/upload/1c_catalog/import_files/4008789113030.jpg")</f>
        <v>http://7flowers-decor.ru/upload/1c_catalog/import_files/4008789113030.jpg</v>
      </c>
      <c r="E97" s="4">
        <v>4008789113030</v>
      </c>
      <c r="F97" s="6" t="s">
        <v>123</v>
      </c>
      <c r="G97" s="7" t="s">
        <v>63</v>
      </c>
      <c r="H97" s="4">
        <v>1</v>
      </c>
      <c r="I97" s="4">
        <v>3</v>
      </c>
      <c r="J97" s="4">
        <v>5</v>
      </c>
      <c r="K97" s="13">
        <v>3841</v>
      </c>
      <c r="L97" s="8"/>
    </row>
    <row r="98" spans="1:12" s="1" customFormat="1" ht="165.95" customHeight="1">
      <c r="A98" s="4">
        <v>97</v>
      </c>
      <c r="B98" s="10" t="s">
        <v>10</v>
      </c>
      <c r="C98" s="10"/>
      <c r="D98" s="9" t="str">
        <f>HYPERLINK("http://7flowers-decor.ru/upload/1c_catalog/import_files/4008789113092.jpg")</f>
        <v>http://7flowers-decor.ru/upload/1c_catalog/import_files/4008789113092.jpg</v>
      </c>
      <c r="E98" s="4">
        <v>4008789113092</v>
      </c>
      <c r="F98" s="6" t="s">
        <v>124</v>
      </c>
      <c r="G98" s="7" t="s">
        <v>12</v>
      </c>
      <c r="H98" s="4">
        <v>1</v>
      </c>
      <c r="I98" s="4">
        <v>3</v>
      </c>
      <c r="J98" s="4">
        <v>19</v>
      </c>
      <c r="K98" s="13">
        <v>3841</v>
      </c>
      <c r="L98" s="8"/>
    </row>
    <row r="99" spans="1:12" s="1" customFormat="1" ht="165.95" customHeight="1">
      <c r="A99" s="4">
        <v>98</v>
      </c>
      <c r="B99" s="10" t="s">
        <v>10</v>
      </c>
      <c r="C99" s="10"/>
      <c r="D99" s="9" t="str">
        <f>HYPERLINK("http://7flowers-decor.ru/upload/1c_catalog/import_files/4008789117090.jpg")</f>
        <v>http://7flowers-decor.ru/upload/1c_catalog/import_files/4008789117090.jpg</v>
      </c>
      <c r="E99" s="4">
        <v>4008789117090</v>
      </c>
      <c r="F99" s="6" t="s">
        <v>125</v>
      </c>
      <c r="G99" s="7" t="s">
        <v>12</v>
      </c>
      <c r="H99" s="4">
        <v>1</v>
      </c>
      <c r="I99" s="4">
        <v>2</v>
      </c>
      <c r="J99" s="4">
        <v>4</v>
      </c>
      <c r="K99" s="13">
        <v>7787</v>
      </c>
      <c r="L99" s="8"/>
    </row>
    <row r="100" spans="1:12" s="1" customFormat="1" ht="165.95" customHeight="1">
      <c r="A100" s="4">
        <v>99</v>
      </c>
      <c r="B100" s="10" t="s">
        <v>10</v>
      </c>
      <c r="C100" s="10"/>
      <c r="D100" s="9" t="str">
        <f>HYPERLINK("http://7flowers-decor.ru/upload/1c_catalog/import_files/4008789180919.jpg")</f>
        <v>http://7flowers-decor.ru/upload/1c_catalog/import_files/4008789180919.jpg</v>
      </c>
      <c r="E100" s="4">
        <v>4008789180919</v>
      </c>
      <c r="F100" s="6" t="s">
        <v>126</v>
      </c>
      <c r="G100" s="7" t="s">
        <v>66</v>
      </c>
      <c r="H100" s="4">
        <v>1</v>
      </c>
      <c r="I100" s="4">
        <v>3</v>
      </c>
      <c r="J100" s="4">
        <v>17</v>
      </c>
      <c r="K100" s="13">
        <v>3841</v>
      </c>
      <c r="L100" s="8"/>
    </row>
    <row r="101" spans="1:12" s="1" customFormat="1" ht="165.95" customHeight="1">
      <c r="A101" s="4">
        <v>100</v>
      </c>
      <c r="B101" s="10" t="s">
        <v>10</v>
      </c>
      <c r="C101" s="10"/>
      <c r="D101" s="9" t="str">
        <f>HYPERLINK("http://7flowers-decor.ru/upload/1c_catalog/import_files/4008789180940.jpg")</f>
        <v>http://7flowers-decor.ru/upload/1c_catalog/import_files/4008789180940.jpg</v>
      </c>
      <c r="E101" s="4">
        <v>4008789180940</v>
      </c>
      <c r="F101" s="6" t="s">
        <v>127</v>
      </c>
      <c r="G101" s="7" t="s">
        <v>66</v>
      </c>
      <c r="H101" s="4">
        <v>1</v>
      </c>
      <c r="I101" s="4">
        <v>2</v>
      </c>
      <c r="J101" s="4">
        <v>5</v>
      </c>
      <c r="K101" s="13">
        <v>7787</v>
      </c>
      <c r="L101" s="8"/>
    </row>
    <row r="102" spans="1:12" s="1" customFormat="1" ht="165.95" customHeight="1">
      <c r="A102" s="4">
        <v>101</v>
      </c>
      <c r="B102" s="10" t="s">
        <v>10</v>
      </c>
      <c r="C102" s="10"/>
      <c r="D102" s="9" t="str">
        <f>HYPERLINK("http://7flowers-decor.ru/upload/1c_catalog/import_files/4008789180278.jpg")</f>
        <v>http://7flowers-decor.ru/upload/1c_catalog/import_files/4008789180278.jpg</v>
      </c>
      <c r="E102" s="4">
        <v>4008789180278</v>
      </c>
      <c r="F102" s="6" t="s">
        <v>128</v>
      </c>
      <c r="G102" s="7" t="s">
        <v>66</v>
      </c>
      <c r="H102" s="4">
        <v>1</v>
      </c>
      <c r="I102" s="4">
        <v>1</v>
      </c>
      <c r="J102" s="4">
        <v>1</v>
      </c>
      <c r="K102" s="13">
        <v>12689</v>
      </c>
      <c r="L102" s="8"/>
    </row>
    <row r="103" spans="1:12" s="1" customFormat="1" ht="165.95" customHeight="1">
      <c r="A103" s="4">
        <v>102</v>
      </c>
      <c r="B103" s="10" t="s">
        <v>10</v>
      </c>
      <c r="C103" s="10"/>
      <c r="D103" s="9" t="str">
        <f>HYPERLINK("http://7flowers-decor.ru/upload/1c_catalog/import_files/4008789180902.jpg")</f>
        <v>http://7flowers-decor.ru/upload/1c_catalog/import_files/4008789180902.jpg</v>
      </c>
      <c r="E103" s="4">
        <v>4008789180902</v>
      </c>
      <c r="F103" s="6" t="s">
        <v>129</v>
      </c>
      <c r="G103" s="7" t="s">
        <v>92</v>
      </c>
      <c r="H103" s="4">
        <v>1</v>
      </c>
      <c r="I103" s="4">
        <v>3</v>
      </c>
      <c r="J103" s="4">
        <v>6</v>
      </c>
      <c r="K103" s="13">
        <v>3841</v>
      </c>
      <c r="L103" s="8"/>
    </row>
    <row r="104" spans="1:12" s="1" customFormat="1" ht="165.95" customHeight="1">
      <c r="A104" s="4">
        <v>103</v>
      </c>
      <c r="B104" s="10" t="s">
        <v>10</v>
      </c>
      <c r="C104" s="10"/>
      <c r="D104" s="9" t="str">
        <f>HYPERLINK("http://7flowers-decor.ru/upload/1c_catalog/import_files/4008789113085.jpg")</f>
        <v>http://7flowers-decor.ru/upload/1c_catalog/import_files/4008789113085.jpg</v>
      </c>
      <c r="E104" s="4">
        <v>4008789113085</v>
      </c>
      <c r="F104" s="6" t="s">
        <v>130</v>
      </c>
      <c r="G104" s="7" t="s">
        <v>57</v>
      </c>
      <c r="H104" s="4">
        <v>1</v>
      </c>
      <c r="I104" s="4">
        <v>3</v>
      </c>
      <c r="J104" s="4">
        <v>39</v>
      </c>
      <c r="K104" s="13">
        <v>3841</v>
      </c>
      <c r="L104" s="8"/>
    </row>
    <row r="105" spans="1:12" s="1" customFormat="1" ht="165.95" customHeight="1">
      <c r="A105" s="4">
        <v>104</v>
      </c>
      <c r="B105" s="10" t="s">
        <v>10</v>
      </c>
      <c r="C105" s="10"/>
      <c r="D105" s="9" t="str">
        <f>HYPERLINK("http://7flowers-decor.ru/upload/1c_catalog/import_files/4008789117083.jpg")</f>
        <v>http://7flowers-decor.ru/upload/1c_catalog/import_files/4008789117083.jpg</v>
      </c>
      <c r="E105" s="4">
        <v>4008789117083</v>
      </c>
      <c r="F105" s="6" t="s">
        <v>131</v>
      </c>
      <c r="G105" s="7" t="s">
        <v>57</v>
      </c>
      <c r="H105" s="4">
        <v>1</v>
      </c>
      <c r="I105" s="4">
        <v>2</v>
      </c>
      <c r="J105" s="4">
        <v>3</v>
      </c>
      <c r="K105" s="13">
        <v>7787</v>
      </c>
      <c r="L105" s="8"/>
    </row>
    <row r="106" spans="1:12" s="1" customFormat="1" ht="165.95" customHeight="1">
      <c r="A106" s="4">
        <v>105</v>
      </c>
      <c r="B106" s="10" t="s">
        <v>10</v>
      </c>
      <c r="C106" s="10"/>
      <c r="D106" s="9" t="str">
        <f>HYPERLINK("http://7flowers-decor.ru/upload/1c_catalog/import_files/4008789113009.jpg")</f>
        <v>http://7flowers-decor.ru/upload/1c_catalog/import_files/4008789113009.jpg</v>
      </c>
      <c r="E106" s="4">
        <v>4008789113009</v>
      </c>
      <c r="F106" s="6" t="s">
        <v>132</v>
      </c>
      <c r="G106" s="7" t="s">
        <v>15</v>
      </c>
      <c r="H106" s="4">
        <v>1</v>
      </c>
      <c r="I106" s="4">
        <v>3</v>
      </c>
      <c r="J106" s="4">
        <v>24</v>
      </c>
      <c r="K106" s="13">
        <v>3841</v>
      </c>
      <c r="L106" s="8"/>
    </row>
    <row r="107" spans="1:12" s="1" customFormat="1" ht="165.95" customHeight="1">
      <c r="A107" s="4">
        <v>106</v>
      </c>
      <c r="B107" s="10" t="s">
        <v>10</v>
      </c>
      <c r="C107" s="10"/>
      <c r="D107" s="9" t="str">
        <f>HYPERLINK("http://7flowers-decor.ru/upload/1c_catalog/import_files/4008789117007.jpg")</f>
        <v>http://7flowers-decor.ru/upload/1c_catalog/import_files/4008789117007.jpg</v>
      </c>
      <c r="E107" s="4">
        <v>4008789117007</v>
      </c>
      <c r="F107" s="6" t="s">
        <v>133</v>
      </c>
      <c r="G107" s="7" t="s">
        <v>15</v>
      </c>
      <c r="H107" s="4">
        <v>1</v>
      </c>
      <c r="I107" s="4">
        <v>2</v>
      </c>
      <c r="J107" s="4">
        <v>28</v>
      </c>
      <c r="K107" s="13">
        <v>7787</v>
      </c>
      <c r="L107" s="8"/>
    </row>
    <row r="108" spans="1:12" s="1" customFormat="1" ht="165.95" customHeight="1">
      <c r="A108" s="4">
        <v>107</v>
      </c>
      <c r="B108" s="10" t="s">
        <v>10</v>
      </c>
      <c r="C108" s="10"/>
      <c r="D108" s="9" t="str">
        <f>HYPERLINK("http://7flowers-decor.ru/upload/1c_catalog/import_files/4008789180209.jpg")</f>
        <v>http://7flowers-decor.ru/upload/1c_catalog/import_files/4008789180209.jpg</v>
      </c>
      <c r="E108" s="4">
        <v>4008789180209</v>
      </c>
      <c r="F108" s="6" t="s">
        <v>134</v>
      </c>
      <c r="G108" s="7" t="s">
        <v>15</v>
      </c>
      <c r="H108" s="4">
        <v>1</v>
      </c>
      <c r="I108" s="4">
        <v>1</v>
      </c>
      <c r="J108" s="4">
        <v>5</v>
      </c>
      <c r="K108" s="13">
        <v>12689</v>
      </c>
      <c r="L108" s="8"/>
    </row>
    <row r="109" spans="1:12" s="1" customFormat="1" ht="165.95" customHeight="1">
      <c r="A109" s="4">
        <v>108</v>
      </c>
      <c r="B109" s="10" t="s">
        <v>10</v>
      </c>
      <c r="C109" s="10"/>
      <c r="D109" s="9" t="str">
        <f>HYPERLINK("http://7flowers-decor.ru/upload/1c_catalog/import_files/4008789182395.jpg")</f>
        <v>http://7flowers-decor.ru/upload/1c_catalog/import_files/4008789182395.jpg</v>
      </c>
      <c r="E109" s="4">
        <v>4008789182395</v>
      </c>
      <c r="F109" s="6" t="s">
        <v>135</v>
      </c>
      <c r="G109" s="7" t="s">
        <v>12</v>
      </c>
      <c r="H109" s="4">
        <v>1</v>
      </c>
      <c r="I109" s="4">
        <v>1</v>
      </c>
      <c r="J109" s="4">
        <v>1</v>
      </c>
      <c r="K109" s="13">
        <v>12869</v>
      </c>
      <c r="L109" s="8"/>
    </row>
    <row r="110" spans="1:12" s="1" customFormat="1" ht="165.95" customHeight="1">
      <c r="A110" s="4">
        <v>109</v>
      </c>
      <c r="B110" s="10" t="s">
        <v>10</v>
      </c>
      <c r="C110" s="10"/>
      <c r="D110" s="9" t="str">
        <f>HYPERLINK("http://7flowers-decor.ru/upload/1c_catalog/import_files/4008789182302.jpg")</f>
        <v>http://7flowers-decor.ru/upload/1c_catalog/import_files/4008789182302.jpg</v>
      </c>
      <c r="E110" s="4">
        <v>4008789182302</v>
      </c>
      <c r="F110" s="6" t="s">
        <v>136</v>
      </c>
      <c r="G110" s="7" t="s">
        <v>15</v>
      </c>
      <c r="H110" s="4">
        <v>1</v>
      </c>
      <c r="I110" s="4">
        <v>1</v>
      </c>
      <c r="J110" s="4">
        <v>2</v>
      </c>
      <c r="K110" s="13">
        <v>12869</v>
      </c>
      <c r="L110" s="8"/>
    </row>
    <row r="111" spans="1:12" s="1" customFormat="1" ht="165.95" customHeight="1">
      <c r="A111" s="4">
        <v>110</v>
      </c>
      <c r="B111" s="10" t="s">
        <v>10</v>
      </c>
      <c r="C111" s="10"/>
      <c r="D111" s="9" t="str">
        <f>HYPERLINK("http://7flowers-decor.ru/upload/1c_catalog/import_files/4008789181848.jpg")</f>
        <v>http://7flowers-decor.ru/upload/1c_catalog/import_files/4008789181848.jpg</v>
      </c>
      <c r="E111" s="4">
        <v>4008789181848</v>
      </c>
      <c r="F111" s="6" t="s">
        <v>137</v>
      </c>
      <c r="G111" s="7" t="s">
        <v>63</v>
      </c>
      <c r="H111" s="4">
        <v>1</v>
      </c>
      <c r="I111" s="4">
        <v>2</v>
      </c>
      <c r="J111" s="4">
        <v>6</v>
      </c>
      <c r="K111" s="13">
        <v>5620</v>
      </c>
      <c r="L111" s="8"/>
    </row>
    <row r="112" spans="1:12" s="1" customFormat="1" ht="165.95" customHeight="1">
      <c r="A112" s="4">
        <v>111</v>
      </c>
      <c r="B112" s="10" t="s">
        <v>10</v>
      </c>
      <c r="C112" s="10"/>
      <c r="D112" s="9" t="str">
        <f>HYPERLINK("http://7flowers-decor.ru/upload/1c_catalog/import_files/4008789181947.jpg")</f>
        <v>http://7flowers-decor.ru/upload/1c_catalog/import_files/4008789181947.jpg</v>
      </c>
      <c r="E112" s="4">
        <v>4008789181947</v>
      </c>
      <c r="F112" s="6" t="s">
        <v>138</v>
      </c>
      <c r="G112" s="7" t="s">
        <v>63</v>
      </c>
      <c r="H112" s="4">
        <v>1</v>
      </c>
      <c r="I112" s="4">
        <v>2</v>
      </c>
      <c r="J112" s="4">
        <v>5</v>
      </c>
      <c r="K112" s="13">
        <v>10158</v>
      </c>
      <c r="L112" s="8"/>
    </row>
    <row r="113" spans="1:12" s="1" customFormat="1" ht="165.95" customHeight="1">
      <c r="A113" s="4">
        <v>112</v>
      </c>
      <c r="B113" s="10" t="s">
        <v>10</v>
      </c>
      <c r="C113" s="10"/>
      <c r="D113" s="9" t="str">
        <f>HYPERLINK("http://7flowers-decor.ru/upload/1c_catalog/import_files/4008789181640.jpg")</f>
        <v>http://7flowers-decor.ru/upload/1c_catalog/import_files/4008789181640.jpg</v>
      </c>
      <c r="E113" s="4">
        <v>4008789181640</v>
      </c>
      <c r="F113" s="6" t="s">
        <v>139</v>
      </c>
      <c r="G113" s="7" t="s">
        <v>63</v>
      </c>
      <c r="H113" s="4">
        <v>1</v>
      </c>
      <c r="I113" s="4">
        <v>1</v>
      </c>
      <c r="J113" s="4">
        <v>1</v>
      </c>
      <c r="K113" s="13">
        <v>16257</v>
      </c>
      <c r="L113" s="8"/>
    </row>
    <row r="114" spans="1:12" s="1" customFormat="1" ht="165.95" customHeight="1">
      <c r="A114" s="4">
        <v>113</v>
      </c>
      <c r="B114" s="10" t="s">
        <v>10</v>
      </c>
      <c r="C114" s="10"/>
      <c r="D114" s="9" t="str">
        <f>HYPERLINK("http://7flowers-decor.ru/upload/1c_catalog/import_files/4008789184696.jpg")</f>
        <v>http://7flowers-decor.ru/upload/1c_catalog/import_files/4008789184696.jpg</v>
      </c>
      <c r="E114" s="4">
        <v>4008789184696</v>
      </c>
      <c r="F114" s="6" t="s">
        <v>140</v>
      </c>
      <c r="G114" s="7" t="s">
        <v>12</v>
      </c>
      <c r="H114" s="4">
        <v>1</v>
      </c>
      <c r="I114" s="4">
        <v>3</v>
      </c>
      <c r="J114" s="4">
        <v>9</v>
      </c>
      <c r="K114" s="13">
        <v>2973</v>
      </c>
      <c r="L114" s="8"/>
    </row>
    <row r="115" spans="1:12" s="1" customFormat="1" ht="165.95" customHeight="1">
      <c r="A115" s="4">
        <v>114</v>
      </c>
      <c r="B115" s="10" t="s">
        <v>10</v>
      </c>
      <c r="C115" s="10"/>
      <c r="D115" s="9" t="str">
        <f>HYPERLINK("http://7flowers-decor.ru/upload/1c_catalog/import_files/4008789181961.jpg")</f>
        <v>http://7flowers-decor.ru/upload/1c_catalog/import_files/4008789181961.jpg</v>
      </c>
      <c r="E115" s="4">
        <v>4008789181961</v>
      </c>
      <c r="F115" s="6" t="s">
        <v>141</v>
      </c>
      <c r="G115" s="7" t="s">
        <v>12</v>
      </c>
      <c r="H115" s="4">
        <v>1</v>
      </c>
      <c r="I115" s="4">
        <v>2</v>
      </c>
      <c r="J115" s="4">
        <v>12</v>
      </c>
      <c r="K115" s="13">
        <v>10158</v>
      </c>
      <c r="L115" s="8"/>
    </row>
    <row r="116" spans="1:12" s="1" customFormat="1" ht="165.95" customHeight="1">
      <c r="A116" s="4">
        <v>115</v>
      </c>
      <c r="B116" s="10" t="s">
        <v>10</v>
      </c>
      <c r="C116" s="10"/>
      <c r="D116" s="9" t="str">
        <f>HYPERLINK("http://7flowers-decor.ru/upload/1c_catalog/import_files/4008789184771.jpg")</f>
        <v>http://7flowers-decor.ru/upload/1c_catalog/import_files/4008789184771.jpg</v>
      </c>
      <c r="E116" s="4">
        <v>4008789184771</v>
      </c>
      <c r="F116" s="6" t="s">
        <v>142</v>
      </c>
      <c r="G116" s="7" t="s">
        <v>66</v>
      </c>
      <c r="H116" s="4">
        <v>1</v>
      </c>
      <c r="I116" s="4">
        <v>3</v>
      </c>
      <c r="J116" s="4">
        <v>11</v>
      </c>
      <c r="K116" s="13">
        <v>2973</v>
      </c>
      <c r="L116" s="8"/>
    </row>
    <row r="117" spans="1:12" s="1" customFormat="1" ht="165.95" customHeight="1">
      <c r="A117" s="4">
        <v>116</v>
      </c>
      <c r="B117" s="10" t="s">
        <v>10</v>
      </c>
      <c r="C117" s="10"/>
      <c r="D117" s="9" t="str">
        <f>HYPERLINK("http://7flowers-decor.ru/upload/1c_catalog/import_files/4008789181923.jpg")</f>
        <v>http://7flowers-decor.ru/upload/1c_catalog/import_files/4008789181923.jpg</v>
      </c>
      <c r="E117" s="4">
        <v>4008789181923</v>
      </c>
      <c r="F117" s="6" t="s">
        <v>143</v>
      </c>
      <c r="G117" s="7" t="s">
        <v>66</v>
      </c>
      <c r="H117" s="4">
        <v>1</v>
      </c>
      <c r="I117" s="4">
        <v>2</v>
      </c>
      <c r="J117" s="4">
        <v>12</v>
      </c>
      <c r="K117" s="13">
        <v>10158</v>
      </c>
      <c r="L117" s="8"/>
    </row>
    <row r="118" spans="1:12" s="1" customFormat="1" ht="165.95" customHeight="1">
      <c r="A118" s="4">
        <v>117</v>
      </c>
      <c r="B118" s="10" t="s">
        <v>10</v>
      </c>
      <c r="C118" s="10"/>
      <c r="D118" s="9" t="str">
        <f>HYPERLINK("http://7flowers-decor.ru/upload/1c_catalog/import_files/4008789181831.jpg")</f>
        <v>http://7flowers-decor.ru/upload/1c_catalog/import_files/4008789181831.jpg</v>
      </c>
      <c r="E118" s="4">
        <v>4008789181831</v>
      </c>
      <c r="F118" s="6" t="s">
        <v>144</v>
      </c>
      <c r="G118" s="7" t="s">
        <v>92</v>
      </c>
      <c r="H118" s="4">
        <v>1</v>
      </c>
      <c r="I118" s="4">
        <v>2</v>
      </c>
      <c r="J118" s="4">
        <v>24</v>
      </c>
      <c r="K118" s="13">
        <v>5620</v>
      </c>
      <c r="L118" s="8"/>
    </row>
    <row r="119" spans="1:12" s="1" customFormat="1" ht="165.95" customHeight="1">
      <c r="A119" s="4">
        <v>118</v>
      </c>
      <c r="B119" s="10" t="s">
        <v>10</v>
      </c>
      <c r="C119" s="10"/>
      <c r="D119" s="9" t="str">
        <f>HYPERLINK("http://7flowers-decor.ru/upload/1c_catalog/import_files/4008789184641.jpg")</f>
        <v>http://7flowers-decor.ru/upload/1c_catalog/import_files/4008789184641.jpg</v>
      </c>
      <c r="E119" s="4">
        <v>4008789184641</v>
      </c>
      <c r="F119" s="6" t="s">
        <v>145</v>
      </c>
      <c r="G119" s="7" t="s">
        <v>55</v>
      </c>
      <c r="H119" s="4">
        <v>1</v>
      </c>
      <c r="I119" s="4">
        <v>3</v>
      </c>
      <c r="J119" s="4">
        <v>3</v>
      </c>
      <c r="K119" s="13">
        <v>2973</v>
      </c>
      <c r="L119" s="8"/>
    </row>
    <row r="120" spans="1:12" s="1" customFormat="1" ht="165.95" customHeight="1">
      <c r="A120" s="4">
        <v>119</v>
      </c>
      <c r="B120" s="10" t="s">
        <v>10</v>
      </c>
      <c r="C120" s="10"/>
      <c r="D120" s="9" t="str">
        <f>HYPERLINK("http://7flowers-decor.ru/upload/1c_catalog/import_files/4008789182142.jpg")</f>
        <v>http://7flowers-decor.ru/upload/1c_catalog/import_files/4008789182142.jpg</v>
      </c>
      <c r="E120" s="4">
        <v>4008789182142</v>
      </c>
      <c r="F120" s="6" t="s">
        <v>146</v>
      </c>
      <c r="G120" s="7" t="s">
        <v>55</v>
      </c>
      <c r="H120" s="4">
        <v>1</v>
      </c>
      <c r="I120" s="4">
        <v>2</v>
      </c>
      <c r="J120" s="4">
        <v>12</v>
      </c>
      <c r="K120" s="13">
        <v>5620</v>
      </c>
      <c r="L120" s="8"/>
    </row>
    <row r="121" spans="1:12" s="1" customFormat="1" ht="165.95" customHeight="1">
      <c r="A121" s="4">
        <v>120</v>
      </c>
      <c r="B121" s="10" t="s">
        <v>10</v>
      </c>
      <c r="C121" s="10"/>
      <c r="D121" s="9" t="str">
        <f>HYPERLINK("http://7flowers-decor.ru/upload/1c_catalog/import_files/4008789181855.jpg")</f>
        <v>http://7flowers-decor.ru/upload/1c_catalog/import_files/4008789181855.jpg</v>
      </c>
      <c r="E121" s="4">
        <v>4008789181855</v>
      </c>
      <c r="F121" s="6" t="s">
        <v>147</v>
      </c>
      <c r="G121" s="7" t="s">
        <v>57</v>
      </c>
      <c r="H121" s="4">
        <v>1</v>
      </c>
      <c r="I121" s="4">
        <v>2</v>
      </c>
      <c r="J121" s="4">
        <v>13</v>
      </c>
      <c r="K121" s="13">
        <v>5620</v>
      </c>
      <c r="L121" s="8"/>
    </row>
    <row r="122" spans="1:12" s="1" customFormat="1" ht="165.95" customHeight="1">
      <c r="A122" s="4">
        <v>121</v>
      </c>
      <c r="B122" s="10" t="s">
        <v>10</v>
      </c>
      <c r="C122" s="10"/>
      <c r="D122" s="9" t="str">
        <f>HYPERLINK("http://7flowers-decor.ru/upload/1c_catalog/import_files/4008789184603.jpg")</f>
        <v>http://7flowers-decor.ru/upload/1c_catalog/import_files/4008789184603.jpg</v>
      </c>
      <c r="E122" s="4">
        <v>4008789184603</v>
      </c>
      <c r="F122" s="6" t="s">
        <v>148</v>
      </c>
      <c r="G122" s="7" t="s">
        <v>15</v>
      </c>
      <c r="H122" s="4">
        <v>1</v>
      </c>
      <c r="I122" s="4">
        <v>3</v>
      </c>
      <c r="J122" s="4">
        <v>24</v>
      </c>
      <c r="K122" s="13">
        <v>2973</v>
      </c>
      <c r="L122" s="8"/>
    </row>
    <row r="123" spans="1:12" s="1" customFormat="1" ht="165.95" customHeight="1">
      <c r="A123" s="4">
        <v>122</v>
      </c>
      <c r="B123" s="10" t="s">
        <v>10</v>
      </c>
      <c r="C123" s="10"/>
      <c r="D123" s="9" t="str">
        <f>HYPERLINK("http://7flowers-decor.ru/upload/1c_catalog/import_files/4008789181817.jpg")</f>
        <v>http://7flowers-decor.ru/upload/1c_catalog/import_files/4008789181817.jpg</v>
      </c>
      <c r="E123" s="4">
        <v>4008789181817</v>
      </c>
      <c r="F123" s="6" t="s">
        <v>149</v>
      </c>
      <c r="G123" s="7" t="s">
        <v>15</v>
      </c>
      <c r="H123" s="4">
        <v>1</v>
      </c>
      <c r="I123" s="4">
        <v>2</v>
      </c>
      <c r="J123" s="4">
        <v>12</v>
      </c>
      <c r="K123" s="13">
        <v>5620</v>
      </c>
      <c r="L123" s="8"/>
    </row>
    <row r="124" spans="1:12" s="1" customFormat="1" ht="165.95" customHeight="1">
      <c r="A124" s="4">
        <v>123</v>
      </c>
      <c r="B124" s="10" t="s">
        <v>10</v>
      </c>
      <c r="C124" s="10"/>
      <c r="D124" s="9" t="str">
        <f>HYPERLINK("http://7flowers-decor.ru/upload/1c_catalog/import_files/4008789181916.jpg")</f>
        <v>http://7flowers-decor.ru/upload/1c_catalog/import_files/4008789181916.jpg</v>
      </c>
      <c r="E124" s="4">
        <v>4008789181916</v>
      </c>
      <c r="F124" s="6" t="s">
        <v>150</v>
      </c>
      <c r="G124" s="7" t="s">
        <v>15</v>
      </c>
      <c r="H124" s="4">
        <v>1</v>
      </c>
      <c r="I124" s="4">
        <v>2</v>
      </c>
      <c r="J124" s="4">
        <v>35</v>
      </c>
      <c r="K124" s="13">
        <v>10158</v>
      </c>
      <c r="L124" s="8"/>
    </row>
    <row r="125" spans="1:12" s="1" customFormat="1" ht="165.95" customHeight="1">
      <c r="A125" s="4">
        <v>124</v>
      </c>
      <c r="B125" s="10" t="s">
        <v>10</v>
      </c>
      <c r="C125" s="10"/>
      <c r="D125" s="9" t="str">
        <f>HYPERLINK("http://7flowers-decor.ru/upload/1c_catalog/import_files/4008789152428.jpg")</f>
        <v>http://7flowers-decor.ru/upload/1c_catalog/import_files/4008789152428.jpg</v>
      </c>
      <c r="E125" s="4">
        <v>4008789152428</v>
      </c>
      <c r="F125" s="6" t="s">
        <v>151</v>
      </c>
      <c r="G125" s="7" t="s">
        <v>45</v>
      </c>
      <c r="H125" s="4">
        <v>1</v>
      </c>
      <c r="I125" s="4">
        <v>2</v>
      </c>
      <c r="J125" s="4">
        <v>12</v>
      </c>
      <c r="K125" s="13">
        <v>6771</v>
      </c>
      <c r="L125" s="8"/>
    </row>
    <row r="126" spans="1:12" s="1" customFormat="1" ht="165.95" customHeight="1">
      <c r="A126" s="4">
        <v>125</v>
      </c>
      <c r="B126" s="10" t="s">
        <v>10</v>
      </c>
      <c r="C126" s="10"/>
      <c r="D126" s="9" t="str">
        <f>HYPERLINK("http://7flowers-decor.ru/upload/1c_catalog/import_files/4008789152251.jpg")</f>
        <v>http://7flowers-decor.ru/upload/1c_catalog/import_files/4008789152251.jpg</v>
      </c>
      <c r="E126" s="4">
        <v>4008789152251</v>
      </c>
      <c r="F126" s="6" t="s">
        <v>152</v>
      </c>
      <c r="G126" s="7" t="s">
        <v>48</v>
      </c>
      <c r="H126" s="4">
        <v>1</v>
      </c>
      <c r="I126" s="4">
        <v>1</v>
      </c>
      <c r="J126" s="4">
        <v>18</v>
      </c>
      <c r="K126" s="13">
        <v>3384</v>
      </c>
      <c r="L126" s="8"/>
    </row>
    <row r="127" spans="1:12" s="1" customFormat="1" ht="165.95" customHeight="1">
      <c r="A127" s="4">
        <v>126</v>
      </c>
      <c r="B127" s="10" t="s">
        <v>10</v>
      </c>
      <c r="C127" s="10"/>
      <c r="D127" s="9" t="str">
        <f>HYPERLINK("http://7flowers-decor.ru/upload/1c_catalog/import_files/4008789152459.jpg")</f>
        <v>http://7flowers-decor.ru/upload/1c_catalog/import_files/4008789152459.jpg</v>
      </c>
      <c r="E127" s="4">
        <v>4008789152459</v>
      </c>
      <c r="F127" s="6" t="s">
        <v>153</v>
      </c>
      <c r="G127" s="7" t="s">
        <v>48</v>
      </c>
      <c r="H127" s="4">
        <v>1</v>
      </c>
      <c r="I127" s="4">
        <v>2</v>
      </c>
      <c r="J127" s="4">
        <v>26</v>
      </c>
      <c r="K127" s="13">
        <v>6771</v>
      </c>
      <c r="L127" s="8"/>
    </row>
    <row r="128" spans="1:12" s="1" customFormat="1" ht="165.95" customHeight="1">
      <c r="A128" s="4">
        <v>127</v>
      </c>
      <c r="B128" s="10" t="s">
        <v>10</v>
      </c>
      <c r="C128" s="10"/>
      <c r="D128" s="9" t="str">
        <f>HYPERLINK("http://7flowers-decor.ru/upload/1c_catalog/import_files/4008789152268.jpg")</f>
        <v>http://7flowers-decor.ru/upload/1c_catalog/import_files/4008789152268.jpg</v>
      </c>
      <c r="E128" s="4">
        <v>4008789152268</v>
      </c>
      <c r="F128" s="6" t="s">
        <v>154</v>
      </c>
      <c r="G128" s="7" t="s">
        <v>15</v>
      </c>
      <c r="H128" s="4">
        <v>1</v>
      </c>
      <c r="I128" s="4">
        <v>1</v>
      </c>
      <c r="J128" s="4">
        <v>30</v>
      </c>
      <c r="K128" s="13">
        <v>3384</v>
      </c>
      <c r="L128" s="8"/>
    </row>
    <row r="129" spans="1:12" s="1" customFormat="1" ht="165.95" customHeight="1">
      <c r="A129" s="4">
        <v>128</v>
      </c>
      <c r="B129" s="10" t="s">
        <v>10</v>
      </c>
      <c r="C129" s="10"/>
      <c r="D129" s="9" t="str">
        <f>HYPERLINK("http://7flowers-decor.ru/upload/1c_catalog/import_files/4008789152466.jpg")</f>
        <v>http://7flowers-decor.ru/upload/1c_catalog/import_files/4008789152466.jpg</v>
      </c>
      <c r="E129" s="4">
        <v>4008789152466</v>
      </c>
      <c r="F129" s="6" t="s">
        <v>155</v>
      </c>
      <c r="G129" s="7" t="s">
        <v>15</v>
      </c>
      <c r="H129" s="4">
        <v>1</v>
      </c>
      <c r="I129" s="4">
        <v>2</v>
      </c>
      <c r="J129" s="4">
        <v>23</v>
      </c>
      <c r="K129" s="13">
        <v>6771</v>
      </c>
      <c r="L129" s="8"/>
    </row>
    <row r="130" spans="1:12" s="1" customFormat="1" ht="165.95" customHeight="1">
      <c r="A130" s="4">
        <v>129</v>
      </c>
      <c r="B130" s="10" t="s">
        <v>10</v>
      </c>
      <c r="C130" s="10"/>
      <c r="D130" s="9" t="str">
        <f>HYPERLINK("http://7flowers-decor.ru/upload/1c_catalog/import_files/4008789154675.jpg")</f>
        <v>http://7flowers-decor.ru/upload/1c_catalog/import_files/4008789154675.jpg</v>
      </c>
      <c r="E130" s="4">
        <v>4008789154675</v>
      </c>
      <c r="F130" s="6" t="s">
        <v>156</v>
      </c>
      <c r="G130" s="7" t="s">
        <v>157</v>
      </c>
      <c r="H130" s="4">
        <v>1</v>
      </c>
      <c r="I130" s="4">
        <v>3</v>
      </c>
      <c r="J130" s="4">
        <v>12</v>
      </c>
      <c r="K130" s="13">
        <v>1148</v>
      </c>
      <c r="L130" s="8"/>
    </row>
    <row r="131" spans="1:12" s="1" customFormat="1" ht="165.95" customHeight="1">
      <c r="A131" s="4">
        <v>130</v>
      </c>
      <c r="B131" s="10" t="s">
        <v>10</v>
      </c>
      <c r="C131" s="10"/>
      <c r="D131" s="9" t="str">
        <f>HYPERLINK("http://7flowers-decor.ru/upload/1c_catalog/import_files/4008789154651.jpg")</f>
        <v>http://7flowers-decor.ru/upload/1c_catalog/import_files/4008789154651.jpg</v>
      </c>
      <c r="E131" s="4">
        <v>4008789154651</v>
      </c>
      <c r="F131" s="6" t="s">
        <v>158</v>
      </c>
      <c r="G131" s="7" t="s">
        <v>159</v>
      </c>
      <c r="H131" s="4">
        <v>1</v>
      </c>
      <c r="I131" s="4">
        <v>3</v>
      </c>
      <c r="J131" s="4">
        <v>6</v>
      </c>
      <c r="K131" s="13">
        <v>1148</v>
      </c>
      <c r="L131" s="8"/>
    </row>
    <row r="132" spans="1:12" s="1" customFormat="1" ht="165.95" customHeight="1">
      <c r="A132" s="4">
        <v>131</v>
      </c>
      <c r="B132" s="10" t="s">
        <v>10</v>
      </c>
      <c r="C132" s="10"/>
      <c r="D132" s="9" t="str">
        <f>HYPERLINK("http://7flowers-decor.ru/upload/1c_catalog/import_files/4008789154613.jpg")</f>
        <v>http://7flowers-decor.ru/upload/1c_catalog/import_files/4008789154613.jpg</v>
      </c>
      <c r="E132" s="4">
        <v>4008789154613</v>
      </c>
      <c r="F132" s="6" t="s">
        <v>160</v>
      </c>
      <c r="G132" s="7" t="s">
        <v>103</v>
      </c>
      <c r="H132" s="4">
        <v>1</v>
      </c>
      <c r="I132" s="4">
        <v>3</v>
      </c>
      <c r="J132" s="4">
        <v>16</v>
      </c>
      <c r="K132" s="13">
        <v>1148</v>
      </c>
      <c r="L132" s="8"/>
    </row>
    <row r="133" spans="1:12" s="1" customFormat="1" ht="165.95" customHeight="1">
      <c r="A133" s="4">
        <v>132</v>
      </c>
      <c r="B133" s="10" t="s">
        <v>10</v>
      </c>
      <c r="C133" s="10"/>
      <c r="D133" s="9" t="str">
        <f>HYPERLINK("http://7flowers-decor.ru/upload/1c_catalog/import_files/4008789154606.jpg")</f>
        <v>http://7flowers-decor.ru/upload/1c_catalog/import_files/4008789154606.jpg</v>
      </c>
      <c r="E133" s="4">
        <v>4008789154606</v>
      </c>
      <c r="F133" s="6" t="s">
        <v>161</v>
      </c>
      <c r="G133" s="7" t="s">
        <v>162</v>
      </c>
      <c r="H133" s="4">
        <v>1</v>
      </c>
      <c r="I133" s="4">
        <v>3</v>
      </c>
      <c r="J133" s="4">
        <v>1</v>
      </c>
      <c r="K133" s="13">
        <v>1148</v>
      </c>
      <c r="L133" s="8"/>
    </row>
    <row r="134" spans="1:12" s="1" customFormat="1" ht="165.95" customHeight="1">
      <c r="A134" s="4">
        <v>133</v>
      </c>
      <c r="B134" s="10" t="s">
        <v>10</v>
      </c>
      <c r="C134" s="10"/>
      <c r="D134" s="9" t="str">
        <f>HYPERLINK("http://7flowers-decor.ru/upload/1c_catalog/import_files/4008789155634.jpg")</f>
        <v>http://7flowers-decor.ru/upload/1c_catalog/import_files/4008789155634.jpg</v>
      </c>
      <c r="E134" s="4">
        <v>4008789155634</v>
      </c>
      <c r="F134" s="6" t="s">
        <v>163</v>
      </c>
      <c r="G134" s="7" t="s">
        <v>63</v>
      </c>
      <c r="H134" s="4">
        <v>1</v>
      </c>
      <c r="I134" s="4">
        <v>5</v>
      </c>
      <c r="J134" s="4">
        <v>3</v>
      </c>
      <c r="K134" s="13">
        <v>2231</v>
      </c>
      <c r="L134" s="8"/>
    </row>
    <row r="135" spans="1:12" s="1" customFormat="1" ht="165.95" customHeight="1">
      <c r="A135" s="4">
        <v>134</v>
      </c>
      <c r="B135" s="10" t="s">
        <v>10</v>
      </c>
      <c r="C135" s="10"/>
      <c r="D135" s="9" t="str">
        <f>HYPERLINK("http://7flowers-decor.ru/upload/1c_catalog/import_files/4008789155771.jpg")</f>
        <v>http://7flowers-decor.ru/upload/1c_catalog/import_files/4008789155771.jpg</v>
      </c>
      <c r="E135" s="4">
        <v>4008789155771</v>
      </c>
      <c r="F135" s="6" t="s">
        <v>164</v>
      </c>
      <c r="G135" s="7" t="s">
        <v>66</v>
      </c>
      <c r="H135" s="4">
        <v>1</v>
      </c>
      <c r="I135" s="4">
        <v>5</v>
      </c>
      <c r="J135" s="4">
        <v>20</v>
      </c>
      <c r="K135" s="13">
        <v>2231</v>
      </c>
      <c r="L135" s="8"/>
    </row>
    <row r="136" spans="1:12" s="1" customFormat="1" ht="165.95" customHeight="1">
      <c r="A136" s="4">
        <v>135</v>
      </c>
      <c r="B136" s="10" t="s">
        <v>10</v>
      </c>
      <c r="C136" s="10"/>
      <c r="D136" s="9" t="str">
        <f>HYPERLINK("http://7flowers-decor.ru/upload/1c_catalog/import_files/4008789155726.jpg")</f>
        <v>http://7flowers-decor.ru/upload/1c_catalog/import_files/4008789155726.jpg</v>
      </c>
      <c r="E136" s="4">
        <v>4008789155726</v>
      </c>
      <c r="F136" s="6" t="s">
        <v>165</v>
      </c>
      <c r="G136" s="7" t="s">
        <v>166</v>
      </c>
      <c r="H136" s="4">
        <v>1</v>
      </c>
      <c r="I136" s="4">
        <v>5</v>
      </c>
      <c r="J136" s="4">
        <v>8</v>
      </c>
      <c r="K136" s="13">
        <v>2231</v>
      </c>
      <c r="L136" s="8"/>
    </row>
    <row r="137" spans="1:12" s="1" customFormat="1" ht="165.95" customHeight="1">
      <c r="A137" s="4">
        <v>136</v>
      </c>
      <c r="B137" s="10" t="s">
        <v>10</v>
      </c>
      <c r="C137" s="10"/>
      <c r="D137" s="9" t="str">
        <f>HYPERLINK("http://7flowers-decor.ru/upload/1c_catalog/import_files/4008789155740.jpg")</f>
        <v>http://7flowers-decor.ru/upload/1c_catalog/import_files/4008789155740.jpg</v>
      </c>
      <c r="E137" s="4">
        <v>4008789155740</v>
      </c>
      <c r="F137" s="6" t="s">
        <v>167</v>
      </c>
      <c r="G137" s="7" t="s">
        <v>168</v>
      </c>
      <c r="H137" s="4">
        <v>1</v>
      </c>
      <c r="I137" s="4">
        <v>5</v>
      </c>
      <c r="J137" s="4">
        <v>7</v>
      </c>
      <c r="K137" s="13">
        <v>2231</v>
      </c>
      <c r="L137" s="8"/>
    </row>
    <row r="138" spans="1:12" s="1" customFormat="1" ht="165.95" customHeight="1">
      <c r="A138" s="4">
        <v>137</v>
      </c>
      <c r="B138" s="10" t="s">
        <v>10</v>
      </c>
      <c r="C138" s="10"/>
      <c r="D138" s="9" t="str">
        <f>HYPERLINK("http://7flowers-decor.ru/upload/1c_catalog/import_files/4008789155665.jpg")</f>
        <v>http://7flowers-decor.ru/upload/1c_catalog/import_files/4008789155665.jpg</v>
      </c>
      <c r="E138" s="4">
        <v>4008789155665</v>
      </c>
      <c r="F138" s="6" t="s">
        <v>169</v>
      </c>
      <c r="G138" s="7" t="s">
        <v>55</v>
      </c>
      <c r="H138" s="4">
        <v>1</v>
      </c>
      <c r="I138" s="4">
        <v>5</v>
      </c>
      <c r="J138" s="4">
        <v>25</v>
      </c>
      <c r="K138" s="13">
        <v>2231</v>
      </c>
      <c r="L138" s="8"/>
    </row>
    <row r="139" spans="1:12" s="1" customFormat="1" ht="165.95" customHeight="1">
      <c r="A139" s="4">
        <v>138</v>
      </c>
      <c r="B139" s="10" t="s">
        <v>10</v>
      </c>
      <c r="C139" s="10"/>
      <c r="D139" s="9" t="str">
        <f>HYPERLINK("http://7flowers-decor.ru/upload/1c_catalog/import_files/4008789155603.jpg")</f>
        <v>http://7flowers-decor.ru/upload/1c_catalog/import_files/4008789155603.jpg</v>
      </c>
      <c r="E139" s="4">
        <v>4008789155603</v>
      </c>
      <c r="F139" s="6" t="s">
        <v>170</v>
      </c>
      <c r="G139" s="7" t="s">
        <v>15</v>
      </c>
      <c r="H139" s="4">
        <v>1</v>
      </c>
      <c r="I139" s="4">
        <v>5</v>
      </c>
      <c r="J139" s="4">
        <v>49</v>
      </c>
      <c r="K139" s="13">
        <v>2231</v>
      </c>
      <c r="L139" s="8"/>
    </row>
    <row r="140" spans="1:12" s="1" customFormat="1" ht="165.95" customHeight="1">
      <c r="A140" s="4">
        <v>139</v>
      </c>
      <c r="B140" s="10" t="s">
        <v>10</v>
      </c>
      <c r="C140" s="10"/>
      <c r="D140" s="9" t="str">
        <f>HYPERLINK("http://7flowers-decor.ru/upload/1c_catalog/import_files/4008789155092.jpg")</f>
        <v>http://7flowers-decor.ru/upload/1c_catalog/import_files/4008789155092.jpg</v>
      </c>
      <c r="E140" s="4">
        <v>4008789155092</v>
      </c>
      <c r="F140" s="6" t="s">
        <v>171</v>
      </c>
      <c r="G140" s="7" t="s">
        <v>12</v>
      </c>
      <c r="H140" s="4">
        <v>1</v>
      </c>
      <c r="I140" s="4">
        <v>1</v>
      </c>
      <c r="J140" s="4">
        <v>3</v>
      </c>
      <c r="K140" s="13">
        <v>4927</v>
      </c>
      <c r="L140" s="8"/>
    </row>
    <row r="141" spans="1:12" s="1" customFormat="1" ht="165.95" customHeight="1">
      <c r="A141" s="4">
        <v>140</v>
      </c>
      <c r="B141" s="10" t="s">
        <v>10</v>
      </c>
      <c r="C141" s="10"/>
      <c r="D141" s="9" t="str">
        <f>HYPERLINK("http://7flowers-decor.ru/upload/1c_catalog/import_files/4008789155498.jpg")</f>
        <v>http://7flowers-decor.ru/upload/1c_catalog/import_files/4008789155498.jpg</v>
      </c>
      <c r="E141" s="4">
        <v>4008789155498</v>
      </c>
      <c r="F141" s="6" t="s">
        <v>172</v>
      </c>
      <c r="G141" s="7" t="s">
        <v>12</v>
      </c>
      <c r="H141" s="4">
        <v>1</v>
      </c>
      <c r="I141" s="4">
        <v>1</v>
      </c>
      <c r="J141" s="4">
        <v>6</v>
      </c>
      <c r="K141" s="13">
        <v>8917</v>
      </c>
      <c r="L141" s="8"/>
    </row>
    <row r="142" spans="1:12" s="1" customFormat="1" ht="165.95" customHeight="1">
      <c r="A142" s="4">
        <v>141</v>
      </c>
      <c r="B142" s="10" t="s">
        <v>10</v>
      </c>
      <c r="C142" s="10"/>
      <c r="D142" s="9" t="str">
        <f>HYPERLINK("http://7flowers-decor.ru/upload/1c_catalog/import_files/4008789155177.jpg")</f>
        <v>http://7flowers-decor.ru/upload/1c_catalog/import_files/4008789155177.jpg</v>
      </c>
      <c r="E142" s="4">
        <v>4008789155177</v>
      </c>
      <c r="F142" s="6" t="s">
        <v>173</v>
      </c>
      <c r="G142" s="7" t="s">
        <v>66</v>
      </c>
      <c r="H142" s="4">
        <v>1</v>
      </c>
      <c r="I142" s="4">
        <v>1</v>
      </c>
      <c r="J142" s="4">
        <v>3</v>
      </c>
      <c r="K142" s="13">
        <v>4927</v>
      </c>
      <c r="L142" s="8"/>
    </row>
    <row r="143" spans="1:12" s="1" customFormat="1" ht="165.95" customHeight="1">
      <c r="A143" s="4">
        <v>142</v>
      </c>
      <c r="B143" s="10" t="s">
        <v>10</v>
      </c>
      <c r="C143" s="10"/>
      <c r="D143" s="9" t="str">
        <f>HYPERLINK("http://7flowers-decor.ru/upload/1c_catalog/import_files/4008789155191.jpg")</f>
        <v>http://7flowers-decor.ru/upload/1c_catalog/import_files/4008789155191.jpg</v>
      </c>
      <c r="E143" s="4">
        <v>4008789155191</v>
      </c>
      <c r="F143" s="6" t="s">
        <v>174</v>
      </c>
      <c r="G143" s="7" t="s">
        <v>92</v>
      </c>
      <c r="H143" s="4">
        <v>1</v>
      </c>
      <c r="I143" s="4">
        <v>1</v>
      </c>
      <c r="J143" s="4">
        <v>10</v>
      </c>
      <c r="K143" s="13">
        <v>4927</v>
      </c>
      <c r="L143" s="8"/>
    </row>
    <row r="144" spans="1:12" s="1" customFormat="1" ht="165.95" customHeight="1">
      <c r="A144" s="4">
        <v>143</v>
      </c>
      <c r="B144" s="10" t="s">
        <v>10</v>
      </c>
      <c r="C144" s="10"/>
      <c r="D144" s="9" t="str">
        <f>HYPERLINK("http://7flowers-decor.ru/upload/1c_catalog/import_files/4008789155597.jpg")</f>
        <v>http://7flowers-decor.ru/upload/1c_catalog/import_files/4008789155597.jpg</v>
      </c>
      <c r="E144" s="4">
        <v>4008789155597</v>
      </c>
      <c r="F144" s="6" t="s">
        <v>175</v>
      </c>
      <c r="G144" s="7" t="s">
        <v>92</v>
      </c>
      <c r="H144" s="4">
        <v>1</v>
      </c>
      <c r="I144" s="4">
        <v>1</v>
      </c>
      <c r="J144" s="4">
        <v>1</v>
      </c>
      <c r="K144" s="13">
        <v>8917</v>
      </c>
      <c r="L144" s="8"/>
    </row>
    <row r="145" spans="1:12" s="1" customFormat="1" ht="165.95" customHeight="1">
      <c r="A145" s="4">
        <v>144</v>
      </c>
      <c r="B145" s="10" t="s">
        <v>10</v>
      </c>
      <c r="C145" s="10"/>
      <c r="D145" s="9" t="str">
        <f>HYPERLINK("http://7flowers-decor.ru/upload/1c_catalog/import_files/4008789155047.jpg")</f>
        <v>http://7flowers-decor.ru/upload/1c_catalog/import_files/4008789155047.jpg</v>
      </c>
      <c r="E145" s="4">
        <v>4008789155047</v>
      </c>
      <c r="F145" s="6" t="s">
        <v>176</v>
      </c>
      <c r="G145" s="7" t="s">
        <v>55</v>
      </c>
      <c r="H145" s="4">
        <v>1</v>
      </c>
      <c r="I145" s="4">
        <v>1</v>
      </c>
      <c r="J145" s="4">
        <v>2</v>
      </c>
      <c r="K145" s="13">
        <v>4927</v>
      </c>
      <c r="L145" s="8"/>
    </row>
    <row r="146" spans="1:12" s="1" customFormat="1" ht="165.95" customHeight="1">
      <c r="A146" s="4">
        <v>145</v>
      </c>
      <c r="B146" s="10" t="s">
        <v>10</v>
      </c>
      <c r="C146" s="10"/>
      <c r="D146" s="9" t="str">
        <f>HYPERLINK("http://7flowers-decor.ru/upload/1c_catalog/import_files/4008789155443.jpg")</f>
        <v>http://7flowers-decor.ru/upload/1c_catalog/import_files/4008789155443.jpg</v>
      </c>
      <c r="E146" s="4">
        <v>4008789155443</v>
      </c>
      <c r="F146" s="6" t="s">
        <v>177</v>
      </c>
      <c r="G146" s="7" t="s">
        <v>55</v>
      </c>
      <c r="H146" s="4">
        <v>1</v>
      </c>
      <c r="I146" s="4">
        <v>1</v>
      </c>
      <c r="J146" s="4">
        <v>4</v>
      </c>
      <c r="K146" s="13">
        <v>8917</v>
      </c>
      <c r="L146" s="8"/>
    </row>
    <row r="147" spans="1:12" s="1" customFormat="1" ht="165.95" customHeight="1">
      <c r="A147" s="4">
        <v>146</v>
      </c>
      <c r="B147" s="10" t="s">
        <v>10</v>
      </c>
      <c r="C147" s="10"/>
      <c r="D147" s="9" t="str">
        <f>HYPERLINK("http://7flowers-decor.ru/upload/1c_catalog/import_files/4008789155009.jpg")</f>
        <v>http://7flowers-decor.ru/upload/1c_catalog/import_files/4008789155009.jpg</v>
      </c>
      <c r="E147" s="4">
        <v>4008789155009</v>
      </c>
      <c r="F147" s="6" t="s">
        <v>178</v>
      </c>
      <c r="G147" s="7" t="s">
        <v>15</v>
      </c>
      <c r="H147" s="4">
        <v>1</v>
      </c>
      <c r="I147" s="4">
        <v>1</v>
      </c>
      <c r="J147" s="4">
        <v>11</v>
      </c>
      <c r="K147" s="13">
        <v>4927</v>
      </c>
      <c r="L147" s="8"/>
    </row>
    <row r="148" spans="1:12" s="1" customFormat="1" ht="165.95" customHeight="1">
      <c r="A148" s="4">
        <v>147</v>
      </c>
      <c r="B148" s="10" t="s">
        <v>10</v>
      </c>
      <c r="C148" s="10"/>
      <c r="D148" s="9" t="str">
        <f>HYPERLINK("http://7flowers-decor.ru/upload/1c_catalog/import_files/4008789155405.jpg")</f>
        <v>http://7flowers-decor.ru/upload/1c_catalog/import_files/4008789155405.jpg</v>
      </c>
      <c r="E148" s="4">
        <v>4008789155405</v>
      </c>
      <c r="F148" s="6" t="s">
        <v>179</v>
      </c>
      <c r="G148" s="7" t="s">
        <v>15</v>
      </c>
      <c r="H148" s="4">
        <v>1</v>
      </c>
      <c r="I148" s="4">
        <v>1</v>
      </c>
      <c r="J148" s="4">
        <v>3</v>
      </c>
      <c r="K148" s="13">
        <v>8917</v>
      </c>
      <c r="L148" s="8"/>
    </row>
    <row r="149" spans="1:12" s="1" customFormat="1" ht="165.95" customHeight="1">
      <c r="A149" s="4">
        <v>148</v>
      </c>
      <c r="B149" s="10" t="s">
        <v>10</v>
      </c>
      <c r="C149" s="10"/>
      <c r="D149" s="9" t="str">
        <f>HYPERLINK("http://7flowers-decor.ru/upload/1c_catalog/import_files/4008789149039.jpg")</f>
        <v>http://7flowers-decor.ru/upload/1c_catalog/import_files/4008789149039.jpg</v>
      </c>
      <c r="E149" s="4">
        <v>4008789149039</v>
      </c>
      <c r="F149" s="6" t="s">
        <v>180</v>
      </c>
      <c r="G149" s="7" t="s">
        <v>63</v>
      </c>
      <c r="H149" s="4">
        <v>1</v>
      </c>
      <c r="I149" s="4">
        <v>9</v>
      </c>
      <c r="J149" s="4">
        <v>8</v>
      </c>
      <c r="K149" s="13">
        <v>1148</v>
      </c>
      <c r="L149" s="8"/>
    </row>
    <row r="150" spans="1:12" s="1" customFormat="1" ht="165.95" customHeight="1">
      <c r="A150" s="4">
        <v>149</v>
      </c>
      <c r="B150" s="10" t="s">
        <v>10</v>
      </c>
      <c r="C150" s="10"/>
      <c r="D150" s="9" t="str">
        <f>HYPERLINK("http://7flowers-decor.ru/upload/1c_catalog/import_files/4008789149176.jpg")</f>
        <v>http://7flowers-decor.ru/upload/1c_catalog/import_files/4008789149176.jpg</v>
      </c>
      <c r="E150" s="4">
        <v>4008789149176</v>
      </c>
      <c r="F150" s="6" t="s">
        <v>181</v>
      </c>
      <c r="G150" s="7" t="s">
        <v>66</v>
      </c>
      <c r="H150" s="4">
        <v>1</v>
      </c>
      <c r="I150" s="4">
        <v>9</v>
      </c>
      <c r="J150" s="4">
        <v>21</v>
      </c>
      <c r="K150" s="13">
        <v>1148</v>
      </c>
      <c r="L150" s="8"/>
    </row>
    <row r="151" spans="1:12" s="1" customFormat="1" ht="165.95" customHeight="1">
      <c r="A151" s="4">
        <v>150</v>
      </c>
      <c r="B151" s="10" t="s">
        <v>10</v>
      </c>
      <c r="C151" s="10"/>
      <c r="D151" s="9" t="str">
        <f>HYPERLINK("http://7flowers-decor.ru/upload/1c_catalog/import_files/4008789149213.jpg")</f>
        <v>http://7flowers-decor.ru/upload/1c_catalog/import_files/4008789149213.jpg</v>
      </c>
      <c r="E151" s="4">
        <v>4008789149213</v>
      </c>
      <c r="F151" s="6" t="s">
        <v>182</v>
      </c>
      <c r="G151" s="7" t="s">
        <v>166</v>
      </c>
      <c r="H151" s="4">
        <v>1</v>
      </c>
      <c r="I151" s="4">
        <v>9</v>
      </c>
      <c r="J151" s="4">
        <v>19</v>
      </c>
      <c r="K151" s="13">
        <v>1148</v>
      </c>
      <c r="L151" s="8"/>
    </row>
    <row r="152" spans="1:12" s="1" customFormat="1" ht="165.95" customHeight="1">
      <c r="A152" s="4">
        <v>151</v>
      </c>
      <c r="B152" s="10" t="s">
        <v>10</v>
      </c>
      <c r="C152" s="10"/>
      <c r="D152" s="9" t="str">
        <f>HYPERLINK("http://7flowers-decor.ru/upload/1c_catalog/import_files/4008789149220.jpg")</f>
        <v>http://7flowers-decor.ru/upload/1c_catalog/import_files/4008789149220.jpg</v>
      </c>
      <c r="E152" s="4">
        <v>4008789149220</v>
      </c>
      <c r="F152" s="6" t="s">
        <v>183</v>
      </c>
      <c r="G152" s="7" t="s">
        <v>168</v>
      </c>
      <c r="H152" s="4">
        <v>1</v>
      </c>
      <c r="I152" s="4">
        <v>9</v>
      </c>
      <c r="J152" s="4">
        <v>12</v>
      </c>
      <c r="K152" s="13">
        <v>1148</v>
      </c>
      <c r="L152" s="8"/>
    </row>
    <row r="153" spans="1:12" s="1" customFormat="1" ht="165.95" customHeight="1">
      <c r="A153" s="4">
        <v>152</v>
      </c>
      <c r="B153" s="10" t="s">
        <v>10</v>
      </c>
      <c r="C153" s="10"/>
      <c r="D153" s="9" t="str">
        <f>HYPERLINK("http://7flowers-decor.ru/upload/1c_catalog/import_files/4008789149046.jpg")</f>
        <v>http://7flowers-decor.ru/upload/1c_catalog/import_files/4008789149046.jpg</v>
      </c>
      <c r="E153" s="4">
        <v>4008789149046</v>
      </c>
      <c r="F153" s="6" t="s">
        <v>184</v>
      </c>
      <c r="G153" s="7" t="s">
        <v>55</v>
      </c>
      <c r="H153" s="4">
        <v>1</v>
      </c>
      <c r="I153" s="4">
        <v>9</v>
      </c>
      <c r="J153" s="4">
        <v>19</v>
      </c>
      <c r="K153" s="13">
        <v>1148</v>
      </c>
      <c r="L153" s="8"/>
    </row>
    <row r="154" spans="1:12" s="1" customFormat="1" ht="165.95" customHeight="1">
      <c r="A154" s="4">
        <v>153</v>
      </c>
      <c r="B154" s="10" t="s">
        <v>10</v>
      </c>
      <c r="C154" s="10"/>
      <c r="D154" s="9" t="str">
        <f>HYPERLINK("http://7flowers-decor.ru/upload/1c_catalog/import_files/4008789149008.jpg")</f>
        <v>http://7flowers-decor.ru/upload/1c_catalog/import_files/4008789149008.jpg</v>
      </c>
      <c r="E154" s="4">
        <v>4008789149008</v>
      </c>
      <c r="F154" s="6" t="s">
        <v>185</v>
      </c>
      <c r="G154" s="7" t="s">
        <v>15</v>
      </c>
      <c r="H154" s="4">
        <v>1</v>
      </c>
      <c r="I154" s="4">
        <v>9</v>
      </c>
      <c r="J154" s="4">
        <v>33</v>
      </c>
      <c r="K154" s="13">
        <v>1148</v>
      </c>
      <c r="L154" s="8"/>
    </row>
    <row r="155" spans="1:12" s="1" customFormat="1" ht="165.95" customHeight="1">
      <c r="A155" s="4">
        <v>154</v>
      </c>
      <c r="B155" s="10" t="s">
        <v>10</v>
      </c>
      <c r="C155" s="10"/>
      <c r="D155" s="9" t="str">
        <f>HYPERLINK("http://7flowers-decor.ru/upload/1c_catalog/import_files/4008789180575.jpg")</f>
        <v>http://7flowers-decor.ru/upload/1c_catalog/import_files/4008789180575.jpg</v>
      </c>
      <c r="E155" s="4">
        <v>4008789180575</v>
      </c>
      <c r="F155" s="6" t="s">
        <v>186</v>
      </c>
      <c r="G155" s="7" t="s">
        <v>66</v>
      </c>
      <c r="H155" s="4">
        <v>1</v>
      </c>
      <c r="I155" s="4">
        <v>9</v>
      </c>
      <c r="J155" s="4">
        <v>3</v>
      </c>
      <c r="K155" s="13">
        <v>1351</v>
      </c>
      <c r="L155" s="8"/>
    </row>
    <row r="156" spans="1:12" s="1" customFormat="1" ht="165.95" customHeight="1">
      <c r="A156" s="4">
        <v>155</v>
      </c>
      <c r="B156" s="10" t="s">
        <v>10</v>
      </c>
      <c r="C156" s="10"/>
      <c r="D156" s="9" t="str">
        <f>HYPERLINK("http://7flowers-decor.ru/upload/1c_catalog/import_files/4008789181541.jpg")</f>
        <v>http://7flowers-decor.ru/upload/1c_catalog/import_files/4008789181541.jpg</v>
      </c>
      <c r="E156" s="4">
        <v>4008789181541</v>
      </c>
      <c r="F156" s="6" t="s">
        <v>187</v>
      </c>
      <c r="G156" s="7" t="s">
        <v>166</v>
      </c>
      <c r="H156" s="4">
        <v>1</v>
      </c>
      <c r="I156" s="4">
        <v>9</v>
      </c>
      <c r="J156" s="4">
        <v>11</v>
      </c>
      <c r="K156" s="13">
        <v>1351</v>
      </c>
      <c r="L156" s="8"/>
    </row>
    <row r="157" spans="1:12" s="1" customFormat="1" ht="165.95" customHeight="1">
      <c r="A157" s="4">
        <v>156</v>
      </c>
      <c r="B157" s="10" t="s">
        <v>10</v>
      </c>
      <c r="C157" s="10"/>
      <c r="D157" s="9" t="str">
        <f>HYPERLINK("http://7flowers-decor.ru/upload/1c_catalog/import_files/4008789180698.jpg")</f>
        <v>http://7flowers-decor.ru/upload/1c_catalog/import_files/4008789180698.jpg</v>
      </c>
      <c r="E157" s="4">
        <v>4008789180698</v>
      </c>
      <c r="F157" s="6" t="s">
        <v>188</v>
      </c>
      <c r="G157" s="7" t="s">
        <v>55</v>
      </c>
      <c r="H157" s="4">
        <v>1</v>
      </c>
      <c r="I157" s="4">
        <v>9</v>
      </c>
      <c r="J157" s="4">
        <v>2</v>
      </c>
      <c r="K157" s="13">
        <v>1351</v>
      </c>
      <c r="L157" s="8"/>
    </row>
    <row r="158" spans="1:12" s="1" customFormat="1" ht="165.95" customHeight="1">
      <c r="A158" s="4">
        <v>157</v>
      </c>
      <c r="B158" s="10" t="s">
        <v>10</v>
      </c>
      <c r="C158" s="10"/>
      <c r="D158" s="9" t="str">
        <f>HYPERLINK("http://7flowers-decor.ru/upload/1c_catalog/import_files/4008789180506.jpg")</f>
        <v>http://7flowers-decor.ru/upload/1c_catalog/import_files/4008789180506.jpg</v>
      </c>
      <c r="E158" s="4">
        <v>4008789180506</v>
      </c>
      <c r="F158" s="6" t="s">
        <v>189</v>
      </c>
      <c r="G158" s="7" t="s">
        <v>15</v>
      </c>
      <c r="H158" s="4">
        <v>1</v>
      </c>
      <c r="I158" s="4">
        <v>9</v>
      </c>
      <c r="J158" s="4">
        <v>28</v>
      </c>
      <c r="K158" s="13">
        <v>1351</v>
      </c>
      <c r="L158" s="8"/>
    </row>
    <row r="159" spans="1:12" s="1" customFormat="1" ht="165.95" customHeight="1">
      <c r="A159" s="4">
        <v>158</v>
      </c>
      <c r="B159" s="10" t="s">
        <v>10</v>
      </c>
      <c r="C159" s="10"/>
      <c r="D159" s="9" t="str">
        <f>HYPERLINK("http://7flowers-decor.ru/upload/1c_catalog/import_files/4008789181039.jpg")</f>
        <v>http://7flowers-decor.ru/upload/1c_catalog/import_files/4008789181039.jpg</v>
      </c>
      <c r="E159" s="4">
        <v>4008789181039</v>
      </c>
      <c r="F159" s="6" t="s">
        <v>190</v>
      </c>
      <c r="G159" s="7" t="s">
        <v>61</v>
      </c>
      <c r="H159" s="4">
        <v>1</v>
      </c>
      <c r="I159" s="4">
        <v>16</v>
      </c>
      <c r="J159" s="4">
        <v>3</v>
      </c>
      <c r="K159" s="13">
        <v>454</v>
      </c>
      <c r="L159" s="8"/>
    </row>
    <row r="160" spans="1:12" s="1" customFormat="1" ht="165.95" customHeight="1">
      <c r="A160" s="4">
        <v>159</v>
      </c>
      <c r="B160" s="10" t="s">
        <v>10</v>
      </c>
      <c r="C160" s="10"/>
      <c r="D160" s="9" t="str">
        <f>HYPERLINK("http://7flowers-decor.ru/upload/1c_catalog/import_files/4008789181237.jpg")</f>
        <v>http://7flowers-decor.ru/upload/1c_catalog/import_files/4008789181237.jpg</v>
      </c>
      <c r="E160" s="4">
        <v>4008789181237</v>
      </c>
      <c r="F160" s="6" t="s">
        <v>191</v>
      </c>
      <c r="G160" s="7" t="s">
        <v>157</v>
      </c>
      <c r="H160" s="4">
        <v>1</v>
      </c>
      <c r="I160" s="4">
        <v>8</v>
      </c>
      <c r="J160" s="4">
        <v>2</v>
      </c>
      <c r="K160" s="13">
        <v>674</v>
      </c>
      <c r="L160" s="8"/>
    </row>
    <row r="161" spans="1:12" s="1" customFormat="1" ht="165.95" customHeight="1">
      <c r="A161" s="4">
        <v>160</v>
      </c>
      <c r="B161" s="10" t="s">
        <v>10</v>
      </c>
      <c r="C161" s="10"/>
      <c r="D161" s="9" t="str">
        <f>HYPERLINK("http://7flowers-decor.ru/upload/1c_catalog/import_files/4008789181183.jpg")</f>
        <v>http://7flowers-decor.ru/upload/1c_catalog/import_files/4008789181183.jpg</v>
      </c>
      <c r="E161" s="4">
        <v>4008789181183</v>
      </c>
      <c r="F161" s="6" t="s">
        <v>192</v>
      </c>
      <c r="G161" s="7" t="s">
        <v>159</v>
      </c>
      <c r="H161" s="4">
        <v>1</v>
      </c>
      <c r="I161" s="4">
        <v>8</v>
      </c>
      <c r="J161" s="4">
        <v>5</v>
      </c>
      <c r="K161" s="13">
        <v>674</v>
      </c>
      <c r="L161" s="8"/>
    </row>
    <row r="162" spans="1:12" s="1" customFormat="1" ht="165.95" customHeight="1">
      <c r="A162" s="4">
        <v>161</v>
      </c>
      <c r="B162" s="10" t="s">
        <v>10</v>
      </c>
      <c r="C162" s="10"/>
      <c r="D162" s="9" t="str">
        <f>HYPERLINK("http://7flowers-decor.ru/upload/1c_catalog/import_files/4008789181008.jpg")</f>
        <v>http://7flowers-decor.ru/upload/1c_catalog/import_files/4008789181008.jpg</v>
      </c>
      <c r="E162" s="4">
        <v>4008789181008</v>
      </c>
      <c r="F162" s="6" t="s">
        <v>193</v>
      </c>
      <c r="G162" s="7" t="s">
        <v>15</v>
      </c>
      <c r="H162" s="4">
        <v>1</v>
      </c>
      <c r="I162" s="4">
        <v>8</v>
      </c>
      <c r="J162" s="4">
        <v>19</v>
      </c>
      <c r="K162" s="13">
        <v>394</v>
      </c>
      <c r="L162" s="8"/>
    </row>
    <row r="163" spans="1:12" s="1" customFormat="1" ht="165.95" customHeight="1">
      <c r="A163" s="4">
        <v>162</v>
      </c>
      <c r="B163" s="10" t="s">
        <v>10</v>
      </c>
      <c r="C163" s="10"/>
      <c r="D163" s="9" t="str">
        <f>HYPERLINK("http://7flowers-decor.ru/upload/1c_catalog/import_files/4008789149565.jpg")</f>
        <v>http://7flowers-decor.ru/upload/1c_catalog/import_files/4008789149565.jpg</v>
      </c>
      <c r="E163" s="4">
        <v>4008789149565</v>
      </c>
      <c r="F163" s="6" t="s">
        <v>194</v>
      </c>
      <c r="G163" s="7" t="s">
        <v>195</v>
      </c>
      <c r="H163" s="4">
        <v>1</v>
      </c>
      <c r="I163" s="4">
        <v>8</v>
      </c>
      <c r="J163" s="4">
        <v>17</v>
      </c>
      <c r="K163" s="13">
        <v>674</v>
      </c>
      <c r="L163" s="8"/>
    </row>
    <row r="164" spans="1:12" s="1" customFormat="1" ht="165.95" customHeight="1">
      <c r="A164" s="4">
        <v>163</v>
      </c>
      <c r="B164" s="10" t="s">
        <v>10</v>
      </c>
      <c r="C164" s="10"/>
      <c r="D164" s="9" t="str">
        <f>HYPERLINK("http://7flowers-decor.ru/upload/1c_catalog/import_files/4008789149527.jpg")</f>
        <v>http://7flowers-decor.ru/upload/1c_catalog/import_files/4008789149527.jpg</v>
      </c>
      <c r="E164" s="4">
        <v>4008789149527</v>
      </c>
      <c r="F164" s="6" t="s">
        <v>196</v>
      </c>
      <c r="G164" s="7" t="s">
        <v>197</v>
      </c>
      <c r="H164" s="4">
        <v>1</v>
      </c>
      <c r="I164" s="4">
        <v>8</v>
      </c>
      <c r="J164" s="4">
        <v>39</v>
      </c>
      <c r="K164" s="13">
        <v>674</v>
      </c>
      <c r="L164" s="8"/>
    </row>
    <row r="165" spans="1:12" s="1" customFormat="1" ht="165.95" customHeight="1">
      <c r="A165" s="4">
        <v>164</v>
      </c>
      <c r="B165" s="10" t="s">
        <v>10</v>
      </c>
      <c r="C165" s="10"/>
      <c r="D165" s="9" t="str">
        <f>HYPERLINK("http://7flowers-decor.ru/upload/1c_catalog/import_files/4008789149558.jpg")</f>
        <v>http://7flowers-decor.ru/upload/1c_catalog/import_files/4008789149558.jpg</v>
      </c>
      <c r="E165" s="4">
        <v>4008789149558</v>
      </c>
      <c r="F165" s="6" t="s">
        <v>198</v>
      </c>
      <c r="G165" s="7" t="s">
        <v>166</v>
      </c>
      <c r="H165" s="4">
        <v>1</v>
      </c>
      <c r="I165" s="4">
        <v>8</v>
      </c>
      <c r="J165" s="4">
        <v>7</v>
      </c>
      <c r="K165" s="13">
        <v>674</v>
      </c>
      <c r="L165" s="8"/>
    </row>
    <row r="166" spans="1:12" s="1" customFormat="1" ht="165.95" customHeight="1">
      <c r="A166" s="4">
        <v>165</v>
      </c>
      <c r="B166" s="10" t="s">
        <v>10</v>
      </c>
      <c r="C166" s="10"/>
      <c r="D166" s="9" t="str">
        <f>HYPERLINK("http://7flowers-decor.ru/upload/1c_catalog/import_files/4008789149572.jpg")</f>
        <v>http://7flowers-decor.ru/upload/1c_catalog/import_files/4008789149572.jpg</v>
      </c>
      <c r="E166" s="4">
        <v>4008789149572</v>
      </c>
      <c r="F166" s="6" t="s">
        <v>199</v>
      </c>
      <c r="G166" s="7" t="s">
        <v>103</v>
      </c>
      <c r="H166" s="4">
        <v>1</v>
      </c>
      <c r="I166" s="4">
        <v>8</v>
      </c>
      <c r="J166" s="4">
        <v>29</v>
      </c>
      <c r="K166" s="13">
        <v>674</v>
      </c>
      <c r="L166" s="8"/>
    </row>
    <row r="167" spans="1:12" s="1" customFormat="1" ht="165.95" customHeight="1">
      <c r="A167" s="4">
        <v>166</v>
      </c>
      <c r="B167" s="10" t="s">
        <v>10</v>
      </c>
      <c r="C167" s="10"/>
      <c r="D167" s="9" t="str">
        <f>HYPERLINK("http://7flowers-decor.ru/upload/1c_catalog/import_files/4008789149503.jpg")</f>
        <v>http://7flowers-decor.ru/upload/1c_catalog/import_files/4008789149503.jpg</v>
      </c>
      <c r="E167" s="4">
        <v>4008789149503</v>
      </c>
      <c r="F167" s="6" t="s">
        <v>200</v>
      </c>
      <c r="G167" s="7" t="s">
        <v>15</v>
      </c>
      <c r="H167" s="4">
        <v>1</v>
      </c>
      <c r="I167" s="4">
        <v>8</v>
      </c>
      <c r="J167" s="4">
        <v>34</v>
      </c>
      <c r="K167" s="13">
        <v>674</v>
      </c>
      <c r="L167" s="8"/>
    </row>
    <row r="168" spans="1:12" s="1" customFormat="1" ht="165.95" customHeight="1">
      <c r="A168" s="4">
        <v>167</v>
      </c>
      <c r="B168" s="10" t="s">
        <v>10</v>
      </c>
      <c r="C168" s="10"/>
      <c r="D168" s="9" t="str">
        <f>HYPERLINK("http://7flowers-decor.ru/upload/1c_catalog/import_files/4008789151933.jpg")</f>
        <v>http://7flowers-decor.ru/upload/1c_catalog/import_files/4008789151933.jpg</v>
      </c>
      <c r="E168" s="4">
        <v>4008789151933</v>
      </c>
      <c r="F168" s="6" t="s">
        <v>201</v>
      </c>
      <c r="G168" s="7" t="s">
        <v>45</v>
      </c>
      <c r="H168" s="4">
        <v>1</v>
      </c>
      <c r="I168" s="4">
        <v>3</v>
      </c>
      <c r="J168" s="4">
        <v>7</v>
      </c>
      <c r="K168" s="13">
        <v>1758</v>
      </c>
      <c r="L168" s="8"/>
    </row>
    <row r="169" spans="1:12" s="1" customFormat="1" ht="165.95" customHeight="1">
      <c r="A169" s="4">
        <v>168</v>
      </c>
      <c r="B169" s="10" t="s">
        <v>10</v>
      </c>
      <c r="C169" s="10"/>
      <c r="D169" s="9" t="str">
        <f>HYPERLINK("http://7flowers-decor.ru/upload/1c_catalog/import_files/4008789151957.jpg")</f>
        <v>http://7flowers-decor.ru/upload/1c_catalog/import_files/4008789151957.jpg</v>
      </c>
      <c r="E169" s="4">
        <v>4008789151957</v>
      </c>
      <c r="F169" s="6" t="s">
        <v>202</v>
      </c>
      <c r="G169" s="7" t="s">
        <v>48</v>
      </c>
      <c r="H169" s="4">
        <v>1</v>
      </c>
      <c r="I169" s="4">
        <v>3</v>
      </c>
      <c r="J169" s="4">
        <v>51</v>
      </c>
      <c r="K169" s="13">
        <v>1758</v>
      </c>
      <c r="L169" s="8"/>
    </row>
    <row r="170" spans="1:12" s="1" customFormat="1" ht="165.95" customHeight="1">
      <c r="A170" s="4">
        <v>169</v>
      </c>
      <c r="B170" s="10" t="s">
        <v>10</v>
      </c>
      <c r="C170" s="10"/>
      <c r="D170" s="9" t="str">
        <f>HYPERLINK("http://7flowers-decor.ru/upload/1c_catalog/import_files/4008789151902.jpg")</f>
        <v>http://7flowers-decor.ru/upload/1c_catalog/import_files/4008789151902.jpg</v>
      </c>
      <c r="E170" s="4">
        <v>4008789151902</v>
      </c>
      <c r="F170" s="6" t="s">
        <v>203</v>
      </c>
      <c r="G170" s="7" t="s">
        <v>15</v>
      </c>
      <c r="H170" s="4">
        <v>1</v>
      </c>
      <c r="I170" s="4">
        <v>3</v>
      </c>
      <c r="J170" s="4">
        <v>62</v>
      </c>
      <c r="K170" s="13">
        <v>1758</v>
      </c>
      <c r="L170" s="8"/>
    </row>
    <row r="171" spans="1:12" s="1" customFormat="1" ht="165.95" customHeight="1">
      <c r="A171" s="4">
        <v>170</v>
      </c>
      <c r="B171" s="10" t="s">
        <v>10</v>
      </c>
      <c r="C171" s="10"/>
      <c r="D171" s="9" t="str">
        <f>HYPERLINK("http://7flowers-decor.ru/upload/1c_catalog/import_files/4008789133663.jpg")</f>
        <v>http://7flowers-decor.ru/upload/1c_catalog/import_files/4008789133663.jpg</v>
      </c>
      <c r="E171" s="4">
        <v>4008789133663</v>
      </c>
      <c r="F171" s="6" t="s">
        <v>204</v>
      </c>
      <c r="G171" s="7" t="s">
        <v>205</v>
      </c>
      <c r="H171" s="4">
        <v>1</v>
      </c>
      <c r="I171" s="4">
        <v>1</v>
      </c>
      <c r="J171" s="4">
        <v>4</v>
      </c>
      <c r="K171" s="13">
        <v>1012</v>
      </c>
      <c r="L171" s="8"/>
    </row>
    <row r="172" spans="1:12" s="1" customFormat="1" ht="165.95" customHeight="1">
      <c r="A172" s="4">
        <v>171</v>
      </c>
      <c r="B172" s="10" t="s">
        <v>10</v>
      </c>
      <c r="C172" s="10"/>
      <c r="D172" s="9" t="str">
        <f>HYPERLINK("http://7flowers-decor.ru/upload/1c_catalog/import_files/4008789133694.jpg")</f>
        <v>http://7flowers-decor.ru/upload/1c_catalog/import_files/4008789133694.jpg</v>
      </c>
      <c r="E172" s="4">
        <v>4008789133694</v>
      </c>
      <c r="F172" s="6" t="s">
        <v>206</v>
      </c>
      <c r="G172" s="7" t="s">
        <v>92</v>
      </c>
      <c r="H172" s="4">
        <v>1</v>
      </c>
      <c r="I172" s="4">
        <v>4</v>
      </c>
      <c r="J172" s="4">
        <v>3</v>
      </c>
      <c r="K172" s="13">
        <v>1012</v>
      </c>
      <c r="L172" s="8"/>
    </row>
    <row r="173" spans="1:12" s="1" customFormat="1" ht="165.95" customHeight="1">
      <c r="A173" s="4">
        <v>172</v>
      </c>
      <c r="B173" s="10" t="s">
        <v>10</v>
      </c>
      <c r="C173" s="10"/>
      <c r="D173" s="9" t="str">
        <f>HYPERLINK("http://7flowers-decor.ru/upload/1c_catalog/import_files/4008789133687.jpg")</f>
        <v>http://7flowers-decor.ru/upload/1c_catalog/import_files/4008789133687.jpg</v>
      </c>
      <c r="E173" s="4">
        <v>4008789133687</v>
      </c>
      <c r="F173" s="6" t="s">
        <v>207</v>
      </c>
      <c r="G173" s="7" t="s">
        <v>208</v>
      </c>
      <c r="H173" s="4">
        <v>1</v>
      </c>
      <c r="I173" s="4">
        <v>1</v>
      </c>
      <c r="J173" s="4">
        <v>5</v>
      </c>
      <c r="K173" s="13">
        <v>1012</v>
      </c>
      <c r="L173" s="8"/>
    </row>
    <row r="174" spans="1:12" s="1" customFormat="1" ht="165.95" customHeight="1">
      <c r="A174" s="4">
        <v>173</v>
      </c>
      <c r="B174" s="10" t="s">
        <v>10</v>
      </c>
      <c r="C174" s="10"/>
      <c r="D174" s="9" t="str">
        <f>HYPERLINK("http://7flowers-decor.ru/upload/1c_catalog/import_files/4008789133618.jpg")</f>
        <v>http://7flowers-decor.ru/upload/1c_catalog/import_files/4008789133618.jpg</v>
      </c>
      <c r="E174" s="4">
        <v>4008789133618</v>
      </c>
      <c r="F174" s="6" t="s">
        <v>209</v>
      </c>
      <c r="G174" s="7" t="s">
        <v>210</v>
      </c>
      <c r="H174" s="4">
        <v>1</v>
      </c>
      <c r="I174" s="4">
        <v>1</v>
      </c>
      <c r="J174" s="4">
        <v>4</v>
      </c>
      <c r="K174" s="13">
        <v>1012</v>
      </c>
      <c r="L174" s="8"/>
    </row>
    <row r="175" spans="1:12" s="1" customFormat="1" ht="165.95" customHeight="1">
      <c r="A175" s="4">
        <v>174</v>
      </c>
      <c r="B175" s="10" t="s">
        <v>10</v>
      </c>
      <c r="C175" s="10"/>
      <c r="D175" s="9" t="str">
        <f>HYPERLINK("http://7flowers-decor.ru/upload/1c_catalog/import_files/4008789133670.jpg")</f>
        <v>http://7flowers-decor.ru/upload/1c_catalog/import_files/4008789133670.jpg</v>
      </c>
      <c r="E175" s="4">
        <v>4008789133670</v>
      </c>
      <c r="F175" s="6" t="s">
        <v>211</v>
      </c>
      <c r="G175" s="7" t="s">
        <v>212</v>
      </c>
      <c r="H175" s="4">
        <v>1</v>
      </c>
      <c r="I175" s="4">
        <v>4</v>
      </c>
      <c r="J175" s="4">
        <v>16</v>
      </c>
      <c r="K175" s="13">
        <v>1012</v>
      </c>
      <c r="L175" s="8"/>
    </row>
    <row r="176" spans="1:12" s="1" customFormat="1" ht="165.95" customHeight="1">
      <c r="A176" s="4">
        <v>175</v>
      </c>
      <c r="B176" s="10" t="s">
        <v>10</v>
      </c>
      <c r="C176" s="10"/>
      <c r="D176" s="9" t="str">
        <f>HYPERLINK("http://7flowers-decor.ru/upload/1c_catalog/import_files/4008789133625.jpg")</f>
        <v>http://7flowers-decor.ru/upload/1c_catalog/import_files/4008789133625.jpg</v>
      </c>
      <c r="E176" s="4">
        <v>4008789133625</v>
      </c>
      <c r="F176" s="6" t="s">
        <v>213</v>
      </c>
      <c r="G176" s="7" t="s">
        <v>37</v>
      </c>
      <c r="H176" s="4">
        <v>1</v>
      </c>
      <c r="I176" s="4">
        <v>4</v>
      </c>
      <c r="J176" s="4">
        <v>14</v>
      </c>
      <c r="K176" s="13">
        <v>1012</v>
      </c>
      <c r="L176" s="8"/>
    </row>
    <row r="177" spans="1:12" s="1" customFormat="1" ht="165.95" customHeight="1">
      <c r="A177" s="4">
        <v>176</v>
      </c>
      <c r="B177" s="10" t="s">
        <v>10</v>
      </c>
      <c r="C177" s="10"/>
      <c r="D177" s="9" t="str">
        <f>HYPERLINK("http://7flowers-decor.ru/upload/1c_catalog/import_files/4008789133649.jpg")</f>
        <v>http://7flowers-decor.ru/upload/1c_catalog/import_files/4008789133649.jpg</v>
      </c>
      <c r="E177" s="4">
        <v>4008789133649</v>
      </c>
      <c r="F177" s="6" t="s">
        <v>214</v>
      </c>
      <c r="G177" s="7" t="s">
        <v>41</v>
      </c>
      <c r="H177" s="4">
        <v>1</v>
      </c>
      <c r="I177" s="4">
        <v>4</v>
      </c>
      <c r="J177" s="4">
        <v>14</v>
      </c>
      <c r="K177" s="13">
        <v>1012</v>
      </c>
      <c r="L177" s="8"/>
    </row>
    <row r="178" spans="1:12" s="1" customFormat="1" ht="165.95" customHeight="1">
      <c r="A178" s="4">
        <v>177</v>
      </c>
      <c r="B178" s="10" t="s">
        <v>10</v>
      </c>
      <c r="C178" s="10"/>
      <c r="D178" s="9" t="str">
        <f>HYPERLINK("http://7flowers-decor.ru/upload/1c_catalog/import_files/4008789133441.jpg")</f>
        <v>http://7flowers-decor.ru/upload/1c_catalog/import_files/4008789133441.jpg</v>
      </c>
      <c r="E178" s="4">
        <v>4008789133441</v>
      </c>
      <c r="F178" s="6" t="s">
        <v>215</v>
      </c>
      <c r="G178" s="7" t="s">
        <v>41</v>
      </c>
      <c r="H178" s="4">
        <v>1</v>
      </c>
      <c r="I178" s="4">
        <v>1</v>
      </c>
      <c r="J178" s="4">
        <v>6</v>
      </c>
      <c r="K178" s="13">
        <v>7087</v>
      </c>
      <c r="L178" s="8"/>
    </row>
    <row r="179" spans="1:12" s="1" customFormat="1" ht="165.95" customHeight="1">
      <c r="A179" s="4">
        <v>178</v>
      </c>
      <c r="B179" s="10" t="s">
        <v>10</v>
      </c>
      <c r="C179" s="10"/>
      <c r="D179" s="9" t="str">
        <f>HYPERLINK("http://7flowers-decor.ru/upload/1c_catalog/import_files/4008789133601.jpg")</f>
        <v>http://7flowers-decor.ru/upload/1c_catalog/import_files/4008789133601.jpg</v>
      </c>
      <c r="E179" s="4">
        <v>4008789133601</v>
      </c>
      <c r="F179" s="6" t="s">
        <v>216</v>
      </c>
      <c r="G179" s="7" t="s">
        <v>15</v>
      </c>
      <c r="H179" s="4">
        <v>1</v>
      </c>
      <c r="I179" s="4">
        <v>4</v>
      </c>
      <c r="J179" s="4">
        <v>11</v>
      </c>
      <c r="K179" s="13">
        <v>1012</v>
      </c>
      <c r="L179" s="8"/>
    </row>
    <row r="180" spans="1:12" s="1" customFormat="1" ht="165.95" customHeight="1">
      <c r="A180" s="4">
        <v>179</v>
      </c>
      <c r="B180" s="10" t="s">
        <v>10</v>
      </c>
      <c r="C180" s="10"/>
      <c r="D180" s="9" t="str">
        <f>HYPERLINK("http://7flowers-decor.ru/upload/1c_catalog/import_files/4008789133403.jpg")</f>
        <v>http://7flowers-decor.ru/upload/1c_catalog/import_files/4008789133403.jpg</v>
      </c>
      <c r="E180" s="4">
        <v>4008789133403</v>
      </c>
      <c r="F180" s="6" t="s">
        <v>217</v>
      </c>
      <c r="G180" s="7" t="s">
        <v>15</v>
      </c>
      <c r="H180" s="4">
        <v>1</v>
      </c>
      <c r="I180" s="4">
        <v>1</v>
      </c>
      <c r="J180" s="4">
        <v>7</v>
      </c>
      <c r="K180" s="13">
        <v>7087</v>
      </c>
      <c r="L180" s="8"/>
    </row>
    <row r="181" spans="1:12" s="1" customFormat="1" ht="165.95" customHeight="1">
      <c r="A181" s="4">
        <v>180</v>
      </c>
      <c r="B181" s="10" t="s">
        <v>10</v>
      </c>
      <c r="C181" s="10"/>
      <c r="D181" s="9" t="str">
        <f>HYPERLINK("http://7flowers-decor.ru/upload/1c_catalog/import_files/4008789133465.jpg")</f>
        <v>http://7flowers-decor.ru/upload/1c_catalog/import_files/4008789133465.jpg</v>
      </c>
      <c r="E181" s="4">
        <v>4008789133465</v>
      </c>
      <c r="F181" s="6" t="s">
        <v>218</v>
      </c>
      <c r="G181" s="7" t="s">
        <v>41</v>
      </c>
      <c r="H181" s="4">
        <v>1</v>
      </c>
      <c r="I181" s="4">
        <v>1</v>
      </c>
      <c r="J181" s="4">
        <v>3</v>
      </c>
      <c r="K181" s="13">
        <v>7779</v>
      </c>
      <c r="L181" s="8"/>
    </row>
    <row r="182" spans="1:12" s="1" customFormat="1" ht="165.95" customHeight="1">
      <c r="A182" s="4">
        <v>181</v>
      </c>
      <c r="B182" s="10" t="s">
        <v>10</v>
      </c>
      <c r="C182" s="10"/>
      <c r="D182" s="9" t="str">
        <f>HYPERLINK("http://7flowers-decor.ru/upload/1c_catalog/import_files/4008789182630.jpg")</f>
        <v>http://7flowers-decor.ru/upload/1c_catalog/import_files/4008789182630.jpg</v>
      </c>
      <c r="E182" s="4">
        <v>4008789182630</v>
      </c>
      <c r="F182" s="6" t="s">
        <v>219</v>
      </c>
      <c r="G182" s="7" t="s">
        <v>63</v>
      </c>
      <c r="H182" s="4">
        <v>1</v>
      </c>
      <c r="I182" s="4">
        <v>6</v>
      </c>
      <c r="J182" s="4">
        <v>1</v>
      </c>
      <c r="K182" s="13">
        <v>1733</v>
      </c>
      <c r="L182" s="8"/>
    </row>
    <row r="183" spans="1:12" s="1" customFormat="1" ht="165.95" customHeight="1">
      <c r="A183" s="4">
        <v>182</v>
      </c>
      <c r="B183" s="10" t="s">
        <v>10</v>
      </c>
      <c r="C183" s="10"/>
      <c r="D183" s="9" t="str">
        <f>HYPERLINK("http://7flowers-decor.ru/upload/1c_catalog/import_files/4008789184030.jpg")</f>
        <v>http://7flowers-decor.ru/upload/1c_catalog/import_files/4008789184030.jpg</v>
      </c>
      <c r="E183" s="4">
        <v>4008789184030</v>
      </c>
      <c r="F183" s="6" t="s">
        <v>220</v>
      </c>
      <c r="G183" s="7" t="s">
        <v>63</v>
      </c>
      <c r="H183" s="4">
        <v>1</v>
      </c>
      <c r="I183" s="4">
        <v>2</v>
      </c>
      <c r="J183" s="4">
        <v>1</v>
      </c>
      <c r="K183" s="13">
        <v>6093</v>
      </c>
      <c r="L183" s="8"/>
    </row>
    <row r="184" spans="1:12" s="1" customFormat="1" ht="165.95" customHeight="1">
      <c r="A184" s="4">
        <v>183</v>
      </c>
      <c r="B184" s="10" t="s">
        <v>10</v>
      </c>
      <c r="C184" s="10"/>
      <c r="D184" s="9" t="str">
        <f>HYPERLINK("http://7flowers-decor.ru/upload/1c_catalog/import_files/4008789182098.jpg")</f>
        <v>http://7flowers-decor.ru/upload/1c_catalog/import_files/4008789182098.jpg</v>
      </c>
      <c r="E184" s="4">
        <v>4008789182098</v>
      </c>
      <c r="F184" s="6" t="s">
        <v>221</v>
      </c>
      <c r="G184" s="7" t="s">
        <v>12</v>
      </c>
      <c r="H184" s="4">
        <v>1</v>
      </c>
      <c r="I184" s="4">
        <v>5</v>
      </c>
      <c r="J184" s="4">
        <v>1</v>
      </c>
      <c r="K184" s="13">
        <v>1048</v>
      </c>
      <c r="L184" s="8"/>
    </row>
    <row r="185" spans="1:12" s="1" customFormat="1" ht="165.95" customHeight="1">
      <c r="A185" s="4">
        <v>184</v>
      </c>
      <c r="B185" s="10" t="s">
        <v>10</v>
      </c>
      <c r="C185" s="10"/>
      <c r="D185" s="9" t="str">
        <f>HYPERLINK("http://7flowers-decor.ru/upload/1c_catalog/import_files/4008789183095.jpg")</f>
        <v>http://7flowers-decor.ru/upload/1c_catalog/import_files/4008789183095.jpg</v>
      </c>
      <c r="E185" s="4">
        <v>4008789183095</v>
      </c>
      <c r="F185" s="6" t="s">
        <v>222</v>
      </c>
      <c r="G185" s="7" t="s">
        <v>12</v>
      </c>
      <c r="H185" s="4">
        <v>1</v>
      </c>
      <c r="I185" s="4">
        <v>3</v>
      </c>
      <c r="J185" s="4">
        <v>1</v>
      </c>
      <c r="K185" s="13">
        <v>2435</v>
      </c>
      <c r="L185" s="8"/>
    </row>
    <row r="186" spans="1:12" s="1" customFormat="1" ht="165.95" customHeight="1">
      <c r="A186" s="4">
        <v>185</v>
      </c>
      <c r="B186" s="10" t="s">
        <v>10</v>
      </c>
      <c r="C186" s="10"/>
      <c r="D186" s="9" t="str">
        <f>HYPERLINK("http://7flowers-decor.ru/upload/1c_catalog/import_files/4008789187093.jpg")</f>
        <v>http://7flowers-decor.ru/upload/1c_catalog/import_files/4008789187093.jpg</v>
      </c>
      <c r="E186" s="4">
        <v>4008789187093</v>
      </c>
      <c r="F186" s="6" t="s">
        <v>223</v>
      </c>
      <c r="G186" s="7" t="s">
        <v>12</v>
      </c>
      <c r="H186" s="4">
        <v>1</v>
      </c>
      <c r="I186" s="4">
        <v>3</v>
      </c>
      <c r="J186" s="4">
        <v>4</v>
      </c>
      <c r="K186" s="13">
        <v>3723</v>
      </c>
      <c r="L186" s="8"/>
    </row>
    <row r="187" spans="1:12" s="1" customFormat="1" ht="165.95" customHeight="1">
      <c r="A187" s="4">
        <v>186</v>
      </c>
      <c r="B187" s="10" t="s">
        <v>10</v>
      </c>
      <c r="C187" s="10"/>
      <c r="D187" s="9" t="str">
        <f>HYPERLINK("http://7flowers-decor.ru/upload/1c_catalog/import_files/4008789184276.jpg")</f>
        <v>http://7flowers-decor.ru/upload/1c_catalog/import_files/4008789184276.jpg</v>
      </c>
      <c r="E187" s="4">
        <v>4008789184276</v>
      </c>
      <c r="F187" s="6" t="s">
        <v>224</v>
      </c>
      <c r="G187" s="7" t="s">
        <v>66</v>
      </c>
      <c r="H187" s="4">
        <v>1</v>
      </c>
      <c r="I187" s="4">
        <v>2</v>
      </c>
      <c r="J187" s="4">
        <v>2</v>
      </c>
      <c r="K187" s="13">
        <v>6093</v>
      </c>
      <c r="L187" s="8"/>
    </row>
    <row r="188" spans="1:12" s="1" customFormat="1" ht="165.95" customHeight="1">
      <c r="A188" s="4">
        <v>187</v>
      </c>
      <c r="B188" s="10" t="s">
        <v>10</v>
      </c>
      <c r="C188" s="10"/>
      <c r="D188" s="5"/>
      <c r="E188" s="4">
        <v>4008789161352</v>
      </c>
      <c r="F188" s="6" t="s">
        <v>225</v>
      </c>
      <c r="G188" s="7" t="s">
        <v>55</v>
      </c>
      <c r="H188" s="4">
        <v>1</v>
      </c>
      <c r="I188" s="4">
        <v>5</v>
      </c>
      <c r="J188" s="4">
        <v>2</v>
      </c>
      <c r="K188" s="13">
        <v>1048</v>
      </c>
      <c r="L188" s="8"/>
    </row>
    <row r="189" spans="1:12" s="1" customFormat="1" ht="165.95" customHeight="1">
      <c r="A189" s="4">
        <v>188</v>
      </c>
      <c r="B189" s="10" t="s">
        <v>10</v>
      </c>
      <c r="C189" s="10"/>
      <c r="D189" s="5"/>
      <c r="E189" s="4">
        <v>4008789161550</v>
      </c>
      <c r="F189" s="6" t="s">
        <v>226</v>
      </c>
      <c r="G189" s="7" t="s">
        <v>55</v>
      </c>
      <c r="H189" s="4">
        <v>1</v>
      </c>
      <c r="I189" s="4">
        <v>6</v>
      </c>
      <c r="J189" s="4">
        <v>1</v>
      </c>
      <c r="K189" s="13">
        <v>1733</v>
      </c>
      <c r="L189" s="8"/>
    </row>
    <row r="190" spans="1:12" s="1" customFormat="1" ht="165.95" customHeight="1">
      <c r="A190" s="4">
        <v>189</v>
      </c>
      <c r="B190" s="10" t="s">
        <v>10</v>
      </c>
      <c r="C190" s="10"/>
      <c r="D190" s="9" t="str">
        <f>HYPERLINK("http://7flowers-decor.ru/upload/1c_catalog/import_files/4008789182005.jpg")</f>
        <v>http://7flowers-decor.ru/upload/1c_catalog/import_files/4008789182005.jpg</v>
      </c>
      <c r="E190" s="4">
        <v>4008789182005</v>
      </c>
      <c r="F190" s="6" t="s">
        <v>227</v>
      </c>
      <c r="G190" s="7" t="s">
        <v>15</v>
      </c>
      <c r="H190" s="4">
        <v>1</v>
      </c>
      <c r="I190" s="4">
        <v>5</v>
      </c>
      <c r="J190" s="4">
        <v>18</v>
      </c>
      <c r="K190" s="13">
        <v>1048</v>
      </c>
      <c r="L190" s="8"/>
    </row>
    <row r="191" spans="1:12" s="1" customFormat="1" ht="165.95" customHeight="1">
      <c r="A191" s="4">
        <v>190</v>
      </c>
      <c r="B191" s="10" t="s">
        <v>10</v>
      </c>
      <c r="C191" s="10"/>
      <c r="D191" s="9" t="str">
        <f>HYPERLINK("http://7flowers-decor.ru/upload/1c_catalog/import_files/4008789182609.jpg")</f>
        <v>http://7flowers-decor.ru/upload/1c_catalog/import_files/4008789182609.jpg</v>
      </c>
      <c r="E191" s="4">
        <v>4008789182609</v>
      </c>
      <c r="F191" s="6" t="s">
        <v>228</v>
      </c>
      <c r="G191" s="7" t="s">
        <v>15</v>
      </c>
      <c r="H191" s="4">
        <v>1</v>
      </c>
      <c r="I191" s="4">
        <v>6</v>
      </c>
      <c r="J191" s="4">
        <v>8</v>
      </c>
      <c r="K191" s="13">
        <v>1733</v>
      </c>
      <c r="L191" s="8"/>
    </row>
    <row r="192" spans="1:12" s="1" customFormat="1" ht="165.95" customHeight="1">
      <c r="A192" s="4">
        <v>191</v>
      </c>
      <c r="B192" s="10" t="s">
        <v>10</v>
      </c>
      <c r="C192" s="10"/>
      <c r="D192" s="9" t="str">
        <f>HYPERLINK("http://7flowers-decor.ru/upload/1c_catalog/import_files/4008789161291.jpg")</f>
        <v>http://7flowers-decor.ru/upload/1c_catalog/import_files/4008789161291.jpg</v>
      </c>
      <c r="E192" s="4">
        <v>4008789161291</v>
      </c>
      <c r="F192" s="6" t="s">
        <v>229</v>
      </c>
      <c r="G192" s="7" t="s">
        <v>12</v>
      </c>
      <c r="H192" s="4">
        <v>1</v>
      </c>
      <c r="I192" s="4">
        <v>4</v>
      </c>
      <c r="J192" s="4">
        <v>17</v>
      </c>
      <c r="K192" s="13">
        <v>1954</v>
      </c>
      <c r="L192" s="8"/>
    </row>
    <row r="193" spans="1:12" s="1" customFormat="1" ht="165.95" customHeight="1">
      <c r="A193" s="4">
        <v>192</v>
      </c>
      <c r="B193" s="10" t="s">
        <v>10</v>
      </c>
      <c r="C193" s="10"/>
      <c r="D193" s="9" t="str">
        <f>HYPERLINK("http://7flowers-decor.ru/upload/1c_catalog/import_files/4008789161499.jpg")</f>
        <v>http://7flowers-decor.ru/upload/1c_catalog/import_files/4008789161499.jpg</v>
      </c>
      <c r="E193" s="4">
        <v>4008789161499</v>
      </c>
      <c r="F193" s="6" t="s">
        <v>230</v>
      </c>
      <c r="G193" s="7" t="s">
        <v>12</v>
      </c>
      <c r="H193" s="4">
        <v>1</v>
      </c>
      <c r="I193" s="4">
        <v>4</v>
      </c>
      <c r="J193" s="4">
        <v>7</v>
      </c>
      <c r="K193" s="13">
        <v>2943</v>
      </c>
      <c r="L193" s="8"/>
    </row>
    <row r="194" spans="1:12" s="1" customFormat="1" ht="165.95" customHeight="1">
      <c r="A194" s="4">
        <v>193</v>
      </c>
      <c r="B194" s="10" t="s">
        <v>10</v>
      </c>
      <c r="C194" s="10"/>
      <c r="D194" s="9" t="str">
        <f>HYPERLINK("http://7flowers-decor.ru/upload/1c_catalog/import_files/4008789161697.jpg")</f>
        <v>http://7flowers-decor.ru/upload/1c_catalog/import_files/4008789161697.jpg</v>
      </c>
      <c r="E194" s="4">
        <v>4008789161697</v>
      </c>
      <c r="F194" s="6" t="s">
        <v>231</v>
      </c>
      <c r="G194" s="7" t="s">
        <v>12</v>
      </c>
      <c r="H194" s="4">
        <v>1</v>
      </c>
      <c r="I194" s="4">
        <v>3</v>
      </c>
      <c r="J194" s="4">
        <v>3</v>
      </c>
      <c r="K194" s="13">
        <v>3870</v>
      </c>
      <c r="L194" s="8"/>
    </row>
    <row r="195" spans="1:12" s="1" customFormat="1" ht="165.95" customHeight="1">
      <c r="A195" s="4">
        <v>194</v>
      </c>
      <c r="B195" s="10" t="s">
        <v>10</v>
      </c>
      <c r="C195" s="10"/>
      <c r="D195" s="9" t="str">
        <f>HYPERLINK("http://7flowers-decor.ru/upload/1c_catalog/import_files/4008789161895.jpg")</f>
        <v>http://7flowers-decor.ru/upload/1c_catalog/import_files/4008789161895.jpg</v>
      </c>
      <c r="E195" s="4">
        <v>4008789161895</v>
      </c>
      <c r="F195" s="6" t="s">
        <v>232</v>
      </c>
      <c r="G195" s="7" t="s">
        <v>12</v>
      </c>
      <c r="H195" s="4">
        <v>1</v>
      </c>
      <c r="I195" s="4">
        <v>3</v>
      </c>
      <c r="J195" s="4">
        <v>5</v>
      </c>
      <c r="K195" s="13">
        <v>5416</v>
      </c>
      <c r="L195" s="8"/>
    </row>
    <row r="196" spans="1:12" s="1" customFormat="1" ht="165.95" customHeight="1">
      <c r="A196" s="4">
        <v>195</v>
      </c>
      <c r="B196" s="10" t="s">
        <v>10</v>
      </c>
      <c r="C196" s="10"/>
      <c r="D196" s="9" t="str">
        <f>HYPERLINK("http://7flowers-decor.ru/upload/1c_catalog/import_files/4008789162892.jpg")</f>
        <v>http://7flowers-decor.ru/upload/1c_catalog/import_files/4008789162892.jpg</v>
      </c>
      <c r="E196" s="4">
        <v>4008789162892</v>
      </c>
      <c r="F196" s="6" t="s">
        <v>233</v>
      </c>
      <c r="G196" s="7" t="s">
        <v>12</v>
      </c>
      <c r="H196" s="4">
        <v>1</v>
      </c>
      <c r="I196" s="4">
        <v>2</v>
      </c>
      <c r="J196" s="4">
        <v>1</v>
      </c>
      <c r="K196" s="13">
        <v>7787</v>
      </c>
      <c r="L196" s="8"/>
    </row>
    <row r="197" spans="1:12" s="1" customFormat="1" ht="165.95" customHeight="1">
      <c r="A197" s="4">
        <v>196</v>
      </c>
      <c r="B197" s="10" t="s">
        <v>10</v>
      </c>
      <c r="C197" s="10"/>
      <c r="D197" s="9" t="str">
        <f>HYPERLINK("http://7flowers-decor.ru/upload/1c_catalog/import_files/4008789161215.jpg")</f>
        <v>http://7flowers-decor.ru/upload/1c_catalog/import_files/4008789161215.jpg</v>
      </c>
      <c r="E197" s="4">
        <v>4008789161215</v>
      </c>
      <c r="F197" s="6" t="s">
        <v>234</v>
      </c>
      <c r="G197" s="7" t="s">
        <v>48</v>
      </c>
      <c r="H197" s="4">
        <v>1</v>
      </c>
      <c r="I197" s="4">
        <v>4</v>
      </c>
      <c r="J197" s="4">
        <v>12</v>
      </c>
      <c r="K197" s="13">
        <v>1954</v>
      </c>
      <c r="L197" s="8"/>
    </row>
    <row r="198" spans="1:12" s="1" customFormat="1" ht="165.95" customHeight="1">
      <c r="A198" s="4">
        <v>197</v>
      </c>
      <c r="B198" s="10" t="s">
        <v>10</v>
      </c>
      <c r="C198" s="10"/>
      <c r="D198" s="9" t="str">
        <f>HYPERLINK("http://7flowers-decor.ru/upload/1c_catalog/import_files/4008789161413.jpg")</f>
        <v>http://7flowers-decor.ru/upload/1c_catalog/import_files/4008789161413.jpg</v>
      </c>
      <c r="E198" s="4">
        <v>4008789161413</v>
      </c>
      <c r="F198" s="6" t="s">
        <v>235</v>
      </c>
      <c r="G198" s="7" t="s">
        <v>48</v>
      </c>
      <c r="H198" s="4">
        <v>1</v>
      </c>
      <c r="I198" s="4">
        <v>4</v>
      </c>
      <c r="J198" s="4">
        <v>4</v>
      </c>
      <c r="K198" s="13">
        <v>2943</v>
      </c>
      <c r="L198" s="8"/>
    </row>
    <row r="199" spans="1:12" s="1" customFormat="1" ht="165.95" customHeight="1">
      <c r="A199" s="4">
        <v>198</v>
      </c>
      <c r="B199" s="10" t="s">
        <v>10</v>
      </c>
      <c r="C199" s="10"/>
      <c r="D199" s="9" t="str">
        <f>HYPERLINK("http://7flowers-decor.ru/upload/1c_catalog/import_files/4008789161611.jpg")</f>
        <v>http://7flowers-decor.ru/upload/1c_catalog/import_files/4008789161611.jpg</v>
      </c>
      <c r="E199" s="4">
        <v>4008789161611</v>
      </c>
      <c r="F199" s="6" t="s">
        <v>236</v>
      </c>
      <c r="G199" s="7" t="s">
        <v>66</v>
      </c>
      <c r="H199" s="4">
        <v>1</v>
      </c>
      <c r="I199" s="4">
        <v>3</v>
      </c>
      <c r="J199" s="4">
        <v>7</v>
      </c>
      <c r="K199" s="13">
        <v>3870</v>
      </c>
      <c r="L199" s="8"/>
    </row>
    <row r="200" spans="1:12" s="1" customFormat="1" ht="165.95" customHeight="1">
      <c r="A200" s="4">
        <v>199</v>
      </c>
      <c r="B200" s="10" t="s">
        <v>10</v>
      </c>
      <c r="C200" s="10"/>
      <c r="D200" s="9" t="str">
        <f>HYPERLINK("http://7flowers-decor.ru/upload/1c_catalog/import_files/4008789161819.jpg")</f>
        <v>http://7flowers-decor.ru/upload/1c_catalog/import_files/4008789161819.jpg</v>
      </c>
      <c r="E200" s="4">
        <v>4008789161819</v>
      </c>
      <c r="F200" s="6" t="s">
        <v>237</v>
      </c>
      <c r="G200" s="7" t="s">
        <v>48</v>
      </c>
      <c r="H200" s="4">
        <v>1</v>
      </c>
      <c r="I200" s="4">
        <v>3</v>
      </c>
      <c r="J200" s="4">
        <v>8</v>
      </c>
      <c r="K200" s="13">
        <v>5416</v>
      </c>
      <c r="L200" s="8"/>
    </row>
    <row r="201" spans="1:12" s="1" customFormat="1" ht="165.95" customHeight="1">
      <c r="A201" s="4">
        <v>200</v>
      </c>
      <c r="B201" s="10" t="s">
        <v>10</v>
      </c>
      <c r="C201" s="10"/>
      <c r="D201" s="9" t="str">
        <f>HYPERLINK("http://7flowers-decor.ru/upload/1c_catalog/import_files/4008789162816.jpg")</f>
        <v>http://7flowers-decor.ru/upload/1c_catalog/import_files/4008789162816.jpg</v>
      </c>
      <c r="E201" s="4">
        <v>4008789162816</v>
      </c>
      <c r="F201" s="6" t="s">
        <v>238</v>
      </c>
      <c r="G201" s="7" t="s">
        <v>48</v>
      </c>
      <c r="H201" s="4">
        <v>1</v>
      </c>
      <c r="I201" s="4">
        <v>2</v>
      </c>
      <c r="J201" s="4">
        <v>5</v>
      </c>
      <c r="K201" s="13">
        <v>7787</v>
      </c>
      <c r="L201" s="8"/>
    </row>
    <row r="202" spans="1:12" s="1" customFormat="1" ht="165.95" customHeight="1">
      <c r="A202" s="4">
        <v>201</v>
      </c>
      <c r="B202" s="10" t="s">
        <v>10</v>
      </c>
      <c r="C202" s="10"/>
      <c r="D202" s="9" t="str">
        <f>HYPERLINK("http://7flowers-decor.ru/upload/1c_catalog/import_files/4008789161277.jpg")</f>
        <v>http://7flowers-decor.ru/upload/1c_catalog/import_files/4008789161277.jpg</v>
      </c>
      <c r="E202" s="4">
        <v>4008789161277</v>
      </c>
      <c r="F202" s="6" t="s">
        <v>239</v>
      </c>
      <c r="G202" s="7" t="s">
        <v>92</v>
      </c>
      <c r="H202" s="4">
        <v>1</v>
      </c>
      <c r="I202" s="4">
        <v>4</v>
      </c>
      <c r="J202" s="4">
        <v>9</v>
      </c>
      <c r="K202" s="13">
        <v>1954</v>
      </c>
      <c r="L202" s="8"/>
    </row>
    <row r="203" spans="1:12" s="1" customFormat="1" ht="165.95" customHeight="1">
      <c r="A203" s="4">
        <v>202</v>
      </c>
      <c r="B203" s="10" t="s">
        <v>10</v>
      </c>
      <c r="C203" s="10"/>
      <c r="D203" s="9" t="str">
        <f>HYPERLINK("http://7flowers-decor.ru/upload/1c_catalog/import_files/4008789161475.jpg")</f>
        <v>http://7flowers-decor.ru/upload/1c_catalog/import_files/4008789161475.jpg</v>
      </c>
      <c r="E203" s="4">
        <v>4008789161475</v>
      </c>
      <c r="F203" s="6" t="s">
        <v>240</v>
      </c>
      <c r="G203" s="7" t="s">
        <v>92</v>
      </c>
      <c r="H203" s="4">
        <v>1</v>
      </c>
      <c r="I203" s="4">
        <v>4</v>
      </c>
      <c r="J203" s="4">
        <v>2</v>
      </c>
      <c r="K203" s="13">
        <v>2943</v>
      </c>
      <c r="L203" s="8"/>
    </row>
    <row r="204" spans="1:12" s="1" customFormat="1" ht="165.95" customHeight="1">
      <c r="A204" s="4">
        <v>203</v>
      </c>
      <c r="B204" s="10" t="s">
        <v>10</v>
      </c>
      <c r="C204" s="10"/>
      <c r="D204" s="9" t="str">
        <f>HYPERLINK("http://7flowers-decor.ru/upload/1c_catalog/import_files/4008789161673.jpg")</f>
        <v>http://7flowers-decor.ru/upload/1c_catalog/import_files/4008789161673.jpg</v>
      </c>
      <c r="E204" s="4">
        <v>4008789161673</v>
      </c>
      <c r="F204" s="6" t="s">
        <v>241</v>
      </c>
      <c r="G204" s="7" t="s">
        <v>92</v>
      </c>
      <c r="H204" s="4">
        <v>1</v>
      </c>
      <c r="I204" s="4">
        <v>3</v>
      </c>
      <c r="J204" s="4">
        <v>10</v>
      </c>
      <c r="K204" s="13">
        <v>3870</v>
      </c>
      <c r="L204" s="8"/>
    </row>
    <row r="205" spans="1:12" s="1" customFormat="1" ht="165.95" customHeight="1">
      <c r="A205" s="4">
        <v>204</v>
      </c>
      <c r="B205" s="10" t="s">
        <v>10</v>
      </c>
      <c r="C205" s="10"/>
      <c r="D205" s="9" t="str">
        <f>HYPERLINK("http://7flowers-decor.ru/upload/1c_catalog/import_files/4008789161871.jpg")</f>
        <v>http://7flowers-decor.ru/upload/1c_catalog/import_files/4008789161871.jpg</v>
      </c>
      <c r="E205" s="4">
        <v>4008789161871</v>
      </c>
      <c r="F205" s="6" t="s">
        <v>242</v>
      </c>
      <c r="G205" s="7" t="s">
        <v>92</v>
      </c>
      <c r="H205" s="4">
        <v>1</v>
      </c>
      <c r="I205" s="4">
        <v>3</v>
      </c>
      <c r="J205" s="4">
        <v>7</v>
      </c>
      <c r="K205" s="13">
        <v>5416</v>
      </c>
      <c r="L205" s="8"/>
    </row>
    <row r="206" spans="1:12" s="1" customFormat="1" ht="165.95" customHeight="1">
      <c r="A206" s="4">
        <v>205</v>
      </c>
      <c r="B206" s="10" t="s">
        <v>10</v>
      </c>
      <c r="C206" s="10"/>
      <c r="D206" s="9" t="str">
        <f>HYPERLINK("http://7flowers-decor.ru/upload/1c_catalog/import_files/4008789161451.jpg")</f>
        <v>http://7flowers-decor.ru/upload/1c_catalog/import_files/4008789161451.jpg</v>
      </c>
      <c r="E206" s="4">
        <v>4008789161451</v>
      </c>
      <c r="F206" s="6" t="s">
        <v>243</v>
      </c>
      <c r="G206" s="7" t="s">
        <v>55</v>
      </c>
      <c r="H206" s="4">
        <v>1</v>
      </c>
      <c r="I206" s="4">
        <v>4</v>
      </c>
      <c r="J206" s="4">
        <v>7</v>
      </c>
      <c r="K206" s="13">
        <v>2943</v>
      </c>
      <c r="L206" s="8"/>
    </row>
    <row r="207" spans="1:12" s="1" customFormat="1" ht="165.95" customHeight="1">
      <c r="A207" s="4">
        <v>206</v>
      </c>
      <c r="B207" s="10" t="s">
        <v>10</v>
      </c>
      <c r="C207" s="10"/>
      <c r="D207" s="9" t="str">
        <f>HYPERLINK("http://7flowers-decor.ru/upload/1c_catalog/import_files/4008789161680.jpg")</f>
        <v>http://7flowers-decor.ru/upload/1c_catalog/import_files/4008789161680.jpg</v>
      </c>
      <c r="E207" s="4">
        <v>4008789161680</v>
      </c>
      <c r="F207" s="6" t="s">
        <v>244</v>
      </c>
      <c r="G207" s="7" t="s">
        <v>57</v>
      </c>
      <c r="H207" s="4">
        <v>1</v>
      </c>
      <c r="I207" s="4">
        <v>3</v>
      </c>
      <c r="J207" s="4">
        <v>6</v>
      </c>
      <c r="K207" s="13">
        <v>3870</v>
      </c>
      <c r="L207" s="8"/>
    </row>
    <row r="208" spans="1:12" s="1" customFormat="1" ht="165.95" customHeight="1">
      <c r="A208" s="4">
        <v>207</v>
      </c>
      <c r="B208" s="10" t="s">
        <v>10</v>
      </c>
      <c r="C208" s="10"/>
      <c r="D208" s="9" t="str">
        <f>HYPERLINK("http://7flowers-decor.ru/upload/1c_catalog/import_files/4008789162885.jpg")</f>
        <v>http://7flowers-decor.ru/upload/1c_catalog/import_files/4008789162885.jpg</v>
      </c>
      <c r="E208" s="4">
        <v>4008789162885</v>
      </c>
      <c r="F208" s="6" t="s">
        <v>245</v>
      </c>
      <c r="G208" s="7" t="s">
        <v>57</v>
      </c>
      <c r="H208" s="4">
        <v>1</v>
      </c>
      <c r="I208" s="4">
        <v>2</v>
      </c>
      <c r="J208" s="4">
        <v>6</v>
      </c>
      <c r="K208" s="13">
        <v>7787</v>
      </c>
      <c r="L208" s="8"/>
    </row>
    <row r="209" spans="1:12" s="1" customFormat="1" ht="165.95" customHeight="1">
      <c r="A209" s="4">
        <v>208</v>
      </c>
      <c r="B209" s="10" t="s">
        <v>10</v>
      </c>
      <c r="C209" s="10"/>
      <c r="D209" s="9" t="str">
        <f>HYPERLINK("http://7flowers-decor.ru/upload/1c_catalog/import_files/4008789161222.jpg")</f>
        <v>http://7flowers-decor.ru/upload/1c_catalog/import_files/4008789161222.jpg</v>
      </c>
      <c r="E209" s="4">
        <v>4008789161222</v>
      </c>
      <c r="F209" s="6" t="s">
        <v>246</v>
      </c>
      <c r="G209" s="7" t="s">
        <v>103</v>
      </c>
      <c r="H209" s="4">
        <v>1</v>
      </c>
      <c r="I209" s="4">
        <v>4</v>
      </c>
      <c r="J209" s="4">
        <v>4</v>
      </c>
      <c r="K209" s="13">
        <v>1953</v>
      </c>
      <c r="L209" s="8"/>
    </row>
    <row r="210" spans="1:12" s="1" customFormat="1" ht="165.95" customHeight="1">
      <c r="A210" s="4">
        <v>209</v>
      </c>
      <c r="B210" s="10" t="s">
        <v>10</v>
      </c>
      <c r="C210" s="10"/>
      <c r="D210" s="9" t="str">
        <f>HYPERLINK("http://7flowers-decor.ru/upload/1c_catalog/import_files/4008789161208.jpg")</f>
        <v>http://7flowers-decor.ru/upload/1c_catalog/import_files/4008789161208.jpg</v>
      </c>
      <c r="E210" s="4">
        <v>4008789161208</v>
      </c>
      <c r="F210" s="6" t="s">
        <v>247</v>
      </c>
      <c r="G210" s="7" t="s">
        <v>15</v>
      </c>
      <c r="H210" s="4">
        <v>1</v>
      </c>
      <c r="I210" s="4">
        <v>4</v>
      </c>
      <c r="J210" s="4">
        <v>47</v>
      </c>
      <c r="K210" s="13">
        <v>1954</v>
      </c>
      <c r="L210" s="8"/>
    </row>
    <row r="211" spans="1:12" s="1" customFormat="1" ht="165.95" customHeight="1">
      <c r="A211" s="4">
        <v>210</v>
      </c>
      <c r="B211" s="10" t="s">
        <v>10</v>
      </c>
      <c r="C211" s="10"/>
      <c r="D211" s="9" t="str">
        <f>HYPERLINK("http://7flowers-decor.ru/upload/1c_catalog/import_files/4008789161406.jpg")</f>
        <v>http://7flowers-decor.ru/upload/1c_catalog/import_files/4008789161406.jpg</v>
      </c>
      <c r="E211" s="4">
        <v>4008789161406</v>
      </c>
      <c r="F211" s="6" t="s">
        <v>248</v>
      </c>
      <c r="G211" s="7" t="s">
        <v>15</v>
      </c>
      <c r="H211" s="4">
        <v>1</v>
      </c>
      <c r="I211" s="4">
        <v>4</v>
      </c>
      <c r="J211" s="4">
        <v>23</v>
      </c>
      <c r="K211" s="13">
        <v>2943</v>
      </c>
      <c r="L211" s="8"/>
    </row>
    <row r="212" spans="1:12" s="1" customFormat="1" ht="165.95" customHeight="1">
      <c r="A212" s="4">
        <v>211</v>
      </c>
      <c r="B212" s="10" t="s">
        <v>10</v>
      </c>
      <c r="C212" s="10"/>
      <c r="D212" s="9" t="str">
        <f>HYPERLINK("http://7flowers-decor.ru/upload/1c_catalog/import_files/4008789161604.jpg")</f>
        <v>http://7flowers-decor.ru/upload/1c_catalog/import_files/4008789161604.jpg</v>
      </c>
      <c r="E212" s="4">
        <v>4008789161604</v>
      </c>
      <c r="F212" s="6" t="s">
        <v>249</v>
      </c>
      <c r="G212" s="7" t="s">
        <v>15</v>
      </c>
      <c r="H212" s="4">
        <v>1</v>
      </c>
      <c r="I212" s="4">
        <v>3</v>
      </c>
      <c r="J212" s="4">
        <v>7</v>
      </c>
      <c r="K212" s="13">
        <v>3870</v>
      </c>
      <c r="L212" s="8"/>
    </row>
    <row r="213" spans="1:12" s="1" customFormat="1" ht="165.95" customHeight="1">
      <c r="A213" s="4">
        <v>212</v>
      </c>
      <c r="B213" s="10" t="s">
        <v>10</v>
      </c>
      <c r="C213" s="10"/>
      <c r="D213" s="9" t="str">
        <f>HYPERLINK("http://7flowers-decor.ru/upload/1c_catalog/import_files/4008789161802.jpg")</f>
        <v>http://7flowers-decor.ru/upload/1c_catalog/import_files/4008789161802.jpg</v>
      </c>
      <c r="E213" s="4">
        <v>4008789161802</v>
      </c>
      <c r="F213" s="6" t="s">
        <v>250</v>
      </c>
      <c r="G213" s="7" t="s">
        <v>15</v>
      </c>
      <c r="H213" s="4">
        <v>1</v>
      </c>
      <c r="I213" s="4">
        <v>3</v>
      </c>
      <c r="J213" s="4">
        <v>21</v>
      </c>
      <c r="K213" s="13">
        <v>5416</v>
      </c>
      <c r="L213" s="8"/>
    </row>
    <row r="214" spans="1:12" s="1" customFormat="1" ht="165.95" customHeight="1">
      <c r="A214" s="4">
        <v>213</v>
      </c>
      <c r="B214" s="10" t="s">
        <v>10</v>
      </c>
      <c r="C214" s="10"/>
      <c r="D214" s="9" t="str">
        <f>HYPERLINK("http://7flowers-decor.ru/upload/1c_catalog/import_files/4008789162809.jpg")</f>
        <v>http://7flowers-decor.ru/upload/1c_catalog/import_files/4008789162809.jpg</v>
      </c>
      <c r="E214" s="4">
        <v>4008789162809</v>
      </c>
      <c r="F214" s="6" t="s">
        <v>251</v>
      </c>
      <c r="G214" s="7" t="s">
        <v>15</v>
      </c>
      <c r="H214" s="4">
        <v>1</v>
      </c>
      <c r="I214" s="4">
        <v>2</v>
      </c>
      <c r="J214" s="4">
        <v>7</v>
      </c>
      <c r="K214" s="13">
        <v>7787</v>
      </c>
      <c r="L214" s="8"/>
    </row>
    <row r="215" spans="1:12" s="1" customFormat="1" ht="165.95" customHeight="1">
      <c r="A215" s="4">
        <v>214</v>
      </c>
      <c r="B215" s="10" t="s">
        <v>10</v>
      </c>
      <c r="C215" s="10"/>
      <c r="D215" s="5"/>
      <c r="E215" s="4">
        <v>4008789158048</v>
      </c>
      <c r="F215" s="6" t="s">
        <v>252</v>
      </c>
      <c r="G215" s="7" t="s">
        <v>55</v>
      </c>
      <c r="H215" s="4">
        <v>1</v>
      </c>
      <c r="I215" s="4">
        <v>3</v>
      </c>
      <c r="J215" s="4">
        <v>1</v>
      </c>
      <c r="K215" s="13">
        <v>4062</v>
      </c>
      <c r="L215" s="8"/>
    </row>
    <row r="216" spans="1:12" s="1" customFormat="1" ht="165.95" customHeight="1">
      <c r="A216" s="4">
        <v>215</v>
      </c>
      <c r="B216" s="10" t="s">
        <v>10</v>
      </c>
      <c r="C216" s="10"/>
      <c r="D216" s="9" t="str">
        <f>HYPERLINK("http://7flowers-decor.ru/upload/1c_catalog/import_files/4008789157430.jpg")</f>
        <v>http://7flowers-decor.ru/upload/1c_catalog/import_files/4008789157430.jpg</v>
      </c>
      <c r="E216" s="4">
        <v>4008789157430</v>
      </c>
      <c r="F216" s="6" t="s">
        <v>253</v>
      </c>
      <c r="G216" s="7" t="s">
        <v>41</v>
      </c>
      <c r="H216" s="4">
        <v>1</v>
      </c>
      <c r="I216" s="4">
        <v>1</v>
      </c>
      <c r="J216" s="4">
        <v>2</v>
      </c>
      <c r="K216" s="13">
        <v>9482</v>
      </c>
      <c r="L216" s="8"/>
    </row>
    <row r="217" spans="1:12" s="1" customFormat="1" ht="165.95" customHeight="1">
      <c r="A217" s="4">
        <v>216</v>
      </c>
      <c r="B217" s="10" t="s">
        <v>10</v>
      </c>
      <c r="C217" s="10"/>
      <c r="D217" s="9" t="str">
        <f>HYPERLINK("http://7flowers-decor.ru/upload/1c_catalog/import_files/4008789157577.jpg")</f>
        <v>http://7flowers-decor.ru/upload/1c_catalog/import_files/4008789157577.jpg</v>
      </c>
      <c r="E217" s="4">
        <v>4008789157577</v>
      </c>
      <c r="F217" s="6" t="s">
        <v>254</v>
      </c>
      <c r="G217" s="7" t="s">
        <v>66</v>
      </c>
      <c r="H217" s="4">
        <v>1</v>
      </c>
      <c r="I217" s="4">
        <v>1</v>
      </c>
      <c r="J217" s="4">
        <v>8</v>
      </c>
      <c r="K217" s="13">
        <v>9482</v>
      </c>
      <c r="L217" s="8"/>
    </row>
    <row r="218" spans="1:12" s="1" customFormat="1" ht="165.95" customHeight="1">
      <c r="A218" s="4">
        <v>217</v>
      </c>
      <c r="B218" s="10" t="s">
        <v>10</v>
      </c>
      <c r="C218" s="10"/>
      <c r="D218" s="9" t="str">
        <f>HYPERLINK("http://7flowers-decor.ru/upload/1c_catalog/import_files/4008789157997.jpg")</f>
        <v>http://7flowers-decor.ru/upload/1c_catalog/import_files/4008789157997.jpg</v>
      </c>
      <c r="E218" s="4">
        <v>4008789157997</v>
      </c>
      <c r="F218" s="6" t="s">
        <v>255</v>
      </c>
      <c r="G218" s="7" t="s">
        <v>92</v>
      </c>
      <c r="H218" s="4">
        <v>1</v>
      </c>
      <c r="I218" s="4">
        <v>2</v>
      </c>
      <c r="J218" s="4">
        <v>7</v>
      </c>
      <c r="K218" s="13">
        <v>5416</v>
      </c>
      <c r="L218" s="8"/>
    </row>
    <row r="219" spans="1:12" s="1" customFormat="1" ht="165.95" customHeight="1">
      <c r="A219" s="4">
        <v>218</v>
      </c>
      <c r="B219" s="10" t="s">
        <v>10</v>
      </c>
      <c r="C219" s="10"/>
      <c r="D219" s="9" t="str">
        <f>HYPERLINK("http://7flowers-decor.ru/upload/1c_catalog/import_files/4008789157591.jpg")</f>
        <v>http://7flowers-decor.ru/upload/1c_catalog/import_files/4008789157591.jpg</v>
      </c>
      <c r="E219" s="4">
        <v>4008789157591</v>
      </c>
      <c r="F219" s="6" t="s">
        <v>256</v>
      </c>
      <c r="G219" s="7" t="s">
        <v>92</v>
      </c>
      <c r="H219" s="4">
        <v>1</v>
      </c>
      <c r="I219" s="4">
        <v>1</v>
      </c>
      <c r="J219" s="4">
        <v>6</v>
      </c>
      <c r="K219" s="13">
        <v>9482</v>
      </c>
      <c r="L219" s="8"/>
    </row>
    <row r="220" spans="1:12" s="1" customFormat="1" ht="165.95" customHeight="1">
      <c r="A220" s="4">
        <v>219</v>
      </c>
      <c r="B220" s="10" t="s">
        <v>10</v>
      </c>
      <c r="C220" s="10"/>
      <c r="D220" s="9" t="str">
        <f>HYPERLINK("http://7flowers-decor.ru/upload/1c_catalog/import_files/4008789157843.jpg")</f>
        <v>http://7flowers-decor.ru/upload/1c_catalog/import_files/4008789157843.jpg</v>
      </c>
      <c r="E220" s="4">
        <v>4008789157843</v>
      </c>
      <c r="F220" s="6" t="s">
        <v>257</v>
      </c>
      <c r="G220" s="7" t="s">
        <v>55</v>
      </c>
      <c r="H220" s="4">
        <v>1</v>
      </c>
      <c r="I220" s="4">
        <v>2</v>
      </c>
      <c r="J220" s="4">
        <v>5</v>
      </c>
      <c r="K220" s="13">
        <v>5416</v>
      </c>
      <c r="L220" s="8"/>
    </row>
    <row r="221" spans="1:12" s="1" customFormat="1" ht="165.95" customHeight="1">
      <c r="A221" s="4">
        <v>220</v>
      </c>
      <c r="B221" s="10" t="s">
        <v>10</v>
      </c>
      <c r="C221" s="10"/>
      <c r="D221" s="9" t="str">
        <f>HYPERLINK("http://7flowers-decor.ru/upload/1c_catalog/import_files/4008789157447.jpg")</f>
        <v>http://7flowers-decor.ru/upload/1c_catalog/import_files/4008789157447.jpg</v>
      </c>
      <c r="E221" s="4">
        <v>4008789157447</v>
      </c>
      <c r="F221" s="6" t="s">
        <v>258</v>
      </c>
      <c r="G221" s="7" t="s">
        <v>55</v>
      </c>
      <c r="H221" s="4">
        <v>1</v>
      </c>
      <c r="I221" s="4">
        <v>1</v>
      </c>
      <c r="J221" s="4">
        <v>1</v>
      </c>
      <c r="K221" s="13">
        <v>9482</v>
      </c>
      <c r="L221" s="8"/>
    </row>
    <row r="222" spans="1:12" s="1" customFormat="1" ht="165.95" customHeight="1">
      <c r="A222" s="4">
        <v>221</v>
      </c>
      <c r="B222" s="10" t="s">
        <v>10</v>
      </c>
      <c r="C222" s="10"/>
      <c r="D222" s="9" t="str">
        <f>HYPERLINK("http://7flowers-decor.ru/upload/1c_catalog/import_files/4008789157805.jpg")</f>
        <v>http://7flowers-decor.ru/upload/1c_catalog/import_files/4008789157805.jpg</v>
      </c>
      <c r="E222" s="4">
        <v>4008789157805</v>
      </c>
      <c r="F222" s="6" t="s">
        <v>259</v>
      </c>
      <c r="G222" s="7" t="s">
        <v>15</v>
      </c>
      <c r="H222" s="4">
        <v>1</v>
      </c>
      <c r="I222" s="4">
        <v>2</v>
      </c>
      <c r="J222" s="4">
        <v>16</v>
      </c>
      <c r="K222" s="13">
        <v>5416</v>
      </c>
      <c r="L222" s="8"/>
    </row>
    <row r="223" spans="1:12" s="1" customFormat="1" ht="165.95" customHeight="1">
      <c r="A223" s="4">
        <v>222</v>
      </c>
      <c r="B223" s="10" t="s">
        <v>10</v>
      </c>
      <c r="C223" s="10"/>
      <c r="D223" s="9" t="str">
        <f>HYPERLINK("http://7flowers-decor.ru/upload/1c_catalog/import_files/4008789157409.jpg")</f>
        <v>http://7flowers-decor.ru/upload/1c_catalog/import_files/4008789157409.jpg</v>
      </c>
      <c r="E223" s="4">
        <v>4008789157409</v>
      </c>
      <c r="F223" s="6" t="s">
        <v>260</v>
      </c>
      <c r="G223" s="7" t="s">
        <v>15</v>
      </c>
      <c r="H223" s="4">
        <v>1</v>
      </c>
      <c r="I223" s="4">
        <v>1</v>
      </c>
      <c r="J223" s="4">
        <v>37</v>
      </c>
      <c r="K223" s="13">
        <v>9482</v>
      </c>
      <c r="L223" s="8"/>
    </row>
    <row r="224" spans="1:12" s="1" customFormat="1" ht="165.95" customHeight="1">
      <c r="A224" s="4">
        <v>223</v>
      </c>
      <c r="B224" s="10" t="s">
        <v>10</v>
      </c>
      <c r="C224" s="10"/>
      <c r="D224" s="9" t="str">
        <f>HYPERLINK("http://7flowers-decor.ru/upload/1c_catalog/import_files/4008789150035.jpg")</f>
        <v>http://7flowers-decor.ru/upload/1c_catalog/import_files/4008789150035.jpg</v>
      </c>
      <c r="E224" s="4">
        <v>4008789150035</v>
      </c>
      <c r="F224" s="6" t="s">
        <v>261</v>
      </c>
      <c r="G224" s="7" t="s">
        <v>45</v>
      </c>
      <c r="H224" s="4">
        <v>1</v>
      </c>
      <c r="I224" s="4">
        <v>1</v>
      </c>
      <c r="J224" s="4">
        <v>37</v>
      </c>
      <c r="K224" s="13">
        <v>8126</v>
      </c>
      <c r="L224" s="8"/>
    </row>
    <row r="225" spans="1:12" s="1" customFormat="1" ht="165.95" customHeight="1">
      <c r="A225" s="4">
        <v>224</v>
      </c>
      <c r="B225" s="10" t="s">
        <v>10</v>
      </c>
      <c r="C225" s="10"/>
      <c r="D225" s="9" t="str">
        <f>HYPERLINK("http://7flowers-decor.ru/upload/1c_catalog/import_files/4008789150059.jpg")</f>
        <v>http://7flowers-decor.ru/upload/1c_catalog/import_files/4008789150059.jpg</v>
      </c>
      <c r="E225" s="4">
        <v>4008789150059</v>
      </c>
      <c r="F225" s="6" t="s">
        <v>262</v>
      </c>
      <c r="G225" s="7" t="s">
        <v>48</v>
      </c>
      <c r="H225" s="4">
        <v>1</v>
      </c>
      <c r="I225" s="4">
        <v>2</v>
      </c>
      <c r="J225" s="4">
        <v>13</v>
      </c>
      <c r="K225" s="13">
        <v>8126</v>
      </c>
      <c r="L225" s="8"/>
    </row>
    <row r="226" spans="1:12" s="1" customFormat="1" ht="165.95" customHeight="1">
      <c r="A226" s="4">
        <v>225</v>
      </c>
      <c r="B226" s="10" t="s">
        <v>10</v>
      </c>
      <c r="C226" s="10"/>
      <c r="D226" s="9" t="str">
        <f>HYPERLINK("http://7flowers-decor.ru/upload/1c_catalog/import_files/4008789150257.jpg")</f>
        <v>http://7flowers-decor.ru/upload/1c_catalog/import_files/4008789150257.jpg</v>
      </c>
      <c r="E226" s="4">
        <v>4008789150257</v>
      </c>
      <c r="F226" s="6" t="s">
        <v>263</v>
      </c>
      <c r="G226" s="7" t="s">
        <v>48</v>
      </c>
      <c r="H226" s="4">
        <v>1</v>
      </c>
      <c r="I226" s="4">
        <v>2</v>
      </c>
      <c r="J226" s="4">
        <v>7</v>
      </c>
      <c r="K226" s="13">
        <v>14715</v>
      </c>
      <c r="L226" s="8"/>
    </row>
    <row r="227" spans="1:12" s="1" customFormat="1" ht="165.95" customHeight="1">
      <c r="A227" s="4">
        <v>226</v>
      </c>
      <c r="B227" s="10" t="s">
        <v>10</v>
      </c>
      <c r="C227" s="10"/>
      <c r="D227" s="9" t="str">
        <f>HYPERLINK("http://7flowers-decor.ru/upload/1c_catalog/import_files/4008789150004.jpg")</f>
        <v>http://7flowers-decor.ru/upload/1c_catalog/import_files/4008789150004.jpg</v>
      </c>
      <c r="E227" s="4">
        <v>4008789150004</v>
      </c>
      <c r="F227" s="6" t="s">
        <v>264</v>
      </c>
      <c r="G227" s="7" t="s">
        <v>15</v>
      </c>
      <c r="H227" s="4">
        <v>1</v>
      </c>
      <c r="I227" s="4">
        <v>1</v>
      </c>
      <c r="J227" s="4">
        <v>7</v>
      </c>
      <c r="K227" s="13">
        <v>8126</v>
      </c>
      <c r="L227" s="8"/>
    </row>
    <row r="228" spans="1:12" s="1" customFormat="1" ht="165.95" customHeight="1">
      <c r="A228" s="4">
        <v>227</v>
      </c>
      <c r="B228" s="10" t="s">
        <v>10</v>
      </c>
      <c r="C228" s="10"/>
      <c r="D228" s="9" t="str">
        <f>HYPERLINK("http://7flowers-decor.ru/upload/1c_catalog/import_files/4008789149961.jpg")</f>
        <v>http://7flowers-decor.ru/upload/1c_catalog/import_files/4008789149961.jpg</v>
      </c>
      <c r="E228" s="4">
        <v>4008789149961</v>
      </c>
      <c r="F228" s="6" t="s">
        <v>265</v>
      </c>
      <c r="G228" s="7" t="s">
        <v>61</v>
      </c>
      <c r="H228" s="4">
        <v>1</v>
      </c>
      <c r="I228" s="4">
        <v>40</v>
      </c>
      <c r="J228" s="4">
        <v>14</v>
      </c>
      <c r="K228" s="13">
        <v>632</v>
      </c>
      <c r="L228" s="8"/>
    </row>
    <row r="229" spans="1:12" s="1" customFormat="1" ht="165.95" customHeight="1">
      <c r="A229" s="4">
        <v>228</v>
      </c>
      <c r="B229" s="10" t="s">
        <v>10</v>
      </c>
      <c r="C229" s="10"/>
      <c r="D229" s="9" t="str">
        <f>HYPERLINK("http://7flowers-decor.ru/upload/1c_catalog/import_files/5500067027484.jpg")</f>
        <v>http://7flowers-decor.ru/upload/1c_catalog/import_files/5500067027484.jpg</v>
      </c>
      <c r="E229" s="4">
        <v>5500067027484</v>
      </c>
      <c r="F229" s="6" t="s">
        <v>265</v>
      </c>
      <c r="G229" s="7" t="s">
        <v>37</v>
      </c>
      <c r="H229" s="4">
        <v>1</v>
      </c>
      <c r="I229" s="4">
        <v>1</v>
      </c>
      <c r="J229" s="4">
        <v>5</v>
      </c>
      <c r="K229" s="13">
        <v>632</v>
      </c>
      <c r="L229" s="8"/>
    </row>
    <row r="230" spans="1:12" s="1" customFormat="1" ht="165.95" customHeight="1">
      <c r="A230" s="4">
        <v>229</v>
      </c>
      <c r="B230" s="10" t="s">
        <v>10</v>
      </c>
      <c r="C230" s="10"/>
      <c r="D230" s="9" t="str">
        <f>HYPERLINK("http://7flowers-decor.ru/upload/1c_catalog/import_files/4008789149855.jpg")</f>
        <v>http://7flowers-decor.ru/upload/1c_catalog/import_files/4008789149855.jpg</v>
      </c>
      <c r="E230" s="4">
        <v>4008789149855</v>
      </c>
      <c r="F230" s="6" t="s">
        <v>266</v>
      </c>
      <c r="G230" s="7" t="s">
        <v>41</v>
      </c>
      <c r="H230" s="4">
        <v>1</v>
      </c>
      <c r="I230" s="4">
        <v>3</v>
      </c>
      <c r="J230" s="4">
        <v>13</v>
      </c>
      <c r="K230" s="13">
        <v>1088</v>
      </c>
      <c r="L230" s="8"/>
    </row>
    <row r="231" spans="1:12" s="1" customFormat="1" ht="165.95" customHeight="1">
      <c r="A231" s="4">
        <v>230</v>
      </c>
      <c r="B231" s="10" t="s">
        <v>10</v>
      </c>
      <c r="C231" s="10"/>
      <c r="D231" s="9" t="str">
        <f>HYPERLINK("http://7flowers-decor.ru/upload/1c_catalog/import_files/4008789149862.jpg")</f>
        <v>http://7flowers-decor.ru/upload/1c_catalog/import_files/4008789149862.jpg</v>
      </c>
      <c r="E231" s="4">
        <v>4008789149862</v>
      </c>
      <c r="F231" s="6" t="s">
        <v>267</v>
      </c>
      <c r="G231" s="7" t="s">
        <v>41</v>
      </c>
      <c r="H231" s="4">
        <v>1</v>
      </c>
      <c r="I231" s="4">
        <v>3</v>
      </c>
      <c r="J231" s="4">
        <v>13</v>
      </c>
      <c r="K231" s="13">
        <v>3384</v>
      </c>
      <c r="L231" s="8"/>
    </row>
    <row r="232" spans="1:12" s="1" customFormat="1" ht="165.95" customHeight="1">
      <c r="A232" s="4">
        <v>231</v>
      </c>
      <c r="B232" s="10" t="s">
        <v>10</v>
      </c>
      <c r="C232" s="10"/>
      <c r="D232" s="9" t="str">
        <f>HYPERLINK("http://7flowers-decor.ru/upload/1c_catalog/import_files/4008789188120.jpg")</f>
        <v>http://7flowers-decor.ru/upload/1c_catalog/import_files/4008789188120.jpg</v>
      </c>
      <c r="E232" s="4">
        <v>4008789188120</v>
      </c>
      <c r="F232" s="6" t="s">
        <v>268</v>
      </c>
      <c r="G232" s="7" t="s">
        <v>55</v>
      </c>
      <c r="H232" s="4">
        <v>1</v>
      </c>
      <c r="I232" s="4">
        <v>5</v>
      </c>
      <c r="J232" s="4">
        <v>2</v>
      </c>
      <c r="K232" s="13">
        <v>810</v>
      </c>
      <c r="L232" s="8"/>
    </row>
    <row r="233" spans="1:12" s="1" customFormat="1" ht="165.95" customHeight="1">
      <c r="A233" s="4">
        <v>232</v>
      </c>
      <c r="B233" s="10" t="s">
        <v>10</v>
      </c>
      <c r="C233" s="10"/>
      <c r="D233" s="9" t="str">
        <f>HYPERLINK("http://7flowers-decor.ru/upload/1c_catalog/import_files/4008789188106.jpg")</f>
        <v>http://7flowers-decor.ru/upload/1c_catalog/import_files/4008789188106.jpg</v>
      </c>
      <c r="E233" s="4">
        <v>4008789188106</v>
      </c>
      <c r="F233" s="6" t="s">
        <v>269</v>
      </c>
      <c r="G233" s="7" t="s">
        <v>15</v>
      </c>
      <c r="H233" s="4">
        <v>1</v>
      </c>
      <c r="I233" s="4">
        <v>5</v>
      </c>
      <c r="J233" s="4">
        <v>10</v>
      </c>
      <c r="K233" s="13">
        <v>810</v>
      </c>
      <c r="L233" s="8"/>
    </row>
    <row r="234" spans="1:12" s="1" customFormat="1" ht="165.95" customHeight="1">
      <c r="A234" s="4">
        <v>233</v>
      </c>
      <c r="B234" s="10" t="s">
        <v>10</v>
      </c>
      <c r="C234" s="10"/>
      <c r="D234" s="9" t="str">
        <f>HYPERLINK("http://7flowers-decor.ru/upload/1c_catalog/import_files/4008789196903.jpg")</f>
        <v>http://7flowers-decor.ru/upload/1c_catalog/import_files/4008789196903.jpg</v>
      </c>
      <c r="E234" s="4">
        <v>4008789196903</v>
      </c>
      <c r="F234" s="6" t="s">
        <v>270</v>
      </c>
      <c r="G234" s="7" t="s">
        <v>15</v>
      </c>
      <c r="H234" s="4">
        <v>1</v>
      </c>
      <c r="I234" s="4">
        <v>6</v>
      </c>
      <c r="J234" s="4">
        <v>1</v>
      </c>
      <c r="K234" s="13">
        <v>611</v>
      </c>
      <c r="L234" s="8"/>
    </row>
    <row r="235" spans="1:12" s="1" customFormat="1" ht="165.95" customHeight="1">
      <c r="A235" s="4">
        <v>234</v>
      </c>
      <c r="B235" s="10" t="s">
        <v>10</v>
      </c>
      <c r="C235" s="10"/>
      <c r="D235" s="9" t="str">
        <f>HYPERLINK("http://7flowers-decor.ru/upload/1c_catalog/import_files/4008789134172.jpg")</f>
        <v>http://7flowers-decor.ru/upload/1c_catalog/import_files/4008789134172.jpg</v>
      </c>
      <c r="E235" s="4">
        <v>4008789134172</v>
      </c>
      <c r="F235" s="6" t="s">
        <v>271</v>
      </c>
      <c r="G235" s="7"/>
      <c r="H235" s="4">
        <v>1</v>
      </c>
      <c r="I235" s="4">
        <v>6</v>
      </c>
      <c r="J235" s="4">
        <v>6</v>
      </c>
      <c r="K235" s="13">
        <v>1947</v>
      </c>
      <c r="L235" s="8"/>
    </row>
    <row r="236" spans="1:12" s="1" customFormat="1" ht="165.95" customHeight="1">
      <c r="A236" s="4">
        <v>235</v>
      </c>
      <c r="B236" s="10" t="s">
        <v>10</v>
      </c>
      <c r="C236" s="10"/>
      <c r="D236" s="9" t="str">
        <f>HYPERLINK("http://7flowers-decor.ru/upload/1c_catalog/import_files/4008789150127.jpg")</f>
        <v>http://7flowers-decor.ru/upload/1c_catalog/import_files/4008789150127.jpg</v>
      </c>
      <c r="E236" s="4">
        <v>4008789150127</v>
      </c>
      <c r="F236" s="6" t="s">
        <v>272</v>
      </c>
      <c r="G236" s="7"/>
      <c r="H236" s="4">
        <v>1</v>
      </c>
      <c r="I236" s="4">
        <v>6</v>
      </c>
      <c r="J236" s="4">
        <v>2</v>
      </c>
      <c r="K236" s="13">
        <v>1665</v>
      </c>
      <c r="L236" s="8"/>
    </row>
    <row r="237" spans="1:12" s="1" customFormat="1" ht="165.95" customHeight="1">
      <c r="A237" s="4">
        <v>236</v>
      </c>
      <c r="B237" s="10" t="s">
        <v>10</v>
      </c>
      <c r="C237" s="10"/>
      <c r="D237" s="9" t="str">
        <f>HYPERLINK("http://7flowers-decor.ru/upload/1c_catalog/import_files/4008789198808.jpg")</f>
        <v>http://7flowers-decor.ru/upload/1c_catalog/import_files/4008789198808.jpg</v>
      </c>
      <c r="E237" s="4">
        <v>4008789198808</v>
      </c>
      <c r="F237" s="6" t="s">
        <v>273</v>
      </c>
      <c r="G237" s="7"/>
      <c r="H237" s="4">
        <v>1</v>
      </c>
      <c r="I237" s="4">
        <v>1</v>
      </c>
      <c r="J237" s="4">
        <v>33</v>
      </c>
      <c r="K237" s="13">
        <v>1008</v>
      </c>
      <c r="L237" s="8"/>
    </row>
    <row r="238" spans="1:12" s="1" customFormat="1" ht="165.95" customHeight="1">
      <c r="A238" s="4">
        <v>237</v>
      </c>
      <c r="B238" s="10" t="s">
        <v>10</v>
      </c>
      <c r="C238" s="10"/>
      <c r="D238" s="9" t="str">
        <f>HYPERLINK("http://7flowers-decor.ru/upload/1c_catalog/import_files/4008789134035.jpg")</f>
        <v>http://7flowers-decor.ru/upload/1c_catalog/import_files/4008789134035.jpg</v>
      </c>
      <c r="E238" s="4">
        <v>4008789134035</v>
      </c>
      <c r="F238" s="6" t="s">
        <v>274</v>
      </c>
      <c r="G238" s="7"/>
      <c r="H238" s="4">
        <v>1</v>
      </c>
      <c r="I238" s="4">
        <v>1</v>
      </c>
      <c r="J238" s="4">
        <v>35</v>
      </c>
      <c r="K238" s="13">
        <v>1077</v>
      </c>
      <c r="L238" s="8"/>
    </row>
    <row r="239" spans="1:12" s="1" customFormat="1" ht="165.95" customHeight="1">
      <c r="A239" s="4">
        <v>238</v>
      </c>
      <c r="B239" s="10" t="s">
        <v>10</v>
      </c>
      <c r="C239" s="10"/>
      <c r="D239" s="9" t="str">
        <f>HYPERLINK("http://7flowers-decor.ru/upload/1c_catalog/import_files/4008789135032.jpg")</f>
        <v>http://7flowers-decor.ru/upload/1c_catalog/import_files/4008789135032.jpg</v>
      </c>
      <c r="E239" s="4">
        <v>4008789135032</v>
      </c>
      <c r="F239" s="6" t="s">
        <v>275</v>
      </c>
      <c r="G239" s="7"/>
      <c r="H239" s="4">
        <v>1</v>
      </c>
      <c r="I239" s="4">
        <v>6</v>
      </c>
      <c r="J239" s="4">
        <v>12</v>
      </c>
      <c r="K239" s="13">
        <v>1147</v>
      </c>
      <c r="L239" s="8"/>
    </row>
    <row r="240" spans="1:12" s="1" customFormat="1" ht="165.95" customHeight="1">
      <c r="A240" s="4">
        <v>239</v>
      </c>
      <c r="B240" s="10" t="s">
        <v>10</v>
      </c>
      <c r="C240" s="10"/>
      <c r="D240" s="9" t="str">
        <f>HYPERLINK("http://7flowers-decor.ru/upload/1c_catalog/import_files/4008789136039.jpg")</f>
        <v>http://7flowers-decor.ru/upload/1c_catalog/import_files/4008789136039.jpg</v>
      </c>
      <c r="E240" s="4">
        <v>4008789136039</v>
      </c>
      <c r="F240" s="6" t="s">
        <v>276</v>
      </c>
      <c r="G240" s="7"/>
      <c r="H240" s="4">
        <v>1</v>
      </c>
      <c r="I240" s="4">
        <v>6</v>
      </c>
      <c r="J240" s="4">
        <v>14</v>
      </c>
      <c r="K240" s="13">
        <v>1252</v>
      </c>
      <c r="L240" s="8"/>
    </row>
    <row r="241" spans="1:12" s="1" customFormat="1" ht="165.95" customHeight="1">
      <c r="A241" s="4">
        <v>240</v>
      </c>
      <c r="B241" s="10" t="s">
        <v>10</v>
      </c>
      <c r="C241" s="10"/>
      <c r="D241" s="9" t="str">
        <f>HYPERLINK("http://7flowers-decor.ru/upload/1c_catalog/import_files/4008789197917.jpg")</f>
        <v>http://7flowers-decor.ru/upload/1c_catalog/import_files/4008789197917.jpg</v>
      </c>
      <c r="E241" s="4">
        <v>4008789197917</v>
      </c>
      <c r="F241" s="6" t="s">
        <v>277</v>
      </c>
      <c r="G241" s="7"/>
      <c r="H241" s="4">
        <v>1</v>
      </c>
      <c r="I241" s="4">
        <v>1</v>
      </c>
      <c r="J241" s="4">
        <v>22</v>
      </c>
      <c r="K241" s="13">
        <v>800</v>
      </c>
      <c r="L241" s="8"/>
    </row>
    <row r="242" spans="1:12" s="1" customFormat="1" ht="165.95" customHeight="1">
      <c r="A242" s="4">
        <v>241</v>
      </c>
      <c r="B242" s="10" t="s">
        <v>10</v>
      </c>
      <c r="C242" s="10"/>
      <c r="D242" s="9" t="str">
        <f>HYPERLINK("http://7flowers-decor.ru/upload/1c_catalog/import_files/4008789197924.jpg")</f>
        <v>http://7flowers-decor.ru/upload/1c_catalog/import_files/4008789197924.jpg</v>
      </c>
      <c r="E242" s="4">
        <v>4008789197924</v>
      </c>
      <c r="F242" s="6" t="s">
        <v>278</v>
      </c>
      <c r="G242" s="7"/>
      <c r="H242" s="4">
        <v>1</v>
      </c>
      <c r="I242" s="4">
        <v>1</v>
      </c>
      <c r="J242" s="4">
        <v>17</v>
      </c>
      <c r="K242" s="13">
        <v>1668</v>
      </c>
      <c r="L242" s="8"/>
    </row>
    <row r="243" spans="1:12" s="1" customFormat="1" ht="165.95" customHeight="1">
      <c r="A243" s="4">
        <v>242</v>
      </c>
      <c r="B243" s="10" t="s">
        <v>10</v>
      </c>
      <c r="C243" s="10"/>
      <c r="D243" s="9" t="str">
        <f>HYPERLINK("http://7flowers-decor.ru/upload/1c_catalog/import_files/4008789197900.jpg")</f>
        <v>http://7flowers-decor.ru/upload/1c_catalog/import_files/4008789197900.jpg</v>
      </c>
      <c r="E243" s="4">
        <v>4008789197900</v>
      </c>
      <c r="F243" s="6" t="s">
        <v>279</v>
      </c>
      <c r="G243" s="7"/>
      <c r="H243" s="4">
        <v>1</v>
      </c>
      <c r="I243" s="4">
        <v>1</v>
      </c>
      <c r="J243" s="4">
        <v>7</v>
      </c>
      <c r="K243" s="13">
        <v>521</v>
      </c>
      <c r="L243" s="8"/>
    </row>
    <row r="244" spans="1:12" s="1" customFormat="1" ht="165.95" customHeight="1">
      <c r="A244" s="4">
        <v>243</v>
      </c>
      <c r="B244" s="10" t="s">
        <v>10</v>
      </c>
      <c r="C244" s="10"/>
      <c r="D244" s="9" t="str">
        <f>HYPERLINK("http://7flowers-decor.ru/upload/1c_catalog/import_files/4008789198310.jpg")</f>
        <v>http://7flowers-decor.ru/upload/1c_catalog/import_files/4008789198310.jpg</v>
      </c>
      <c r="E244" s="4">
        <v>4008789198310</v>
      </c>
      <c r="F244" s="6" t="s">
        <v>280</v>
      </c>
      <c r="G244" s="7"/>
      <c r="H244" s="4">
        <v>1</v>
      </c>
      <c r="I244" s="4">
        <v>20</v>
      </c>
      <c r="J244" s="4">
        <v>7</v>
      </c>
      <c r="K244" s="13">
        <v>1080</v>
      </c>
      <c r="L244" s="8"/>
    </row>
    <row r="245" spans="1:12" s="1" customFormat="1" ht="165.95" customHeight="1">
      <c r="A245" s="4">
        <v>244</v>
      </c>
      <c r="B245" s="10" t="s">
        <v>10</v>
      </c>
      <c r="C245" s="10"/>
      <c r="D245" s="9" t="str">
        <f>HYPERLINK("http://7flowers-decor.ru/upload/1c_catalog/import_files/4008789198327.jpg")</f>
        <v>http://7flowers-decor.ru/upload/1c_catalog/import_files/4008789198327.jpg</v>
      </c>
      <c r="E245" s="4">
        <v>4008789198327</v>
      </c>
      <c r="F245" s="6" t="s">
        <v>281</v>
      </c>
      <c r="G245" s="7"/>
      <c r="H245" s="4">
        <v>1</v>
      </c>
      <c r="I245" s="4">
        <v>20</v>
      </c>
      <c r="J245" s="4">
        <v>4</v>
      </c>
      <c r="K245" s="13">
        <v>1284</v>
      </c>
      <c r="L245" s="8"/>
    </row>
    <row r="246" spans="1:12" s="1" customFormat="1" ht="165.95" customHeight="1">
      <c r="A246" s="4">
        <v>245</v>
      </c>
      <c r="B246" s="10" t="s">
        <v>10</v>
      </c>
      <c r="C246" s="10"/>
      <c r="D246" s="9" t="str">
        <f>HYPERLINK("http://7flowers-decor.ru/upload/1c_catalog/import_files/4008789198334.jpg")</f>
        <v>http://7flowers-decor.ru/upload/1c_catalog/import_files/4008789198334.jpg</v>
      </c>
      <c r="E246" s="4">
        <v>4008789198334</v>
      </c>
      <c r="F246" s="6" t="s">
        <v>282</v>
      </c>
      <c r="G246" s="7"/>
      <c r="H246" s="4">
        <v>1</v>
      </c>
      <c r="I246" s="4">
        <v>20</v>
      </c>
      <c r="J246" s="4">
        <v>2</v>
      </c>
      <c r="K246" s="13">
        <v>1555</v>
      </c>
      <c r="L246" s="8"/>
    </row>
    <row r="247" spans="1:12" s="1" customFormat="1" ht="165.95" customHeight="1">
      <c r="A247" s="4">
        <v>246</v>
      </c>
      <c r="B247" s="10" t="s">
        <v>10</v>
      </c>
      <c r="C247" s="10"/>
      <c r="D247" s="9" t="str">
        <f>HYPERLINK("http://7flowers-decor.ru/upload/1c_catalog/import_files/4008789198341.jpg")</f>
        <v>http://7flowers-decor.ru/upload/1c_catalog/import_files/4008789198341.jpg</v>
      </c>
      <c r="E247" s="4">
        <v>4008789198341</v>
      </c>
      <c r="F247" s="6" t="s">
        <v>283</v>
      </c>
      <c r="G247" s="7"/>
      <c r="H247" s="4">
        <v>1</v>
      </c>
      <c r="I247" s="4">
        <v>20</v>
      </c>
      <c r="J247" s="4">
        <v>5</v>
      </c>
      <c r="K247" s="13">
        <v>674</v>
      </c>
      <c r="L247" s="8"/>
    </row>
    <row r="248" spans="1:12" s="1" customFormat="1" ht="165.95" customHeight="1">
      <c r="A248" s="4">
        <v>247</v>
      </c>
      <c r="B248" s="10" t="s">
        <v>10</v>
      </c>
      <c r="C248" s="10"/>
      <c r="D248" s="9" t="str">
        <f>HYPERLINK("http://7flowers-decor.ru/upload/1c_catalog/import_files/4008789193100.jpg")</f>
        <v>http://7flowers-decor.ru/upload/1c_catalog/import_files/4008789193100.jpg</v>
      </c>
      <c r="E248" s="4">
        <v>4008789193100</v>
      </c>
      <c r="F248" s="6" t="s">
        <v>284</v>
      </c>
      <c r="G248" s="7"/>
      <c r="H248" s="4">
        <v>1</v>
      </c>
      <c r="I248" s="4">
        <v>1</v>
      </c>
      <c r="J248" s="4">
        <v>19</v>
      </c>
      <c r="K248" s="13">
        <v>606</v>
      </c>
      <c r="L248" s="8"/>
    </row>
    <row r="249" spans="1:12" s="1" customFormat="1" ht="165.95" customHeight="1">
      <c r="A249" s="4">
        <v>248</v>
      </c>
      <c r="B249" s="10" t="s">
        <v>10</v>
      </c>
      <c r="C249" s="10"/>
      <c r="D249" s="9" t="str">
        <f>HYPERLINK("http://7flowers-decor.ru/upload/1c_catalog/import_files/4008789193308.jpg")</f>
        <v>http://7flowers-decor.ru/upload/1c_catalog/import_files/4008789193308.jpg</v>
      </c>
      <c r="E249" s="4">
        <v>4008789193308</v>
      </c>
      <c r="F249" s="6" t="s">
        <v>285</v>
      </c>
      <c r="G249" s="7"/>
      <c r="H249" s="4">
        <v>1</v>
      </c>
      <c r="I249" s="4">
        <v>1</v>
      </c>
      <c r="J249" s="4">
        <v>1</v>
      </c>
      <c r="K249" s="13">
        <v>1351</v>
      </c>
      <c r="L249" s="8"/>
    </row>
    <row r="250" spans="1:12" s="1" customFormat="1" ht="165.95" customHeight="1">
      <c r="A250" s="4">
        <v>249</v>
      </c>
      <c r="B250" s="10" t="s">
        <v>10</v>
      </c>
      <c r="C250" s="10"/>
      <c r="D250" s="9" t="str">
        <f>HYPERLINK("http://7flowers-decor.ru/upload/1c_catalog/import_files/4008789197719.jpg")</f>
        <v>http://7flowers-decor.ru/upload/1c_catalog/import_files/4008789197719.jpg</v>
      </c>
      <c r="E250" s="4">
        <v>4008789197719</v>
      </c>
      <c r="F250" s="6" t="s">
        <v>286</v>
      </c>
      <c r="G250" s="7"/>
      <c r="H250" s="4">
        <v>1</v>
      </c>
      <c r="I250" s="4">
        <v>1</v>
      </c>
      <c r="J250" s="4">
        <v>2</v>
      </c>
      <c r="K250" s="13">
        <v>643</v>
      </c>
      <c r="L250" s="8"/>
    </row>
    <row r="251" spans="1:12" s="1" customFormat="1" ht="165.95" customHeight="1">
      <c r="A251" s="4">
        <v>250</v>
      </c>
      <c r="B251" s="10" t="s">
        <v>10</v>
      </c>
      <c r="C251" s="10"/>
      <c r="D251" s="9" t="str">
        <f>HYPERLINK("http://7flowers-decor.ru/upload/1c_catalog/import_files/4008789193025.jpg")</f>
        <v>http://7flowers-decor.ru/upload/1c_catalog/import_files/4008789193025.jpg</v>
      </c>
      <c r="E251" s="4">
        <v>4008789193025</v>
      </c>
      <c r="F251" s="6" t="s">
        <v>287</v>
      </c>
      <c r="G251" s="7"/>
      <c r="H251" s="4">
        <v>1</v>
      </c>
      <c r="I251" s="4">
        <v>1</v>
      </c>
      <c r="J251" s="4">
        <v>19</v>
      </c>
      <c r="K251" s="13">
        <v>160</v>
      </c>
      <c r="L251" s="8"/>
    </row>
    <row r="252" spans="1:12" s="1" customFormat="1" ht="165.95" customHeight="1">
      <c r="A252" s="4">
        <v>251</v>
      </c>
      <c r="B252" s="10" t="s">
        <v>10</v>
      </c>
      <c r="C252" s="10"/>
      <c r="D252" s="9" t="str">
        <f>HYPERLINK("http://7flowers-decor.ru/upload/1c_catalog/import_files/4008789199256.jpg")</f>
        <v>http://7flowers-decor.ru/upload/1c_catalog/import_files/4008789199256.jpg</v>
      </c>
      <c r="E252" s="4">
        <v>4008789199256</v>
      </c>
      <c r="F252" s="6" t="s">
        <v>288</v>
      </c>
      <c r="G252" s="7"/>
      <c r="H252" s="4">
        <v>1</v>
      </c>
      <c r="I252" s="4">
        <v>1</v>
      </c>
      <c r="J252" s="4">
        <v>2</v>
      </c>
      <c r="K252" s="13">
        <v>335</v>
      </c>
      <c r="L252" s="8"/>
    </row>
    <row r="253" spans="1:12" s="1" customFormat="1" ht="165.95" customHeight="1">
      <c r="A253" s="4">
        <v>252</v>
      </c>
      <c r="B253" s="10" t="s">
        <v>10</v>
      </c>
      <c r="C253" s="10"/>
      <c r="D253" s="9" t="str">
        <f>HYPERLINK("http://7flowers-decor.ru/upload/1c_catalog/import_files/4008789150110.jpg")</f>
        <v>http://7flowers-decor.ru/upload/1c_catalog/import_files/4008789150110.jpg</v>
      </c>
      <c r="E253" s="4">
        <v>4008789150110</v>
      </c>
      <c r="F253" s="6" t="s">
        <v>289</v>
      </c>
      <c r="G253" s="7" t="s">
        <v>45</v>
      </c>
      <c r="H253" s="4">
        <v>1</v>
      </c>
      <c r="I253" s="4">
        <v>10</v>
      </c>
      <c r="J253" s="4">
        <v>1</v>
      </c>
      <c r="K253" s="13">
        <v>2251</v>
      </c>
      <c r="L253" s="8"/>
    </row>
  </sheetData>
  <mergeCells count="253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53:C25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2015-10-09T09:21:33Z</dcterms:modified>
  <cp:category/>
  <cp:version/>
  <cp:contentType/>
  <cp:contentStatus/>
</cp:coreProperties>
</file>