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сана\Desktop\"/>
    </mc:Choice>
  </mc:AlternateContent>
  <workbookProtection workbookAlgorithmName="SHA-512" workbookHashValue="1CS1MTaMfxJ53QBpc8J7bLU2nENVeIdlTXcevBiSs5DBp+0vZ8vWYfTmo1RECR1yNFZydF58H5HAPVu8IMCs/w==" workbookSaltValue="6sZhhXqEAkwhqK9TknPwdQ==" workbookSpinCount="100000" lockStructure="1"/>
  <bookViews>
    <workbookView xWindow="0" yWindow="0" windowWidth="19200" windowHeight="11595"/>
  </bookViews>
  <sheets>
    <sheet name="Прайс лист ГАЛАКТИКА" sheetId="1" r:id="rId1"/>
  </sheets>
  <definedNames>
    <definedName name="_xlnm.Print_Area" localSheetId="0">'Прайс лист ГАЛАКТИКА'!$A$1:$V$377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0" i="1" l="1"/>
  <c r="I320" i="1"/>
  <c r="H320" i="1"/>
  <c r="G320" i="1"/>
  <c r="J319" i="1"/>
  <c r="I319" i="1"/>
  <c r="H319" i="1"/>
  <c r="G319" i="1"/>
  <c r="J318" i="1"/>
  <c r="I318" i="1"/>
  <c r="H318" i="1"/>
  <c r="G318" i="1"/>
  <c r="J317" i="1"/>
  <c r="I317" i="1"/>
  <c r="H317" i="1"/>
  <c r="G317" i="1"/>
  <c r="J316" i="1"/>
  <c r="I316" i="1"/>
  <c r="H316" i="1"/>
  <c r="G316" i="1"/>
  <c r="J315" i="1"/>
  <c r="I315" i="1"/>
  <c r="H315" i="1"/>
  <c r="G315" i="1"/>
  <c r="J314" i="1"/>
  <c r="I314" i="1"/>
  <c r="H314" i="1"/>
  <c r="G314" i="1"/>
  <c r="J313" i="1"/>
  <c r="I313" i="1"/>
  <c r="H313" i="1"/>
  <c r="G313" i="1"/>
  <c r="J312" i="1"/>
  <c r="I312" i="1"/>
  <c r="H312" i="1"/>
  <c r="G312" i="1"/>
  <c r="J311" i="1"/>
  <c r="I311" i="1"/>
  <c r="H311" i="1"/>
  <c r="G311" i="1"/>
  <c r="J310" i="1"/>
  <c r="I310" i="1"/>
  <c r="H310" i="1"/>
  <c r="G310" i="1"/>
  <c r="J309" i="1"/>
  <c r="I309" i="1"/>
  <c r="H309" i="1"/>
  <c r="G309" i="1"/>
  <c r="J308" i="1"/>
  <c r="I308" i="1"/>
  <c r="H308" i="1"/>
  <c r="G308" i="1"/>
  <c r="J307" i="1"/>
  <c r="I307" i="1"/>
  <c r="H307" i="1"/>
  <c r="G307" i="1"/>
  <c r="J306" i="1"/>
  <c r="I306" i="1"/>
  <c r="H306" i="1"/>
  <c r="G306" i="1"/>
  <c r="J305" i="1"/>
  <c r="I305" i="1"/>
  <c r="H305" i="1"/>
  <c r="G305" i="1"/>
  <c r="J304" i="1"/>
  <c r="I304" i="1"/>
  <c r="H304" i="1"/>
  <c r="G304" i="1"/>
  <c r="J303" i="1"/>
  <c r="I303" i="1"/>
  <c r="H303" i="1"/>
  <c r="G303" i="1"/>
  <c r="J301" i="1"/>
  <c r="I301" i="1"/>
  <c r="H301" i="1"/>
  <c r="G301" i="1"/>
  <c r="J300" i="1"/>
  <c r="I300" i="1"/>
  <c r="H300" i="1"/>
  <c r="G300" i="1"/>
  <c r="J299" i="1"/>
  <c r="I299" i="1"/>
  <c r="H299" i="1"/>
  <c r="G299" i="1"/>
  <c r="J298" i="1"/>
  <c r="I298" i="1"/>
  <c r="H298" i="1"/>
  <c r="G298" i="1"/>
  <c r="J297" i="1"/>
  <c r="I297" i="1"/>
  <c r="H297" i="1"/>
  <c r="G297" i="1"/>
  <c r="J296" i="1"/>
  <c r="I296" i="1"/>
  <c r="H296" i="1"/>
  <c r="G296" i="1"/>
  <c r="J295" i="1"/>
  <c r="I295" i="1"/>
  <c r="H295" i="1"/>
  <c r="G295" i="1"/>
  <c r="J294" i="1"/>
  <c r="I294" i="1"/>
  <c r="H294" i="1"/>
  <c r="G294" i="1"/>
  <c r="J293" i="1"/>
  <c r="I293" i="1"/>
  <c r="H293" i="1"/>
  <c r="G293" i="1"/>
  <c r="J292" i="1"/>
  <c r="I292" i="1"/>
  <c r="H292" i="1"/>
  <c r="G292" i="1"/>
  <c r="J291" i="1"/>
  <c r="I291" i="1"/>
  <c r="H291" i="1"/>
  <c r="G291" i="1"/>
  <c r="J290" i="1"/>
  <c r="I290" i="1"/>
  <c r="H290" i="1"/>
  <c r="G290" i="1"/>
  <c r="J289" i="1"/>
  <c r="I289" i="1"/>
  <c r="H289" i="1"/>
  <c r="G289" i="1"/>
  <c r="J288" i="1"/>
  <c r="I288" i="1"/>
  <c r="H288" i="1"/>
  <c r="G288" i="1"/>
  <c r="J287" i="1"/>
  <c r="I287" i="1"/>
  <c r="H287" i="1"/>
  <c r="G287" i="1"/>
  <c r="J286" i="1"/>
  <c r="I286" i="1"/>
  <c r="H286" i="1"/>
  <c r="G286" i="1"/>
  <c r="J285" i="1"/>
  <c r="I285" i="1"/>
  <c r="H285" i="1"/>
  <c r="G285" i="1"/>
  <c r="J284" i="1"/>
  <c r="I284" i="1"/>
  <c r="H284" i="1"/>
  <c r="G284" i="1"/>
  <c r="J283" i="1"/>
  <c r="I283" i="1"/>
  <c r="H283" i="1"/>
  <c r="G283" i="1"/>
  <c r="J282" i="1"/>
  <c r="I282" i="1"/>
  <c r="H282" i="1"/>
  <c r="G282" i="1"/>
  <c r="J281" i="1"/>
  <c r="I281" i="1"/>
  <c r="H281" i="1"/>
  <c r="G281" i="1"/>
  <c r="J280" i="1"/>
  <c r="I280" i="1"/>
  <c r="H280" i="1"/>
  <c r="G280" i="1"/>
  <c r="J279" i="1"/>
  <c r="I279" i="1"/>
  <c r="H279" i="1"/>
  <c r="G279" i="1"/>
  <c r="J278" i="1"/>
  <c r="I278" i="1"/>
  <c r="H278" i="1"/>
  <c r="G278" i="1"/>
  <c r="J277" i="1"/>
  <c r="I277" i="1"/>
  <c r="H277" i="1"/>
  <c r="G277" i="1"/>
  <c r="J276" i="1"/>
  <c r="I276" i="1"/>
  <c r="H276" i="1"/>
  <c r="G276" i="1"/>
  <c r="J275" i="1"/>
  <c r="I275" i="1"/>
  <c r="H275" i="1"/>
  <c r="G275" i="1"/>
  <c r="J274" i="1"/>
  <c r="I274" i="1"/>
  <c r="H274" i="1"/>
  <c r="G274" i="1"/>
  <c r="J273" i="1"/>
  <c r="I273" i="1"/>
  <c r="H273" i="1"/>
  <c r="G273" i="1"/>
  <c r="J272" i="1"/>
  <c r="I272" i="1"/>
  <c r="H272" i="1"/>
  <c r="G272" i="1"/>
  <c r="J271" i="1"/>
  <c r="I271" i="1"/>
  <c r="H271" i="1"/>
  <c r="G271" i="1"/>
  <c r="J270" i="1"/>
  <c r="I270" i="1"/>
  <c r="H270" i="1"/>
  <c r="G270" i="1"/>
  <c r="J269" i="1"/>
  <c r="I269" i="1"/>
  <c r="H269" i="1"/>
  <c r="G269" i="1"/>
  <c r="J268" i="1"/>
  <c r="I268" i="1"/>
  <c r="H268" i="1"/>
  <c r="G268" i="1"/>
  <c r="J267" i="1"/>
  <c r="I267" i="1"/>
  <c r="H267" i="1"/>
  <c r="G267" i="1"/>
  <c r="J266" i="1"/>
  <c r="I266" i="1"/>
  <c r="H266" i="1"/>
  <c r="G266" i="1"/>
  <c r="J265" i="1"/>
  <c r="I265" i="1"/>
  <c r="H265" i="1"/>
  <c r="G265" i="1"/>
  <c r="J264" i="1"/>
  <c r="I264" i="1"/>
  <c r="H264" i="1"/>
  <c r="G264" i="1"/>
  <c r="J263" i="1"/>
  <c r="I263" i="1"/>
  <c r="H263" i="1"/>
  <c r="G263" i="1"/>
  <c r="J262" i="1"/>
  <c r="I262" i="1"/>
  <c r="H262" i="1"/>
  <c r="G262" i="1"/>
  <c r="J261" i="1"/>
  <c r="I261" i="1"/>
  <c r="H261" i="1"/>
  <c r="G261" i="1"/>
  <c r="J260" i="1"/>
  <c r="I260" i="1"/>
  <c r="H260" i="1"/>
  <c r="G260" i="1"/>
  <c r="J259" i="1"/>
  <c r="I259" i="1"/>
  <c r="H259" i="1"/>
  <c r="G259" i="1"/>
  <c r="J258" i="1"/>
  <c r="I258" i="1"/>
  <c r="H258" i="1"/>
  <c r="G258" i="1"/>
  <c r="J257" i="1"/>
  <c r="I257" i="1"/>
  <c r="H257" i="1"/>
  <c r="G257" i="1"/>
  <c r="J256" i="1"/>
  <c r="I256" i="1"/>
  <c r="H256" i="1"/>
  <c r="G256" i="1"/>
  <c r="J255" i="1"/>
  <c r="I255" i="1"/>
  <c r="H255" i="1"/>
  <c r="G255" i="1"/>
  <c r="J254" i="1"/>
  <c r="I254" i="1"/>
  <c r="H254" i="1"/>
  <c r="G254" i="1"/>
  <c r="J253" i="1"/>
  <c r="I253" i="1"/>
  <c r="H253" i="1"/>
  <c r="G253" i="1"/>
  <c r="J252" i="1"/>
  <c r="I252" i="1"/>
  <c r="H252" i="1"/>
  <c r="G252" i="1"/>
  <c r="J251" i="1"/>
  <c r="I251" i="1"/>
  <c r="H251" i="1"/>
  <c r="G251" i="1"/>
  <c r="J250" i="1"/>
  <c r="I250" i="1"/>
  <c r="H250" i="1"/>
  <c r="G250" i="1"/>
  <c r="J249" i="1"/>
  <c r="I249" i="1"/>
  <c r="H249" i="1"/>
  <c r="G249" i="1"/>
  <c r="J248" i="1"/>
  <c r="I248" i="1"/>
  <c r="H248" i="1"/>
  <c r="G248" i="1"/>
  <c r="J247" i="1"/>
  <c r="I247" i="1"/>
  <c r="H247" i="1"/>
  <c r="G247" i="1"/>
  <c r="J246" i="1"/>
  <c r="I246" i="1"/>
  <c r="H246" i="1"/>
  <c r="G246" i="1"/>
  <c r="J245" i="1"/>
  <c r="I245" i="1"/>
  <c r="H245" i="1"/>
  <c r="G245" i="1"/>
  <c r="J244" i="1"/>
  <c r="I244" i="1"/>
  <c r="H244" i="1"/>
  <c r="G244" i="1"/>
  <c r="J243" i="1"/>
  <c r="I243" i="1"/>
  <c r="H243" i="1"/>
  <c r="G243" i="1"/>
  <c r="J242" i="1"/>
  <c r="I242" i="1"/>
  <c r="H242" i="1"/>
  <c r="G242" i="1"/>
  <c r="J241" i="1"/>
  <c r="I241" i="1"/>
  <c r="H241" i="1"/>
  <c r="G241" i="1"/>
  <c r="J240" i="1"/>
  <c r="I240" i="1"/>
  <c r="H240" i="1"/>
  <c r="G240" i="1"/>
  <c r="J239" i="1"/>
  <c r="I239" i="1"/>
  <c r="H239" i="1"/>
  <c r="G239" i="1"/>
  <c r="J238" i="1"/>
  <c r="I238" i="1"/>
  <c r="H238" i="1"/>
  <c r="G238" i="1"/>
  <c r="J237" i="1"/>
  <c r="I237" i="1"/>
  <c r="H237" i="1"/>
  <c r="G237" i="1"/>
  <c r="J236" i="1"/>
  <c r="I236" i="1"/>
  <c r="H236" i="1"/>
  <c r="G236" i="1"/>
  <c r="J235" i="1"/>
  <c r="I235" i="1"/>
  <c r="H235" i="1"/>
  <c r="G235" i="1"/>
  <c r="J234" i="1"/>
  <c r="I234" i="1"/>
  <c r="H234" i="1"/>
  <c r="G234" i="1"/>
  <c r="J233" i="1"/>
  <c r="I233" i="1"/>
  <c r="H233" i="1"/>
  <c r="G233" i="1"/>
  <c r="J232" i="1"/>
  <c r="I232" i="1"/>
  <c r="H232" i="1"/>
  <c r="G232" i="1"/>
  <c r="J231" i="1"/>
  <c r="I231" i="1"/>
  <c r="H231" i="1"/>
  <c r="G231" i="1"/>
  <c r="J230" i="1"/>
  <c r="I230" i="1"/>
  <c r="H230" i="1"/>
  <c r="G230" i="1"/>
  <c r="J229" i="1"/>
  <c r="I229" i="1"/>
  <c r="H229" i="1"/>
  <c r="G229" i="1"/>
  <c r="J228" i="1"/>
  <c r="I228" i="1"/>
  <c r="H228" i="1"/>
  <c r="G228" i="1"/>
  <c r="J227" i="1"/>
  <c r="I227" i="1"/>
  <c r="H227" i="1"/>
  <c r="G227" i="1"/>
  <c r="J226" i="1"/>
  <c r="I226" i="1"/>
  <c r="H226" i="1"/>
  <c r="G226" i="1"/>
  <c r="J225" i="1"/>
  <c r="I225" i="1"/>
  <c r="H225" i="1"/>
  <c r="G225" i="1"/>
  <c r="J224" i="1"/>
  <c r="I224" i="1"/>
  <c r="H224" i="1"/>
  <c r="G224" i="1"/>
  <c r="J223" i="1"/>
  <c r="I223" i="1"/>
  <c r="H223" i="1"/>
  <c r="G223" i="1"/>
  <c r="J222" i="1"/>
  <c r="I222" i="1"/>
  <c r="H222" i="1"/>
  <c r="G222" i="1"/>
  <c r="J221" i="1"/>
  <c r="I221" i="1"/>
  <c r="H221" i="1"/>
  <c r="G221" i="1"/>
  <c r="J220" i="1"/>
  <c r="I220" i="1"/>
  <c r="H220" i="1"/>
  <c r="G220" i="1"/>
  <c r="J219" i="1"/>
  <c r="I219" i="1"/>
  <c r="H219" i="1"/>
  <c r="G219" i="1"/>
  <c r="J218" i="1"/>
  <c r="I218" i="1"/>
  <c r="H218" i="1"/>
  <c r="G218" i="1"/>
  <c r="J217" i="1"/>
  <c r="I217" i="1"/>
  <c r="H217" i="1"/>
  <c r="G217" i="1"/>
  <c r="J216" i="1"/>
  <c r="I216" i="1"/>
  <c r="H216" i="1"/>
  <c r="G216" i="1"/>
  <c r="J215" i="1"/>
  <c r="I215" i="1"/>
  <c r="H215" i="1"/>
  <c r="G215" i="1"/>
  <c r="J214" i="1"/>
  <c r="I214" i="1"/>
  <c r="H214" i="1"/>
  <c r="G214" i="1"/>
  <c r="J213" i="1"/>
  <c r="I213" i="1"/>
  <c r="H213" i="1"/>
  <c r="G213" i="1"/>
  <c r="J212" i="1"/>
  <c r="I212" i="1"/>
  <c r="H212" i="1"/>
  <c r="G212" i="1"/>
  <c r="J211" i="1"/>
  <c r="I211" i="1"/>
  <c r="H211" i="1"/>
  <c r="G211" i="1"/>
  <c r="J210" i="1"/>
  <c r="I210" i="1"/>
  <c r="H210" i="1"/>
  <c r="G210" i="1"/>
  <c r="J209" i="1"/>
  <c r="I209" i="1"/>
  <c r="H209" i="1"/>
  <c r="G209" i="1"/>
  <c r="J208" i="1"/>
  <c r="I208" i="1"/>
  <c r="H208" i="1"/>
  <c r="G208" i="1"/>
  <c r="J207" i="1"/>
  <c r="I207" i="1"/>
  <c r="H207" i="1"/>
  <c r="G207" i="1"/>
  <c r="J206" i="1"/>
  <c r="I206" i="1"/>
  <c r="H206" i="1"/>
  <c r="G206" i="1"/>
  <c r="J205" i="1"/>
  <c r="I205" i="1"/>
  <c r="H205" i="1"/>
  <c r="G205" i="1"/>
  <c r="J204" i="1"/>
  <c r="I204" i="1"/>
  <c r="H204" i="1"/>
  <c r="G204" i="1"/>
  <c r="J203" i="1"/>
  <c r="I203" i="1"/>
  <c r="H203" i="1"/>
  <c r="G203" i="1"/>
  <c r="J202" i="1"/>
  <c r="I202" i="1"/>
  <c r="H202" i="1"/>
  <c r="G202" i="1"/>
  <c r="J201" i="1"/>
  <c r="I201" i="1"/>
  <c r="H201" i="1"/>
  <c r="G201" i="1"/>
  <c r="J200" i="1"/>
  <c r="I200" i="1"/>
  <c r="H200" i="1"/>
  <c r="G200" i="1"/>
  <c r="J199" i="1"/>
  <c r="I199" i="1"/>
  <c r="H199" i="1"/>
  <c r="G199" i="1"/>
  <c r="J198" i="1"/>
  <c r="I198" i="1"/>
  <c r="H198" i="1"/>
  <c r="G198" i="1"/>
  <c r="J197" i="1"/>
  <c r="I197" i="1"/>
  <c r="H197" i="1"/>
  <c r="G197" i="1"/>
  <c r="J196" i="1"/>
  <c r="I196" i="1"/>
  <c r="H196" i="1"/>
  <c r="G196" i="1"/>
  <c r="J195" i="1"/>
  <c r="I195" i="1"/>
  <c r="H195" i="1"/>
  <c r="G195" i="1"/>
  <c r="J194" i="1"/>
  <c r="I194" i="1"/>
  <c r="H194" i="1"/>
  <c r="G194" i="1"/>
  <c r="J193" i="1"/>
  <c r="I193" i="1"/>
  <c r="H193" i="1"/>
  <c r="G193" i="1"/>
  <c r="J192" i="1"/>
  <c r="I192" i="1"/>
  <c r="H192" i="1"/>
  <c r="G192" i="1"/>
  <c r="J191" i="1"/>
  <c r="I191" i="1"/>
  <c r="H191" i="1"/>
  <c r="G191" i="1"/>
  <c r="J190" i="1"/>
  <c r="I190" i="1"/>
  <c r="H190" i="1"/>
  <c r="G190" i="1"/>
  <c r="J189" i="1"/>
  <c r="I189" i="1"/>
  <c r="H189" i="1"/>
  <c r="G189" i="1"/>
  <c r="J188" i="1"/>
  <c r="I188" i="1"/>
  <c r="H188" i="1"/>
  <c r="G188" i="1"/>
  <c r="J187" i="1"/>
  <c r="I187" i="1"/>
  <c r="H187" i="1"/>
  <c r="G187" i="1"/>
  <c r="J186" i="1"/>
  <c r="I186" i="1"/>
  <c r="H186" i="1"/>
  <c r="G186" i="1"/>
  <c r="J185" i="1"/>
  <c r="I185" i="1"/>
  <c r="H185" i="1"/>
  <c r="G185" i="1"/>
  <c r="J184" i="1"/>
  <c r="I184" i="1"/>
  <c r="H184" i="1"/>
  <c r="G184" i="1"/>
  <c r="J183" i="1"/>
  <c r="I183" i="1"/>
  <c r="H183" i="1"/>
  <c r="G183" i="1"/>
  <c r="J182" i="1"/>
  <c r="I182" i="1"/>
  <c r="H182" i="1"/>
  <c r="G182" i="1"/>
  <c r="J181" i="1"/>
  <c r="I181" i="1"/>
  <c r="H181" i="1"/>
  <c r="G181" i="1"/>
  <c r="J180" i="1"/>
  <c r="I180" i="1"/>
  <c r="H180" i="1"/>
  <c r="G180" i="1"/>
  <c r="J179" i="1"/>
  <c r="I179" i="1"/>
  <c r="H179" i="1"/>
  <c r="G179" i="1"/>
  <c r="J178" i="1"/>
  <c r="I178" i="1"/>
  <c r="H178" i="1"/>
  <c r="G178" i="1"/>
  <c r="J177" i="1"/>
  <c r="I177" i="1"/>
  <c r="H177" i="1"/>
  <c r="G177" i="1"/>
  <c r="J176" i="1"/>
  <c r="I176" i="1"/>
  <c r="H176" i="1"/>
  <c r="G176" i="1"/>
  <c r="J175" i="1"/>
  <c r="I175" i="1"/>
  <c r="H175" i="1"/>
  <c r="G175" i="1"/>
  <c r="J174" i="1"/>
  <c r="I174" i="1"/>
  <c r="H174" i="1"/>
  <c r="G174" i="1"/>
  <c r="J173" i="1"/>
  <c r="I173" i="1"/>
  <c r="H173" i="1"/>
  <c r="G173" i="1"/>
  <c r="J172" i="1"/>
  <c r="I172" i="1"/>
  <c r="H172" i="1"/>
  <c r="G172" i="1"/>
  <c r="J171" i="1"/>
  <c r="I171" i="1"/>
  <c r="H171" i="1"/>
  <c r="G171" i="1"/>
  <c r="J170" i="1"/>
  <c r="I170" i="1"/>
  <c r="H170" i="1"/>
  <c r="G170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5" i="1"/>
  <c r="I165" i="1"/>
  <c r="H165" i="1"/>
  <c r="G165" i="1"/>
  <c r="J164" i="1"/>
  <c r="I164" i="1"/>
  <c r="H164" i="1"/>
  <c r="G164" i="1"/>
  <c r="J163" i="1"/>
  <c r="I163" i="1"/>
  <c r="H163" i="1"/>
  <c r="G163" i="1"/>
  <c r="J162" i="1"/>
  <c r="I162" i="1"/>
  <c r="H162" i="1"/>
  <c r="G162" i="1"/>
  <c r="J161" i="1"/>
  <c r="I161" i="1"/>
  <c r="H161" i="1"/>
  <c r="G161" i="1"/>
  <c r="J160" i="1"/>
  <c r="I160" i="1"/>
  <c r="H160" i="1"/>
  <c r="G160" i="1"/>
  <c r="J159" i="1"/>
  <c r="I159" i="1"/>
  <c r="H159" i="1"/>
  <c r="G159" i="1"/>
  <c r="J158" i="1"/>
  <c r="I158" i="1"/>
  <c r="H158" i="1"/>
  <c r="G158" i="1"/>
  <c r="J157" i="1"/>
  <c r="I157" i="1"/>
  <c r="H157" i="1"/>
  <c r="G157" i="1"/>
  <c r="J156" i="1"/>
  <c r="I156" i="1"/>
  <c r="H156" i="1"/>
  <c r="G156" i="1"/>
  <c r="J155" i="1"/>
  <c r="I155" i="1"/>
  <c r="H155" i="1"/>
  <c r="G155" i="1"/>
  <c r="J154" i="1"/>
  <c r="I154" i="1"/>
  <c r="H154" i="1"/>
  <c r="G154" i="1"/>
  <c r="J153" i="1"/>
  <c r="I153" i="1"/>
  <c r="H153" i="1"/>
  <c r="G153" i="1"/>
  <c r="J152" i="1"/>
  <c r="I152" i="1"/>
  <c r="H152" i="1"/>
  <c r="G152" i="1"/>
  <c r="J151" i="1"/>
  <c r="I151" i="1"/>
  <c r="H151" i="1"/>
  <c r="G151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J146" i="1"/>
  <c r="I146" i="1"/>
  <c r="H146" i="1"/>
  <c r="G146" i="1"/>
  <c r="J145" i="1"/>
  <c r="I145" i="1"/>
  <c r="H145" i="1"/>
  <c r="G145" i="1"/>
  <c r="J144" i="1"/>
  <c r="I144" i="1"/>
  <c r="H144" i="1"/>
  <c r="G144" i="1"/>
  <c r="J143" i="1"/>
  <c r="I143" i="1"/>
  <c r="H143" i="1"/>
  <c r="G143" i="1"/>
  <c r="J142" i="1"/>
  <c r="I142" i="1"/>
  <c r="H142" i="1"/>
  <c r="G142" i="1"/>
  <c r="J141" i="1"/>
  <c r="I141" i="1"/>
  <c r="H141" i="1"/>
  <c r="G141" i="1"/>
  <c r="J140" i="1"/>
  <c r="I140" i="1"/>
  <c r="H140" i="1"/>
  <c r="G140" i="1"/>
  <c r="J139" i="1"/>
  <c r="I139" i="1"/>
  <c r="H139" i="1"/>
  <c r="G139" i="1"/>
  <c r="J138" i="1"/>
  <c r="I138" i="1"/>
  <c r="H138" i="1"/>
  <c r="G138" i="1"/>
  <c r="J137" i="1"/>
  <c r="I137" i="1"/>
  <c r="H137" i="1"/>
  <c r="G137" i="1"/>
  <c r="J136" i="1"/>
  <c r="I136" i="1"/>
  <c r="H136" i="1"/>
  <c r="G136" i="1"/>
  <c r="J135" i="1"/>
  <c r="I135" i="1"/>
  <c r="H135" i="1"/>
  <c r="G135" i="1"/>
  <c r="J134" i="1"/>
  <c r="I134" i="1"/>
  <c r="H134" i="1"/>
  <c r="G134" i="1"/>
  <c r="J133" i="1"/>
  <c r="I133" i="1"/>
  <c r="H133" i="1"/>
  <c r="G133" i="1"/>
  <c r="J132" i="1"/>
  <c r="I132" i="1"/>
  <c r="H132" i="1"/>
  <c r="G132" i="1"/>
  <c r="J131" i="1"/>
  <c r="I131" i="1"/>
  <c r="H131" i="1"/>
  <c r="G131" i="1"/>
  <c r="J130" i="1"/>
  <c r="I130" i="1"/>
  <c r="H130" i="1"/>
  <c r="G130" i="1"/>
  <c r="J129" i="1"/>
  <c r="I129" i="1"/>
  <c r="H129" i="1"/>
  <c r="G129" i="1"/>
  <c r="J128" i="1"/>
  <c r="I128" i="1"/>
  <c r="H128" i="1"/>
  <c r="G128" i="1"/>
  <c r="J127" i="1"/>
  <c r="I127" i="1"/>
  <c r="H127" i="1"/>
  <c r="G127" i="1"/>
  <c r="J126" i="1"/>
  <c r="I126" i="1"/>
  <c r="H126" i="1"/>
  <c r="G126" i="1"/>
  <c r="J125" i="1"/>
  <c r="I125" i="1"/>
  <c r="H125" i="1"/>
  <c r="G125" i="1"/>
  <c r="J124" i="1"/>
  <c r="I124" i="1"/>
  <c r="H124" i="1"/>
  <c r="G124" i="1"/>
  <c r="J123" i="1"/>
  <c r="I123" i="1"/>
  <c r="H123" i="1"/>
  <c r="G123" i="1"/>
  <c r="J122" i="1"/>
  <c r="I122" i="1"/>
  <c r="H122" i="1"/>
  <c r="G122" i="1"/>
  <c r="J121" i="1"/>
  <c r="I121" i="1"/>
  <c r="H121" i="1"/>
  <c r="G121" i="1"/>
  <c r="J120" i="1"/>
  <c r="I120" i="1"/>
  <c r="H120" i="1"/>
  <c r="G120" i="1"/>
  <c r="J119" i="1"/>
  <c r="I119" i="1"/>
  <c r="H119" i="1"/>
  <c r="G119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3" i="1"/>
  <c r="I113" i="1"/>
  <c r="H113" i="1"/>
  <c r="G113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09" i="1"/>
  <c r="I109" i="1"/>
  <c r="H109" i="1"/>
  <c r="G109" i="1"/>
  <c r="J108" i="1"/>
  <c r="I108" i="1"/>
  <c r="H108" i="1"/>
  <c r="G108" i="1"/>
  <c r="J107" i="1"/>
  <c r="I107" i="1"/>
  <c r="H107" i="1"/>
  <c r="G107" i="1"/>
  <c r="J106" i="1"/>
  <c r="I106" i="1"/>
  <c r="H106" i="1"/>
  <c r="G106" i="1"/>
  <c r="J105" i="1"/>
  <c r="I105" i="1"/>
  <c r="H105" i="1"/>
  <c r="G105" i="1"/>
  <c r="J104" i="1"/>
  <c r="I104" i="1"/>
  <c r="H104" i="1"/>
  <c r="G104" i="1"/>
  <c r="J103" i="1"/>
  <c r="I103" i="1"/>
  <c r="H103" i="1"/>
  <c r="G103" i="1"/>
  <c r="J102" i="1"/>
  <c r="I102" i="1"/>
  <c r="H102" i="1"/>
  <c r="G102" i="1"/>
  <c r="J101" i="1"/>
  <c r="I101" i="1"/>
  <c r="H101" i="1"/>
  <c r="G101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J87" i="1"/>
  <c r="I87" i="1"/>
  <c r="H87" i="1"/>
  <c r="G87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5" i="1"/>
  <c r="I45" i="1"/>
  <c r="H45" i="1"/>
  <c r="G45" i="1"/>
  <c r="J44" i="1"/>
  <c r="I44" i="1"/>
  <c r="H44" i="1"/>
  <c r="G44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0" i="1"/>
  <c r="I10" i="1"/>
  <c r="H10" i="1"/>
  <c r="G10" i="1"/>
  <c r="J9" i="1"/>
  <c r="I9" i="1"/>
  <c r="H9" i="1"/>
  <c r="G9" i="1"/>
  <c r="G5" i="1"/>
  <c r="H5" i="1"/>
  <c r="I5" i="1"/>
  <c r="J5" i="1"/>
  <c r="G6" i="1"/>
  <c r="H6" i="1"/>
  <c r="I6" i="1"/>
  <c r="J6" i="1"/>
  <c r="H4" i="1"/>
  <c r="I4" i="1"/>
  <c r="J4" i="1"/>
  <c r="G4" i="1"/>
  <c r="Y1" i="1"/>
  <c r="M351" i="1" l="1"/>
  <c r="M355" i="1"/>
  <c r="M359" i="1"/>
  <c r="M362" i="1"/>
  <c r="M363" i="1"/>
  <c r="M364" i="1"/>
  <c r="M365" i="1"/>
  <c r="M367" i="1"/>
  <c r="M368" i="1"/>
  <c r="M369" i="1"/>
  <c r="M372" i="1"/>
  <c r="M373" i="1"/>
  <c r="M374" i="1"/>
  <c r="M376" i="1"/>
  <c r="M377" i="1"/>
  <c r="M375" i="1"/>
  <c r="Q326" i="1" l="1"/>
  <c r="Q330" i="1"/>
  <c r="Q334" i="1"/>
  <c r="Q338" i="1"/>
  <c r="Q342" i="1"/>
  <c r="P344" i="1"/>
  <c r="P345" i="1"/>
  <c r="Q346" i="1"/>
  <c r="Q348" i="1"/>
  <c r="P349" i="1"/>
  <c r="Q350" i="1"/>
  <c r="P352" i="1"/>
  <c r="P353" i="1"/>
  <c r="Q354" i="1"/>
  <c r="Q356" i="1"/>
  <c r="Q357" i="1"/>
  <c r="Q358" i="1"/>
  <c r="P360" i="1"/>
  <c r="P361" i="1"/>
  <c r="Q362" i="1"/>
  <c r="Q364" i="1"/>
  <c r="P365" i="1"/>
  <c r="Q366" i="1"/>
  <c r="P368" i="1"/>
  <c r="P369" i="1"/>
  <c r="Q370" i="1"/>
  <c r="Q372" i="1"/>
  <c r="Q373" i="1"/>
  <c r="Q374" i="1"/>
  <c r="P376" i="1"/>
  <c r="P377" i="1"/>
  <c r="P306" i="1"/>
  <c r="Q307" i="1"/>
  <c r="P310" i="1"/>
  <c r="Q311" i="1"/>
  <c r="Q314" i="1"/>
  <c r="Q315" i="1"/>
  <c r="Q318" i="1"/>
  <c r="Q319" i="1"/>
  <c r="P128" i="1"/>
  <c r="P130" i="1"/>
  <c r="Q131" i="1"/>
  <c r="Q132" i="1"/>
  <c r="P133" i="1"/>
  <c r="P134" i="1"/>
  <c r="Q135" i="1"/>
  <c r="Q136" i="1"/>
  <c r="P138" i="1"/>
  <c r="P139" i="1"/>
  <c r="Q140" i="1"/>
  <c r="P141" i="1"/>
  <c r="P142" i="1"/>
  <c r="P143" i="1"/>
  <c r="P144" i="1"/>
  <c r="P146" i="1"/>
  <c r="Q147" i="1"/>
  <c r="Q148" i="1"/>
  <c r="P149" i="1"/>
  <c r="P150" i="1"/>
  <c r="P151" i="1"/>
  <c r="Q152" i="1"/>
  <c r="P154" i="1"/>
  <c r="Q155" i="1"/>
  <c r="Q156" i="1"/>
  <c r="P157" i="1"/>
  <c r="P158" i="1"/>
  <c r="P160" i="1"/>
  <c r="P162" i="1"/>
  <c r="Q163" i="1"/>
  <c r="Q164" i="1"/>
  <c r="P165" i="1"/>
  <c r="P166" i="1"/>
  <c r="Q167" i="1"/>
  <c r="Q168" i="1"/>
  <c r="P170" i="1"/>
  <c r="P171" i="1"/>
  <c r="Q172" i="1"/>
  <c r="P173" i="1"/>
  <c r="P174" i="1"/>
  <c r="P175" i="1"/>
  <c r="P176" i="1"/>
  <c r="P178" i="1"/>
  <c r="Q179" i="1"/>
  <c r="Q180" i="1"/>
  <c r="P181" i="1"/>
  <c r="P182" i="1"/>
  <c r="P183" i="1"/>
  <c r="Q184" i="1"/>
  <c r="P186" i="1"/>
  <c r="Q187" i="1"/>
  <c r="Q188" i="1"/>
  <c r="P189" i="1"/>
  <c r="P190" i="1"/>
  <c r="P192" i="1"/>
  <c r="P194" i="1"/>
  <c r="Q195" i="1"/>
  <c r="Q196" i="1"/>
  <c r="P197" i="1"/>
  <c r="P198" i="1"/>
  <c r="Q199" i="1"/>
  <c r="Q200" i="1"/>
  <c r="P202" i="1"/>
  <c r="P203" i="1"/>
  <c r="Q204" i="1"/>
  <c r="P205" i="1"/>
  <c r="P206" i="1"/>
  <c r="P207" i="1"/>
  <c r="P208" i="1"/>
  <c r="P210" i="1"/>
  <c r="Q211" i="1"/>
  <c r="Q212" i="1"/>
  <c r="P213" i="1"/>
  <c r="P214" i="1"/>
  <c r="P215" i="1"/>
  <c r="Q216" i="1"/>
  <c r="P218" i="1"/>
  <c r="Q219" i="1"/>
  <c r="Q220" i="1"/>
  <c r="P221" i="1"/>
  <c r="P222" i="1"/>
  <c r="P224" i="1"/>
  <c r="P226" i="1"/>
  <c r="Q227" i="1"/>
  <c r="Q228" i="1"/>
  <c r="P229" i="1"/>
  <c r="P230" i="1"/>
  <c r="Q231" i="1"/>
  <c r="Q232" i="1"/>
  <c r="P234" i="1"/>
  <c r="P235" i="1"/>
  <c r="Q236" i="1"/>
  <c r="P237" i="1"/>
  <c r="P238" i="1"/>
  <c r="P239" i="1"/>
  <c r="P240" i="1"/>
  <c r="P242" i="1"/>
  <c r="Q243" i="1"/>
  <c r="Q244" i="1"/>
  <c r="P245" i="1"/>
  <c r="P246" i="1"/>
  <c r="P247" i="1"/>
  <c r="Q248" i="1"/>
  <c r="P250" i="1"/>
  <c r="Q251" i="1"/>
  <c r="Q252" i="1"/>
  <c r="P253" i="1"/>
  <c r="P254" i="1"/>
  <c r="P256" i="1"/>
  <c r="P258" i="1"/>
  <c r="Q259" i="1"/>
  <c r="Q260" i="1"/>
  <c r="P261" i="1"/>
  <c r="P262" i="1"/>
  <c r="Q263" i="1"/>
  <c r="Q264" i="1"/>
  <c r="P266" i="1"/>
  <c r="P267" i="1"/>
  <c r="Q268" i="1"/>
  <c r="P269" i="1"/>
  <c r="P270" i="1"/>
  <c r="P271" i="1"/>
  <c r="P272" i="1"/>
  <c r="P274" i="1"/>
  <c r="Q275" i="1"/>
  <c r="Q276" i="1"/>
  <c r="P277" i="1"/>
  <c r="P278" i="1"/>
  <c r="P279" i="1"/>
  <c r="Q280" i="1"/>
  <c r="P282" i="1"/>
  <c r="Q283" i="1"/>
  <c r="Q284" i="1"/>
  <c r="P285" i="1"/>
  <c r="P286" i="1"/>
  <c r="P288" i="1"/>
  <c r="P290" i="1"/>
  <c r="Q291" i="1"/>
  <c r="Q292" i="1"/>
  <c r="P293" i="1"/>
  <c r="P294" i="1"/>
  <c r="Q295" i="1"/>
  <c r="Q296" i="1"/>
  <c r="P298" i="1"/>
  <c r="P299" i="1"/>
  <c r="Q300" i="1"/>
  <c r="P301" i="1"/>
  <c r="P126" i="1"/>
  <c r="P125" i="1"/>
  <c r="P127" i="1"/>
  <c r="P129" i="1"/>
  <c r="P137" i="1"/>
  <c r="P145" i="1"/>
  <c r="P153" i="1"/>
  <c r="P155" i="1"/>
  <c r="P159" i="1"/>
  <c r="P161" i="1"/>
  <c r="P169" i="1"/>
  <c r="P177" i="1"/>
  <c r="P185" i="1"/>
  <c r="P187" i="1"/>
  <c r="P191" i="1"/>
  <c r="P193" i="1"/>
  <c r="P201" i="1"/>
  <c r="P209" i="1"/>
  <c r="P217" i="1"/>
  <c r="P219" i="1"/>
  <c r="P223" i="1"/>
  <c r="P225" i="1"/>
  <c r="P233" i="1"/>
  <c r="P241" i="1"/>
  <c r="P249" i="1"/>
  <c r="P251" i="1"/>
  <c r="P255" i="1"/>
  <c r="P257" i="1"/>
  <c r="P265" i="1"/>
  <c r="P273" i="1"/>
  <c r="P281" i="1"/>
  <c r="P283" i="1"/>
  <c r="P287" i="1"/>
  <c r="P289" i="1"/>
  <c r="P297" i="1"/>
  <c r="P303" i="1"/>
  <c r="P304" i="1"/>
  <c r="P305" i="1"/>
  <c r="P308" i="1"/>
  <c r="P309" i="1"/>
  <c r="P312" i="1"/>
  <c r="P313" i="1"/>
  <c r="P314" i="1"/>
  <c r="P316" i="1"/>
  <c r="P317" i="1"/>
  <c r="P320" i="1"/>
  <c r="Q376" i="1"/>
  <c r="Q375" i="1"/>
  <c r="Q371" i="1"/>
  <c r="Q368" i="1"/>
  <c r="Q367" i="1"/>
  <c r="Q363" i="1"/>
  <c r="Q359" i="1"/>
  <c r="Q355" i="1"/>
  <c r="Q351" i="1"/>
  <c r="Q347" i="1"/>
  <c r="Q344" i="1"/>
  <c r="Q343" i="1"/>
  <c r="Q341" i="1"/>
  <c r="Q340" i="1"/>
  <c r="Q339" i="1"/>
  <c r="Q337" i="1"/>
  <c r="Q336" i="1"/>
  <c r="Q335" i="1"/>
  <c r="Q333" i="1"/>
  <c r="Q332" i="1"/>
  <c r="Q331" i="1"/>
  <c r="Q329" i="1"/>
  <c r="Q328" i="1"/>
  <c r="Q327" i="1"/>
  <c r="Q325" i="1"/>
  <c r="Q324" i="1"/>
  <c r="Q323" i="1"/>
  <c r="Q322" i="1"/>
  <c r="P375" i="1"/>
  <c r="P372" i="1"/>
  <c r="P371" i="1"/>
  <c r="P367" i="1"/>
  <c r="P363" i="1"/>
  <c r="P359" i="1"/>
  <c r="P355" i="1"/>
  <c r="P351" i="1"/>
  <c r="P348" i="1"/>
  <c r="P347" i="1"/>
  <c r="P343" i="1"/>
  <c r="P341" i="1"/>
  <c r="P340" i="1"/>
  <c r="P339" i="1"/>
  <c r="P337" i="1"/>
  <c r="P336" i="1"/>
  <c r="P335" i="1"/>
  <c r="P333" i="1"/>
  <c r="P332" i="1"/>
  <c r="P331" i="1"/>
  <c r="P329" i="1"/>
  <c r="P328" i="1"/>
  <c r="P327" i="1"/>
  <c r="P325" i="1"/>
  <c r="P324" i="1"/>
  <c r="P323" i="1"/>
  <c r="P322" i="1"/>
  <c r="Q320" i="1"/>
  <c r="Q317" i="1"/>
  <c r="Q316" i="1"/>
  <c r="Q313" i="1"/>
  <c r="Q312" i="1"/>
  <c r="Q309" i="1"/>
  <c r="Q308" i="1"/>
  <c r="Q305" i="1"/>
  <c r="Q304" i="1"/>
  <c r="Q303" i="1"/>
  <c r="Q301" i="1"/>
  <c r="Q298" i="1"/>
  <c r="Q297" i="1"/>
  <c r="Q294" i="1"/>
  <c r="Q293" i="1"/>
  <c r="Q290" i="1"/>
  <c r="Q289" i="1"/>
  <c r="Q287" i="1"/>
  <c r="Q286" i="1"/>
  <c r="Q285" i="1"/>
  <c r="Q282" i="1"/>
  <c r="Q281" i="1"/>
  <c r="Q278" i="1"/>
  <c r="Q277" i="1"/>
  <c r="Q274" i="1"/>
  <c r="Q273" i="1"/>
  <c r="Q270" i="1"/>
  <c r="Q269" i="1"/>
  <c r="Q267" i="1"/>
  <c r="Q266" i="1"/>
  <c r="Q265" i="1"/>
  <c r="Q262" i="1"/>
  <c r="Q261" i="1"/>
  <c r="Q258" i="1"/>
  <c r="Q257" i="1"/>
  <c r="Q255" i="1"/>
  <c r="Q254" i="1"/>
  <c r="Q253" i="1"/>
  <c r="Q250" i="1"/>
  <c r="Q249" i="1"/>
  <c r="Q246" i="1"/>
  <c r="Q245" i="1"/>
  <c r="Q242" i="1"/>
  <c r="Q241" i="1"/>
  <c r="Q238" i="1"/>
  <c r="Q237" i="1"/>
  <c r="Q235" i="1"/>
  <c r="Q234" i="1"/>
  <c r="Q233" i="1"/>
  <c r="Q230" i="1"/>
  <c r="Q229" i="1"/>
  <c r="Q226" i="1"/>
  <c r="Q225" i="1"/>
  <c r="Q223" i="1"/>
  <c r="Q222" i="1"/>
  <c r="Q221" i="1"/>
  <c r="Q218" i="1"/>
  <c r="Q217" i="1"/>
  <c r="Q214" i="1"/>
  <c r="Q213" i="1"/>
  <c r="Q210" i="1"/>
  <c r="Q209" i="1"/>
  <c r="Q206" i="1"/>
  <c r="Q205" i="1"/>
  <c r="Q203" i="1"/>
  <c r="Q202" i="1"/>
  <c r="Q201" i="1"/>
  <c r="Q198" i="1"/>
  <c r="Q197" i="1"/>
  <c r="Q194" i="1"/>
  <c r="Q193" i="1"/>
  <c r="Q191" i="1"/>
  <c r="Q190" i="1"/>
  <c r="Q189" i="1"/>
  <c r="Q186" i="1"/>
  <c r="Q185" i="1"/>
  <c r="Q182" i="1"/>
  <c r="Q181" i="1"/>
  <c r="Q178" i="1"/>
  <c r="Q177" i="1"/>
  <c r="Q174" i="1"/>
  <c r="Q173" i="1"/>
  <c r="Q171" i="1"/>
  <c r="Q170" i="1"/>
  <c r="Q169" i="1"/>
  <c r="Q166" i="1"/>
  <c r="Q165" i="1"/>
  <c r="Q162" i="1"/>
  <c r="Q161" i="1"/>
  <c r="Q159" i="1"/>
  <c r="Q158" i="1"/>
  <c r="Q157" i="1"/>
  <c r="Q154" i="1"/>
  <c r="Q153" i="1"/>
  <c r="Q150" i="1"/>
  <c r="Q149" i="1"/>
  <c r="Q146" i="1"/>
  <c r="Q145" i="1"/>
  <c r="Q142" i="1"/>
  <c r="Q141" i="1"/>
  <c r="Q139" i="1"/>
  <c r="Q138" i="1"/>
  <c r="Q137" i="1"/>
  <c r="Q134" i="1"/>
  <c r="Q133" i="1"/>
  <c r="Q130" i="1"/>
  <c r="Q129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99" i="1"/>
  <c r="Q98" i="1"/>
  <c r="Q97" i="1"/>
  <c r="Q96" i="1"/>
  <c r="Q95" i="1"/>
  <c r="Q94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7" i="1"/>
  <c r="Q48" i="1"/>
  <c r="Q45" i="1"/>
  <c r="Q44" i="1"/>
  <c r="Q42" i="1"/>
  <c r="Q41" i="1"/>
  <c r="Q40" i="1"/>
  <c r="Q39" i="1"/>
  <c r="Q38" i="1"/>
  <c r="Q37" i="1"/>
  <c r="Q24" i="1"/>
  <c r="Q23" i="1"/>
  <c r="Q35" i="1"/>
  <c r="Q34" i="1"/>
  <c r="Q33" i="1"/>
  <c r="Q32" i="1"/>
  <c r="Q31" i="1"/>
  <c r="Q30" i="1"/>
  <c r="Q29" i="1"/>
  <c r="Q28" i="1"/>
  <c r="Q27" i="1"/>
  <c r="Q26" i="1"/>
  <c r="Q21" i="1"/>
  <c r="Q20" i="1"/>
  <c r="Q13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99" i="1"/>
  <c r="P98" i="1"/>
  <c r="P97" i="1"/>
  <c r="P96" i="1"/>
  <c r="P95" i="1"/>
  <c r="P94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5" i="1"/>
  <c r="P44" i="1"/>
  <c r="P42" i="1"/>
  <c r="P41" i="1"/>
  <c r="P40" i="1"/>
  <c r="P39" i="1"/>
  <c r="P38" i="1"/>
  <c r="P37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1" i="1"/>
  <c r="P20" i="1"/>
  <c r="P19" i="1"/>
  <c r="P18" i="1"/>
  <c r="P17" i="1"/>
  <c r="P16" i="1"/>
  <c r="P15" i="1"/>
  <c r="P14" i="1"/>
  <c r="P13" i="1"/>
  <c r="Q19" i="1"/>
  <c r="Q18" i="1"/>
  <c r="Q17" i="1"/>
  <c r="Q16" i="1"/>
  <c r="Q15" i="1"/>
  <c r="Q14" i="1"/>
  <c r="Q4" i="1"/>
  <c r="Q10" i="1"/>
  <c r="Q9" i="1"/>
  <c r="Q5" i="1"/>
  <c r="Q6" i="1"/>
  <c r="P6" i="1"/>
  <c r="P5" i="1"/>
  <c r="P4" i="1"/>
  <c r="P9" i="1"/>
  <c r="P10" i="1"/>
  <c r="Q25" i="1"/>
  <c r="Q299" i="1" l="1"/>
  <c r="P364" i="1"/>
  <c r="Q360" i="1"/>
  <c r="P295" i="1"/>
  <c r="P263" i="1"/>
  <c r="P231" i="1"/>
  <c r="P199" i="1"/>
  <c r="P167" i="1"/>
  <c r="P135" i="1"/>
  <c r="Q143" i="1"/>
  <c r="Q175" i="1"/>
  <c r="Q207" i="1"/>
  <c r="Q239" i="1"/>
  <c r="Q271" i="1"/>
  <c r="Q310" i="1"/>
  <c r="P356" i="1"/>
  <c r="Q352" i="1"/>
  <c r="P275" i="1"/>
  <c r="P243" i="1"/>
  <c r="P211" i="1"/>
  <c r="P179" i="1"/>
  <c r="P147" i="1"/>
  <c r="Q151" i="1"/>
  <c r="Q183" i="1"/>
  <c r="Q215" i="1"/>
  <c r="Q247" i="1"/>
  <c r="Q279" i="1"/>
  <c r="Q306" i="1"/>
  <c r="P318" i="1"/>
  <c r="P291" i="1"/>
  <c r="P259" i="1"/>
  <c r="P227" i="1"/>
  <c r="P195" i="1"/>
  <c r="P163" i="1"/>
  <c r="P131" i="1"/>
  <c r="P212" i="1"/>
  <c r="P148" i="1"/>
  <c r="P276" i="1"/>
  <c r="P319" i="1"/>
  <c r="P315" i="1"/>
  <c r="P311" i="1"/>
  <c r="P307" i="1"/>
  <c r="P260" i="1"/>
  <c r="P196" i="1"/>
  <c r="P132" i="1"/>
  <c r="P244" i="1"/>
  <c r="P180" i="1"/>
  <c r="P373" i="1"/>
  <c r="P292" i="1"/>
  <c r="P228" i="1"/>
  <c r="P164" i="1"/>
  <c r="Q353" i="1"/>
  <c r="P296" i="1"/>
  <c r="P280" i="1"/>
  <c r="P264" i="1"/>
  <c r="P248" i="1"/>
  <c r="P232" i="1"/>
  <c r="P216" i="1"/>
  <c r="P200" i="1"/>
  <c r="P184" i="1"/>
  <c r="P168" i="1"/>
  <c r="P152" i="1"/>
  <c r="P136" i="1"/>
  <c r="Q369" i="1"/>
  <c r="P300" i="1"/>
  <c r="P284" i="1"/>
  <c r="P268" i="1"/>
  <c r="P252" i="1"/>
  <c r="P236" i="1"/>
  <c r="P220" i="1"/>
  <c r="P204" i="1"/>
  <c r="P188" i="1"/>
  <c r="P172" i="1"/>
  <c r="P156" i="1"/>
  <c r="P140" i="1"/>
  <c r="Q128" i="1"/>
  <c r="Q144" i="1"/>
  <c r="Q160" i="1"/>
  <c r="Q176" i="1"/>
  <c r="Q192" i="1"/>
  <c r="Q208" i="1"/>
  <c r="Q224" i="1"/>
  <c r="Q240" i="1"/>
  <c r="Q256" i="1"/>
  <c r="Q272" i="1"/>
  <c r="Q288" i="1"/>
  <c r="P357" i="1"/>
  <c r="Q349" i="1"/>
  <c r="Q365" i="1"/>
  <c r="Q345" i="1"/>
  <c r="Q361" i="1"/>
  <c r="Q377" i="1"/>
  <c r="P326" i="1"/>
  <c r="P330" i="1"/>
  <c r="P334" i="1"/>
  <c r="P338" i="1"/>
  <c r="P342" i="1"/>
  <c r="P346" i="1"/>
  <c r="P350" i="1"/>
  <c r="P354" i="1"/>
  <c r="P358" i="1"/>
  <c r="P362" i="1"/>
  <c r="P366" i="1"/>
  <c r="P370" i="1"/>
  <c r="P374" i="1"/>
  <c r="M371" i="1"/>
  <c r="M370" i="1"/>
  <c r="M366" i="1"/>
  <c r="M361" i="1"/>
  <c r="M360" i="1"/>
  <c r="M358" i="1"/>
  <c r="M357" i="1"/>
  <c r="M356" i="1"/>
  <c r="M354" i="1"/>
  <c r="M353" i="1"/>
  <c r="M352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99" i="1"/>
  <c r="M98" i="1"/>
  <c r="M97" i="1"/>
  <c r="M96" i="1"/>
  <c r="M95" i="1"/>
  <c r="M94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7" i="1"/>
  <c r="M42" i="1"/>
  <c r="M41" i="1"/>
  <c r="M40" i="1"/>
  <c r="M39" i="1"/>
  <c r="M38" i="1"/>
  <c r="M37" i="1"/>
  <c r="M35" i="1"/>
  <c r="M34" i="1"/>
  <c r="M33" i="1"/>
  <c r="M32" i="1"/>
  <c r="M31" i="1"/>
  <c r="M30" i="1"/>
  <c r="M29" i="1"/>
  <c r="M28" i="1"/>
  <c r="M27" i="1"/>
  <c r="M26" i="1"/>
  <c r="M25" i="1"/>
  <c r="M48" i="1"/>
  <c r="M45" i="1"/>
  <c r="M44" i="1"/>
  <c r="M24" i="1"/>
  <c r="M23" i="1"/>
  <c r="M21" i="1"/>
  <c r="M20" i="1"/>
  <c r="M19" i="1"/>
  <c r="M18" i="1"/>
  <c r="M17" i="1"/>
  <c r="M16" i="1"/>
  <c r="M15" i="1"/>
  <c r="M14" i="1"/>
  <c r="M13" i="1"/>
  <c r="M10" i="1"/>
  <c r="M9" i="1"/>
  <c r="M5" i="1"/>
  <c r="M6" i="1"/>
  <c r="M4" i="1"/>
  <c r="K1" i="1" l="1"/>
  <c r="Q1" i="1"/>
  <c r="P1" i="1" l="1"/>
  <c r="U5" i="1"/>
  <c r="V5" i="1"/>
  <c r="U6" i="1"/>
  <c r="V6" i="1"/>
  <c r="U8" i="1"/>
  <c r="V8" i="1"/>
  <c r="U9" i="1"/>
  <c r="V9" i="1"/>
  <c r="U10" i="1"/>
  <c r="V10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4" i="1"/>
  <c r="V44" i="1"/>
  <c r="U45" i="1"/>
  <c r="V45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4" i="1"/>
  <c r="V94" i="1"/>
  <c r="U95" i="1"/>
  <c r="V95" i="1"/>
  <c r="U96" i="1"/>
  <c r="V96" i="1"/>
  <c r="U97" i="1"/>
  <c r="V97" i="1"/>
  <c r="U98" i="1"/>
  <c r="V98" i="1"/>
  <c r="U99" i="1"/>
  <c r="V99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U343" i="1"/>
  <c r="V343" i="1"/>
  <c r="U344" i="1"/>
  <c r="V344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1" i="1"/>
  <c r="V371" i="1"/>
  <c r="U372" i="1"/>
  <c r="V372" i="1"/>
  <c r="U373" i="1"/>
  <c r="V373" i="1"/>
  <c r="U374" i="1"/>
  <c r="V374" i="1"/>
  <c r="U375" i="1"/>
  <c r="V375" i="1"/>
  <c r="U376" i="1"/>
  <c r="V376" i="1"/>
  <c r="U377" i="1"/>
  <c r="V377" i="1"/>
  <c r="T67" i="1" l="1"/>
  <c r="V67" i="1" s="1"/>
  <c r="V2" i="1" s="1"/>
  <c r="E1" i="1" s="1"/>
  <c r="S67" i="1"/>
  <c r="U67" i="1" s="1"/>
  <c r="U2" i="1" s="1"/>
  <c r="H1" i="1" s="1"/>
</calcChain>
</file>

<file path=xl/sharedStrings.xml><?xml version="1.0" encoding="utf-8"?>
<sst xmlns="http://schemas.openxmlformats.org/spreadsheetml/2006/main" count="1739" uniqueCount="867">
  <si>
    <t>размер-залпы</t>
  </si>
  <si>
    <t>Вес за ед.</t>
  </si>
  <si>
    <t>Объем за ед.</t>
  </si>
  <si>
    <t xml:space="preserve"> </t>
  </si>
  <si>
    <t>А1020</t>
  </si>
  <si>
    <t>Связка 16 "Дятел"</t>
  </si>
  <si>
    <t>бл</t>
  </si>
  <si>
    <t>А1030</t>
  </si>
  <si>
    <t xml:space="preserve">Хлопающие шары   </t>
  </si>
  <si>
    <t>А1050</t>
  </si>
  <si>
    <t xml:space="preserve">Лимонка    </t>
  </si>
  <si>
    <t>упак</t>
  </si>
  <si>
    <t>Бенгальские свечи Галактика</t>
  </si>
  <si>
    <t>А1012new</t>
  </si>
  <si>
    <t>А1015new</t>
  </si>
  <si>
    <t>А1100</t>
  </si>
  <si>
    <t xml:space="preserve">Корсар 1   </t>
  </si>
  <si>
    <t>А1110</t>
  </si>
  <si>
    <t>А1111</t>
  </si>
  <si>
    <t xml:space="preserve">Корсар 1 с эффектом </t>
  </si>
  <si>
    <t>А1130</t>
  </si>
  <si>
    <t xml:space="preserve">Корсар 3   </t>
  </si>
  <si>
    <t>А1131</t>
  </si>
  <si>
    <t xml:space="preserve">Шок 3 взрыва  </t>
  </si>
  <si>
    <t>А1132</t>
  </si>
  <si>
    <t xml:space="preserve">Шухер 6 взрывов  </t>
  </si>
  <si>
    <t>А1140</t>
  </si>
  <si>
    <t xml:space="preserve">Корсар 4   </t>
  </si>
  <si>
    <t>А1200</t>
  </si>
  <si>
    <t xml:space="preserve">Корсар 6   </t>
  </si>
  <si>
    <t>А1500new</t>
  </si>
  <si>
    <t xml:space="preserve">Биг барабум   </t>
  </si>
  <si>
    <t>А2028</t>
  </si>
  <si>
    <t xml:space="preserve">Небесное путешествие   </t>
  </si>
  <si>
    <t>А2030</t>
  </si>
  <si>
    <t xml:space="preserve">К звездам   </t>
  </si>
  <si>
    <t>А2031</t>
  </si>
  <si>
    <t xml:space="preserve">Техас    </t>
  </si>
  <si>
    <t>А2032</t>
  </si>
  <si>
    <t xml:space="preserve">Парашютист    </t>
  </si>
  <si>
    <t>А2033</t>
  </si>
  <si>
    <t xml:space="preserve">Ассорти    </t>
  </si>
  <si>
    <t>А2034</t>
  </si>
  <si>
    <t xml:space="preserve">Меркурий    </t>
  </si>
  <si>
    <t>А2035</t>
  </si>
  <si>
    <t xml:space="preserve">Земля-воздух    </t>
  </si>
  <si>
    <t>А2036</t>
  </si>
  <si>
    <t xml:space="preserve">Союз-Апполон    </t>
  </si>
  <si>
    <t>А2050</t>
  </si>
  <si>
    <t xml:space="preserve">Сверхновая    </t>
  </si>
  <si>
    <t>А2055</t>
  </si>
  <si>
    <t xml:space="preserve">Большая медведица   </t>
  </si>
  <si>
    <t>А2056</t>
  </si>
  <si>
    <t xml:space="preserve">Млечный путь   </t>
  </si>
  <si>
    <t>А2060</t>
  </si>
  <si>
    <t xml:space="preserve">Андромеда    </t>
  </si>
  <si>
    <t>А2061</t>
  </si>
  <si>
    <t xml:space="preserve">Торнадо    </t>
  </si>
  <si>
    <t>А3010</t>
  </si>
  <si>
    <t xml:space="preserve">Улей    </t>
  </si>
  <si>
    <t>А3020</t>
  </si>
  <si>
    <t xml:space="preserve">Карлсон    </t>
  </si>
  <si>
    <t>А3030</t>
  </si>
  <si>
    <t xml:space="preserve">Весенняя бабочка   </t>
  </si>
  <si>
    <t>А3040</t>
  </si>
  <si>
    <t xml:space="preserve">Супербабочка    </t>
  </si>
  <si>
    <t>А3050</t>
  </si>
  <si>
    <t xml:space="preserve">Истребитель    </t>
  </si>
  <si>
    <t>А3080</t>
  </si>
  <si>
    <t>Спутник</t>
  </si>
  <si>
    <t>А3510</t>
  </si>
  <si>
    <t xml:space="preserve">Мышь    </t>
  </si>
  <si>
    <t>А3520</t>
  </si>
  <si>
    <t xml:space="preserve">Супержук    </t>
  </si>
  <si>
    <t>А4000</t>
  </si>
  <si>
    <t xml:space="preserve">Огонек    </t>
  </si>
  <si>
    <t>А4001</t>
  </si>
  <si>
    <t>А4002</t>
  </si>
  <si>
    <t xml:space="preserve">Кадриль    </t>
  </si>
  <si>
    <t>А4010</t>
  </si>
  <si>
    <t xml:space="preserve">Дрожь земли   </t>
  </si>
  <si>
    <t>А4020</t>
  </si>
  <si>
    <t>Фонтан с салютом (8 залпов)</t>
  </si>
  <si>
    <t>шт</t>
  </si>
  <si>
    <t>А4030</t>
  </si>
  <si>
    <t xml:space="preserve">Фудзияма    </t>
  </si>
  <si>
    <t>А4040</t>
  </si>
  <si>
    <t xml:space="preserve">Джин    </t>
  </si>
  <si>
    <t>А4041</t>
  </si>
  <si>
    <t xml:space="preserve">Карнавал    </t>
  </si>
  <si>
    <t>Фаер красный</t>
  </si>
  <si>
    <t>А4060</t>
  </si>
  <si>
    <t xml:space="preserve">Серебрянный    </t>
  </si>
  <si>
    <t>А4080new</t>
  </si>
  <si>
    <t xml:space="preserve">Фонтазия 13"   </t>
  </si>
  <si>
    <t>А4120</t>
  </si>
  <si>
    <t xml:space="preserve">Ежик в тумане  </t>
  </si>
  <si>
    <t>А4121</t>
  </si>
  <si>
    <t xml:space="preserve">Этна    </t>
  </si>
  <si>
    <t>А4122</t>
  </si>
  <si>
    <t xml:space="preserve">Змей Горыныч   </t>
  </si>
  <si>
    <t>А4123</t>
  </si>
  <si>
    <t xml:space="preserve">Гейзер 6"   </t>
  </si>
  <si>
    <t>А4124</t>
  </si>
  <si>
    <t xml:space="preserve">Везувий 8"   </t>
  </si>
  <si>
    <t>А4126</t>
  </si>
  <si>
    <t xml:space="preserve">Килиманджаро 11"   </t>
  </si>
  <si>
    <t>А4129</t>
  </si>
  <si>
    <t xml:space="preserve">Эйяфьятлайокудль 13"   </t>
  </si>
  <si>
    <t>А4160</t>
  </si>
  <si>
    <t xml:space="preserve">Аквамарин    </t>
  </si>
  <si>
    <t>А4180</t>
  </si>
  <si>
    <t xml:space="preserve">Волшебная ночь   </t>
  </si>
  <si>
    <t>А5000</t>
  </si>
  <si>
    <t xml:space="preserve">Маскарад    </t>
  </si>
  <si>
    <t>(0,4"х100)</t>
  </si>
  <si>
    <t>А5026</t>
  </si>
  <si>
    <t xml:space="preserve">С Новым годом! 30 </t>
  </si>
  <si>
    <t>(0,4"х30)</t>
  </si>
  <si>
    <t>А5027</t>
  </si>
  <si>
    <t xml:space="preserve">С Новым годом! 20 </t>
  </si>
  <si>
    <t>(0,4"х20)</t>
  </si>
  <si>
    <t>А5028</t>
  </si>
  <si>
    <t xml:space="preserve">С Новым годом! 10 </t>
  </si>
  <si>
    <t>(0,4"х10)</t>
  </si>
  <si>
    <t>А5029new</t>
  </si>
  <si>
    <t xml:space="preserve">Золотой песок   </t>
  </si>
  <si>
    <t>(0,8"х5)</t>
  </si>
  <si>
    <t>А5030new</t>
  </si>
  <si>
    <t xml:space="preserve">Кактус    </t>
  </si>
  <si>
    <t>(0,8"х6)</t>
  </si>
  <si>
    <t>А5033</t>
  </si>
  <si>
    <t xml:space="preserve">Льдинка    </t>
  </si>
  <si>
    <t>А5034</t>
  </si>
  <si>
    <t xml:space="preserve">Самоцветы    </t>
  </si>
  <si>
    <t>(0,8"х8)</t>
  </si>
  <si>
    <t>А5035new</t>
  </si>
  <si>
    <t xml:space="preserve">Орхидея    </t>
  </si>
  <si>
    <t>(1,2"х8)</t>
  </si>
  <si>
    <t>А5036new</t>
  </si>
  <si>
    <t xml:space="preserve">Вечерний звон   </t>
  </si>
  <si>
    <t>А5040</t>
  </si>
  <si>
    <t xml:space="preserve">Эдельвейс    </t>
  </si>
  <si>
    <t>А5041new</t>
  </si>
  <si>
    <t xml:space="preserve">Полярная звезда   </t>
  </si>
  <si>
    <t>(1,1"х6)</t>
  </si>
  <si>
    <t>А5042new</t>
  </si>
  <si>
    <t xml:space="preserve">Гранатовый браслет   </t>
  </si>
  <si>
    <t>(1,2"х5)</t>
  </si>
  <si>
    <t>А5045</t>
  </si>
  <si>
    <t xml:space="preserve">Ожерелье    </t>
  </si>
  <si>
    <t>А5047</t>
  </si>
  <si>
    <t xml:space="preserve">Звездопад (арабески)   </t>
  </si>
  <si>
    <t>А5048</t>
  </si>
  <si>
    <t>Жемчужный блеск (лед и пламя)</t>
  </si>
  <si>
    <t>А5064</t>
  </si>
  <si>
    <t xml:space="preserve">Айсберг    </t>
  </si>
  <si>
    <t>(1,25"х8)</t>
  </si>
  <si>
    <t>А5065</t>
  </si>
  <si>
    <t xml:space="preserve">Плазма    </t>
  </si>
  <si>
    <t>А5066</t>
  </si>
  <si>
    <t xml:space="preserve">Изумруд    </t>
  </si>
  <si>
    <t>А5068</t>
  </si>
  <si>
    <t xml:space="preserve">Феерия    </t>
  </si>
  <si>
    <t>А5070new</t>
  </si>
  <si>
    <t xml:space="preserve">Звездное небо   </t>
  </si>
  <si>
    <t>А5140</t>
  </si>
  <si>
    <t xml:space="preserve">Разгуляй    </t>
  </si>
  <si>
    <t>А5141</t>
  </si>
  <si>
    <t xml:space="preserve">Хризантема    </t>
  </si>
  <si>
    <t>А5150</t>
  </si>
  <si>
    <t>Праздничная</t>
  </si>
  <si>
    <t>А6022</t>
  </si>
  <si>
    <t xml:space="preserve">Богатырские    </t>
  </si>
  <si>
    <t>(1,5х6)</t>
  </si>
  <si>
    <t>А6040</t>
  </si>
  <si>
    <t xml:space="preserve">Царь-пушка    </t>
  </si>
  <si>
    <t>(1,75*х12)</t>
  </si>
  <si>
    <t>А6210</t>
  </si>
  <si>
    <t xml:space="preserve">Огни большого города  </t>
  </si>
  <si>
    <t>(1,5*х6)</t>
  </si>
  <si>
    <t>А6220</t>
  </si>
  <si>
    <t xml:space="preserve">Кутузов    </t>
  </si>
  <si>
    <t>А6225</t>
  </si>
  <si>
    <t>А6245</t>
  </si>
  <si>
    <t>А7000</t>
  </si>
  <si>
    <t xml:space="preserve">Катюша 25   </t>
  </si>
  <si>
    <t>(0,4"х25)</t>
  </si>
  <si>
    <t>А7001</t>
  </si>
  <si>
    <t xml:space="preserve">Катюша 100   </t>
  </si>
  <si>
    <t>А7002</t>
  </si>
  <si>
    <t xml:space="preserve">Василёк    </t>
  </si>
  <si>
    <t>(0,8"х7)</t>
  </si>
  <si>
    <t>А7003</t>
  </si>
  <si>
    <t xml:space="preserve">Домовёнок    </t>
  </si>
  <si>
    <t>А7004</t>
  </si>
  <si>
    <t xml:space="preserve">Балет    </t>
  </si>
  <si>
    <t>(0,5"х11)</t>
  </si>
  <si>
    <t>А7005</t>
  </si>
  <si>
    <t xml:space="preserve">Сувенир    </t>
  </si>
  <si>
    <t>(0,5"х16)</t>
  </si>
  <si>
    <t>А7006</t>
  </si>
  <si>
    <t xml:space="preserve">Морозко    </t>
  </si>
  <si>
    <t>А7007</t>
  </si>
  <si>
    <t xml:space="preserve">Рио-Рио    </t>
  </si>
  <si>
    <t>А7008</t>
  </si>
  <si>
    <t xml:space="preserve">Кобра    </t>
  </si>
  <si>
    <t>(0,6"х12)</t>
  </si>
  <si>
    <t>А7009</t>
  </si>
  <si>
    <t xml:space="preserve">Зимняя сказка   </t>
  </si>
  <si>
    <t>(0,5"х36)</t>
  </si>
  <si>
    <t>А7010</t>
  </si>
  <si>
    <t xml:space="preserve">Сюрприз    </t>
  </si>
  <si>
    <t>(0,6"х16)</t>
  </si>
  <si>
    <t>А7011</t>
  </si>
  <si>
    <t xml:space="preserve">Смайлик    </t>
  </si>
  <si>
    <t>А7012</t>
  </si>
  <si>
    <t xml:space="preserve">Новогодняя елка   </t>
  </si>
  <si>
    <t>(0,6"х7)</t>
  </si>
  <si>
    <t>А7013</t>
  </si>
  <si>
    <t xml:space="preserve">Зимушка зима   </t>
  </si>
  <si>
    <t>А7014</t>
  </si>
  <si>
    <t xml:space="preserve">Колобок    </t>
  </si>
  <si>
    <t>А7015</t>
  </si>
  <si>
    <t xml:space="preserve">Конфетка    </t>
  </si>
  <si>
    <t>А7016</t>
  </si>
  <si>
    <t xml:space="preserve">Пучина    </t>
  </si>
  <si>
    <t>А7018</t>
  </si>
  <si>
    <t xml:space="preserve">Метелица    </t>
  </si>
  <si>
    <t>(0,8"х9)</t>
  </si>
  <si>
    <t>А7019</t>
  </si>
  <si>
    <t xml:space="preserve">Гол!    </t>
  </si>
  <si>
    <t>(0,8"х16)</t>
  </si>
  <si>
    <t>А7020</t>
  </si>
  <si>
    <t xml:space="preserve">Масленица    </t>
  </si>
  <si>
    <t>(0,8"х20)</t>
  </si>
  <si>
    <t>А7021</t>
  </si>
  <si>
    <t xml:space="preserve">На посошок   </t>
  </si>
  <si>
    <t>(0,8"х25)</t>
  </si>
  <si>
    <t>А7022</t>
  </si>
  <si>
    <t xml:space="preserve">Хоровод снежинок   </t>
  </si>
  <si>
    <t>А7023</t>
  </si>
  <si>
    <t xml:space="preserve">Тихий дворик   </t>
  </si>
  <si>
    <t>А7024</t>
  </si>
  <si>
    <t xml:space="preserve">Русалочка    </t>
  </si>
  <si>
    <t>А7025</t>
  </si>
  <si>
    <t xml:space="preserve">Звездочка    </t>
  </si>
  <si>
    <t>(1"х5)</t>
  </si>
  <si>
    <t>А7026</t>
  </si>
  <si>
    <t xml:space="preserve">Красная шапочка   </t>
  </si>
  <si>
    <t>А7027</t>
  </si>
  <si>
    <t xml:space="preserve">Пенальти    </t>
  </si>
  <si>
    <t>(1"х9)</t>
  </si>
  <si>
    <t>А7028</t>
  </si>
  <si>
    <t xml:space="preserve">Ледяные узоры   </t>
  </si>
  <si>
    <t>А7030</t>
  </si>
  <si>
    <t xml:space="preserve">Анютины глазки   </t>
  </si>
  <si>
    <t>(1"х10)</t>
  </si>
  <si>
    <t>А7031</t>
  </si>
  <si>
    <t xml:space="preserve">Дюймовочка    </t>
  </si>
  <si>
    <t>(1"х18)</t>
  </si>
  <si>
    <t>А7032</t>
  </si>
  <si>
    <t>А7033</t>
  </si>
  <si>
    <t xml:space="preserve">Ёлочка гори!   </t>
  </si>
  <si>
    <t>(1"х19)</t>
  </si>
  <si>
    <t>А7034</t>
  </si>
  <si>
    <t xml:space="preserve">Шайбу-шайбу    </t>
  </si>
  <si>
    <t>А7035</t>
  </si>
  <si>
    <t xml:space="preserve">Шоколадка    </t>
  </si>
  <si>
    <t>А7036</t>
  </si>
  <si>
    <t xml:space="preserve">Умка    </t>
  </si>
  <si>
    <t>А7037</t>
  </si>
  <si>
    <t xml:space="preserve">Емеля    </t>
  </si>
  <si>
    <t>(0,8"х19)</t>
  </si>
  <si>
    <t>А7038</t>
  </si>
  <si>
    <t xml:space="preserve">Дельфин    </t>
  </si>
  <si>
    <t>(1"х16)</t>
  </si>
  <si>
    <t>А7039</t>
  </si>
  <si>
    <t xml:space="preserve">Happy New Year  </t>
  </si>
  <si>
    <t>А7040</t>
  </si>
  <si>
    <t xml:space="preserve">Снегири    </t>
  </si>
  <si>
    <t>А7041</t>
  </si>
  <si>
    <t xml:space="preserve">Коктейль    </t>
  </si>
  <si>
    <t>А7042</t>
  </si>
  <si>
    <t xml:space="preserve">31 декабря   </t>
  </si>
  <si>
    <t>А7043</t>
  </si>
  <si>
    <t xml:space="preserve">Пошалим    </t>
  </si>
  <si>
    <t>А7044</t>
  </si>
  <si>
    <t xml:space="preserve">Зимняя ночь   </t>
  </si>
  <si>
    <t>А7045</t>
  </si>
  <si>
    <t xml:space="preserve">Евро    </t>
  </si>
  <si>
    <t>(1"х20)</t>
  </si>
  <si>
    <t>А7046</t>
  </si>
  <si>
    <t xml:space="preserve">Таити    </t>
  </si>
  <si>
    <t>А7047</t>
  </si>
  <si>
    <t xml:space="preserve">Тайфун    </t>
  </si>
  <si>
    <t>А7048</t>
  </si>
  <si>
    <t xml:space="preserve">Дракон    </t>
  </si>
  <si>
    <t>А7049</t>
  </si>
  <si>
    <t xml:space="preserve">Феникс    </t>
  </si>
  <si>
    <t>(0,8"х36)</t>
  </si>
  <si>
    <t>А7050</t>
  </si>
  <si>
    <t xml:space="preserve">Карамелька    </t>
  </si>
  <si>
    <t>(0,8"*49)</t>
  </si>
  <si>
    <t>А7060</t>
  </si>
  <si>
    <t xml:space="preserve">Алладин    </t>
  </si>
  <si>
    <t>А7061</t>
  </si>
  <si>
    <t xml:space="preserve">12 месяцев   </t>
  </si>
  <si>
    <t>А7062</t>
  </si>
  <si>
    <t xml:space="preserve">Конёк -Горбунок   </t>
  </si>
  <si>
    <t>А7063</t>
  </si>
  <si>
    <t xml:space="preserve">Футбол    </t>
  </si>
  <si>
    <t xml:space="preserve">(1"х19) </t>
  </si>
  <si>
    <t>А7064</t>
  </si>
  <si>
    <t xml:space="preserve">Шанхай    </t>
  </si>
  <si>
    <t>А7065</t>
  </si>
  <si>
    <t xml:space="preserve">Тибет    </t>
  </si>
  <si>
    <t>(0,8"х10)</t>
  </si>
  <si>
    <t>А7070</t>
  </si>
  <si>
    <t xml:space="preserve">Бой курантов   </t>
  </si>
  <si>
    <t>(1"х12)</t>
  </si>
  <si>
    <t>А7100</t>
  </si>
  <si>
    <t xml:space="preserve">Вождь краснокожих   </t>
  </si>
  <si>
    <t>(1,25"х10)</t>
  </si>
  <si>
    <t>А7102</t>
  </si>
  <si>
    <t xml:space="preserve">Белоснежка    </t>
  </si>
  <si>
    <t>А7103</t>
  </si>
  <si>
    <t xml:space="preserve">Парад    </t>
  </si>
  <si>
    <t>(1,25"х13)</t>
  </si>
  <si>
    <t>А7104</t>
  </si>
  <si>
    <t xml:space="preserve">Однокласники    </t>
  </si>
  <si>
    <t>А7105</t>
  </si>
  <si>
    <t xml:space="preserve">Деньги на ветер  </t>
  </si>
  <si>
    <t>(1"х25)</t>
  </si>
  <si>
    <t>А7107</t>
  </si>
  <si>
    <t xml:space="preserve">Галактика 13   </t>
  </si>
  <si>
    <t>А7108</t>
  </si>
  <si>
    <t xml:space="preserve">Дембельский    </t>
  </si>
  <si>
    <t>А7109</t>
  </si>
  <si>
    <t xml:space="preserve">Золотая серия 13  </t>
  </si>
  <si>
    <t>А7110</t>
  </si>
  <si>
    <t xml:space="preserve">Созвездие Орион   </t>
  </si>
  <si>
    <t>А7111</t>
  </si>
  <si>
    <t xml:space="preserve">Оливье    </t>
  </si>
  <si>
    <t>(1"х13)</t>
  </si>
  <si>
    <t>А7112</t>
  </si>
  <si>
    <t xml:space="preserve">Хорошее настроение   </t>
  </si>
  <si>
    <t>А7113</t>
  </si>
  <si>
    <t xml:space="preserve">У Лукоморья   </t>
  </si>
  <si>
    <t>А7114</t>
  </si>
  <si>
    <t xml:space="preserve">Сказка    </t>
  </si>
  <si>
    <t>А7115</t>
  </si>
  <si>
    <t xml:space="preserve">Краски лета   </t>
  </si>
  <si>
    <t>А7120</t>
  </si>
  <si>
    <t xml:space="preserve">Небоскребы Сингапура   </t>
  </si>
  <si>
    <t>А7121</t>
  </si>
  <si>
    <t xml:space="preserve">Золотой дракон   </t>
  </si>
  <si>
    <t>А7130</t>
  </si>
  <si>
    <t xml:space="preserve">Дух пустыни   </t>
  </si>
  <si>
    <t>А7131</t>
  </si>
  <si>
    <t xml:space="preserve">Кабаре    </t>
  </si>
  <si>
    <t>А7140</t>
  </si>
  <si>
    <t xml:space="preserve">Хищник    </t>
  </si>
  <si>
    <t>А7141</t>
  </si>
  <si>
    <t xml:space="preserve">Супер    </t>
  </si>
  <si>
    <t>(1,25х12)</t>
  </si>
  <si>
    <t>А7150</t>
  </si>
  <si>
    <t xml:space="preserve">Ягодка    </t>
  </si>
  <si>
    <t>(1,25"х16)</t>
  </si>
  <si>
    <t>А7151</t>
  </si>
  <si>
    <t xml:space="preserve">Жемчужина    </t>
  </si>
  <si>
    <t>(1,25"х12)</t>
  </si>
  <si>
    <t>А7160</t>
  </si>
  <si>
    <t xml:space="preserve">Салют    </t>
  </si>
  <si>
    <t>А7165</t>
  </si>
  <si>
    <t xml:space="preserve">Неваляшка    </t>
  </si>
  <si>
    <t>А7170</t>
  </si>
  <si>
    <t xml:space="preserve">Вишенка    </t>
  </si>
  <si>
    <t>А7175</t>
  </si>
  <si>
    <t xml:space="preserve">Санта    </t>
  </si>
  <si>
    <t>А7180</t>
  </si>
  <si>
    <t xml:space="preserve">Король Артур   </t>
  </si>
  <si>
    <t>А7185</t>
  </si>
  <si>
    <t xml:space="preserve">Белочка    </t>
  </si>
  <si>
    <t>А7190</t>
  </si>
  <si>
    <t xml:space="preserve">Василиса Прекрасная   </t>
  </si>
  <si>
    <t>А7195</t>
  </si>
  <si>
    <t xml:space="preserve">Подснежник    </t>
  </si>
  <si>
    <t>(1,25"х19)</t>
  </si>
  <si>
    <t>А7200</t>
  </si>
  <si>
    <t xml:space="preserve">Репка    </t>
  </si>
  <si>
    <t>А7201new</t>
  </si>
  <si>
    <t xml:space="preserve">С наступающим (мягкая упаковка) </t>
  </si>
  <si>
    <t>А7210</t>
  </si>
  <si>
    <t xml:space="preserve">Курочка Ряба   </t>
  </si>
  <si>
    <t>А7211</t>
  </si>
  <si>
    <t xml:space="preserve">Галактика 19   </t>
  </si>
  <si>
    <t>А7212</t>
  </si>
  <si>
    <t xml:space="preserve">9 мая   </t>
  </si>
  <si>
    <t>А7213</t>
  </si>
  <si>
    <t xml:space="preserve">Четыре сезона   </t>
  </si>
  <si>
    <t>А7214</t>
  </si>
  <si>
    <t xml:space="preserve">Жених и невеста  </t>
  </si>
  <si>
    <t>А7215</t>
  </si>
  <si>
    <t xml:space="preserve">Остров Пасхи   </t>
  </si>
  <si>
    <t>А7216new</t>
  </si>
  <si>
    <t xml:space="preserve">Светофор  (мягкая упаковка) </t>
  </si>
  <si>
    <t>А7217</t>
  </si>
  <si>
    <t xml:space="preserve">Александрийский маяк   </t>
  </si>
  <si>
    <t>А7218new</t>
  </si>
  <si>
    <t xml:space="preserve">Гуляние (мягкая упаковка)  </t>
  </si>
  <si>
    <t>А7219</t>
  </si>
  <si>
    <t xml:space="preserve">Сады Семирамиды   </t>
  </si>
  <si>
    <t>А7220</t>
  </si>
  <si>
    <t xml:space="preserve">Пирамиды Хеопса   </t>
  </si>
  <si>
    <t>А7221</t>
  </si>
  <si>
    <t xml:space="preserve">Храм Артемиды   </t>
  </si>
  <si>
    <t>А7222</t>
  </si>
  <si>
    <t xml:space="preserve">Созвездие Аргонавты   </t>
  </si>
  <si>
    <t>А7223</t>
  </si>
  <si>
    <t xml:space="preserve">Дон Кихот   </t>
  </si>
  <si>
    <t>А7224</t>
  </si>
  <si>
    <t xml:space="preserve">Зевс Олимпийский   </t>
  </si>
  <si>
    <t>А7225</t>
  </si>
  <si>
    <t xml:space="preserve">Золотая серия 19  </t>
  </si>
  <si>
    <t>А7226</t>
  </si>
  <si>
    <t xml:space="preserve">Акварель    </t>
  </si>
  <si>
    <t>А7227</t>
  </si>
  <si>
    <t xml:space="preserve">Ирония судьбы   </t>
  </si>
  <si>
    <t>А7228</t>
  </si>
  <si>
    <t xml:space="preserve">Купидон    </t>
  </si>
  <si>
    <t>А7229</t>
  </si>
  <si>
    <t xml:space="preserve">Щелкунчик    </t>
  </si>
  <si>
    <t>А7280</t>
  </si>
  <si>
    <t xml:space="preserve">Звездочет    </t>
  </si>
  <si>
    <t>А7285</t>
  </si>
  <si>
    <t xml:space="preserve">Иллюзия    </t>
  </si>
  <si>
    <t>А7290</t>
  </si>
  <si>
    <t xml:space="preserve">Йоулупукки    </t>
  </si>
  <si>
    <t>А7291</t>
  </si>
  <si>
    <t xml:space="preserve">Звездопад    </t>
  </si>
  <si>
    <t>А7292new</t>
  </si>
  <si>
    <t xml:space="preserve">Лезгинка    </t>
  </si>
  <si>
    <t>А7300</t>
  </si>
  <si>
    <t>А7301</t>
  </si>
  <si>
    <t xml:space="preserve">Победа    </t>
  </si>
  <si>
    <t>(1,25"х25)</t>
  </si>
  <si>
    <t>А7302</t>
  </si>
  <si>
    <t xml:space="preserve">С Рождеством   </t>
  </si>
  <si>
    <t>А7303</t>
  </si>
  <si>
    <t xml:space="preserve">С любовью   </t>
  </si>
  <si>
    <t>А7304</t>
  </si>
  <si>
    <t xml:space="preserve">Созвездие Волопас   </t>
  </si>
  <si>
    <t>А7305</t>
  </si>
  <si>
    <t xml:space="preserve">Праздник    </t>
  </si>
  <si>
    <t>А7306</t>
  </si>
  <si>
    <t xml:space="preserve">Созвездие Скорпион   </t>
  </si>
  <si>
    <t>А7307</t>
  </si>
  <si>
    <t xml:space="preserve">Водопад Виктория   </t>
  </si>
  <si>
    <t>А7308new</t>
  </si>
  <si>
    <t xml:space="preserve">Веселые ребята (мягкая упаковка) </t>
  </si>
  <si>
    <t>А7309</t>
  </si>
  <si>
    <t xml:space="preserve">Озеро Титикака   </t>
  </si>
  <si>
    <t>А7310</t>
  </si>
  <si>
    <t xml:space="preserve">Золотая серия 25  </t>
  </si>
  <si>
    <t>А7312</t>
  </si>
  <si>
    <t xml:space="preserve">Зимний сад   </t>
  </si>
  <si>
    <t>А7313</t>
  </si>
  <si>
    <t xml:space="preserve">Рог Изобилия   </t>
  </si>
  <si>
    <t>А7314</t>
  </si>
  <si>
    <t xml:space="preserve">Голубой Огонёк   </t>
  </si>
  <si>
    <t>А7315</t>
  </si>
  <si>
    <t xml:space="preserve">Райский сад   </t>
  </si>
  <si>
    <t>А7316new</t>
  </si>
  <si>
    <t xml:space="preserve">Сочельник (мягкая упаковка)  </t>
  </si>
  <si>
    <t>А7317</t>
  </si>
  <si>
    <t xml:space="preserve">Фейерверк    </t>
  </si>
  <si>
    <t>(1"х36)</t>
  </si>
  <si>
    <t>А7383</t>
  </si>
  <si>
    <t xml:space="preserve">Новый год   </t>
  </si>
  <si>
    <t>А7390</t>
  </si>
  <si>
    <t xml:space="preserve">Белые ночи   </t>
  </si>
  <si>
    <t>А7401</t>
  </si>
  <si>
    <t xml:space="preserve">Дед Мороз   </t>
  </si>
  <si>
    <t>(1,25"х36)</t>
  </si>
  <si>
    <t>А7402</t>
  </si>
  <si>
    <t xml:space="preserve">Корсар    </t>
  </si>
  <si>
    <t>А7407</t>
  </si>
  <si>
    <t xml:space="preserve">Полярный экспресс   </t>
  </si>
  <si>
    <t>А7408</t>
  </si>
  <si>
    <t xml:space="preserve">Любит не Любит  </t>
  </si>
  <si>
    <t>А7409</t>
  </si>
  <si>
    <t xml:space="preserve">Кот в сапогах  </t>
  </si>
  <si>
    <t>А7420</t>
  </si>
  <si>
    <t xml:space="preserve">Новогодний    </t>
  </si>
  <si>
    <t>(1,25"х37)</t>
  </si>
  <si>
    <t>А7422</t>
  </si>
  <si>
    <t xml:space="preserve">Кобольд    </t>
  </si>
  <si>
    <t>А7423</t>
  </si>
  <si>
    <t xml:space="preserve">Золотая рыбка   </t>
  </si>
  <si>
    <t>А7424</t>
  </si>
  <si>
    <t xml:space="preserve">Ящик пандоры   </t>
  </si>
  <si>
    <t>А7427</t>
  </si>
  <si>
    <t xml:space="preserve">Страна Чудес   </t>
  </si>
  <si>
    <t>(1,25"х40)</t>
  </si>
  <si>
    <t>А7433</t>
  </si>
  <si>
    <t xml:space="preserve">Брызги шампанского   </t>
  </si>
  <si>
    <t>А7434</t>
  </si>
  <si>
    <t xml:space="preserve">На счастье   </t>
  </si>
  <si>
    <t>(1"х49)</t>
  </si>
  <si>
    <t>А7435new</t>
  </si>
  <si>
    <t xml:space="preserve">Снегопад (мягкая упаковка)  </t>
  </si>
  <si>
    <t>А7436new</t>
  </si>
  <si>
    <t xml:space="preserve">Мадагаскар (мягкая упаковка)  </t>
  </si>
  <si>
    <t>А7448</t>
  </si>
  <si>
    <t xml:space="preserve">Магия огня   </t>
  </si>
  <si>
    <t>А7449</t>
  </si>
  <si>
    <t xml:space="preserve">Ночная фея   </t>
  </si>
  <si>
    <t>А7450</t>
  </si>
  <si>
    <t xml:space="preserve">Солнышко    </t>
  </si>
  <si>
    <t>А7500</t>
  </si>
  <si>
    <t xml:space="preserve">Галактика 49   </t>
  </si>
  <si>
    <t>(1,25"х49)</t>
  </si>
  <si>
    <t>А7501new</t>
  </si>
  <si>
    <t xml:space="preserve">Снежный замок (мягкая упаковка) </t>
  </si>
  <si>
    <t>А7502new</t>
  </si>
  <si>
    <t xml:space="preserve">Соколиная охота (мягкая упаковка) </t>
  </si>
  <si>
    <t>А7503</t>
  </si>
  <si>
    <t xml:space="preserve">Подарок    </t>
  </si>
  <si>
    <t>А7504</t>
  </si>
  <si>
    <t xml:space="preserve">С Новым годом!  </t>
  </si>
  <si>
    <t>А7505</t>
  </si>
  <si>
    <t xml:space="preserve">Тадж Махал   </t>
  </si>
  <si>
    <t>А7508</t>
  </si>
  <si>
    <t xml:space="preserve">Пагода    </t>
  </si>
  <si>
    <t>А7509</t>
  </si>
  <si>
    <t xml:space="preserve">Ядрена ВошЪ   </t>
  </si>
  <si>
    <t>А7511</t>
  </si>
  <si>
    <t xml:space="preserve">Снежная леди   </t>
  </si>
  <si>
    <t>А7512</t>
  </si>
  <si>
    <t xml:space="preserve">Золотая серия 49  </t>
  </si>
  <si>
    <t>А7515</t>
  </si>
  <si>
    <t xml:space="preserve">Затерянный мир   </t>
  </si>
  <si>
    <t>А7519</t>
  </si>
  <si>
    <t xml:space="preserve">Патриот    </t>
  </si>
  <si>
    <t>(1,25"х50)</t>
  </si>
  <si>
    <t>А7522</t>
  </si>
  <si>
    <t xml:space="preserve">Корпоративный    </t>
  </si>
  <si>
    <t>А7526</t>
  </si>
  <si>
    <t xml:space="preserve">Снежный барс   </t>
  </si>
  <si>
    <t>(1,25"х80)</t>
  </si>
  <si>
    <t>А7527</t>
  </si>
  <si>
    <t xml:space="preserve">Старый Новый Год  </t>
  </si>
  <si>
    <t>(1"х100)</t>
  </si>
  <si>
    <t>А7535</t>
  </si>
  <si>
    <t xml:space="preserve">Новогодняя вечеринка   </t>
  </si>
  <si>
    <t>А7600</t>
  </si>
  <si>
    <t xml:space="preserve">Снежный Вальс   </t>
  </si>
  <si>
    <t>(1,25"Х100)</t>
  </si>
  <si>
    <t>А7601</t>
  </si>
  <si>
    <t xml:space="preserve">Снеговик    </t>
  </si>
  <si>
    <t>(1,25"х100)</t>
  </si>
  <si>
    <t>А7602</t>
  </si>
  <si>
    <t xml:space="preserve">Медуза Горгона   </t>
  </si>
  <si>
    <t>А7604</t>
  </si>
  <si>
    <t xml:space="preserve">Вечный город   </t>
  </si>
  <si>
    <t>А7605</t>
  </si>
  <si>
    <t xml:space="preserve">Третий Рим   </t>
  </si>
  <si>
    <t>А7606</t>
  </si>
  <si>
    <t xml:space="preserve">Колизей    </t>
  </si>
  <si>
    <t>А7607</t>
  </si>
  <si>
    <t xml:space="preserve">Обручальные кольца   </t>
  </si>
  <si>
    <t>А7608</t>
  </si>
  <si>
    <t xml:space="preserve">Альпийская сказка   </t>
  </si>
  <si>
    <t>А7609</t>
  </si>
  <si>
    <t xml:space="preserve">Хозяин Тайги   </t>
  </si>
  <si>
    <t>А7610</t>
  </si>
  <si>
    <t xml:space="preserve">Золотая серия 100  </t>
  </si>
  <si>
    <t>А7611</t>
  </si>
  <si>
    <t xml:space="preserve">Дикая орхидея   </t>
  </si>
  <si>
    <t>А7612</t>
  </si>
  <si>
    <t xml:space="preserve">Жемчужные Волны   </t>
  </si>
  <si>
    <t>1,25"х100</t>
  </si>
  <si>
    <t>А7613</t>
  </si>
  <si>
    <t xml:space="preserve">В гостях у сказки </t>
  </si>
  <si>
    <t>А7616</t>
  </si>
  <si>
    <t xml:space="preserve">Новогодняя карусель   </t>
  </si>
  <si>
    <t>А7617</t>
  </si>
  <si>
    <t xml:space="preserve">Карнавальная ночь   </t>
  </si>
  <si>
    <t>А7618</t>
  </si>
  <si>
    <t xml:space="preserve">Поле Чудес   </t>
  </si>
  <si>
    <t>А7619</t>
  </si>
  <si>
    <t xml:space="preserve">Малиновые сны   </t>
  </si>
  <si>
    <t>(1,25"х150)</t>
  </si>
  <si>
    <t>А7620</t>
  </si>
  <si>
    <t xml:space="preserve">Сочи    </t>
  </si>
  <si>
    <t>А7621</t>
  </si>
  <si>
    <t xml:space="preserve">Огни Москвы   </t>
  </si>
  <si>
    <t>А7622</t>
  </si>
  <si>
    <t xml:space="preserve">Очень важная персона  </t>
  </si>
  <si>
    <t>А7623</t>
  </si>
  <si>
    <t xml:space="preserve">Эксклюзив    </t>
  </si>
  <si>
    <t>(1,25"х200)</t>
  </si>
  <si>
    <t>А7642</t>
  </si>
  <si>
    <t xml:space="preserve">Москва Златоглавая   </t>
  </si>
  <si>
    <t>А7643</t>
  </si>
  <si>
    <t xml:space="preserve">Медный всадник   </t>
  </si>
  <si>
    <t>А7644</t>
  </si>
  <si>
    <t xml:space="preserve">Ромео и Джульета  </t>
  </si>
  <si>
    <t>А7667</t>
  </si>
  <si>
    <t>А7668</t>
  </si>
  <si>
    <t xml:space="preserve">Подмосковные вечера   </t>
  </si>
  <si>
    <t>(1,25"х250)</t>
  </si>
  <si>
    <t>Батареи салютов (Безопасный фейерверк)</t>
  </si>
  <si>
    <t>Б7110</t>
  </si>
  <si>
    <t>Эффектная  ХS</t>
  </si>
  <si>
    <t>Б7120</t>
  </si>
  <si>
    <t>Золотая  ХS</t>
  </si>
  <si>
    <t>Б7140</t>
  </si>
  <si>
    <t>Новогодняя  ХS</t>
  </si>
  <si>
    <t>Б7170</t>
  </si>
  <si>
    <t>Новогодняя  S</t>
  </si>
  <si>
    <t>Б7200</t>
  </si>
  <si>
    <t>Эффектная  S</t>
  </si>
  <si>
    <t>Б7220</t>
  </si>
  <si>
    <t>Золотая  S</t>
  </si>
  <si>
    <t>Б7310</t>
  </si>
  <si>
    <t>Эффектная  М</t>
  </si>
  <si>
    <t>Б7320</t>
  </si>
  <si>
    <t xml:space="preserve">Золотая  М </t>
  </si>
  <si>
    <t>Б7330</t>
  </si>
  <si>
    <t>Новогодняя  М</t>
  </si>
  <si>
    <t>Б7505</t>
  </si>
  <si>
    <t>Новогодняя  L</t>
  </si>
  <si>
    <t>Б7510</t>
  </si>
  <si>
    <t>Золотая  L</t>
  </si>
  <si>
    <t>Б7520</t>
  </si>
  <si>
    <t>Эффектная  L</t>
  </si>
  <si>
    <t>Б7605</t>
  </si>
  <si>
    <t>Новогодняя  ХL</t>
  </si>
  <si>
    <t>Б7610</t>
  </si>
  <si>
    <t>Золотая  ХL</t>
  </si>
  <si>
    <t>Б7615</t>
  </si>
  <si>
    <t>Эффектная  ХL</t>
  </si>
  <si>
    <t>Б7900</t>
  </si>
  <si>
    <t>Новогодняя  ХХL</t>
  </si>
  <si>
    <t>Б7905</t>
  </si>
  <si>
    <t>Золотая  ХХL</t>
  </si>
  <si>
    <t>Б7940</t>
  </si>
  <si>
    <t>Эффектная  ХХL</t>
  </si>
  <si>
    <t>Гатчинский Завод Авангард</t>
  </si>
  <si>
    <t>С155</t>
  </si>
  <si>
    <t>Миномет (6 двойных шаров)</t>
  </si>
  <si>
    <t>Фестивальные шары (12 двойных шаров)</t>
  </si>
  <si>
    <t>(1,75*х6)</t>
  </si>
  <si>
    <t>А4200</t>
  </si>
  <si>
    <t>200 мм</t>
  </si>
  <si>
    <t>220 мм</t>
  </si>
  <si>
    <t>120 мм</t>
  </si>
  <si>
    <t>Контурная свеча красная (40 сек.)</t>
  </si>
  <si>
    <t>А7645</t>
  </si>
  <si>
    <t>Созвездие Пегас (веерный)</t>
  </si>
  <si>
    <t>С246</t>
  </si>
  <si>
    <t>Свечи бенгальские 6 шт</t>
  </si>
  <si>
    <t>С247</t>
  </si>
  <si>
    <t>С277</t>
  </si>
  <si>
    <t>С251</t>
  </si>
  <si>
    <t>С250</t>
  </si>
  <si>
    <t xml:space="preserve">С249 </t>
  </si>
  <si>
    <t>С278</t>
  </si>
  <si>
    <t>С280</t>
  </si>
  <si>
    <t>С358</t>
  </si>
  <si>
    <t>С359</t>
  </si>
  <si>
    <t>С360</t>
  </si>
  <si>
    <t>С361</t>
  </si>
  <si>
    <t>С362</t>
  </si>
  <si>
    <t>С365</t>
  </si>
  <si>
    <t>С412</t>
  </si>
  <si>
    <t>С420</t>
  </si>
  <si>
    <t>С429</t>
  </si>
  <si>
    <t>С446</t>
  </si>
  <si>
    <t>С45</t>
  </si>
  <si>
    <t>С451</t>
  </si>
  <si>
    <t>С453</t>
  </si>
  <si>
    <t>С454</t>
  </si>
  <si>
    <t>С455</t>
  </si>
  <si>
    <t>С456</t>
  </si>
  <si>
    <t>С47</t>
  </si>
  <si>
    <t>С49</t>
  </si>
  <si>
    <t>С50</t>
  </si>
  <si>
    <t>С51</t>
  </si>
  <si>
    <t>С542new</t>
  </si>
  <si>
    <t>С543</t>
  </si>
  <si>
    <t>С65</t>
  </si>
  <si>
    <t>С722</t>
  </si>
  <si>
    <t>С723</t>
  </si>
  <si>
    <t>С726</t>
  </si>
  <si>
    <t>С727</t>
  </si>
  <si>
    <t>С807new</t>
  </si>
  <si>
    <t>С813</t>
  </si>
  <si>
    <t>С900new</t>
  </si>
  <si>
    <t>С901</t>
  </si>
  <si>
    <t>С910</t>
  </si>
  <si>
    <t>С912</t>
  </si>
  <si>
    <t>С915</t>
  </si>
  <si>
    <t>С916</t>
  </si>
  <si>
    <t>С918</t>
  </si>
  <si>
    <t>С919</t>
  </si>
  <si>
    <t>С925</t>
  </si>
  <si>
    <t>С930</t>
  </si>
  <si>
    <t>С931</t>
  </si>
  <si>
    <t>С932</t>
  </si>
  <si>
    <t>С936</t>
  </si>
  <si>
    <t>С937</t>
  </si>
  <si>
    <t>С939</t>
  </si>
  <si>
    <t>С940</t>
  </si>
  <si>
    <t>С935</t>
  </si>
  <si>
    <t>Св.бенг.фигур объем 485мм РОЖДЕСТВЕНСКАЯ ЗВЕЗ</t>
  </si>
  <si>
    <t>Хлопушка  с серпантином</t>
  </si>
  <si>
    <t>Хлопушка конфетти</t>
  </si>
  <si>
    <t>Набор "Хлопнем по одной" 4бенг+4хлоп</t>
  </si>
  <si>
    <t>Наборы в блист. уп. "Новогодняя Елка"</t>
  </si>
  <si>
    <t>Хлопушка с сюрп. зн."Знаки Зодиака"</t>
  </si>
  <si>
    <t>Св.бенг.фигурная 485ммЕВРО</t>
  </si>
  <si>
    <t>Св.бенг.боль.фигур 485мм Возвращ. Терм</t>
  </si>
  <si>
    <t>Св.бенг.фигур 485мм ЖАР-ПТИЦА L 485 мм</t>
  </si>
  <si>
    <t xml:space="preserve">Свеча бенгальская больш. 2шт L=485 мм. </t>
  </si>
  <si>
    <t>Набор конфетти (бело-розовое) в футляре</t>
  </si>
  <si>
    <t>Св бенг.фигурн 485мм "Огненный цветок"</t>
  </si>
  <si>
    <t>Хлопушка Ф50 L200 МегаБум с многоцветны</t>
  </si>
  <si>
    <t>Хлоп конусная 140мм конфетти "Сердечко"</t>
  </si>
  <si>
    <t>Набор "Маска"</t>
  </si>
  <si>
    <t xml:space="preserve">Набор конусных хлоп. "Идеальная пара" </t>
  </si>
  <si>
    <t xml:space="preserve">Набор "Новогодний Гороскоп" 4хлоп знак </t>
  </si>
  <si>
    <t>1,3"х850 мм</t>
  </si>
  <si>
    <t>2"х1000 мм</t>
  </si>
  <si>
    <t>1,5"х900 мм</t>
  </si>
  <si>
    <t>1,75"х920 мм</t>
  </si>
  <si>
    <t>2"х1150 мм</t>
  </si>
  <si>
    <t>2,5"х1200 мм</t>
  </si>
  <si>
    <t>1"х670 мм</t>
  </si>
  <si>
    <t>0,8"х620 мм</t>
  </si>
  <si>
    <t>0,8"х430 мм</t>
  </si>
  <si>
    <t>0,7"х350 мм</t>
  </si>
  <si>
    <t>0,35"х275 мм</t>
  </si>
  <si>
    <t>0,4"х280 мм</t>
  </si>
  <si>
    <t xml:space="preserve">Бенгальские свечи длина </t>
  </si>
  <si>
    <t>400 мм</t>
  </si>
  <si>
    <t>650 мм</t>
  </si>
  <si>
    <t>6 шт.</t>
  </si>
  <si>
    <t>Наборы в блист. уп." Ретро"</t>
  </si>
  <si>
    <t xml:space="preserve">Свеча бенгальская боль.L 755 мм </t>
  </si>
  <si>
    <t xml:space="preserve">755 мм </t>
  </si>
  <si>
    <t>Свечи бенгальские в пакете 6 шт</t>
  </si>
  <si>
    <t>Конусная 160мм бол. с конфетти</t>
  </si>
  <si>
    <t>Конусная 160мм бол. с серпантином</t>
  </si>
  <si>
    <t>Конусная 160мм бол. с сюрпризом</t>
  </si>
  <si>
    <t>Конусная 140мм сред. с конфетти</t>
  </si>
  <si>
    <t>Конусная 140мм сред. с серпантином</t>
  </si>
  <si>
    <t>Хлопушка  150 с конфетти</t>
  </si>
  <si>
    <t>Конусная 140мм сред. с сюрпризом</t>
  </si>
  <si>
    <t>Конусная 120мм малая с конфетти</t>
  </si>
  <si>
    <t>Наборы в блист. уп. "Снеговичок"</t>
  </si>
  <si>
    <t>Хлопушка  150 с серпантином</t>
  </si>
  <si>
    <t>Хлопушка  с сюрпризом шар</t>
  </si>
  <si>
    <t>485 мм</t>
  </si>
  <si>
    <t>Свеча бенгальская больш.L=485 мм.</t>
  </si>
  <si>
    <t>Набор конфетти в футляре</t>
  </si>
  <si>
    <t>Набор конфетти в футляре с окошком</t>
  </si>
  <si>
    <t>Набор конфетти в коробке "Домик"</t>
  </si>
  <si>
    <t>Набор серпантина в блистере 7шт.</t>
  </si>
  <si>
    <t>7шт.</t>
  </si>
  <si>
    <t>Хлопушка  с сюрпризом значок</t>
  </si>
  <si>
    <t>Хлопушка с сюрпризом "Баскетбол"</t>
  </si>
  <si>
    <t>Набор ПиратТехника</t>
  </si>
  <si>
    <t>Набор "Дед Мороз"</t>
  </si>
  <si>
    <t>Хлопушка 150 с сюрп."Полумаска"</t>
  </si>
  <si>
    <t>Свечи бенгальские в пачке  10 шт</t>
  </si>
  <si>
    <t>10 шт</t>
  </si>
  <si>
    <t>213 мм</t>
  </si>
  <si>
    <t>Свечи бенгальские в пакете 10 шт</t>
  </si>
  <si>
    <t>Свечи бенгал в пакете 6 шт L=213 мм</t>
  </si>
  <si>
    <t>Св.бенг. в пакете  10 шт,  L 213 мм</t>
  </si>
  <si>
    <t>Хлопушка  с сюрп. "Штука юмора"</t>
  </si>
  <si>
    <t>6шт.х213 мм</t>
  </si>
  <si>
    <t>10шт.х213 мм</t>
  </si>
  <si>
    <t>Свечи бенг. в прямоуг.пачке 6 шт L=213</t>
  </si>
  <si>
    <t>Наборы в блист. уп. "Золушка"</t>
  </si>
  <si>
    <t>7 шт.х175м</t>
  </si>
  <si>
    <t>Св.бенг.в прямоуг.пачке 7 шт.,L 175мм</t>
  </si>
  <si>
    <t>Хлоп Сва Ф50 L200 МегаБум -- конфетти</t>
  </si>
  <si>
    <t>Хлопушка Ф50 L200 МегаБум -- конфетти</t>
  </si>
  <si>
    <t xml:space="preserve">485 мм. </t>
  </si>
  <si>
    <t>Св.бенг.фигур.объем 485мм ЗИМНИЙ ЦВЕТОК</t>
  </si>
  <si>
    <t xml:space="preserve"> 485 мм</t>
  </si>
  <si>
    <t>140 мм</t>
  </si>
  <si>
    <t>150 мм</t>
  </si>
  <si>
    <t>160 мм</t>
  </si>
  <si>
    <t>Свечи бенгальские цветные (крас.зел.син)</t>
  </si>
  <si>
    <t>100 мм</t>
  </si>
  <si>
    <t>А7191new</t>
  </si>
  <si>
    <t>(1,2"х19)</t>
  </si>
  <si>
    <t>Петарды фитильные, бомбочки</t>
  </si>
  <si>
    <t>Петарды терочные</t>
  </si>
  <si>
    <t>Ракеты</t>
  </si>
  <si>
    <t>Летающие фейерверки</t>
  </si>
  <si>
    <t>Наземные фейерверки</t>
  </si>
  <si>
    <t>Фонтаны</t>
  </si>
  <si>
    <t>А4051new</t>
  </si>
  <si>
    <t>Римские свечи</t>
  </si>
  <si>
    <t>Фестивальные шары</t>
  </si>
  <si>
    <t>Батареи салютов</t>
  </si>
  <si>
    <t>Ссылка на фото и видео</t>
  </si>
  <si>
    <t>А7437new</t>
  </si>
  <si>
    <t xml:space="preserve"> Mix 931 932 933</t>
  </si>
  <si>
    <t>Свеча бенгальская цветная Аметист</t>
  </si>
  <si>
    <t>Свеча бенгальская цветная Изумруд</t>
  </si>
  <si>
    <t>А7426</t>
  </si>
  <si>
    <t>(1,25"х48)</t>
  </si>
  <si>
    <t>Лебединое озеро</t>
  </si>
  <si>
    <t>А7506new</t>
  </si>
  <si>
    <t>(1,1"х49)</t>
  </si>
  <si>
    <t>А7382new</t>
  </si>
  <si>
    <t>(1,1*х36)</t>
  </si>
  <si>
    <t>А7381new</t>
  </si>
  <si>
    <t>(1*х36)</t>
  </si>
  <si>
    <t>(1*х25)</t>
  </si>
  <si>
    <t>А7295new</t>
  </si>
  <si>
    <t>Галактика 25</t>
  </si>
  <si>
    <t>А7203new</t>
  </si>
  <si>
    <t>(1,1"х19)</t>
  </si>
  <si>
    <t xml:space="preserve"> (1"х19)</t>
  </si>
  <si>
    <t>А7196new</t>
  </si>
  <si>
    <t>(1"+1,25"х36)</t>
  </si>
  <si>
    <t>Настольный фонтан (40 сек.)</t>
  </si>
  <si>
    <r>
      <t xml:space="preserve">Хорошо сидим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</si>
  <si>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Фантазер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</si>
  <si>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Улыбка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</si>
  <si>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Севастополь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</si>
  <si>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Фестиваль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</si>
  <si>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Мир салютов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</si>
  <si>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Война миров </t>
    </r>
    <r>
      <rPr>
        <b/>
        <sz val="9"/>
        <color rgb="FFFF0000"/>
        <rFont val="Arial"/>
        <family val="2"/>
        <charset val="204"/>
      </rPr>
      <t>лучшая цена!</t>
    </r>
  </si>
  <si>
    <r>
      <t xml:space="preserve">Мороз красный нос </t>
    </r>
    <r>
      <rPr>
        <b/>
        <sz val="9"/>
        <color rgb="FFFF0000"/>
        <rFont val="Arial"/>
        <family val="2"/>
        <charset val="204"/>
      </rPr>
      <t>лучшая цена!</t>
    </r>
  </si>
  <si>
    <t xml:space="preserve">ИТОГО: </t>
  </si>
  <si>
    <t>кг.</t>
  </si>
  <si>
    <t>м3</t>
  </si>
  <si>
    <t>СКИДКА:</t>
  </si>
  <si>
    <t>Поможем подобрать и составить заказ</t>
  </si>
  <si>
    <t>Фристайл</t>
  </si>
  <si>
    <r>
      <rPr>
        <sz val="8"/>
        <rFont val="Arial"/>
        <family val="2"/>
        <charset val="204"/>
      </rPr>
      <t>Цена</t>
    </r>
    <r>
      <rPr>
        <b/>
        <sz val="9"/>
        <rFont val="Arial"/>
        <family val="2"/>
        <charset val="204"/>
      </rPr>
      <t xml:space="preserve">
штука</t>
    </r>
  </si>
  <si>
    <r>
      <rPr>
        <sz val="8"/>
        <rFont val="Arial"/>
        <family val="2"/>
        <charset val="204"/>
      </rPr>
      <t>Цена</t>
    </r>
    <r>
      <rPr>
        <b/>
        <sz val="9"/>
        <rFont val="Arial"/>
        <family val="2"/>
        <charset val="204"/>
      </rPr>
      <t xml:space="preserve">
упаковка</t>
    </r>
  </si>
  <si>
    <r>
      <rPr>
        <sz val="8"/>
        <rFont val="Arial"/>
        <family val="2"/>
        <charset val="204"/>
      </rPr>
      <t>Цена</t>
    </r>
    <r>
      <rPr>
        <b/>
        <sz val="9"/>
        <rFont val="Arial"/>
        <family val="2"/>
        <charset val="204"/>
      </rPr>
      <t xml:space="preserve">
блок</t>
    </r>
  </si>
  <si>
    <r>
      <rPr>
        <sz val="8"/>
        <rFont val="Arial"/>
        <family val="2"/>
        <charset val="204"/>
      </rPr>
      <t xml:space="preserve">Цена </t>
    </r>
    <r>
      <rPr>
        <b/>
        <sz val="9"/>
        <rFont val="Arial"/>
        <family val="2"/>
        <charset val="204"/>
      </rPr>
      <t>коробка</t>
    </r>
  </si>
  <si>
    <t>ЗАЯВКА</t>
  </si>
  <si>
    <t>Объем и вес:</t>
  </si>
  <si>
    <t>Рекоменд. рознич.цена</t>
  </si>
  <si>
    <t>Наценка</t>
  </si>
  <si>
    <t>ФОТО-ВИДЕО</t>
  </si>
  <si>
    <t>СТОИМОСТЬ ПРОДАЖИ</t>
  </si>
  <si>
    <t>ПРИБЫЛЬ:</t>
  </si>
  <si>
    <t>СУММА ЗАКУПКИ</t>
  </si>
  <si>
    <t>(1"Х300)</t>
  </si>
  <si>
    <t>(1"х200)</t>
  </si>
  <si>
    <t xml:space="preserve">шт.
в уп. </t>
  </si>
  <si>
    <t xml:space="preserve">уп.
в бл. </t>
  </si>
  <si>
    <t xml:space="preserve">бл.
в кор. </t>
  </si>
  <si>
    <t>тел: 8 (495) 241-23-50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</si>
</sst>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&quot;₽&quot;_-;\-* #,##0.00&quot;₽&quot;_-;_-* &quot;-&quot;??&quot;₽&quot;_-;_-@_-"/>
    <numFmt numFmtId="165" formatCode="_-* #,##0.00_₽_-;\-* #,##0.00_₽_-;_-* &quot;-&quot;??_₽_-;_-@_-"/>
    <numFmt numFmtId="166" formatCode="0.0000"/>
    <numFmt numFmtId="167" formatCode="0.0"/>
    <numFmt numFmtId="168" formatCode="0.000"/>
    <numFmt numFmtId="169" formatCode="_-* #,##0_₽_-;\-* #,##0_₽_-;_-* &quot;-&quot;??_₽_-;_-@_-"/>
    <numFmt numFmtId="170" formatCode="_-* #,##0.00\ [$₽-419]_-;\-* #,##0.00\ [$₽-419]_-;_-* &quot;-&quot;??\ [$₽-419]_-;_-@_-"/>
    <numFmt numFmtId="171" formatCode="_-* #,##0&quot;₽&quot;_-;\-* #,##0&quot;₽&quot;_-;_-* &quot;-&quot;??&quot;₽&quot;_-;_-@_-"/>
    <numFmt numFmtId="172" formatCode="_-* #,##0.0_₽_-;\-* #,##0.0_₽_-;_-* &quot;-&quot;??_₽_-;_-@_-"/>
    <numFmt numFmtId="173" formatCode="_-* #,##0\ [$₽-419]_-;\-* #,##0\ [$₽-419]_-;_-* &quot;-&quot;??\ [$₽-419]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FE9E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169" fontId="6" fillId="3" borderId="0" xfId="1" applyNumberFormat="1" applyFont="1" applyFill="1" applyBorder="1" applyAlignment="1" applyProtection="1">
      <alignment horizontal="center" vertical="center"/>
      <protection hidden="1"/>
    </xf>
    <xf numFmtId="169" fontId="3" fillId="2" borderId="3" xfId="1" applyNumberFormat="1" applyFont="1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169" fontId="5" fillId="2" borderId="3" xfId="1" applyNumberFormat="1" applyFont="1" applyFill="1" applyBorder="1" applyAlignment="1" applyProtection="1">
      <alignment horizontal="center" vertical="center"/>
      <protection locked="0" hidden="1"/>
    </xf>
    <xf numFmtId="165" fontId="3" fillId="2" borderId="9" xfId="1" applyFont="1" applyFill="1" applyBorder="1" applyAlignment="1" applyProtection="1">
      <alignment horizontal="left" vertical="center"/>
      <protection hidden="1"/>
    </xf>
    <xf numFmtId="169" fontId="6" fillId="2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169" fontId="6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171" fontId="6" fillId="9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169" fontId="8" fillId="3" borderId="3" xfId="1" applyNumberFormat="1" applyFont="1" applyFill="1" applyBorder="1" applyAlignment="1" applyProtection="1">
      <alignment horizontal="center" vertical="center"/>
      <protection hidden="1"/>
    </xf>
    <xf numFmtId="169" fontId="8" fillId="3" borderId="0" xfId="1" applyNumberFormat="1" applyFont="1" applyFill="1" applyBorder="1" applyAlignment="1" applyProtection="1">
      <alignment horizontal="center" vertical="center"/>
      <protection hidden="1"/>
    </xf>
    <xf numFmtId="169" fontId="8" fillId="3" borderId="9" xfId="1" applyNumberFormat="1" applyFont="1" applyFill="1" applyBorder="1" applyAlignment="1" applyProtection="1">
      <alignment horizontal="center" vertical="center"/>
      <protection hidden="1"/>
    </xf>
    <xf numFmtId="169" fontId="8" fillId="0" borderId="3" xfId="1" applyNumberFormat="1" applyFont="1" applyFill="1" applyBorder="1" applyAlignment="1" applyProtection="1">
      <alignment horizontal="center" vertical="center"/>
      <protection hidden="1"/>
    </xf>
    <xf numFmtId="169" fontId="8" fillId="0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8" fillId="0" borderId="4" xfId="1" applyNumberFormat="1" applyFont="1" applyFill="1" applyBorder="1" applyAlignment="1" applyProtection="1">
      <alignment horizontal="center" vertical="center"/>
      <protection hidden="1"/>
    </xf>
    <xf numFmtId="169" fontId="8" fillId="0" borderId="5" xfId="1" applyNumberFormat="1" applyFont="1" applyFill="1" applyBorder="1" applyAlignment="1" applyProtection="1">
      <alignment horizontal="center" vertical="center"/>
      <protection hidden="1"/>
    </xf>
    <xf numFmtId="169" fontId="8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vertical="center"/>
      <protection hidden="1"/>
    </xf>
    <xf numFmtId="169" fontId="5" fillId="5" borderId="2" xfId="1" applyNumberFormat="1" applyFont="1" applyFill="1" applyBorder="1" applyAlignment="1" applyProtection="1">
      <alignment horizontal="right" vertical="center"/>
      <protection hidden="1"/>
    </xf>
    <xf numFmtId="0" fontId="6" fillId="5" borderId="2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6" fillId="10" borderId="1" xfId="0" applyFont="1" applyFill="1" applyBorder="1" applyAlignment="1" applyProtection="1">
      <alignment horizontal="right" vertical="center"/>
      <protection hidden="1"/>
    </xf>
    <xf numFmtId="9" fontId="5" fillId="10" borderId="2" xfId="0" applyNumberFormat="1" applyFont="1" applyFill="1" applyBorder="1" applyAlignment="1" applyProtection="1">
      <alignment horizontal="center" vertical="center"/>
      <protection locked="0" hidden="1"/>
    </xf>
    <xf numFmtId="9" fontId="5" fillId="6" borderId="6" xfId="0" applyNumberFormat="1" applyFont="1" applyFill="1" applyBorder="1" applyAlignment="1" applyProtection="1">
      <alignment horizontal="right" vertical="center"/>
      <protection hidden="1"/>
    </xf>
    <xf numFmtId="171" fontId="5" fillId="6" borderId="7" xfId="0" applyNumberFormat="1" applyFont="1" applyFill="1" applyBorder="1" applyAlignment="1" applyProtection="1">
      <alignment horizontal="center" vertical="center"/>
      <protection hidden="1"/>
    </xf>
    <xf numFmtId="171" fontId="6" fillId="9" borderId="15" xfId="3" applyNumberFormat="1" applyFont="1" applyFill="1" applyBorder="1" applyAlignment="1" applyProtection="1">
      <alignment horizontal="center" vertical="center"/>
      <protection hidden="1"/>
    </xf>
    <xf numFmtId="169" fontId="8" fillId="0" borderId="0" xfId="1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169" fontId="6" fillId="0" borderId="0" xfId="1" applyNumberFormat="1" applyFont="1" applyBorder="1" applyAlignment="1" applyProtection="1">
      <alignment vertical="center"/>
      <protection hidden="1"/>
    </xf>
    <xf numFmtId="165" fontId="6" fillId="0" borderId="0" xfId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3" borderId="1" xfId="0" applyFont="1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8" fillId="3" borderId="13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171" fontId="8" fillId="3" borderId="9" xfId="0" applyNumberFormat="1" applyFont="1" applyFill="1" applyBorder="1" applyAlignment="1" applyProtection="1">
      <alignment vertical="center"/>
      <protection hidden="1"/>
    </xf>
    <xf numFmtId="169" fontId="3" fillId="3" borderId="0" xfId="1" applyNumberFormat="1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5" fontId="8" fillId="0" borderId="0" xfId="1" applyFont="1" applyBorder="1" applyAlignment="1" applyProtection="1">
      <alignment vertical="center"/>
      <protection hidden="1"/>
    </xf>
    <xf numFmtId="165" fontId="8" fillId="0" borderId="0" xfId="1" applyFont="1" applyFill="1" applyBorder="1" applyAlignment="1" applyProtection="1">
      <alignment horizontal="right" vertical="center"/>
      <protection hidden="1"/>
    </xf>
    <xf numFmtId="165" fontId="8" fillId="0" borderId="0" xfId="1" applyFont="1" applyFill="1" applyBorder="1" applyAlignment="1" applyProtection="1">
      <alignment vertical="center"/>
      <protection hidden="1"/>
    </xf>
    <xf numFmtId="165" fontId="8" fillId="0" borderId="9" xfId="1" applyFont="1" applyBorder="1" applyAlignment="1" applyProtection="1">
      <alignment vertical="center"/>
      <protection hidden="1"/>
    </xf>
    <xf numFmtId="173" fontId="8" fillId="0" borderId="3" xfId="0" applyNumberFormat="1" applyFont="1" applyBorder="1" applyAlignment="1" applyProtection="1">
      <alignment vertical="center"/>
      <protection hidden="1"/>
    </xf>
    <xf numFmtId="0" fontId="4" fillId="0" borderId="13" xfId="2" applyBorder="1" applyAlignment="1" applyProtection="1">
      <alignment horizontal="left" vertical="center"/>
      <protection locked="0" hidden="1"/>
    </xf>
    <xf numFmtId="165" fontId="8" fillId="0" borderId="3" xfId="1" applyFont="1" applyBorder="1" applyAlignment="1" applyProtection="1">
      <alignment vertical="center"/>
      <protection hidden="1"/>
    </xf>
    <xf numFmtId="9" fontId="8" fillId="0" borderId="0" xfId="4" applyFont="1" applyBorder="1" applyAlignment="1" applyProtection="1">
      <alignment horizontal="center" vertical="center"/>
      <protection hidden="1"/>
    </xf>
    <xf numFmtId="171" fontId="8" fillId="9" borderId="9" xfId="1" applyNumberFormat="1" applyFont="1" applyFill="1" applyBorder="1" applyAlignment="1" applyProtection="1">
      <alignment vertical="center"/>
      <protection hidden="1"/>
    </xf>
    <xf numFmtId="0" fontId="4" fillId="0" borderId="0" xfId="2" applyBorder="1" applyAlignment="1" applyProtection="1">
      <alignment horizontal="left" vertical="center"/>
      <protection hidden="1"/>
    </xf>
    <xf numFmtId="49" fontId="8" fillId="0" borderId="3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9" fontId="8" fillId="0" borderId="0" xfId="1" applyNumberFormat="1" applyFont="1" applyBorder="1" applyAlignment="1" applyProtection="1">
      <alignment horizontal="right" vertical="center"/>
      <protection hidden="1"/>
    </xf>
    <xf numFmtId="2" fontId="8" fillId="0" borderId="0" xfId="0" applyNumberFormat="1" applyFont="1" applyBorder="1" applyAlignment="1" applyProtection="1">
      <alignment vertical="center"/>
      <protection hidden="1"/>
    </xf>
    <xf numFmtId="166" fontId="8" fillId="0" borderId="0" xfId="0" applyNumberFormat="1" applyFont="1" applyBorder="1" applyAlignment="1" applyProtection="1">
      <alignment vertical="center"/>
      <protection hidden="1"/>
    </xf>
    <xf numFmtId="165" fontId="8" fillId="0" borderId="0" xfId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165" fontId="3" fillId="3" borderId="0" xfId="1" applyFont="1" applyFill="1" applyBorder="1" applyAlignment="1" applyProtection="1">
      <alignment vertical="center"/>
      <protection hidden="1"/>
    </xf>
    <xf numFmtId="165" fontId="3" fillId="3" borderId="9" xfId="1" applyFont="1" applyFill="1" applyBorder="1" applyAlignment="1" applyProtection="1">
      <alignment vertical="center"/>
      <protection hidden="1"/>
    </xf>
    <xf numFmtId="170" fontId="8" fillId="2" borderId="9" xfId="0" applyNumberFormat="1" applyFont="1" applyFill="1" applyBorder="1" applyAlignment="1" applyProtection="1">
      <alignment vertical="center"/>
      <protection hidden="1"/>
    </xf>
    <xf numFmtId="173" fontId="8" fillId="3" borderId="3" xfId="0" applyNumberFormat="1" applyFont="1" applyFill="1" applyBorder="1" applyAlignment="1" applyProtection="1">
      <alignment vertical="center"/>
      <protection hidden="1"/>
    </xf>
    <xf numFmtId="0" fontId="9" fillId="3" borderId="13" xfId="2" applyFont="1" applyFill="1" applyBorder="1" applyAlignment="1" applyProtection="1">
      <alignment horizontal="left" vertical="center"/>
      <protection hidden="1"/>
    </xf>
    <xf numFmtId="0" fontId="9" fillId="3" borderId="3" xfId="2" applyFont="1" applyFill="1" applyBorder="1" applyAlignment="1" applyProtection="1">
      <alignment horizontal="left" vertical="center"/>
      <protection hidden="1"/>
    </xf>
    <xf numFmtId="0" fontId="9" fillId="3" borderId="0" xfId="2" applyFont="1" applyFill="1" applyBorder="1" applyAlignment="1" applyProtection="1">
      <alignment horizontal="center" vertical="center"/>
      <protection hidden="1"/>
    </xf>
    <xf numFmtId="171" fontId="9" fillId="3" borderId="9" xfId="2" applyNumberFormat="1" applyFont="1" applyFill="1" applyBorder="1" applyAlignment="1" applyProtection="1">
      <alignment horizontal="left" vertical="center"/>
      <protection hidden="1"/>
    </xf>
    <xf numFmtId="167" fontId="8" fillId="3" borderId="0" xfId="0" applyNumberFormat="1" applyFont="1" applyFill="1" applyBorder="1" applyAlignment="1" applyProtection="1">
      <alignment vertical="center"/>
      <protection hidden="1"/>
    </xf>
    <xf numFmtId="167" fontId="8" fillId="0" borderId="0" xfId="0" applyNumberFormat="1" applyFont="1" applyBorder="1" applyAlignment="1" applyProtection="1">
      <alignment vertical="center"/>
      <protection hidden="1"/>
    </xf>
    <xf numFmtId="0" fontId="4" fillId="0" borderId="13" xfId="2" applyBorder="1" applyAlignment="1" applyProtection="1">
      <alignment vertical="center"/>
      <protection locked="0" hidden="1"/>
    </xf>
    <xf numFmtId="0" fontId="8" fillId="0" borderId="3" xfId="0" applyFont="1" applyBorder="1" applyAlignment="1" applyProtection="1">
      <alignment horizontal="left" vertical="center"/>
      <protection hidden="1"/>
    </xf>
    <xf numFmtId="168" fontId="8" fillId="0" borderId="0" xfId="0" applyNumberFormat="1" applyFont="1" applyBorder="1" applyAlignment="1" applyProtection="1">
      <alignment vertical="center"/>
      <protection hidden="1"/>
    </xf>
    <xf numFmtId="170" fontId="8" fillId="3" borderId="13" xfId="0" applyNumberFormat="1" applyFont="1" applyFill="1" applyBorder="1" applyAlignment="1" applyProtection="1">
      <alignment vertical="center"/>
      <protection hidden="1"/>
    </xf>
    <xf numFmtId="170" fontId="8" fillId="3" borderId="3" xfId="0" applyNumberFormat="1" applyFont="1" applyFill="1" applyBorder="1" applyAlignment="1" applyProtection="1">
      <alignment vertical="center"/>
      <protection hidden="1"/>
    </xf>
    <xf numFmtId="17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165" fontId="8" fillId="0" borderId="0" xfId="1" applyFont="1" applyBorder="1" applyAlignment="1" applyProtection="1">
      <alignment horizontal="center" vertical="center"/>
      <protection hidden="1"/>
    </xf>
    <xf numFmtId="49" fontId="8" fillId="0" borderId="3" xfId="0" applyNumberFormat="1" applyFont="1" applyFill="1" applyBorder="1" applyAlignment="1" applyProtection="1">
      <alignment horizontal="left" vertical="center"/>
      <protection hidden="1"/>
    </xf>
    <xf numFmtId="0" fontId="9" fillId="0" borderId="13" xfId="2" applyFont="1" applyFill="1" applyBorder="1" applyAlignment="1" applyProtection="1">
      <alignment horizontal="left" vertical="center"/>
      <protection locked="0" hidden="1"/>
    </xf>
    <xf numFmtId="170" fontId="8" fillId="3" borderId="0" xfId="0" applyNumberFormat="1" applyFont="1" applyFill="1" applyBorder="1" applyAlignment="1" applyProtection="1">
      <alignment vertical="center"/>
      <protection hidden="1"/>
    </xf>
    <xf numFmtId="0" fontId="4" fillId="0" borderId="13" xfId="2" applyFill="1" applyBorder="1" applyAlignment="1" applyProtection="1">
      <alignment horizontal="left" vertical="center"/>
      <protection locked="0" hidden="1"/>
    </xf>
    <xf numFmtId="173" fontId="3" fillId="3" borderId="3" xfId="1" applyNumberFormat="1" applyFont="1" applyFill="1" applyBorder="1" applyAlignment="1" applyProtection="1">
      <alignment vertical="center"/>
      <protection hidden="1"/>
    </xf>
    <xf numFmtId="165" fontId="3" fillId="3" borderId="13" xfId="1" applyFont="1" applyFill="1" applyBorder="1" applyAlignment="1" applyProtection="1">
      <alignment vertical="center"/>
      <protection hidden="1"/>
    </xf>
    <xf numFmtId="165" fontId="3" fillId="3" borderId="3" xfId="1" applyFont="1" applyFill="1" applyBorder="1" applyAlignment="1" applyProtection="1">
      <alignment vertical="center"/>
      <protection hidden="1"/>
    </xf>
    <xf numFmtId="165" fontId="3" fillId="3" borderId="0" xfId="1" applyFont="1" applyFill="1" applyBorder="1" applyAlignment="1" applyProtection="1">
      <alignment horizontal="center" vertical="center"/>
      <protection hidden="1"/>
    </xf>
    <xf numFmtId="171" fontId="3" fillId="3" borderId="9" xfId="1" applyNumberFormat="1" applyFont="1" applyFill="1" applyBorder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Border="1" applyAlignment="1" applyProtection="1">
      <alignment vertical="center"/>
      <protection hidden="1"/>
    </xf>
    <xf numFmtId="166" fontId="8" fillId="3" borderId="0" xfId="0" applyNumberFormat="1" applyFont="1" applyFill="1" applyBorder="1" applyAlignment="1" applyProtection="1">
      <alignment vertical="center"/>
      <protection hidden="1"/>
    </xf>
    <xf numFmtId="1" fontId="8" fillId="3" borderId="0" xfId="0" applyNumberFormat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0" fontId="9" fillId="0" borderId="13" xfId="2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49" fontId="8" fillId="0" borderId="5" xfId="0" applyNumberFormat="1" applyFont="1" applyBorder="1" applyAlignment="1" applyProtection="1">
      <alignment horizontal="center" vertical="center"/>
      <protection hidden="1"/>
    </xf>
    <xf numFmtId="165" fontId="8" fillId="0" borderId="5" xfId="1" applyFont="1" applyBorder="1" applyAlignment="1" applyProtection="1">
      <alignment vertical="center"/>
      <protection hidden="1"/>
    </xf>
    <xf numFmtId="0" fontId="9" fillId="0" borderId="14" xfId="2" applyFont="1" applyBorder="1" applyAlignment="1" applyProtection="1">
      <alignment horizontal="left" vertical="center"/>
      <protection hidden="1"/>
    </xf>
    <xf numFmtId="171" fontId="8" fillId="9" borderId="9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72" fontId="5" fillId="7" borderId="6" xfId="1" applyNumberFormat="1" applyFont="1" applyFill="1" applyBorder="1" applyAlignment="1" applyProtection="1">
      <alignment horizontal="right" vertical="center"/>
      <protection hidden="1"/>
    </xf>
    <xf numFmtId="172" fontId="5" fillId="7" borderId="7" xfId="1" applyNumberFormat="1" applyFont="1" applyFill="1" applyBorder="1" applyAlignment="1" applyProtection="1">
      <alignment horizontal="right" vertical="center"/>
      <protection hidden="1"/>
    </xf>
    <xf numFmtId="171" fontId="2" fillId="2" borderId="2" xfId="3" applyNumberFormat="1" applyFont="1" applyFill="1" applyBorder="1" applyAlignment="1" applyProtection="1">
      <alignment horizontal="center" vertical="center"/>
      <protection hidden="1"/>
    </xf>
    <xf numFmtId="171" fontId="2" fillId="2" borderId="10" xfId="3" applyNumberFormat="1" applyFont="1" applyFill="1" applyBorder="1" applyAlignment="1" applyProtection="1">
      <alignment horizontal="center" vertical="center"/>
      <protection hidden="1"/>
    </xf>
  </cellXfs>
  <cellStyles count="5">
    <cellStyle name="Гиперссылка" xfId="2" builtinId="8"/>
    <cellStyle name="Денежный" xfId="3" builtinId="4"/>
    <cellStyle name="Обычный" xfId="0" builtinId="0"/>
    <cellStyle name="Процентный" xfId="4" builtinId="5"/>
    <cellStyle name="Финансовый" xfId="1" builtinId="3"/>
  </cellStyles>
  <dxfs count="0"/>
  <tableStyles count="0" defaultTableStyle="TableStyleMedium2" defaultPivotStyle="PivotStyleLight16"/>
  <colors>
    <mruColors>
      <color rgb="FFFF3399"/>
      <color rgb="FF6FE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35319</xdr:colOff>
      <xdr:row>2</xdr:row>
      <xdr:rowOff>49696</xdr:rowOff>
    </xdr:to>
    <xdr:pic>
      <xdr:nvPicPr>
        <xdr:cNvPr id="2" name="Picture 1" descr="partner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8" t="5075" r="6255" b="5969"/>
        <a:stretch>
          <a:fillRect/>
        </a:stretch>
      </xdr:blipFill>
      <xdr:spPr bwMode="auto">
        <a:xfrm>
          <a:off x="1" y="0"/>
          <a:ext cx="2886468" cy="58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alaktika.msk.ru/shop/batarei-salyutov-malyh-kalibrov/poshalim" TargetMode="External"/><Relationship Id="rId299" Type="http://schemas.openxmlformats.org/officeDocument/2006/relationships/hyperlink" Target="http://galaktika.msk.ru/shop/rakety/k-zvezdam" TargetMode="External"/><Relationship Id="rId303" Type="http://schemas.openxmlformats.org/officeDocument/2006/relationships/printerSettings" Target="../printerSettings/printerSettings1.bin"/><Relationship Id="rId21" Type="http://schemas.openxmlformats.org/officeDocument/2006/relationships/hyperlink" Target="http://galaktika.msk.ru/shop/nazemnye-i-letayuschie-feyerverki/uley" TargetMode="External"/><Relationship Id="rId42" Type="http://schemas.openxmlformats.org/officeDocument/2006/relationships/hyperlink" Target="http://galaktika.msk.ru/shop/fontany/nastolnyy-fontan" TargetMode="External"/><Relationship Id="rId63" Type="http://schemas.openxmlformats.org/officeDocument/2006/relationships/hyperlink" Target="http://galaktika.msk.ru/shop/rimskie-svechi/feeriya" TargetMode="External"/><Relationship Id="rId84" Type="http://schemas.openxmlformats.org/officeDocument/2006/relationships/hyperlink" Target="http://galaktika.msk.ru/shop/batarei-salyutov-125/balet-a7004-a7004" TargetMode="External"/><Relationship Id="rId138" Type="http://schemas.openxmlformats.org/officeDocument/2006/relationships/hyperlink" Target="http://galaktika.msk.ru/shop/batarei-salyutov-125/dembelskiy" TargetMode="External"/><Relationship Id="rId159" Type="http://schemas.openxmlformats.org/officeDocument/2006/relationships/hyperlink" Target="http://galaktika.msk.ru/shop/batarei-salyutov-125/belochka" TargetMode="External"/><Relationship Id="rId170" Type="http://schemas.openxmlformats.org/officeDocument/2006/relationships/hyperlink" Target="http://galaktika.msk.ru/shop/batarei-salyutov-125/jenih-i-nevesta" TargetMode="External"/><Relationship Id="rId191" Type="http://schemas.openxmlformats.org/officeDocument/2006/relationships/hyperlink" Target="http://galaktika.msk.ru/shop/batarei-salyutov-125/galaktika-25" TargetMode="External"/><Relationship Id="rId205" Type="http://schemas.openxmlformats.org/officeDocument/2006/relationships/hyperlink" Target="http://galaktika.msk.ru/shop/batarei-salyutov-malyh-kalibrov/sochelnik-a7316-a7316" TargetMode="External"/><Relationship Id="rId226" Type="http://schemas.openxmlformats.org/officeDocument/2006/relationships/hyperlink" Target="http://galaktika.msk.ru/shop/batarei-salyutov-125/voyna-mirov-a7437-a7437" TargetMode="External"/><Relationship Id="rId247" Type="http://schemas.openxmlformats.org/officeDocument/2006/relationships/hyperlink" Target="http://galaktika.msk.ru/shop/batarei-salyutov-125/snejnyy-vals" TargetMode="External"/><Relationship Id="rId107" Type="http://schemas.openxmlformats.org/officeDocument/2006/relationships/hyperlink" Target="http://galaktika.msk.ru/shop/batarei-salyutov-malyh-kalibrov/olimpiada" TargetMode="External"/><Relationship Id="rId268" Type="http://schemas.openxmlformats.org/officeDocument/2006/relationships/hyperlink" Target="http://galaktika.msk.ru/shop/batarei-salyutov-125/mednyy-vsadnik" TargetMode="External"/><Relationship Id="rId289" Type="http://schemas.openxmlformats.org/officeDocument/2006/relationships/hyperlink" Target="http://galaktika.msk.ru/shop/batarei-salyutov-125/novogodnyaya-xxl-b7900-v7900" TargetMode="External"/><Relationship Id="rId11" Type="http://schemas.openxmlformats.org/officeDocument/2006/relationships/hyperlink" Target="http://galaktika.msk.ru/shop/petardy/korsar-4" TargetMode="External"/><Relationship Id="rId32" Type="http://schemas.openxmlformats.org/officeDocument/2006/relationships/hyperlink" Target="http://galaktika.msk.ru/shop/fontany/kadril" TargetMode="External"/><Relationship Id="rId53" Type="http://schemas.openxmlformats.org/officeDocument/2006/relationships/hyperlink" Target="http://galaktika.msk.ru/shop/rimskie-svechi/samotsvety" TargetMode="External"/><Relationship Id="rId74" Type="http://schemas.openxmlformats.org/officeDocument/2006/relationships/hyperlink" Target="http://galaktika.msk.ru/shop/batarei-salyutov-malyh-kalibrov/gol" TargetMode="External"/><Relationship Id="rId128" Type="http://schemas.openxmlformats.org/officeDocument/2006/relationships/hyperlink" Target="http://galaktika.msk.ru/shop/batarei-salyutov-malyh-kalibrov/futbol" TargetMode="External"/><Relationship Id="rId149" Type="http://schemas.openxmlformats.org/officeDocument/2006/relationships/hyperlink" Target="http://galaktika.msk.ru/shop/batarei-salyutov-125/kabare" TargetMode="External"/><Relationship Id="rId5" Type="http://schemas.openxmlformats.org/officeDocument/2006/relationships/hyperlink" Target="http://galaktika.msk.ru/shop/petardy/korsar-1_77" TargetMode="External"/><Relationship Id="rId95" Type="http://schemas.openxmlformats.org/officeDocument/2006/relationships/hyperlink" Target="http://galaktika.msk.ru/shop/batarei-salyutov-malyh-kalibrov/konfetka" TargetMode="External"/><Relationship Id="rId160" Type="http://schemas.openxmlformats.org/officeDocument/2006/relationships/hyperlink" Target="http://galaktika.msk.ru/shop/batarei-salyutov-125/vasilisa-prekrasnaya" TargetMode="External"/><Relationship Id="rId181" Type="http://schemas.openxmlformats.org/officeDocument/2006/relationships/hyperlink" Target="http://galaktika.msk.ru/shop/batarei-salyutov-125/ironiya-sudby" TargetMode="External"/><Relationship Id="rId216" Type="http://schemas.openxmlformats.org/officeDocument/2006/relationships/hyperlink" Target="http://galaktika.msk.ru/shop/batarei-salyutov-125/novogodniy" TargetMode="External"/><Relationship Id="rId237" Type="http://schemas.openxmlformats.org/officeDocument/2006/relationships/hyperlink" Target="http://galaktika.msk.ru/shop/batarei-salyutov-125/pagoda" TargetMode="External"/><Relationship Id="rId258" Type="http://schemas.openxmlformats.org/officeDocument/2006/relationships/hyperlink" Target="http://galaktika.msk.ru/shop/batarei-salyutov-125/jemchujnye-volny" TargetMode="External"/><Relationship Id="rId279" Type="http://schemas.openxmlformats.org/officeDocument/2006/relationships/hyperlink" Target="http://galaktika.msk.ru/shop/batarei-salyutov-125/zolotaya-s-b7220-v7220" TargetMode="External"/><Relationship Id="rId22" Type="http://schemas.openxmlformats.org/officeDocument/2006/relationships/hyperlink" Target="http://galaktika.msk.ru/shop/nazemnye-i-letayuschie-feyerverki/superbabochka" TargetMode="External"/><Relationship Id="rId43" Type="http://schemas.openxmlformats.org/officeDocument/2006/relationships/hyperlink" Target="http://galaktika.msk.ru/shop/fontany/eyyafyatlayokudl" TargetMode="External"/><Relationship Id="rId64" Type="http://schemas.openxmlformats.org/officeDocument/2006/relationships/hyperlink" Target="http://galaktika.msk.ru/shop/rimskie-svechi/zvezdnoe-nebo-a5070-a5070" TargetMode="External"/><Relationship Id="rId118" Type="http://schemas.openxmlformats.org/officeDocument/2006/relationships/hyperlink" Target="http://galaktika.msk.ru/shop/batarei-salyutov-malyh-kalibrov/zimnyaya-noch" TargetMode="External"/><Relationship Id="rId139" Type="http://schemas.openxmlformats.org/officeDocument/2006/relationships/hyperlink" Target="http://galaktika.msk.ru/shop/batarei-salyutov-125/zolotaya-seriya-13" TargetMode="External"/><Relationship Id="rId290" Type="http://schemas.openxmlformats.org/officeDocument/2006/relationships/hyperlink" Target="http://galaktika.msk.ru/shop/batarei-salyutov-125/zolotaya-xxl-b7905-v7905" TargetMode="External"/><Relationship Id="rId304" Type="http://schemas.openxmlformats.org/officeDocument/2006/relationships/drawing" Target="../drawings/drawing1.xml"/><Relationship Id="rId85" Type="http://schemas.openxmlformats.org/officeDocument/2006/relationships/hyperlink" Target="http://galaktika.msk.ru/shop/batarei-salyutov-malyh-kalibrov/suvenir" TargetMode="External"/><Relationship Id="rId150" Type="http://schemas.openxmlformats.org/officeDocument/2006/relationships/hyperlink" Target="http://galaktika.msk.ru/shop/batarei-salyutov-125/hischnik" TargetMode="External"/><Relationship Id="rId171" Type="http://schemas.openxmlformats.org/officeDocument/2006/relationships/hyperlink" Target="http://galaktika.msk.ru/shop/batarei-salyutov-125/ostrov-pashi" TargetMode="External"/><Relationship Id="rId192" Type="http://schemas.openxmlformats.org/officeDocument/2006/relationships/hyperlink" Target="http://galaktika.msk.ru/shop/batarei-salyutov-125/pobeda" TargetMode="External"/><Relationship Id="rId206" Type="http://schemas.openxmlformats.org/officeDocument/2006/relationships/hyperlink" Target="http://galaktika.msk.ru/shop/batarei-salyutov-125/feyerverk-a7317-a7317" TargetMode="External"/><Relationship Id="rId227" Type="http://schemas.openxmlformats.org/officeDocument/2006/relationships/hyperlink" Target="http://galaktika.msk.ru/shop/batarei-salyutov-malyh-kalibrov/magiya-ognya" TargetMode="External"/><Relationship Id="rId248" Type="http://schemas.openxmlformats.org/officeDocument/2006/relationships/hyperlink" Target="http://galaktika.msk.ru/shop/batarei-salyutov-125/snegovik" TargetMode="External"/><Relationship Id="rId269" Type="http://schemas.openxmlformats.org/officeDocument/2006/relationships/hyperlink" Target="http://galaktika.msk.ru/shop/batarei-salyutov-125/romeo-i-djuletta" TargetMode="External"/><Relationship Id="rId12" Type="http://schemas.openxmlformats.org/officeDocument/2006/relationships/hyperlink" Target="http://galaktika.msk.ru/shop/bengalskie-svechi/bengalskie-svechi-dlina-400mm-a1012-a1012" TargetMode="External"/><Relationship Id="rId33" Type="http://schemas.openxmlformats.org/officeDocument/2006/relationships/hyperlink" Target="http://galaktika.msk.ru/shop/fontany/droj-zemli" TargetMode="External"/><Relationship Id="rId108" Type="http://schemas.openxmlformats.org/officeDocument/2006/relationships/hyperlink" Target="http://galaktika.msk.ru/shop/batarei-salyutov-malyh-kalibrov/shaybu-shaybu" TargetMode="External"/><Relationship Id="rId129" Type="http://schemas.openxmlformats.org/officeDocument/2006/relationships/hyperlink" Target="http://galaktika.msk.ru/shop/batarei-salyutov-malyh-kalibrov/shanhay" TargetMode="External"/><Relationship Id="rId280" Type="http://schemas.openxmlformats.org/officeDocument/2006/relationships/hyperlink" Target="http://galaktika.msk.ru/shop/batarei-salyutov-125/effektnaya-m-b7310-v7310" TargetMode="External"/><Relationship Id="rId54" Type="http://schemas.openxmlformats.org/officeDocument/2006/relationships/hyperlink" Target="http://galaktika.msk.ru/shop/rimskie-svechi/orhideya" TargetMode="External"/><Relationship Id="rId75" Type="http://schemas.openxmlformats.org/officeDocument/2006/relationships/hyperlink" Target="http://galaktika.msk.ru/shop/batarei-salyutov-malyh-kalibrov/snejinka" TargetMode="External"/><Relationship Id="rId96" Type="http://schemas.openxmlformats.org/officeDocument/2006/relationships/hyperlink" Target="http://galaktika.msk.ru/shop/batarei-salyutov-malyh-kalibrov/puchina" TargetMode="External"/><Relationship Id="rId140" Type="http://schemas.openxmlformats.org/officeDocument/2006/relationships/hyperlink" Target="http://galaktika.msk.ru/shop/batarei-salyutov-125/orion" TargetMode="External"/><Relationship Id="rId161" Type="http://schemas.openxmlformats.org/officeDocument/2006/relationships/hyperlink" Target="http://galaktika.msk.ru/shop/batarei-salyutov-125/horosho-sidim" TargetMode="External"/><Relationship Id="rId182" Type="http://schemas.openxmlformats.org/officeDocument/2006/relationships/hyperlink" Target="http://galaktika.msk.ru/shop/batarei-salyutov-125/kupidon" TargetMode="External"/><Relationship Id="rId217" Type="http://schemas.openxmlformats.org/officeDocument/2006/relationships/hyperlink" Target="http://galaktika.msk.ru/shop/batarei-salyutov-125/kobold" TargetMode="External"/><Relationship Id="rId6" Type="http://schemas.openxmlformats.org/officeDocument/2006/relationships/hyperlink" Target="http://galaktika.msk.ru/shop/petardy/korsar-1" TargetMode="External"/><Relationship Id="rId238" Type="http://schemas.openxmlformats.org/officeDocument/2006/relationships/hyperlink" Target="http://galaktika.msk.ru/shop/batarei-salyutov-125/yadrena-vosh" TargetMode="External"/><Relationship Id="rId259" Type="http://schemas.openxmlformats.org/officeDocument/2006/relationships/hyperlink" Target="http://galaktika.msk.ru/shop/batarei-salyutov-125/v-gostyah-u-skazki" TargetMode="External"/><Relationship Id="rId23" Type="http://schemas.openxmlformats.org/officeDocument/2006/relationships/hyperlink" Target="http://galaktika.msk.ru/shop/nazemnye-i-letayuschie-feyerverki/vesennyaya-babochka" TargetMode="External"/><Relationship Id="rId119" Type="http://schemas.openxmlformats.org/officeDocument/2006/relationships/hyperlink" Target="http://galaktika.msk.ru/shop/batarei-salyutov-malyh-kalibrov/evro" TargetMode="External"/><Relationship Id="rId270" Type="http://schemas.openxmlformats.org/officeDocument/2006/relationships/hyperlink" Target="http://galaktika.msk.ru/shop/batarei-salyutov-125/vecherniy-zvon" TargetMode="External"/><Relationship Id="rId291" Type="http://schemas.openxmlformats.org/officeDocument/2006/relationships/hyperlink" Target="http://galaktika.msk.ru/shop/batarei-salyutov-125/effektnaya-xxl-b7940-v7940" TargetMode="External"/><Relationship Id="rId44" Type="http://schemas.openxmlformats.org/officeDocument/2006/relationships/hyperlink" Target="http://galaktika.msk.ru/shop/fontany/serebryanyy" TargetMode="External"/><Relationship Id="rId65" Type="http://schemas.openxmlformats.org/officeDocument/2006/relationships/hyperlink" Target="http://galaktika.msk.ru/shop/rimskie-svechi/razgulyay" TargetMode="External"/><Relationship Id="rId86" Type="http://schemas.openxmlformats.org/officeDocument/2006/relationships/hyperlink" Target="http://galaktika.msk.ru/shop/batarei-salyutov-malyh-kalibrov/morozko" TargetMode="External"/><Relationship Id="rId130" Type="http://schemas.openxmlformats.org/officeDocument/2006/relationships/hyperlink" Target="http://galaktika.msk.ru/shop/batarei-salyutov-malyh-kalibrov/tibet" TargetMode="External"/><Relationship Id="rId151" Type="http://schemas.openxmlformats.org/officeDocument/2006/relationships/hyperlink" Target="http://galaktika.msk.ru/shop/batarei-salyutov-125/super" TargetMode="External"/><Relationship Id="rId172" Type="http://schemas.openxmlformats.org/officeDocument/2006/relationships/hyperlink" Target="http://galaktika.msk.ru/shop/batarei-salyutov-125/svetofor-a7216-a7216" TargetMode="External"/><Relationship Id="rId193" Type="http://schemas.openxmlformats.org/officeDocument/2006/relationships/hyperlink" Target="http://galaktika.msk.ru/shop/batarei-salyutov-125/s-rojdestvom" TargetMode="External"/><Relationship Id="rId207" Type="http://schemas.openxmlformats.org/officeDocument/2006/relationships/hyperlink" Target="http://galaktika.msk.ru/shop/batarei-salyutov-125/festival-a7381-a7381" TargetMode="External"/><Relationship Id="rId228" Type="http://schemas.openxmlformats.org/officeDocument/2006/relationships/hyperlink" Target="http://galaktika.msk.ru/shop/batarei-salyutov-malyh-kalibrov/nochnaya-feya" TargetMode="External"/><Relationship Id="rId249" Type="http://schemas.openxmlformats.org/officeDocument/2006/relationships/hyperlink" Target="http://galaktika.msk.ru/shop/batarei-salyutov-125/meduza-gorgona" TargetMode="External"/><Relationship Id="rId13" Type="http://schemas.openxmlformats.org/officeDocument/2006/relationships/hyperlink" Target="http://galaktika.msk.ru/shop/bengalskie-svechi/bengalskie-svechi-dlina-650mm-a1015-a1015" TargetMode="External"/><Relationship Id="rId109" Type="http://schemas.openxmlformats.org/officeDocument/2006/relationships/hyperlink" Target="http://galaktika.msk.ru/shop/batarei-salyutov-malyh-kalibrov/shokoladka" TargetMode="External"/><Relationship Id="rId260" Type="http://schemas.openxmlformats.org/officeDocument/2006/relationships/hyperlink" Target="http://galaktika.msk.ru/shop/batarei-salyutov-125/novogodnyaya-karusel" TargetMode="External"/><Relationship Id="rId281" Type="http://schemas.openxmlformats.org/officeDocument/2006/relationships/hyperlink" Target="http://galaktika.msk.ru/shop/batarei-salyutov-125/zolotaya-m-v7320-b7320" TargetMode="External"/><Relationship Id="rId34" Type="http://schemas.openxmlformats.org/officeDocument/2006/relationships/hyperlink" Target="http://galaktika.msk.ru/shop/fontany/fontan-s-salyutom" TargetMode="External"/><Relationship Id="rId55" Type="http://schemas.openxmlformats.org/officeDocument/2006/relationships/hyperlink" Target="http://galaktika.msk.ru/shop/rimskie-svechi/polyarnaya-zvezda" TargetMode="External"/><Relationship Id="rId76" Type="http://schemas.openxmlformats.org/officeDocument/2006/relationships/hyperlink" Target="http://pyrosalut.ru/batarei-salyutov/115-fristajl.html" TargetMode="External"/><Relationship Id="rId97" Type="http://schemas.openxmlformats.org/officeDocument/2006/relationships/hyperlink" Target="http://galaktika.msk.ru/shop/batarei-salyutov-malyh-kalibrov/metelitsa" TargetMode="External"/><Relationship Id="rId120" Type="http://schemas.openxmlformats.org/officeDocument/2006/relationships/hyperlink" Target="http://galaktika.msk.ru/shop/batarei-salyutov-malyh-kalibrov/taiti" TargetMode="External"/><Relationship Id="rId141" Type="http://schemas.openxmlformats.org/officeDocument/2006/relationships/hyperlink" Target="http://galaktika.msk.ru/shop/batarei-salyutov-malyh-kalibrov/olive" TargetMode="External"/><Relationship Id="rId7" Type="http://schemas.openxmlformats.org/officeDocument/2006/relationships/hyperlink" Target="http://galaktika.msk.ru/shop/petardy/shuher" TargetMode="External"/><Relationship Id="rId162" Type="http://schemas.openxmlformats.org/officeDocument/2006/relationships/hyperlink" Target="http://galaktika.msk.ru/shop/batarei-salyutov-125/podsnejnik" TargetMode="External"/><Relationship Id="rId183" Type="http://schemas.openxmlformats.org/officeDocument/2006/relationships/hyperlink" Target="http://galaktika.msk.ru/shop/batarei-salyutov-125/schelkunchik" TargetMode="External"/><Relationship Id="rId218" Type="http://schemas.openxmlformats.org/officeDocument/2006/relationships/hyperlink" Target="http://galaktika.msk.ru/shop/batarei-salyutov-125/zolotaya-rybka" TargetMode="External"/><Relationship Id="rId239" Type="http://schemas.openxmlformats.org/officeDocument/2006/relationships/hyperlink" Target="http://galaktika.msk.ru/shop/batarei-salyutov-125/snejnaya-ledi-a7511-a7511" TargetMode="External"/><Relationship Id="rId2" Type="http://schemas.openxmlformats.org/officeDocument/2006/relationships/hyperlink" Target="http://galaktika.msk.ru/shop/petardy/big-barabum" TargetMode="External"/><Relationship Id="rId29" Type="http://schemas.openxmlformats.org/officeDocument/2006/relationships/hyperlink" Target="http://galaktika.msk.ru/shop/fontany/etna" TargetMode="External"/><Relationship Id="rId250" Type="http://schemas.openxmlformats.org/officeDocument/2006/relationships/hyperlink" Target="http://galaktika.msk.ru/shop/batarei-salyutov-125/vechnyy-gorod" TargetMode="External"/><Relationship Id="rId255" Type="http://schemas.openxmlformats.org/officeDocument/2006/relationships/hyperlink" Target="http://galaktika.msk.ru/shop/batarei-salyutov-125/hozyain-taygi" TargetMode="External"/><Relationship Id="rId271" Type="http://schemas.openxmlformats.org/officeDocument/2006/relationships/hyperlink" Target="http://galaktika.msk.ru/shop/batarei-salyutov-125/moskva-zlatoglavaya" TargetMode="External"/><Relationship Id="rId276" Type="http://schemas.openxmlformats.org/officeDocument/2006/relationships/hyperlink" Target="http://galaktika.msk.ru/shop/batarei-salyutov-125/novogodnyaya-xs-v7140-b7140" TargetMode="External"/><Relationship Id="rId292" Type="http://schemas.openxmlformats.org/officeDocument/2006/relationships/hyperlink" Target="http://galaktika.msk.ru/shop/petardy/svyazka-16-dyatel" TargetMode="External"/><Relationship Id="rId297" Type="http://schemas.openxmlformats.org/officeDocument/2006/relationships/hyperlink" Target="http://galaktika.msk.ru/shop/rakety/parashyutist" TargetMode="External"/><Relationship Id="rId24" Type="http://schemas.openxmlformats.org/officeDocument/2006/relationships/hyperlink" Target="http://galaktika.msk.ru/shop/nazemnye-i-letayuschie-feyerverki/superjuk" TargetMode="External"/><Relationship Id="rId40" Type="http://schemas.openxmlformats.org/officeDocument/2006/relationships/hyperlink" Target="http://galaktika.msk.ru/shop/fontany/vezuviy" TargetMode="External"/><Relationship Id="rId45" Type="http://schemas.openxmlformats.org/officeDocument/2006/relationships/hyperlink" Target="http://galaktika.msk.ru/shop/rimskie-svechi/vecherniy-zvon_315" TargetMode="External"/><Relationship Id="rId66" Type="http://schemas.openxmlformats.org/officeDocument/2006/relationships/hyperlink" Target="http://galaktika.msk.ru/shop/rimskie-svechi/prazdnichnaya" TargetMode="External"/><Relationship Id="rId87" Type="http://schemas.openxmlformats.org/officeDocument/2006/relationships/hyperlink" Target="http://galaktika.msk.ru/shop/batarei-salyutov-malyh-kalibrov/rio-rio" TargetMode="External"/><Relationship Id="rId110" Type="http://schemas.openxmlformats.org/officeDocument/2006/relationships/hyperlink" Target="http://galaktika.msk.ru/shop/batarei-salyutov-malyh-kalibrov/umka" TargetMode="External"/><Relationship Id="rId115" Type="http://schemas.openxmlformats.org/officeDocument/2006/relationships/hyperlink" Target="http://galaktika.msk.ru/shop/batarei-salyutov-malyh-kalibrov/kokteyl" TargetMode="External"/><Relationship Id="rId131" Type="http://schemas.openxmlformats.org/officeDocument/2006/relationships/hyperlink" Target="http://galaktika.msk.ru/shop/batarei-salyutov-125/boy-kurantov-a7070-a7070" TargetMode="External"/><Relationship Id="rId136" Type="http://schemas.openxmlformats.org/officeDocument/2006/relationships/hyperlink" Target="http://galaktika.msk.ru/shop/batarei-salyutov-malyh-kalibrov/dengi-na-veter" TargetMode="External"/><Relationship Id="rId157" Type="http://schemas.openxmlformats.org/officeDocument/2006/relationships/hyperlink" Target="http://galaktika.msk.ru/shop/batarei-salyutov-125/santa" TargetMode="External"/><Relationship Id="rId178" Type="http://schemas.openxmlformats.org/officeDocument/2006/relationships/hyperlink" Target="http://galaktika.msk.ru/shop/batarei-salyutov-125/argonavty" TargetMode="External"/><Relationship Id="rId301" Type="http://schemas.openxmlformats.org/officeDocument/2006/relationships/hyperlink" Target="http://galaktika.msk.ru/shop/nazemnye-i-letayuschie-feyerverki/mysh" TargetMode="External"/><Relationship Id="rId61" Type="http://schemas.openxmlformats.org/officeDocument/2006/relationships/hyperlink" Target="http://galaktika.msk.ru/shop/rimskie-svechi/plazma" TargetMode="External"/><Relationship Id="rId82" Type="http://schemas.openxmlformats.org/officeDocument/2006/relationships/hyperlink" Target="http://galaktika.msk.ru/shop/batarei-salyutov-malyh-kalibrov/vasilyok" TargetMode="External"/><Relationship Id="rId152" Type="http://schemas.openxmlformats.org/officeDocument/2006/relationships/hyperlink" Target="http://galaktika.msk.ru/shop/batarei-salyutov-125/yagodka" TargetMode="External"/><Relationship Id="rId173" Type="http://schemas.openxmlformats.org/officeDocument/2006/relationships/hyperlink" Target="http://galaktika.msk.ru/shop/batarei-salyutov-125/mayak" TargetMode="External"/><Relationship Id="rId194" Type="http://schemas.openxmlformats.org/officeDocument/2006/relationships/hyperlink" Target="http://galaktika.msk.ru/shop/batarei-salyutov-125/s-lyubovyu" TargetMode="External"/><Relationship Id="rId199" Type="http://schemas.openxmlformats.org/officeDocument/2006/relationships/hyperlink" Target="http://galaktika.msk.ru/shop/batarei-salyutov-125/ozero-titikaka" TargetMode="External"/><Relationship Id="rId203" Type="http://schemas.openxmlformats.org/officeDocument/2006/relationships/hyperlink" Target="http://galaktika.msk.ru/shop/batarei-salyutov-125/goluboy-ogonek" TargetMode="External"/><Relationship Id="rId208" Type="http://schemas.openxmlformats.org/officeDocument/2006/relationships/hyperlink" Target="http://galaktika.msk.ru/shop/batarei-salyutov-125/mir-salyutov-a7382-a7382" TargetMode="External"/><Relationship Id="rId229" Type="http://schemas.openxmlformats.org/officeDocument/2006/relationships/hyperlink" Target="http://galaktika.msk.ru/shop/batarei-salyutov-malyh-kalibrov/karusel" TargetMode="External"/><Relationship Id="rId19" Type="http://schemas.openxmlformats.org/officeDocument/2006/relationships/hyperlink" Target="http://galaktika.msk.ru/shop/nazemnye-i-letayuschie-feyerverki/istrebitel" TargetMode="External"/><Relationship Id="rId224" Type="http://schemas.openxmlformats.org/officeDocument/2006/relationships/hyperlink" Target="http://galaktika.msk.ru/shop/batarei-salyutov-125/snegopad-a7435-a7435" TargetMode="External"/><Relationship Id="rId240" Type="http://schemas.openxmlformats.org/officeDocument/2006/relationships/hyperlink" Target="http://galaktika.msk.ru/shop/batarei-salyutov-125/zolotaya-seriya-49" TargetMode="External"/><Relationship Id="rId245" Type="http://schemas.openxmlformats.org/officeDocument/2006/relationships/hyperlink" Target="http://galaktika.msk.ru/shop/batarei-salyutov-malyh-kalibrov/staryy-novyy-god" TargetMode="External"/><Relationship Id="rId261" Type="http://schemas.openxmlformats.org/officeDocument/2006/relationships/hyperlink" Target="http://galaktika.msk.ru/shop/batarei-salyutov-125/karnavalnaya-noch" TargetMode="External"/><Relationship Id="rId266" Type="http://schemas.openxmlformats.org/officeDocument/2006/relationships/hyperlink" Target="http://galaktika.msk.ru/shop/batarei-salyutov-125/ochen-vajnaya-persona" TargetMode="External"/><Relationship Id="rId287" Type="http://schemas.openxmlformats.org/officeDocument/2006/relationships/hyperlink" Target="http://galaktika.msk.ru/shop/batarei-salyutov-125/zolotaya-xl-b7610-v7610" TargetMode="External"/><Relationship Id="rId14" Type="http://schemas.openxmlformats.org/officeDocument/2006/relationships/hyperlink" Target="http://galaktika.msk.ru/shop/rakety/bolshaya-medveditsa" TargetMode="External"/><Relationship Id="rId30" Type="http://schemas.openxmlformats.org/officeDocument/2006/relationships/hyperlink" Target="http://galaktika.msk.ru/shop/fontany/zmey-gorynych" TargetMode="External"/><Relationship Id="rId35" Type="http://schemas.openxmlformats.org/officeDocument/2006/relationships/hyperlink" Target="http://galaktika.msk.ru/shop/fontany/fudziyama" TargetMode="External"/><Relationship Id="rId56" Type="http://schemas.openxmlformats.org/officeDocument/2006/relationships/hyperlink" Target="http://galaktika.msk.ru/shop/rimskie-svechi/granatovyy-braslet-a5042-a5042" TargetMode="External"/><Relationship Id="rId77" Type="http://schemas.openxmlformats.org/officeDocument/2006/relationships/hyperlink" Target="http://galaktika.msk.ru/shop/batarei-salyutov-malyh-kalibrov/yolochka-gori" TargetMode="External"/><Relationship Id="rId100" Type="http://schemas.openxmlformats.org/officeDocument/2006/relationships/hyperlink" Target="http://galaktika.msk.ru/shop/batarei-salyutov-malyh-kalibrov/tihiy-dvorik" TargetMode="External"/><Relationship Id="rId105" Type="http://schemas.openxmlformats.org/officeDocument/2006/relationships/hyperlink" Target="http://galaktika.msk.ru/shop/batarei-salyutov-malyh-kalibrov/anyutiny-glazki" TargetMode="External"/><Relationship Id="rId126" Type="http://schemas.openxmlformats.org/officeDocument/2006/relationships/hyperlink" Target="http://galaktika.msk.ru/shop/batarei-salyutov-malyh-kalibrov/snegurochka" TargetMode="External"/><Relationship Id="rId147" Type="http://schemas.openxmlformats.org/officeDocument/2006/relationships/hyperlink" Target="http://galaktika.msk.ru/shop/batarei-salyutov-125/zolotoy-drakon" TargetMode="External"/><Relationship Id="rId168" Type="http://schemas.openxmlformats.org/officeDocument/2006/relationships/hyperlink" Target="http://galaktika.msk.ru/shop/batarei-salyutov-125/9-maya" TargetMode="External"/><Relationship Id="rId282" Type="http://schemas.openxmlformats.org/officeDocument/2006/relationships/hyperlink" Target="http://galaktika.msk.ru/shop/batarei-salyutov-125/novogodnyaya-m-b7330-v7330" TargetMode="External"/><Relationship Id="rId8" Type="http://schemas.openxmlformats.org/officeDocument/2006/relationships/hyperlink" Target="http://galaktika.msk.ru/shop/petardy/hlopayuschie-shary" TargetMode="External"/><Relationship Id="rId51" Type="http://schemas.openxmlformats.org/officeDocument/2006/relationships/hyperlink" Target="http://galaktika.msk.ru/shop/rimskie-svechi/kaktus-a5030-a5030" TargetMode="External"/><Relationship Id="rId72" Type="http://schemas.openxmlformats.org/officeDocument/2006/relationships/hyperlink" Target="http://galaktika.msk.ru/shop/festivalnye-shary/minomet" TargetMode="External"/><Relationship Id="rId93" Type="http://schemas.openxmlformats.org/officeDocument/2006/relationships/hyperlink" Target="http://galaktika.msk.ru/shop/batarei-salyutov-malyh-kalibrov/zimushka-zima" TargetMode="External"/><Relationship Id="rId98" Type="http://schemas.openxmlformats.org/officeDocument/2006/relationships/hyperlink" Target="http://galaktika.msk.ru/shop/batarei-salyutov-malyh-kalibrov/maslenitsa" TargetMode="External"/><Relationship Id="rId121" Type="http://schemas.openxmlformats.org/officeDocument/2006/relationships/hyperlink" Target="http://galaktika.msk.ru/shop/batarei-salyutov-malyh-kalibrov/tayfun" TargetMode="External"/><Relationship Id="rId142" Type="http://schemas.openxmlformats.org/officeDocument/2006/relationships/hyperlink" Target="http://galaktika.msk.ru/shop/batarei-salyutov-malyh-kalibrov/horoshee-nastroenie" TargetMode="External"/><Relationship Id="rId163" Type="http://schemas.openxmlformats.org/officeDocument/2006/relationships/hyperlink" Target="http://galaktika.msk.ru/shop/batarei-salyutov-125/fantazer-a7196-a7196" TargetMode="External"/><Relationship Id="rId184" Type="http://schemas.openxmlformats.org/officeDocument/2006/relationships/hyperlink" Target="http://galaktika.msk.ru/shop/batarei-salyutov-malyh-kalibrov/zvezdochyot" TargetMode="External"/><Relationship Id="rId189" Type="http://schemas.openxmlformats.org/officeDocument/2006/relationships/hyperlink" Target="http://galaktika.msk.ru/shop/batarei-salyutov-125/lezginka-a7292-a7292" TargetMode="External"/><Relationship Id="rId219" Type="http://schemas.openxmlformats.org/officeDocument/2006/relationships/hyperlink" Target="http://galaktika.msk.ru/shop/batarei-salyutov-125/yaschik-pandorry" TargetMode="External"/><Relationship Id="rId3" Type="http://schemas.openxmlformats.org/officeDocument/2006/relationships/hyperlink" Target="http://galaktika.msk.ru/shop/petardy/shok" TargetMode="External"/><Relationship Id="rId214" Type="http://schemas.openxmlformats.org/officeDocument/2006/relationships/hyperlink" Target="http://galaktika.msk.ru/shop/batarei-salyutov-125/lyubit-ne-lyubit" TargetMode="External"/><Relationship Id="rId230" Type="http://schemas.openxmlformats.org/officeDocument/2006/relationships/hyperlink" Target="http://galaktika.msk.ru/shop/batarei-salyutov-125/galaktika-49" TargetMode="External"/><Relationship Id="rId235" Type="http://schemas.openxmlformats.org/officeDocument/2006/relationships/hyperlink" Target="http://galaktika.msk.ru/shop/batarei-salyutov-125/tadj-mahal" TargetMode="External"/><Relationship Id="rId251" Type="http://schemas.openxmlformats.org/officeDocument/2006/relationships/hyperlink" Target="http://galaktika.msk.ru/shop/batarei-salyutov-125/tretiy-rim" TargetMode="External"/><Relationship Id="rId256" Type="http://schemas.openxmlformats.org/officeDocument/2006/relationships/hyperlink" Target="http://galaktika.msk.ru/shop/batarei-salyutov-125/zolotaya-seriya-100" TargetMode="External"/><Relationship Id="rId277" Type="http://schemas.openxmlformats.org/officeDocument/2006/relationships/hyperlink" Target="http://galaktika.msk.ru/shop/batarei-salyutov-125/novogodnyaya-s-v7170-b7170" TargetMode="External"/><Relationship Id="rId298" Type="http://schemas.openxmlformats.org/officeDocument/2006/relationships/hyperlink" Target="http://galaktika.msk.ru/shop/rakety/tehas" TargetMode="External"/><Relationship Id="rId25" Type="http://schemas.openxmlformats.org/officeDocument/2006/relationships/hyperlink" Target="http://galaktika.msk.ru/shop/fontany/volshebnaya-noch" TargetMode="External"/><Relationship Id="rId46" Type="http://schemas.openxmlformats.org/officeDocument/2006/relationships/hyperlink" Target="http://galaktika.msk.ru/shop/rimskie-svechi/maskarad" TargetMode="External"/><Relationship Id="rId67" Type="http://schemas.openxmlformats.org/officeDocument/2006/relationships/hyperlink" Target="http://galaktika.msk.ru/shop/rimskie-svechi/hrizantema" TargetMode="External"/><Relationship Id="rId116" Type="http://schemas.openxmlformats.org/officeDocument/2006/relationships/hyperlink" Target="http://galaktika.msk.ru/shop/batarei-salyutov-malyh-kalibrov/31-dekabrya" TargetMode="External"/><Relationship Id="rId137" Type="http://schemas.openxmlformats.org/officeDocument/2006/relationships/hyperlink" Target="http://galaktika.msk.ru/shop/batarei-salyutov-125/galaktika-13" TargetMode="External"/><Relationship Id="rId158" Type="http://schemas.openxmlformats.org/officeDocument/2006/relationships/hyperlink" Target="http://galaktika.msk.ru/shop/batarei-salyutov-125/korol-artur" TargetMode="External"/><Relationship Id="rId272" Type="http://schemas.openxmlformats.org/officeDocument/2006/relationships/hyperlink" Target="http://galaktika.msk.ru/shop/batarei-salyutov-125/pegas" TargetMode="External"/><Relationship Id="rId293" Type="http://schemas.openxmlformats.org/officeDocument/2006/relationships/hyperlink" Target="http://galaktika.msk.ru/shop/rakety/soyuz-apollon" TargetMode="External"/><Relationship Id="rId302" Type="http://schemas.openxmlformats.org/officeDocument/2006/relationships/hyperlink" Target="http://galaktika.msk.ru/shop/fontany/nastolnyy-fontan" TargetMode="External"/><Relationship Id="rId20" Type="http://schemas.openxmlformats.org/officeDocument/2006/relationships/hyperlink" Target="http://galaktika.msk.ru/shop/nazemnye-i-letayuschie-feyerverki/karlson" TargetMode="External"/><Relationship Id="rId41" Type="http://schemas.openxmlformats.org/officeDocument/2006/relationships/hyperlink" Target="http://galaktika.msk.ru/shop/fontany/kilimandjaro" TargetMode="External"/><Relationship Id="rId62" Type="http://schemas.openxmlformats.org/officeDocument/2006/relationships/hyperlink" Target="http://galaktika.msk.ru/shop/rimskie-svechi/izumrud" TargetMode="External"/><Relationship Id="rId83" Type="http://schemas.openxmlformats.org/officeDocument/2006/relationships/hyperlink" Target="http://galaktika.msk.ru/shop/batarei-salyutov-malyh-kalibrov/domovenok" TargetMode="External"/><Relationship Id="rId88" Type="http://schemas.openxmlformats.org/officeDocument/2006/relationships/hyperlink" Target="http://galaktika.msk.ru/shop/batarei-salyutov-malyh-kalibrov/kobra" TargetMode="External"/><Relationship Id="rId111" Type="http://schemas.openxmlformats.org/officeDocument/2006/relationships/hyperlink" Target="http://galaktika.msk.ru/shop/batarei-salyutov-malyh-kalibrov/emelya" TargetMode="External"/><Relationship Id="rId132" Type="http://schemas.openxmlformats.org/officeDocument/2006/relationships/hyperlink" Target="http://galaktika.msk.ru/shop/batarei-salyutov-125/vojd-krasnokojih" TargetMode="External"/><Relationship Id="rId153" Type="http://schemas.openxmlformats.org/officeDocument/2006/relationships/hyperlink" Target="http://galaktika.msk.ru/shop/batarei-salyutov-125/jemchujina" TargetMode="External"/><Relationship Id="rId174" Type="http://schemas.openxmlformats.org/officeDocument/2006/relationships/hyperlink" Target="http://galaktika.msk.ru/shop/batarei-salyutov-125/gulyanie-a7218-a7218" TargetMode="External"/><Relationship Id="rId179" Type="http://schemas.openxmlformats.org/officeDocument/2006/relationships/hyperlink" Target="http://galaktika.msk.ru/shop/batarei-salyutov-125/don-kihot" TargetMode="External"/><Relationship Id="rId195" Type="http://schemas.openxmlformats.org/officeDocument/2006/relationships/hyperlink" Target="http://galaktika.msk.ru/shop/batarei-salyutov-125/volopas" TargetMode="External"/><Relationship Id="rId209" Type="http://schemas.openxmlformats.org/officeDocument/2006/relationships/hyperlink" Target="http://galaktika.msk.ru/shop/batarei-salyutov-malyh-kalibrov/novyy-god" TargetMode="External"/><Relationship Id="rId190" Type="http://schemas.openxmlformats.org/officeDocument/2006/relationships/hyperlink" Target="http://galaktika.msk.ru/shop/batarei-salyutov-125/sevastopol-a7295-a7295" TargetMode="External"/><Relationship Id="rId204" Type="http://schemas.openxmlformats.org/officeDocument/2006/relationships/hyperlink" Target="http://galaktika.msk.ru/shop/batarei-salyutov-125/rayskiy-sad" TargetMode="External"/><Relationship Id="rId220" Type="http://schemas.openxmlformats.org/officeDocument/2006/relationships/hyperlink" Target="http://galaktika.msk.ru/shop/batarei-salyutov-125/lebedinoe-ozero" TargetMode="External"/><Relationship Id="rId225" Type="http://schemas.openxmlformats.org/officeDocument/2006/relationships/hyperlink" Target="http://galaktika.msk.ru/shop/batarei-salyutov-125/madagaskar-a7436-a7436" TargetMode="External"/><Relationship Id="rId241" Type="http://schemas.openxmlformats.org/officeDocument/2006/relationships/hyperlink" Target="http://galaktika.msk.ru/shop/batarei-salyutov-125/zateryanyy-mir" TargetMode="External"/><Relationship Id="rId246" Type="http://schemas.openxmlformats.org/officeDocument/2006/relationships/hyperlink" Target="http://galaktika.msk.ru/shop/batarei-salyutov-125/novogodnyaya-vecherinka-a7535-a7535" TargetMode="External"/><Relationship Id="rId267" Type="http://schemas.openxmlformats.org/officeDocument/2006/relationships/hyperlink" Target="http://galaktika.msk.ru/shop/batarei-salyutov-125/eksklyuziv" TargetMode="External"/><Relationship Id="rId288" Type="http://schemas.openxmlformats.org/officeDocument/2006/relationships/hyperlink" Target="http://galaktika.msk.ru/shop/batarei-salyutov-125/effektnaya-xl-v7615-b7615" TargetMode="External"/><Relationship Id="rId15" Type="http://schemas.openxmlformats.org/officeDocument/2006/relationships/hyperlink" Target="http://galaktika.msk.ru/shop/rakety/mlechnyy-put" TargetMode="External"/><Relationship Id="rId36" Type="http://schemas.openxmlformats.org/officeDocument/2006/relationships/hyperlink" Target="http://galaktika.msk.ru/shop/fontany/djin" TargetMode="External"/><Relationship Id="rId57" Type="http://schemas.openxmlformats.org/officeDocument/2006/relationships/hyperlink" Target="http://galaktika.msk.ru/shop/rimskie-svechi/ojerele" TargetMode="External"/><Relationship Id="rId106" Type="http://schemas.openxmlformats.org/officeDocument/2006/relationships/hyperlink" Target="http://galaktika.msk.ru/shop/batarei-salyutov-malyh-kalibrov/dyuymovochka" TargetMode="External"/><Relationship Id="rId127" Type="http://schemas.openxmlformats.org/officeDocument/2006/relationships/hyperlink" Target="http://galaktika.msk.ru/shop/batarei-salyutov-malyh-kalibrov/konyok-gorbunok" TargetMode="External"/><Relationship Id="rId262" Type="http://schemas.openxmlformats.org/officeDocument/2006/relationships/hyperlink" Target="http://galaktika.msk.ru/shop/batarei-salyutov-125/pole-chudes" TargetMode="External"/><Relationship Id="rId283" Type="http://schemas.openxmlformats.org/officeDocument/2006/relationships/hyperlink" Target="http://galaktika.msk.ru/shop/batarei-salyutov-125/novogodnyaya-l-b7505-v7505" TargetMode="External"/><Relationship Id="rId10" Type="http://schemas.openxmlformats.org/officeDocument/2006/relationships/hyperlink" Target="http://galaktika.msk.ru/shop/petardy/korsar-1-s-effektom" TargetMode="External"/><Relationship Id="rId31" Type="http://schemas.openxmlformats.org/officeDocument/2006/relationships/hyperlink" Target="http://galaktika.msk.ru/shop/fontany/faer-krasnyy-a4051-a4051" TargetMode="External"/><Relationship Id="rId52" Type="http://schemas.openxmlformats.org/officeDocument/2006/relationships/hyperlink" Target="http://galaktika.msk.ru/shop/rimskie-svechi/ldinka" TargetMode="External"/><Relationship Id="rId73" Type="http://schemas.openxmlformats.org/officeDocument/2006/relationships/hyperlink" Target="http://galaktika.msk.ru/shop/festivalnye-shary/festivalnye-shary" TargetMode="External"/><Relationship Id="rId78" Type="http://schemas.openxmlformats.org/officeDocument/2006/relationships/hyperlink" Target="http://galaktika.msk.ru/shop/batarei-salyutov-malyh-kalibrov/zvezdochka" TargetMode="External"/><Relationship Id="rId94" Type="http://schemas.openxmlformats.org/officeDocument/2006/relationships/hyperlink" Target="http://galaktika.msk.ru/shop/batarei-salyutov-malyh-kalibrov/kolobok" TargetMode="External"/><Relationship Id="rId99" Type="http://schemas.openxmlformats.org/officeDocument/2006/relationships/hyperlink" Target="http://galaktika.msk.ru/shop/batarei-salyutov-malyh-kalibrov/na-pososhok" TargetMode="External"/><Relationship Id="rId101" Type="http://schemas.openxmlformats.org/officeDocument/2006/relationships/hyperlink" Target="http://galaktika.msk.ru/shop/batarei-salyutov-malyh-kalibrov/rusalochka" TargetMode="External"/><Relationship Id="rId122" Type="http://schemas.openxmlformats.org/officeDocument/2006/relationships/hyperlink" Target="http://galaktika.msk.ru/shop/batarei-salyutov-malyh-kalibrov/drakon" TargetMode="External"/><Relationship Id="rId143" Type="http://schemas.openxmlformats.org/officeDocument/2006/relationships/hyperlink" Target="http://galaktika.msk.ru/shop/batarei-salyutov-malyh-kalibrov/u-lukomorya" TargetMode="External"/><Relationship Id="rId148" Type="http://schemas.openxmlformats.org/officeDocument/2006/relationships/hyperlink" Target="http://galaktika.msk.ru/shop/batarei-salyutov-125/duh-pustyni" TargetMode="External"/><Relationship Id="rId164" Type="http://schemas.openxmlformats.org/officeDocument/2006/relationships/hyperlink" Target="http://galaktika.msk.ru/shop/batarei-salyutov-125/repka" TargetMode="External"/><Relationship Id="rId169" Type="http://schemas.openxmlformats.org/officeDocument/2006/relationships/hyperlink" Target="http://galaktika.msk.ru/shop/batarei-salyutov-125/chetyre-sezona" TargetMode="External"/><Relationship Id="rId185" Type="http://schemas.openxmlformats.org/officeDocument/2006/relationships/hyperlink" Target="http://galaktika.msk.ru/shop/batarei-salyutov-125/akvarel" TargetMode="External"/><Relationship Id="rId4" Type="http://schemas.openxmlformats.org/officeDocument/2006/relationships/hyperlink" Target="http://galaktika.msk.ru/shop/petardy/limonka" TargetMode="External"/><Relationship Id="rId9" Type="http://schemas.openxmlformats.org/officeDocument/2006/relationships/hyperlink" Target="http://galaktika.msk.ru/shop/petardy/korsar-3" TargetMode="External"/><Relationship Id="rId180" Type="http://schemas.openxmlformats.org/officeDocument/2006/relationships/hyperlink" Target="http://galaktika.msk.ru/shop/batarei-salyutov-125/zolotaya-seriya-19" TargetMode="External"/><Relationship Id="rId210" Type="http://schemas.openxmlformats.org/officeDocument/2006/relationships/hyperlink" Target="http://galaktika.msk.ru/shop/batarei-salyutov-malyh-kalibrov/belye-nochi" TargetMode="External"/><Relationship Id="rId215" Type="http://schemas.openxmlformats.org/officeDocument/2006/relationships/hyperlink" Target="http://galaktika.msk.ru/shop/batarei-salyutov-125/kot-v-sapogah" TargetMode="External"/><Relationship Id="rId236" Type="http://schemas.openxmlformats.org/officeDocument/2006/relationships/hyperlink" Target="http://galaktika.msk.ru/shop/batarei-salyutov-125/moroz-krasnyy-nos-a7506-a7506" TargetMode="External"/><Relationship Id="rId257" Type="http://schemas.openxmlformats.org/officeDocument/2006/relationships/hyperlink" Target="http://galaktika.msk.ru/shop/batarei-salyutov-125/dikaya-orhideya" TargetMode="External"/><Relationship Id="rId278" Type="http://schemas.openxmlformats.org/officeDocument/2006/relationships/hyperlink" Target="http://galaktika.msk.ru/shop/batarei-salyutov-125/effektnaya-s-b7200-v7200" TargetMode="External"/><Relationship Id="rId26" Type="http://schemas.openxmlformats.org/officeDocument/2006/relationships/hyperlink" Target="http://galaktika.msk.ru/shop/fontany/akvamarin" TargetMode="External"/><Relationship Id="rId231" Type="http://schemas.openxmlformats.org/officeDocument/2006/relationships/hyperlink" Target="http://galaktika.msk.ru/shop/batarei-salyutov-125/snejnyy-zamok-a7501-a7501" TargetMode="External"/><Relationship Id="rId252" Type="http://schemas.openxmlformats.org/officeDocument/2006/relationships/hyperlink" Target="http://galaktika.msk.ru/shop/batarei-salyutov-125/kolizey" TargetMode="External"/><Relationship Id="rId273" Type="http://schemas.openxmlformats.org/officeDocument/2006/relationships/hyperlink" Target="http://galaktika.msk.ru/shop/batarei-salyutov-125/podmoskovnye-vechera" TargetMode="External"/><Relationship Id="rId294" Type="http://schemas.openxmlformats.org/officeDocument/2006/relationships/hyperlink" Target="http://galaktika.msk.ru/shop/rakety/zemlya-vozduh" TargetMode="External"/><Relationship Id="rId47" Type="http://schemas.openxmlformats.org/officeDocument/2006/relationships/hyperlink" Target="http://galaktika.msk.ru/shop/rimskie-svechi/s-novym-godom-30" TargetMode="External"/><Relationship Id="rId68" Type="http://schemas.openxmlformats.org/officeDocument/2006/relationships/hyperlink" Target="http://galaktika.msk.ru/shop/festivalnye-shary/bogatyrskie" TargetMode="External"/><Relationship Id="rId89" Type="http://schemas.openxmlformats.org/officeDocument/2006/relationships/hyperlink" Target="http://galaktika.msk.ru/shop/batarei-salyutov-malyh-kalibrov/zimnyaya-skazka" TargetMode="External"/><Relationship Id="rId112" Type="http://schemas.openxmlformats.org/officeDocument/2006/relationships/hyperlink" Target="http://galaktika.msk.ru/shop/batarei-salyutov-malyh-kalibrov/delfin" TargetMode="External"/><Relationship Id="rId133" Type="http://schemas.openxmlformats.org/officeDocument/2006/relationships/hyperlink" Target="http://galaktika.msk.ru/shop/batarei-salyutov-125/belosnejka" TargetMode="External"/><Relationship Id="rId154" Type="http://schemas.openxmlformats.org/officeDocument/2006/relationships/hyperlink" Target="http://galaktika.msk.ru/shop/batarei-salyutov-125/jemchujina" TargetMode="External"/><Relationship Id="rId175" Type="http://schemas.openxmlformats.org/officeDocument/2006/relationships/hyperlink" Target="http://galaktika.msk.ru/shop/batarei-salyutov-125/sady-semiramidy" TargetMode="External"/><Relationship Id="rId196" Type="http://schemas.openxmlformats.org/officeDocument/2006/relationships/hyperlink" Target="http://galaktika.msk.ru/shop/batarei-salyutov-125/prazdnik" TargetMode="External"/><Relationship Id="rId200" Type="http://schemas.openxmlformats.org/officeDocument/2006/relationships/hyperlink" Target="http://galaktika.msk.ru/shop/batarei-salyutov-125/zolotaya-seriya-25" TargetMode="External"/><Relationship Id="rId16" Type="http://schemas.openxmlformats.org/officeDocument/2006/relationships/hyperlink" Target="http://galaktika.msk.ru/shop/rakety/andromeda" TargetMode="External"/><Relationship Id="rId221" Type="http://schemas.openxmlformats.org/officeDocument/2006/relationships/hyperlink" Target="http://galaktika.msk.ru/shop/batarei-salyutov-125/strana-chudes" TargetMode="External"/><Relationship Id="rId242" Type="http://schemas.openxmlformats.org/officeDocument/2006/relationships/hyperlink" Target="http://galaktika.msk.ru/shop/batarei-salyutov-125/patriot" TargetMode="External"/><Relationship Id="rId263" Type="http://schemas.openxmlformats.org/officeDocument/2006/relationships/hyperlink" Target="http://galaktika.msk.ru/shop/batarei-salyutov-125/malinovye-sny" TargetMode="External"/><Relationship Id="rId284" Type="http://schemas.openxmlformats.org/officeDocument/2006/relationships/hyperlink" Target="http://galaktika.msk.ru/shop/batarei-salyutov-125/zolotaya-l-b7510-v7510" TargetMode="External"/><Relationship Id="rId37" Type="http://schemas.openxmlformats.org/officeDocument/2006/relationships/hyperlink" Target="http://galaktika.msk.ru/shop/fontany/karnaval" TargetMode="External"/><Relationship Id="rId58" Type="http://schemas.openxmlformats.org/officeDocument/2006/relationships/hyperlink" Target="http://galaktika.msk.ru/shop/rimskie-svechi/zvezdopad_316" TargetMode="External"/><Relationship Id="rId79" Type="http://schemas.openxmlformats.org/officeDocument/2006/relationships/hyperlink" Target="http://galaktika.msk.ru/shop/batarei-salyutov-125/statuya-zevsa" TargetMode="External"/><Relationship Id="rId102" Type="http://schemas.openxmlformats.org/officeDocument/2006/relationships/hyperlink" Target="http://galaktika.msk.ru/shop/batarei-salyutov-malyh-kalibrov/krasnaya-shapochka" TargetMode="External"/><Relationship Id="rId123" Type="http://schemas.openxmlformats.org/officeDocument/2006/relationships/hyperlink" Target="http://galaktika.msk.ru/shop/batarei-salyutov-malyh-kalibrov/fenks" TargetMode="External"/><Relationship Id="rId144" Type="http://schemas.openxmlformats.org/officeDocument/2006/relationships/hyperlink" Target="http://galaktika.msk.ru/shop/batarei-salyutov-malyh-kalibrov/skazka" TargetMode="External"/><Relationship Id="rId90" Type="http://schemas.openxmlformats.org/officeDocument/2006/relationships/hyperlink" Target="http://galaktika.msk.ru/shop/batarei-salyutov-malyh-kalibrov/syurpriz" TargetMode="External"/><Relationship Id="rId165" Type="http://schemas.openxmlformats.org/officeDocument/2006/relationships/hyperlink" Target="http://galaktika.msk.ru/shop/batarei-salyutov-125/ulybka-a7203-a7203" TargetMode="External"/><Relationship Id="rId186" Type="http://schemas.openxmlformats.org/officeDocument/2006/relationships/hyperlink" Target="http://galaktika.msk.ru/shop/batarei-salyutov-125/illyuziya" TargetMode="External"/><Relationship Id="rId211" Type="http://schemas.openxmlformats.org/officeDocument/2006/relationships/hyperlink" Target="http://galaktika.msk.ru/shop/batarei-salyutov-125/ded-moroz" TargetMode="External"/><Relationship Id="rId232" Type="http://schemas.openxmlformats.org/officeDocument/2006/relationships/hyperlink" Target="http://galaktika.msk.ru/shop/batarei-salyutov-125/sokolinaya-ohota-a7502-a7502" TargetMode="External"/><Relationship Id="rId253" Type="http://schemas.openxmlformats.org/officeDocument/2006/relationships/hyperlink" Target="http://galaktika.msk.ru/shop/batarei-salyutov-125/obruchalnye-koltsa" TargetMode="External"/><Relationship Id="rId274" Type="http://schemas.openxmlformats.org/officeDocument/2006/relationships/hyperlink" Target="http://galaktika.msk.ru/shop/batarei-salyutov-125/effektnaya-xs-v7110-b7110" TargetMode="External"/><Relationship Id="rId295" Type="http://schemas.openxmlformats.org/officeDocument/2006/relationships/hyperlink" Target="http://galaktika.msk.ru/shop/rakety/merkuriy_325" TargetMode="External"/><Relationship Id="rId27" Type="http://schemas.openxmlformats.org/officeDocument/2006/relationships/hyperlink" Target="http://galaktika.msk.ru/shop/fontany/geyzer" TargetMode="External"/><Relationship Id="rId48" Type="http://schemas.openxmlformats.org/officeDocument/2006/relationships/hyperlink" Target="http://galaktika.msk.ru/shop/rimskie-svechi/s-novym-godom-20" TargetMode="External"/><Relationship Id="rId69" Type="http://schemas.openxmlformats.org/officeDocument/2006/relationships/hyperlink" Target="http://galaktika.msk.ru/shop/festivalnye-shary/tsar-pushka" TargetMode="External"/><Relationship Id="rId113" Type="http://schemas.openxmlformats.org/officeDocument/2006/relationships/hyperlink" Target="http://galaktika.msk.ru/shop/batarei-salyutov-malyh-kalibrov/happy-new-year" TargetMode="External"/><Relationship Id="rId134" Type="http://schemas.openxmlformats.org/officeDocument/2006/relationships/hyperlink" Target="http://galaktika.msk.ru/shop/batarei-salyutov-125/parad" TargetMode="External"/><Relationship Id="rId80" Type="http://schemas.openxmlformats.org/officeDocument/2006/relationships/hyperlink" Target="http://galaktika.msk.ru/shop/batarei-salyutov-malyh-kalibrov/katyusha-25" TargetMode="External"/><Relationship Id="rId155" Type="http://schemas.openxmlformats.org/officeDocument/2006/relationships/hyperlink" Target="http://galaktika.msk.ru/shop/batarei-salyutov-125/nevalyashka" TargetMode="External"/><Relationship Id="rId176" Type="http://schemas.openxmlformats.org/officeDocument/2006/relationships/hyperlink" Target="http://galaktika.msk.ru/shop/batarei-salyutov-125/piramidy-heopsa" TargetMode="External"/><Relationship Id="rId197" Type="http://schemas.openxmlformats.org/officeDocument/2006/relationships/hyperlink" Target="http://galaktika.msk.ru/shop/batarei-salyutov-125/skorpion" TargetMode="External"/><Relationship Id="rId201" Type="http://schemas.openxmlformats.org/officeDocument/2006/relationships/hyperlink" Target="http://galaktika.msk.ru/shop/batarei-salyutov-125/zimniy-sad" TargetMode="External"/><Relationship Id="rId222" Type="http://schemas.openxmlformats.org/officeDocument/2006/relationships/hyperlink" Target="http://galaktika.msk.ru/shop/batarei-salyutov-125/bryzgi-shampanskogo-a7433-a7433" TargetMode="External"/><Relationship Id="rId243" Type="http://schemas.openxmlformats.org/officeDocument/2006/relationships/hyperlink" Target="http://galaktika.msk.ru/shop/batarei-salyutov-125/korporativnyy" TargetMode="External"/><Relationship Id="rId264" Type="http://schemas.openxmlformats.org/officeDocument/2006/relationships/hyperlink" Target="http://galaktika.msk.ru/shop/batarei-salyutov-125/sochi" TargetMode="External"/><Relationship Id="rId285" Type="http://schemas.openxmlformats.org/officeDocument/2006/relationships/hyperlink" Target="http://galaktika.msk.ru/shop/batarei-salyutov-125/effektnaya-l-v7520-b7520" TargetMode="External"/><Relationship Id="rId17" Type="http://schemas.openxmlformats.org/officeDocument/2006/relationships/hyperlink" Target="http://galaktika.msk.ru/shop/rakety/sverhnovaya" TargetMode="External"/><Relationship Id="rId38" Type="http://schemas.openxmlformats.org/officeDocument/2006/relationships/hyperlink" Target="http://galaktika.msk.ru/shop/fontany/ogonyok" TargetMode="External"/><Relationship Id="rId59" Type="http://schemas.openxmlformats.org/officeDocument/2006/relationships/hyperlink" Target="http://galaktika.msk.ru/shop/rimskie-svechi/jemchujnyy-blesk" TargetMode="External"/><Relationship Id="rId103" Type="http://schemas.openxmlformats.org/officeDocument/2006/relationships/hyperlink" Target="http://galaktika.msk.ru/shop/batarei-salyutov-malyh-kalibrov/penalti" TargetMode="External"/><Relationship Id="rId124" Type="http://schemas.openxmlformats.org/officeDocument/2006/relationships/hyperlink" Target="http://galaktika.msk.ru/shop/batarei-salyutov-malyh-kalibrov/karamelka" TargetMode="External"/><Relationship Id="rId70" Type="http://schemas.openxmlformats.org/officeDocument/2006/relationships/hyperlink" Target="http://galaktika.msk.ru/shop/festivalnye-shary/ogni-bolshogo-goroda" TargetMode="External"/><Relationship Id="rId91" Type="http://schemas.openxmlformats.org/officeDocument/2006/relationships/hyperlink" Target="http://galaktika.msk.ru/shop/batarei-salyutov-malyh-kalibrov/smaylik" TargetMode="External"/><Relationship Id="rId145" Type="http://schemas.openxmlformats.org/officeDocument/2006/relationships/hyperlink" Target="http://galaktika.msk.ru/shop/batarei-salyutov-malyh-kalibrov/raduga" TargetMode="External"/><Relationship Id="rId166" Type="http://schemas.openxmlformats.org/officeDocument/2006/relationships/hyperlink" Target="http://galaktika.msk.ru/shop/batarei-salyutov-125/kurochka-ryaba" TargetMode="External"/><Relationship Id="rId187" Type="http://schemas.openxmlformats.org/officeDocument/2006/relationships/hyperlink" Target="http://galaktika.msk.ru/shop/batarei-salyutov-malyh-kalibrov/youlupukki" TargetMode="External"/><Relationship Id="rId1" Type="http://schemas.openxmlformats.org/officeDocument/2006/relationships/hyperlink" Target="http://galaktika.msk.ru/shop/petardy/korsar-6" TargetMode="External"/><Relationship Id="rId212" Type="http://schemas.openxmlformats.org/officeDocument/2006/relationships/hyperlink" Target="http://galaktika.msk.ru/shop/batarei-salyutov-125/korsar" TargetMode="External"/><Relationship Id="rId233" Type="http://schemas.openxmlformats.org/officeDocument/2006/relationships/hyperlink" Target="http://galaktika.msk.ru/shop/batarei-salyutov-125/podarok" TargetMode="External"/><Relationship Id="rId254" Type="http://schemas.openxmlformats.org/officeDocument/2006/relationships/hyperlink" Target="http://galaktika.msk.ru/shop/batarei-salyutov-125/alpiyskaya-skazka" TargetMode="External"/><Relationship Id="rId28" Type="http://schemas.openxmlformats.org/officeDocument/2006/relationships/hyperlink" Target="http://galaktika.msk.ru/shop/fontany/yojik-v-tumane" TargetMode="External"/><Relationship Id="rId49" Type="http://schemas.openxmlformats.org/officeDocument/2006/relationships/hyperlink" Target="http://galaktika.msk.ru/shop/rimskie-svechi/s-novym-godom-10" TargetMode="External"/><Relationship Id="rId114" Type="http://schemas.openxmlformats.org/officeDocument/2006/relationships/hyperlink" Target="http://galaktika.msk.ru/shop/batarei-salyutov-malyh-kalibrov/snegiri" TargetMode="External"/><Relationship Id="rId275" Type="http://schemas.openxmlformats.org/officeDocument/2006/relationships/hyperlink" Target="http://galaktika.msk.ru/shop/batarei-salyutov-125/zolotaya-xs-v7120-b7120" TargetMode="External"/><Relationship Id="rId296" Type="http://schemas.openxmlformats.org/officeDocument/2006/relationships/hyperlink" Target="http://galaktika.msk.ru/shop/rakety/assorti" TargetMode="External"/><Relationship Id="rId300" Type="http://schemas.openxmlformats.org/officeDocument/2006/relationships/hyperlink" Target="http://galaktika.msk.ru/shop/rakety/nebesnoe-puteshestvie" TargetMode="External"/><Relationship Id="rId60" Type="http://schemas.openxmlformats.org/officeDocument/2006/relationships/hyperlink" Target="http://galaktika.msk.ru/shop/rimskie-svechi/aysberg" TargetMode="External"/><Relationship Id="rId81" Type="http://schemas.openxmlformats.org/officeDocument/2006/relationships/hyperlink" Target="http://galaktika.msk.ru/shop/batarei-salyutov-malyh-kalibrov/katyusha-100" TargetMode="External"/><Relationship Id="rId135" Type="http://schemas.openxmlformats.org/officeDocument/2006/relationships/hyperlink" Target="http://galaktika.msk.ru/shop/batarei-salyutov-malyh-kalibrov/odnoklassniki" TargetMode="External"/><Relationship Id="rId156" Type="http://schemas.openxmlformats.org/officeDocument/2006/relationships/hyperlink" Target="http://galaktika.msk.ru/shop/batarei-salyutov-125/vishenka" TargetMode="External"/><Relationship Id="rId177" Type="http://schemas.openxmlformats.org/officeDocument/2006/relationships/hyperlink" Target="http://galaktika.msk.ru/shop/batarei-salyutov-125/hram-artemidy" TargetMode="External"/><Relationship Id="rId198" Type="http://schemas.openxmlformats.org/officeDocument/2006/relationships/hyperlink" Target="http://galaktika.msk.ru/shop/batarei-salyutov-125/vodopad-viktoriya" TargetMode="External"/><Relationship Id="rId202" Type="http://schemas.openxmlformats.org/officeDocument/2006/relationships/hyperlink" Target="http://galaktika.msk.ru/shop/batarei-salyutov-125/rog-izobiliya" TargetMode="External"/><Relationship Id="rId223" Type="http://schemas.openxmlformats.org/officeDocument/2006/relationships/hyperlink" Target="http://galaktika.msk.ru/shop/batarei-salyutov-125/na-schaste-a7434-a7434" TargetMode="External"/><Relationship Id="rId244" Type="http://schemas.openxmlformats.org/officeDocument/2006/relationships/hyperlink" Target="http://galaktika.msk.ru/shop/batarei-salyutov-125/snejnyy-bars" TargetMode="External"/><Relationship Id="rId18" Type="http://schemas.openxmlformats.org/officeDocument/2006/relationships/hyperlink" Target="http://galaktika.msk.ru/shop/rakety/tornado" TargetMode="External"/><Relationship Id="rId39" Type="http://schemas.openxmlformats.org/officeDocument/2006/relationships/hyperlink" Target="http://galaktika.msk.ru/shop/fontany/fantaziya-13-a4080-a4080" TargetMode="External"/><Relationship Id="rId265" Type="http://schemas.openxmlformats.org/officeDocument/2006/relationships/hyperlink" Target="http://galaktika.msk.ru/shop/batarei-salyutov-125/ogni-moskvy" TargetMode="External"/><Relationship Id="rId286" Type="http://schemas.openxmlformats.org/officeDocument/2006/relationships/hyperlink" Target="http://galaktika.msk.ru/shop/batarei-salyutov-125/novogodnyaya-xl-b7605-v7605" TargetMode="External"/><Relationship Id="rId50" Type="http://schemas.openxmlformats.org/officeDocument/2006/relationships/hyperlink" Target="http://galaktika.msk.ru/shop/rimskie-svechi/zolotoy-pesok-a5029-a5029" TargetMode="External"/><Relationship Id="rId104" Type="http://schemas.openxmlformats.org/officeDocument/2006/relationships/hyperlink" Target="http://galaktika.msk.ru/shop/batarei-salyutov-malyh-kalibrov/ledyanye-uzory" TargetMode="External"/><Relationship Id="rId125" Type="http://schemas.openxmlformats.org/officeDocument/2006/relationships/hyperlink" Target="http://galaktika.msk.ru/shop/batarei-salyutov-malyh-kalibrov/alladin" TargetMode="External"/><Relationship Id="rId146" Type="http://schemas.openxmlformats.org/officeDocument/2006/relationships/hyperlink" Target="http://galaktika.msk.ru/shop/batarei-salyutov-125/neboskreby" TargetMode="External"/><Relationship Id="rId167" Type="http://schemas.openxmlformats.org/officeDocument/2006/relationships/hyperlink" Target="http://galaktika.msk.ru/shop/batarei-salyutov-125/galaktika-19" TargetMode="External"/><Relationship Id="rId188" Type="http://schemas.openxmlformats.org/officeDocument/2006/relationships/hyperlink" Target="http://galaktika.msk.ru/shop/batarei-salyutov-malyh-kalibrov/zvezdopad" TargetMode="External"/><Relationship Id="rId71" Type="http://schemas.openxmlformats.org/officeDocument/2006/relationships/hyperlink" Target="http://galaktika.msk.ru/shop/festivalnye-shary/kutuzov" TargetMode="External"/><Relationship Id="rId92" Type="http://schemas.openxmlformats.org/officeDocument/2006/relationships/hyperlink" Target="http://galaktika.msk.ru/shop/batarei-salyutov-malyh-kalibrov/novogodnyaya-elka" TargetMode="External"/><Relationship Id="rId213" Type="http://schemas.openxmlformats.org/officeDocument/2006/relationships/hyperlink" Target="http://galaktika.msk.ru/shop/batarei-salyutov-125/polyarnyy-ekspress" TargetMode="External"/><Relationship Id="rId234" Type="http://schemas.openxmlformats.org/officeDocument/2006/relationships/hyperlink" Target="http://galaktika.msk.ru/shop/batarei-salyutov-125/s-novym-god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8"/>
  <sheetViews>
    <sheetView tabSelected="1" view="pageBreakPreview" topLeftCell="B1" zoomScaleNormal="100" zoomScaleSheetLayoutView="100" workbookViewId="0">
      <pane ySplit="2" topLeftCell="A297" activePane="bottomLeft" state="frozen"/>
      <selection pane="bottomLeft" activeCell="K322" sqref="K322"/>
    </sheetView>
  </sheetViews>
  <sheetFormatPr defaultColWidth="9.140625" defaultRowHeight="15" x14ac:dyDescent="0.25"/>
  <cols>
    <col min="1" max="1" width="10.140625" style="43" customWidth="1"/>
    <col min="2" max="2" width="34.5703125" style="43" customWidth="1"/>
    <col min="3" max="3" width="10" style="60" customWidth="1"/>
    <col min="4" max="4" width="4.7109375" style="30" customWidth="1"/>
    <col min="5" max="5" width="5.5703125" style="30" bestFit="1" customWidth="1"/>
    <col min="6" max="6" width="5.28515625" style="30" bestFit="1" customWidth="1"/>
    <col min="7" max="8" width="9.85546875" style="43" bestFit="1" customWidth="1"/>
    <col min="9" max="9" width="10.140625" style="43" customWidth="1"/>
    <col min="10" max="10" width="10.5703125" style="43" customWidth="1"/>
    <col min="11" max="11" width="7.5703125" style="12" bestFit="1" customWidth="1"/>
    <col min="12" max="12" width="5.42578125" style="9" customWidth="1"/>
    <col min="13" max="13" width="9" style="43" bestFit="1" customWidth="1"/>
    <col min="14" max="14" width="13.28515625" style="43" customWidth="1"/>
    <col min="15" max="15" width="10.42578125" style="59" bestFit="1" customWidth="1"/>
    <col min="16" max="16" width="11.28515625" style="60" customWidth="1"/>
    <col min="17" max="17" width="10.42578125" style="123" customWidth="1"/>
    <col min="18" max="18" width="15.7109375" style="42" hidden="1" customWidth="1"/>
    <col min="19" max="19" width="6.42578125" style="43" hidden="1" customWidth="1"/>
    <col min="20" max="20" width="7.28515625" style="43" hidden="1" customWidth="1"/>
    <col min="21" max="21" width="9.140625" style="124" hidden="1" customWidth="1"/>
    <col min="22" max="22" width="7.7109375" style="124" hidden="1" customWidth="1"/>
    <col min="23" max="23" width="9.140625" style="43" hidden="1" customWidth="1"/>
    <col min="24" max="25" width="9.85546875" style="43" hidden="1" customWidth="1"/>
    <col min="26" max="26" width="10.140625" style="43" hidden="1" customWidth="1"/>
    <col min="27" max="27" width="10.5703125" style="43" hidden="1" customWidth="1"/>
    <col min="28" max="32" width="9.140625" style="43" customWidth="1"/>
    <col min="33" max="33" width="9.140625" style="43"/>
    <col min="34" max="34" width="5.42578125" style="43" customWidth="1"/>
    <col min="35" max="39" width="9.140625" style="43" hidden="1" customWidth="1"/>
    <col min="40" max="16384" width="9.140625" style="43"/>
  </cols>
  <sheetData>
    <row r="1" spans="1:27" ht="17.45" customHeight="1" thickBot="1" x14ac:dyDescent="0.3">
      <c r="A1" s="31"/>
      <c r="B1" s="32" t="s">
        <v>847</v>
      </c>
      <c r="C1" s="125" t="s">
        <v>854</v>
      </c>
      <c r="D1" s="126"/>
      <c r="E1" s="129">
        <f>V2</f>
        <v>0</v>
      </c>
      <c r="F1" s="130"/>
      <c r="G1" s="33" t="s">
        <v>845</v>
      </c>
      <c r="H1" s="34">
        <f>U2</f>
        <v>0</v>
      </c>
      <c r="I1" s="35" t="s">
        <v>844</v>
      </c>
      <c r="J1" s="36" t="s">
        <v>843</v>
      </c>
      <c r="K1" s="131">
        <f>SUM(M3:M377)</f>
        <v>0</v>
      </c>
      <c r="L1" s="132"/>
      <c r="M1" s="37" t="s">
        <v>846</v>
      </c>
      <c r="N1" s="38">
        <v>0</v>
      </c>
      <c r="O1" s="39" t="s">
        <v>859</v>
      </c>
      <c r="P1" s="40">
        <f>Q1-K1</f>
        <v>0</v>
      </c>
      <c r="Q1" s="41">
        <f>SUM(Q4:Q377)</f>
        <v>0</v>
      </c>
      <c r="U1" s="43"/>
      <c r="V1" s="43"/>
      <c r="X1" s="33" t="s">
        <v>845</v>
      </c>
      <c r="Y1" s="34">
        <f>AL2</f>
        <v>0</v>
      </c>
      <c r="Z1" s="35" t="s">
        <v>844</v>
      </c>
      <c r="AA1" s="36" t="s">
        <v>843</v>
      </c>
    </row>
    <row r="2" spans="1:27" s="47" customFormat="1" ht="27.75" customHeight="1" thickBot="1" x14ac:dyDescent="0.3">
      <c r="A2" s="1"/>
      <c r="B2" s="44" t="s">
        <v>866</v>
      </c>
      <c r="C2" s="3" t="s">
        <v>0</v>
      </c>
      <c r="D2" s="3" t="s">
        <v>863</v>
      </c>
      <c r="E2" s="4" t="s">
        <v>864</v>
      </c>
      <c r="F2" s="6" t="s">
        <v>865</v>
      </c>
      <c r="G2" s="5" t="s">
        <v>849</v>
      </c>
      <c r="H2" s="5" t="s">
        <v>850</v>
      </c>
      <c r="I2" s="5" t="s">
        <v>851</v>
      </c>
      <c r="J2" s="13" t="s">
        <v>852</v>
      </c>
      <c r="K2" s="127" t="s">
        <v>853</v>
      </c>
      <c r="L2" s="128"/>
      <c r="M2" s="3" t="s">
        <v>860</v>
      </c>
      <c r="N2" s="16" t="s">
        <v>812</v>
      </c>
      <c r="O2" s="18" t="s">
        <v>855</v>
      </c>
      <c r="P2" s="19" t="s">
        <v>856</v>
      </c>
      <c r="Q2" s="17" t="s">
        <v>858</v>
      </c>
      <c r="R2" s="7"/>
      <c r="S2" s="2" t="s">
        <v>1</v>
      </c>
      <c r="T2" s="2" t="s">
        <v>2</v>
      </c>
      <c r="U2" s="45">
        <f>SUM(U3:U377)</f>
        <v>0</v>
      </c>
      <c r="V2" s="46">
        <f>SUM(V3:V377)</f>
        <v>0</v>
      </c>
      <c r="X2" s="5" t="s">
        <v>849</v>
      </c>
      <c r="Y2" s="5" t="s">
        <v>850</v>
      </c>
      <c r="Z2" s="5" t="s">
        <v>851</v>
      </c>
      <c r="AA2" s="13" t="s">
        <v>852</v>
      </c>
    </row>
    <row r="3" spans="1:27" s="58" customFormat="1" ht="12" x14ac:dyDescent="0.25">
      <c r="A3" s="48"/>
      <c r="B3" s="49" t="s">
        <v>802</v>
      </c>
      <c r="C3" s="50"/>
      <c r="D3" s="20"/>
      <c r="E3" s="21"/>
      <c r="F3" s="22"/>
      <c r="G3" s="51"/>
      <c r="H3" s="51"/>
      <c r="I3" s="51"/>
      <c r="J3" s="52"/>
      <c r="K3" s="8"/>
      <c r="L3" s="9"/>
      <c r="M3" s="53"/>
      <c r="N3" s="54"/>
      <c r="O3" s="53"/>
      <c r="P3" s="55"/>
      <c r="Q3" s="56"/>
      <c r="R3" s="57" t="s">
        <v>3</v>
      </c>
      <c r="X3" s="51"/>
      <c r="Y3" s="51"/>
      <c r="Z3" s="51"/>
      <c r="AA3" s="52"/>
    </row>
    <row r="4" spans="1:27" x14ac:dyDescent="0.25">
      <c r="A4" s="59" t="s">
        <v>4</v>
      </c>
      <c r="B4" s="43" t="s">
        <v>5</v>
      </c>
      <c r="D4" s="23">
        <v>80</v>
      </c>
      <c r="E4" s="24">
        <v>12</v>
      </c>
      <c r="F4" s="25">
        <v>1</v>
      </c>
      <c r="G4" s="61">
        <f>X4-(X4*$N$1)</f>
        <v>14</v>
      </c>
      <c r="H4" s="61">
        <f t="shared" ref="H4:J4" si="0">Y4-(Y4*$N$1)</f>
        <v>1120</v>
      </c>
      <c r="I4" s="61">
        <f t="shared" si="0"/>
        <v>13440</v>
      </c>
      <c r="J4" s="61">
        <f t="shared" si="0"/>
        <v>13440</v>
      </c>
      <c r="K4" s="10"/>
      <c r="L4" s="9" t="s">
        <v>11</v>
      </c>
      <c r="M4" s="65">
        <f>K4*H4</f>
        <v>0</v>
      </c>
      <c r="N4" s="66" t="s">
        <v>857</v>
      </c>
      <c r="O4" s="67">
        <v>40</v>
      </c>
      <c r="P4" s="68">
        <f t="shared" ref="P4:P6" si="1">O4/G4-1</f>
        <v>1.8571428571428572</v>
      </c>
      <c r="Q4" s="69">
        <f>(O4)*D4*K4</f>
        <v>0</v>
      </c>
      <c r="R4" s="70"/>
      <c r="S4" s="70"/>
      <c r="T4" s="70"/>
      <c r="U4" s="70"/>
      <c r="V4" s="70"/>
      <c r="X4" s="61">
        <v>14</v>
      </c>
      <c r="Y4" s="62">
        <v>1120</v>
      </c>
      <c r="Z4" s="63">
        <v>13440</v>
      </c>
      <c r="AA4" s="64">
        <v>13440</v>
      </c>
    </row>
    <row r="5" spans="1:27" x14ac:dyDescent="0.25">
      <c r="A5" s="71" t="s">
        <v>7</v>
      </c>
      <c r="B5" s="72" t="s">
        <v>8</v>
      </c>
      <c r="D5" s="23">
        <v>6</v>
      </c>
      <c r="E5" s="24">
        <v>12</v>
      </c>
      <c r="F5" s="25">
        <v>16</v>
      </c>
      <c r="G5" s="61">
        <f t="shared" ref="G5:G6" si="2">X5-(X5*$N$1)</f>
        <v>5.6000000000000005</v>
      </c>
      <c r="H5" s="61">
        <f t="shared" ref="H5:H6" si="3">Y5-(Y5*$N$1)</f>
        <v>33.6</v>
      </c>
      <c r="I5" s="61">
        <f t="shared" ref="I5:I6" si="4">Z5-(Z5*$N$1)</f>
        <v>403.2</v>
      </c>
      <c r="J5" s="61">
        <f t="shared" ref="J5:J6" si="5">AA5-(AA5*$N$1)</f>
        <v>6451.2</v>
      </c>
      <c r="K5" s="10"/>
      <c r="L5" s="9" t="s">
        <v>6</v>
      </c>
      <c r="M5" s="65">
        <f>I5*K5</f>
        <v>0</v>
      </c>
      <c r="N5" s="66" t="s">
        <v>857</v>
      </c>
      <c r="O5" s="67">
        <v>15</v>
      </c>
      <c r="P5" s="68">
        <f t="shared" si="1"/>
        <v>1.6785714285714284</v>
      </c>
      <c r="Q5" s="69">
        <f>(O5)*D5*E5*K5</f>
        <v>0</v>
      </c>
      <c r="R5" s="73">
        <v>234.5</v>
      </c>
      <c r="S5" s="74">
        <v>0.38</v>
      </c>
      <c r="T5" s="75">
        <v>1.6000000000000001E-3</v>
      </c>
      <c r="U5" s="43">
        <f t="shared" ref="U5:U42" si="6">K5*S5</f>
        <v>0</v>
      </c>
      <c r="V5" s="43">
        <f t="shared" ref="V5:V42" si="7">T5*K5</f>
        <v>0</v>
      </c>
      <c r="X5" s="61">
        <v>5.6000000000000005</v>
      </c>
      <c r="Y5" s="63">
        <v>33.6</v>
      </c>
      <c r="Z5" s="62">
        <v>403.2</v>
      </c>
      <c r="AA5" s="64">
        <v>6451.2</v>
      </c>
    </row>
    <row r="6" spans="1:27" x14ac:dyDescent="0.25">
      <c r="A6" s="71" t="s">
        <v>9</v>
      </c>
      <c r="B6" s="72" t="s">
        <v>10</v>
      </c>
      <c r="D6" s="23">
        <v>12</v>
      </c>
      <c r="E6" s="24">
        <v>60</v>
      </c>
      <c r="F6" s="25">
        <v>1</v>
      </c>
      <c r="G6" s="61">
        <f t="shared" si="2"/>
        <v>26</v>
      </c>
      <c r="H6" s="61">
        <f t="shared" si="3"/>
        <v>312</v>
      </c>
      <c r="I6" s="61">
        <f t="shared" si="4"/>
        <v>18720</v>
      </c>
      <c r="J6" s="61">
        <f t="shared" si="5"/>
        <v>18720</v>
      </c>
      <c r="K6" s="10"/>
      <c r="L6" s="9" t="s">
        <v>11</v>
      </c>
      <c r="M6" s="65">
        <f>K6*H6</f>
        <v>0</v>
      </c>
      <c r="N6" s="66" t="s">
        <v>857</v>
      </c>
      <c r="O6" s="67">
        <v>60</v>
      </c>
      <c r="P6" s="68">
        <f t="shared" si="1"/>
        <v>1.3076923076923075</v>
      </c>
      <c r="Q6" s="69">
        <f>(O6)*D6*K6</f>
        <v>0</v>
      </c>
      <c r="R6" s="73">
        <v>137</v>
      </c>
      <c r="S6" s="74">
        <v>0.12</v>
      </c>
      <c r="T6" s="75">
        <v>8.0000000000000004E-4</v>
      </c>
      <c r="U6" s="43">
        <f t="shared" si="6"/>
        <v>0</v>
      </c>
      <c r="V6" s="43">
        <f t="shared" si="7"/>
        <v>0</v>
      </c>
      <c r="X6" s="61">
        <v>26</v>
      </c>
      <c r="Y6" s="62">
        <v>312</v>
      </c>
      <c r="Z6" s="76">
        <v>18720</v>
      </c>
      <c r="AA6" s="64">
        <v>18720</v>
      </c>
    </row>
    <row r="7" spans="1:27" ht="4.5" customHeight="1" x14ac:dyDescent="0.25">
      <c r="A7" s="71"/>
      <c r="B7" s="72"/>
      <c r="D7" s="23"/>
      <c r="E7" s="24"/>
      <c r="F7" s="25"/>
      <c r="G7" s="61"/>
      <c r="H7" s="62"/>
      <c r="I7" s="76"/>
      <c r="J7" s="64"/>
      <c r="K7" s="10"/>
      <c r="M7" s="65"/>
      <c r="N7" s="66"/>
      <c r="O7" s="67"/>
      <c r="P7" s="68"/>
      <c r="Q7" s="69"/>
      <c r="R7" s="73"/>
      <c r="S7" s="74"/>
      <c r="T7" s="75"/>
      <c r="U7" s="43"/>
      <c r="V7" s="43"/>
      <c r="X7" s="61"/>
      <c r="Y7" s="62"/>
      <c r="Z7" s="76"/>
      <c r="AA7" s="64"/>
    </row>
    <row r="8" spans="1:27" s="58" customFormat="1" ht="12" x14ac:dyDescent="0.25">
      <c r="A8" s="77" t="s">
        <v>12</v>
      </c>
      <c r="C8" s="50"/>
      <c r="D8" s="20"/>
      <c r="E8" s="21"/>
      <c r="F8" s="22"/>
      <c r="G8" s="78"/>
      <c r="H8" s="78"/>
      <c r="I8" s="78"/>
      <c r="J8" s="79"/>
      <c r="K8" s="8"/>
      <c r="L8" s="80"/>
      <c r="M8" s="81"/>
      <c r="N8" s="82"/>
      <c r="O8" s="83"/>
      <c r="P8" s="84"/>
      <c r="Q8" s="85"/>
      <c r="R8" s="57" t="s">
        <v>3</v>
      </c>
      <c r="U8" s="43">
        <f t="shared" si="6"/>
        <v>0</v>
      </c>
      <c r="V8" s="43">
        <f t="shared" si="7"/>
        <v>0</v>
      </c>
      <c r="X8" s="78"/>
      <c r="Y8" s="78"/>
      <c r="Z8" s="78"/>
      <c r="AA8" s="79"/>
    </row>
    <row r="9" spans="1:27" x14ac:dyDescent="0.25">
      <c r="A9" s="59" t="s">
        <v>13</v>
      </c>
      <c r="B9" s="43" t="s">
        <v>746</v>
      </c>
      <c r="C9" s="60" t="s">
        <v>747</v>
      </c>
      <c r="D9" s="23">
        <v>4</v>
      </c>
      <c r="E9" s="24">
        <v>24</v>
      </c>
      <c r="F9" s="25">
        <v>8</v>
      </c>
      <c r="G9" s="61">
        <f t="shared" ref="G9:G10" si="8">X9-(X9*$N$1)</f>
        <v>13.75</v>
      </c>
      <c r="H9" s="61">
        <f t="shared" ref="H9:H10" si="9">Y9-(Y9*$N$1)</f>
        <v>55</v>
      </c>
      <c r="I9" s="61">
        <f t="shared" ref="I9:I10" si="10">Z9-(Z9*$N$1)</f>
        <v>1320</v>
      </c>
      <c r="J9" s="61">
        <f t="shared" ref="J9:J10" si="11">AA9-(AA9*$N$1)</f>
        <v>10560</v>
      </c>
      <c r="K9" s="10"/>
      <c r="L9" s="9" t="s">
        <v>6</v>
      </c>
      <c r="M9" s="65">
        <f>I9*K9</f>
        <v>0</v>
      </c>
      <c r="N9" s="66" t="s">
        <v>857</v>
      </c>
      <c r="O9" s="67">
        <v>30</v>
      </c>
      <c r="P9" s="68">
        <f>O9/G9-1</f>
        <v>1.1818181818181817</v>
      </c>
      <c r="Q9" s="69">
        <f t="shared" ref="Q9:Q19" si="12">(O9)*D9*E9*K9</f>
        <v>0</v>
      </c>
      <c r="R9" s="73">
        <v>224.333</v>
      </c>
      <c r="S9" s="86">
        <v>0.5</v>
      </c>
      <c r="T9" s="58">
        <v>2.8E-3</v>
      </c>
      <c r="U9" s="43">
        <f t="shared" si="6"/>
        <v>0</v>
      </c>
      <c r="V9" s="43">
        <f t="shared" si="7"/>
        <v>0</v>
      </c>
      <c r="X9" s="61">
        <v>13.75</v>
      </c>
      <c r="Y9" s="61">
        <v>55</v>
      </c>
      <c r="Z9" s="62">
        <v>1320</v>
      </c>
      <c r="AA9" s="64">
        <v>10560</v>
      </c>
    </row>
    <row r="10" spans="1:27" x14ac:dyDescent="0.25">
      <c r="A10" s="59" t="s">
        <v>14</v>
      </c>
      <c r="B10" s="43" t="s">
        <v>746</v>
      </c>
      <c r="C10" s="60" t="s">
        <v>748</v>
      </c>
      <c r="D10" s="23">
        <v>4</v>
      </c>
      <c r="E10" s="24">
        <v>16</v>
      </c>
      <c r="F10" s="25">
        <v>8</v>
      </c>
      <c r="G10" s="61">
        <f t="shared" si="8"/>
        <v>33.75</v>
      </c>
      <c r="H10" s="61">
        <f t="shared" si="9"/>
        <v>135</v>
      </c>
      <c r="I10" s="61">
        <f t="shared" si="10"/>
        <v>2160</v>
      </c>
      <c r="J10" s="61">
        <f t="shared" si="11"/>
        <v>17280</v>
      </c>
      <c r="K10" s="10"/>
      <c r="L10" s="9" t="s">
        <v>6</v>
      </c>
      <c r="M10" s="65">
        <f>I10*K10</f>
        <v>0</v>
      </c>
      <c r="N10" s="66" t="s">
        <v>857</v>
      </c>
      <c r="O10" s="67">
        <v>80</v>
      </c>
      <c r="P10" s="68">
        <f>O10/G10-1</f>
        <v>1.3703703703703702</v>
      </c>
      <c r="Q10" s="69">
        <f t="shared" si="12"/>
        <v>0</v>
      </c>
      <c r="R10" s="73">
        <v>204</v>
      </c>
      <c r="S10" s="86">
        <v>0.5</v>
      </c>
      <c r="T10" s="58">
        <v>2.8E-3</v>
      </c>
      <c r="U10" s="43">
        <f t="shared" si="6"/>
        <v>0</v>
      </c>
      <c r="V10" s="43">
        <f t="shared" si="7"/>
        <v>0</v>
      </c>
      <c r="X10" s="61">
        <v>33.75</v>
      </c>
      <c r="Y10" s="61">
        <v>135</v>
      </c>
      <c r="Z10" s="62">
        <v>2160</v>
      </c>
      <c r="AA10" s="64">
        <v>17280</v>
      </c>
    </row>
    <row r="11" spans="1:27" ht="4.5" customHeight="1" x14ac:dyDescent="0.25">
      <c r="A11" s="59"/>
      <c r="D11" s="23"/>
      <c r="E11" s="24"/>
      <c r="F11" s="25"/>
      <c r="G11" s="61"/>
      <c r="H11" s="61"/>
      <c r="I11" s="62"/>
      <c r="J11" s="64"/>
      <c r="K11" s="10"/>
      <c r="M11" s="65"/>
      <c r="N11" s="66"/>
      <c r="O11" s="67"/>
      <c r="P11" s="68"/>
      <c r="Q11" s="69"/>
      <c r="R11" s="73"/>
      <c r="S11" s="86"/>
      <c r="T11" s="58"/>
      <c r="U11" s="43"/>
      <c r="V11" s="43"/>
      <c r="X11" s="61"/>
      <c r="Y11" s="61"/>
      <c r="Z11" s="62"/>
      <c r="AA11" s="64"/>
    </row>
    <row r="12" spans="1:27" s="58" customFormat="1" ht="12" x14ac:dyDescent="0.25">
      <c r="A12" s="77" t="s">
        <v>803</v>
      </c>
      <c r="C12" s="50"/>
      <c r="D12" s="20"/>
      <c r="E12" s="21"/>
      <c r="F12" s="22"/>
      <c r="G12" s="78"/>
      <c r="H12" s="78"/>
      <c r="I12" s="78"/>
      <c r="J12" s="79"/>
      <c r="K12" s="8"/>
      <c r="L12" s="9"/>
      <c r="M12" s="81"/>
      <c r="N12" s="82"/>
      <c r="O12" s="83"/>
      <c r="P12" s="84"/>
      <c r="Q12" s="85"/>
      <c r="R12" s="57" t="s">
        <v>3</v>
      </c>
      <c r="U12" s="43">
        <f t="shared" si="6"/>
        <v>0</v>
      </c>
      <c r="V12" s="43">
        <f t="shared" si="7"/>
        <v>0</v>
      </c>
      <c r="X12" s="78"/>
      <c r="Y12" s="78"/>
      <c r="Z12" s="78"/>
      <c r="AA12" s="79"/>
    </row>
    <row r="13" spans="1:27" x14ac:dyDescent="0.25">
      <c r="A13" s="71" t="s">
        <v>15</v>
      </c>
      <c r="B13" s="72" t="s">
        <v>16</v>
      </c>
      <c r="D13" s="23">
        <v>10</v>
      </c>
      <c r="E13" s="24">
        <v>60</v>
      </c>
      <c r="F13" s="25">
        <v>24</v>
      </c>
      <c r="G13" s="61">
        <f t="shared" ref="G13:G21" si="13">X13-(X13*$N$1)</f>
        <v>0.55000000000000004</v>
      </c>
      <c r="H13" s="61">
        <f t="shared" ref="H13:H21" si="14">Y13-(Y13*$N$1)</f>
        <v>5.5</v>
      </c>
      <c r="I13" s="61">
        <f t="shared" ref="I13:I21" si="15">Z13-(Z13*$N$1)</f>
        <v>330</v>
      </c>
      <c r="J13" s="61">
        <f t="shared" ref="J13:J21" si="16">AA13-(AA13*$N$1)</f>
        <v>7920</v>
      </c>
      <c r="K13" s="10"/>
      <c r="L13" s="9" t="s">
        <v>6</v>
      </c>
      <c r="M13" s="65">
        <f t="shared" ref="M13:M19" si="17">I13*K13</f>
        <v>0</v>
      </c>
      <c r="N13" s="66" t="s">
        <v>857</v>
      </c>
      <c r="O13" s="67">
        <v>3</v>
      </c>
      <c r="P13" s="68">
        <f t="shared" ref="P13:P21" si="18">O13/G13-1</f>
        <v>4.4545454545454541</v>
      </c>
      <c r="Q13" s="69">
        <f>(O13)*D13*E13*K13</f>
        <v>0</v>
      </c>
      <c r="R13" s="73">
        <v>19.5</v>
      </c>
      <c r="S13" s="87">
        <v>0.5</v>
      </c>
      <c r="T13" s="75">
        <v>1.1000000000000001E-3</v>
      </c>
      <c r="U13" s="43">
        <f t="shared" si="6"/>
        <v>0</v>
      </c>
      <c r="V13" s="43">
        <f t="shared" si="7"/>
        <v>0</v>
      </c>
      <c r="X13" s="61">
        <v>0.55000000000000004</v>
      </c>
      <c r="Y13" s="63">
        <v>5.5</v>
      </c>
      <c r="Z13" s="62">
        <v>330</v>
      </c>
      <c r="AA13" s="64">
        <v>7920</v>
      </c>
    </row>
    <row r="14" spans="1:27" x14ac:dyDescent="0.25">
      <c r="A14" s="71" t="s">
        <v>17</v>
      </c>
      <c r="B14" s="72" t="s">
        <v>16</v>
      </c>
      <c r="D14" s="23">
        <v>60</v>
      </c>
      <c r="E14" s="24">
        <v>10</v>
      </c>
      <c r="F14" s="25">
        <v>24</v>
      </c>
      <c r="G14" s="61">
        <f t="shared" si="13"/>
        <v>0.6</v>
      </c>
      <c r="H14" s="61">
        <f t="shared" si="14"/>
        <v>36</v>
      </c>
      <c r="I14" s="61">
        <f t="shared" si="15"/>
        <v>360</v>
      </c>
      <c r="J14" s="61">
        <f t="shared" si="16"/>
        <v>8640</v>
      </c>
      <c r="K14" s="10"/>
      <c r="L14" s="9" t="s">
        <v>6</v>
      </c>
      <c r="M14" s="65">
        <f t="shared" si="17"/>
        <v>0</v>
      </c>
      <c r="N14" s="88" t="s">
        <v>857</v>
      </c>
      <c r="O14" s="67">
        <v>3</v>
      </c>
      <c r="P14" s="68">
        <f t="shared" si="18"/>
        <v>4</v>
      </c>
      <c r="Q14" s="69">
        <f t="shared" si="12"/>
        <v>0</v>
      </c>
      <c r="R14" s="73">
        <v>458.4</v>
      </c>
      <c r="S14" s="74">
        <v>0.48</v>
      </c>
      <c r="T14" s="75">
        <v>1.1000000000000001E-3</v>
      </c>
      <c r="U14" s="43">
        <f t="shared" si="6"/>
        <v>0</v>
      </c>
      <c r="V14" s="43">
        <f t="shared" si="7"/>
        <v>0</v>
      </c>
      <c r="X14" s="61">
        <v>0.6</v>
      </c>
      <c r="Y14" s="63">
        <v>36</v>
      </c>
      <c r="Z14" s="62">
        <v>360</v>
      </c>
      <c r="AA14" s="64">
        <v>8640</v>
      </c>
    </row>
    <row r="15" spans="1:27" x14ac:dyDescent="0.25">
      <c r="A15" s="89" t="s">
        <v>18</v>
      </c>
      <c r="B15" s="72" t="s">
        <v>19</v>
      </c>
      <c r="D15" s="23">
        <v>20</v>
      </c>
      <c r="E15" s="24">
        <v>30</v>
      </c>
      <c r="F15" s="25">
        <v>25</v>
      </c>
      <c r="G15" s="61">
        <f t="shared" si="13"/>
        <v>1.2</v>
      </c>
      <c r="H15" s="61">
        <f t="shared" si="14"/>
        <v>24</v>
      </c>
      <c r="I15" s="61">
        <f t="shared" si="15"/>
        <v>720</v>
      </c>
      <c r="J15" s="61">
        <f t="shared" si="16"/>
        <v>18000</v>
      </c>
      <c r="K15" s="10"/>
      <c r="L15" s="9" t="s">
        <v>6</v>
      </c>
      <c r="M15" s="65">
        <f t="shared" si="17"/>
        <v>0</v>
      </c>
      <c r="N15" s="88" t="s">
        <v>857</v>
      </c>
      <c r="O15" s="67">
        <v>5</v>
      </c>
      <c r="P15" s="68">
        <f t="shared" si="18"/>
        <v>3.166666666666667</v>
      </c>
      <c r="Q15" s="69">
        <f t="shared" si="12"/>
        <v>0</v>
      </c>
      <c r="R15" s="73">
        <v>155.86699999999999</v>
      </c>
      <c r="S15" s="74">
        <v>1.1200000000000001</v>
      </c>
      <c r="T15" s="75">
        <v>1.9E-3</v>
      </c>
      <c r="U15" s="43">
        <f t="shared" si="6"/>
        <v>0</v>
      </c>
      <c r="V15" s="43">
        <f t="shared" si="7"/>
        <v>0</v>
      </c>
      <c r="X15" s="61">
        <v>1.2</v>
      </c>
      <c r="Y15" s="63">
        <v>24</v>
      </c>
      <c r="Z15" s="62">
        <v>720</v>
      </c>
      <c r="AA15" s="64">
        <v>18000</v>
      </c>
    </row>
    <row r="16" spans="1:27" x14ac:dyDescent="0.25">
      <c r="A16" s="71" t="s">
        <v>20</v>
      </c>
      <c r="B16" s="72" t="s">
        <v>21</v>
      </c>
      <c r="D16" s="23">
        <v>20</v>
      </c>
      <c r="E16" s="24">
        <v>10</v>
      </c>
      <c r="F16" s="25">
        <v>25</v>
      </c>
      <c r="G16" s="61">
        <f t="shared" si="13"/>
        <v>2</v>
      </c>
      <c r="H16" s="61">
        <f t="shared" si="14"/>
        <v>40</v>
      </c>
      <c r="I16" s="61">
        <f t="shared" si="15"/>
        <v>400</v>
      </c>
      <c r="J16" s="61">
        <f t="shared" si="16"/>
        <v>10000</v>
      </c>
      <c r="K16" s="10"/>
      <c r="L16" s="9" t="s">
        <v>6</v>
      </c>
      <c r="M16" s="65">
        <f t="shared" si="17"/>
        <v>0</v>
      </c>
      <c r="N16" s="66" t="s">
        <v>857</v>
      </c>
      <c r="O16" s="67">
        <v>8</v>
      </c>
      <c r="P16" s="68">
        <f t="shared" si="18"/>
        <v>3</v>
      </c>
      <c r="Q16" s="69">
        <f t="shared" si="12"/>
        <v>0</v>
      </c>
      <c r="R16" s="73">
        <v>137.80000000000001</v>
      </c>
      <c r="S16" s="74">
        <v>0.76</v>
      </c>
      <c r="T16" s="75">
        <v>1.4E-3</v>
      </c>
      <c r="U16" s="43">
        <f t="shared" si="6"/>
        <v>0</v>
      </c>
      <c r="V16" s="43">
        <f t="shared" si="7"/>
        <v>0</v>
      </c>
      <c r="X16" s="61">
        <v>2</v>
      </c>
      <c r="Y16" s="63">
        <v>40</v>
      </c>
      <c r="Z16" s="62">
        <v>400</v>
      </c>
      <c r="AA16" s="64">
        <v>10000</v>
      </c>
    </row>
    <row r="17" spans="1:27" x14ac:dyDescent="0.25">
      <c r="A17" s="89" t="s">
        <v>22</v>
      </c>
      <c r="B17" s="72" t="s">
        <v>23</v>
      </c>
      <c r="D17" s="23">
        <v>6</v>
      </c>
      <c r="E17" s="24">
        <v>20</v>
      </c>
      <c r="F17" s="25">
        <v>50</v>
      </c>
      <c r="G17" s="61">
        <f t="shared" si="13"/>
        <v>2.75</v>
      </c>
      <c r="H17" s="61">
        <f t="shared" si="14"/>
        <v>16.5</v>
      </c>
      <c r="I17" s="61">
        <f t="shared" si="15"/>
        <v>330</v>
      </c>
      <c r="J17" s="61">
        <f t="shared" si="16"/>
        <v>16500</v>
      </c>
      <c r="K17" s="10"/>
      <c r="L17" s="9" t="s">
        <v>6</v>
      </c>
      <c r="M17" s="65">
        <f t="shared" si="17"/>
        <v>0</v>
      </c>
      <c r="N17" s="66" t="s">
        <v>857</v>
      </c>
      <c r="O17" s="67">
        <v>10</v>
      </c>
      <c r="P17" s="68">
        <f t="shared" si="18"/>
        <v>2.6363636363636362</v>
      </c>
      <c r="Q17" s="69">
        <f t="shared" si="12"/>
        <v>0</v>
      </c>
      <c r="R17" s="73">
        <v>732.95</v>
      </c>
      <c r="S17" s="87">
        <v>0.5</v>
      </c>
      <c r="T17" s="90">
        <v>1E-3</v>
      </c>
      <c r="U17" s="43">
        <f t="shared" si="6"/>
        <v>0</v>
      </c>
      <c r="V17" s="43">
        <f t="shared" si="7"/>
        <v>0</v>
      </c>
      <c r="X17" s="61">
        <v>2.75</v>
      </c>
      <c r="Y17" s="63">
        <v>16.5</v>
      </c>
      <c r="Z17" s="62">
        <v>330</v>
      </c>
      <c r="AA17" s="64">
        <v>16500</v>
      </c>
    </row>
    <row r="18" spans="1:27" x14ac:dyDescent="0.25">
      <c r="A18" s="89" t="s">
        <v>24</v>
      </c>
      <c r="B18" s="72" t="s">
        <v>25</v>
      </c>
      <c r="D18" s="23">
        <v>6</v>
      </c>
      <c r="E18" s="24">
        <v>20</v>
      </c>
      <c r="F18" s="25">
        <v>25</v>
      </c>
      <c r="G18" s="61">
        <f t="shared" si="13"/>
        <v>5.1000000000000005</v>
      </c>
      <c r="H18" s="61">
        <f t="shared" si="14"/>
        <v>30.6</v>
      </c>
      <c r="I18" s="61">
        <f t="shared" si="15"/>
        <v>612</v>
      </c>
      <c r="J18" s="61">
        <f t="shared" si="16"/>
        <v>15300</v>
      </c>
      <c r="K18" s="10"/>
      <c r="L18" s="9" t="s">
        <v>6</v>
      </c>
      <c r="M18" s="65">
        <f t="shared" si="17"/>
        <v>0</v>
      </c>
      <c r="N18" s="66" t="s">
        <v>857</v>
      </c>
      <c r="O18" s="67">
        <v>15</v>
      </c>
      <c r="P18" s="68">
        <f t="shared" si="18"/>
        <v>1.9411764705882351</v>
      </c>
      <c r="Q18" s="69">
        <f t="shared" si="12"/>
        <v>0</v>
      </c>
      <c r="R18" s="73">
        <v>205.25</v>
      </c>
      <c r="S18" s="74">
        <v>0.92</v>
      </c>
      <c r="T18" s="75">
        <v>1.5E-3</v>
      </c>
      <c r="U18" s="43">
        <f t="shared" si="6"/>
        <v>0</v>
      </c>
      <c r="V18" s="43">
        <f t="shared" si="7"/>
        <v>0</v>
      </c>
      <c r="X18" s="61">
        <v>5.1000000000000005</v>
      </c>
      <c r="Y18" s="63">
        <v>30.6</v>
      </c>
      <c r="Z18" s="62">
        <v>612</v>
      </c>
      <c r="AA18" s="64">
        <v>15300</v>
      </c>
    </row>
    <row r="19" spans="1:27" x14ac:dyDescent="0.25">
      <c r="A19" s="71" t="s">
        <v>26</v>
      </c>
      <c r="B19" s="72" t="s">
        <v>27</v>
      </c>
      <c r="D19" s="23">
        <v>12</v>
      </c>
      <c r="E19" s="24">
        <v>24</v>
      </c>
      <c r="F19" s="25">
        <v>8</v>
      </c>
      <c r="G19" s="61">
        <f t="shared" si="13"/>
        <v>4.4000000000000004</v>
      </c>
      <c r="H19" s="61">
        <f t="shared" si="14"/>
        <v>52.800000000000004</v>
      </c>
      <c r="I19" s="61">
        <f t="shared" si="15"/>
        <v>1267.2</v>
      </c>
      <c r="J19" s="61">
        <f t="shared" si="16"/>
        <v>10137.6</v>
      </c>
      <c r="K19" s="10"/>
      <c r="L19" s="9" t="s">
        <v>6</v>
      </c>
      <c r="M19" s="65">
        <f t="shared" si="17"/>
        <v>0</v>
      </c>
      <c r="N19" s="66" t="s">
        <v>857</v>
      </c>
      <c r="O19" s="67">
        <v>15</v>
      </c>
      <c r="P19" s="68">
        <f t="shared" si="18"/>
        <v>2.4090909090909087</v>
      </c>
      <c r="Q19" s="69">
        <f t="shared" si="12"/>
        <v>0</v>
      </c>
      <c r="R19" s="73" t="s">
        <v>3</v>
      </c>
      <c r="S19" s="74">
        <v>3.13</v>
      </c>
      <c r="T19" s="75">
        <v>4.5999999999999999E-3</v>
      </c>
      <c r="U19" s="43">
        <f t="shared" si="6"/>
        <v>0</v>
      </c>
      <c r="V19" s="43">
        <f t="shared" si="7"/>
        <v>0</v>
      </c>
      <c r="X19" s="61">
        <v>4.4000000000000004</v>
      </c>
      <c r="Y19" s="63">
        <v>52.800000000000004</v>
      </c>
      <c r="Z19" s="62">
        <v>1267.2</v>
      </c>
      <c r="AA19" s="64">
        <v>10137.6</v>
      </c>
    </row>
    <row r="20" spans="1:27" x14ac:dyDescent="0.25">
      <c r="A20" s="71" t="s">
        <v>28</v>
      </c>
      <c r="B20" s="72" t="s">
        <v>29</v>
      </c>
      <c r="D20" s="23">
        <v>6</v>
      </c>
      <c r="E20" s="24">
        <v>50</v>
      </c>
      <c r="F20" s="25">
        <v>1</v>
      </c>
      <c r="G20" s="61">
        <f t="shared" si="13"/>
        <v>23</v>
      </c>
      <c r="H20" s="61">
        <f t="shared" si="14"/>
        <v>138</v>
      </c>
      <c r="I20" s="61">
        <f t="shared" si="15"/>
        <v>6900</v>
      </c>
      <c r="J20" s="61">
        <f t="shared" si="16"/>
        <v>6900</v>
      </c>
      <c r="K20" s="10"/>
      <c r="L20" s="9" t="s">
        <v>11</v>
      </c>
      <c r="M20" s="65">
        <f>K20*H20</f>
        <v>0</v>
      </c>
      <c r="N20" s="66" t="s">
        <v>857</v>
      </c>
      <c r="O20" s="67">
        <v>70</v>
      </c>
      <c r="P20" s="68">
        <f t="shared" si="18"/>
        <v>2.0434782608695654</v>
      </c>
      <c r="Q20" s="69">
        <f t="shared" ref="Q20:Q21" si="19">(O20)*D20*K20</f>
        <v>0</v>
      </c>
      <c r="R20" s="73" t="s">
        <v>3</v>
      </c>
      <c r="S20" s="87">
        <v>0.2</v>
      </c>
      <c r="T20" s="75">
        <v>2.9999999999999997E-4</v>
      </c>
      <c r="U20" s="43">
        <f t="shared" si="6"/>
        <v>0</v>
      </c>
      <c r="V20" s="43">
        <f t="shared" si="7"/>
        <v>0</v>
      </c>
      <c r="X20" s="61">
        <v>23</v>
      </c>
      <c r="Y20" s="62">
        <v>138</v>
      </c>
      <c r="Z20" s="76">
        <v>6900</v>
      </c>
      <c r="AA20" s="64">
        <v>6900</v>
      </c>
    </row>
    <row r="21" spans="1:27" x14ac:dyDescent="0.25">
      <c r="A21" s="71" t="s">
        <v>30</v>
      </c>
      <c r="B21" s="72" t="s">
        <v>31</v>
      </c>
      <c r="D21" s="23">
        <v>5</v>
      </c>
      <c r="E21" s="24">
        <v>48</v>
      </c>
      <c r="F21" s="25">
        <v>1</v>
      </c>
      <c r="G21" s="61">
        <f t="shared" si="13"/>
        <v>65</v>
      </c>
      <c r="H21" s="61">
        <f t="shared" si="14"/>
        <v>325</v>
      </c>
      <c r="I21" s="61">
        <f t="shared" si="15"/>
        <v>15600</v>
      </c>
      <c r="J21" s="61">
        <f t="shared" si="16"/>
        <v>15600</v>
      </c>
      <c r="K21" s="10"/>
      <c r="L21" s="9" t="s">
        <v>11</v>
      </c>
      <c r="M21" s="65">
        <f>K21*H21</f>
        <v>0</v>
      </c>
      <c r="N21" s="66" t="s">
        <v>857</v>
      </c>
      <c r="O21" s="67">
        <v>190</v>
      </c>
      <c r="P21" s="68">
        <f t="shared" si="18"/>
        <v>1.9230769230769229</v>
      </c>
      <c r="Q21" s="69">
        <f t="shared" si="19"/>
        <v>0</v>
      </c>
      <c r="R21" s="73">
        <v>667.6</v>
      </c>
      <c r="S21" s="87">
        <v>0.4</v>
      </c>
      <c r="T21" s="75">
        <v>6.9999999999999999E-4</v>
      </c>
      <c r="U21" s="43">
        <f t="shared" si="6"/>
        <v>0</v>
      </c>
      <c r="V21" s="43">
        <f t="shared" si="7"/>
        <v>0</v>
      </c>
      <c r="X21" s="61">
        <v>65</v>
      </c>
      <c r="Y21" s="62">
        <v>325</v>
      </c>
      <c r="Z21" s="76">
        <v>15600</v>
      </c>
      <c r="AA21" s="64">
        <v>15600</v>
      </c>
    </row>
    <row r="22" spans="1:27" s="58" customFormat="1" ht="12" x14ac:dyDescent="0.25">
      <c r="A22" s="77" t="s">
        <v>804</v>
      </c>
      <c r="C22" s="50"/>
      <c r="D22" s="20"/>
      <c r="E22" s="21"/>
      <c r="F22" s="22"/>
      <c r="G22" s="78"/>
      <c r="H22" s="78"/>
      <c r="I22" s="78"/>
      <c r="J22" s="79"/>
      <c r="K22" s="8"/>
      <c r="L22" s="9"/>
      <c r="M22" s="81"/>
      <c r="N22" s="91"/>
      <c r="O22" s="92"/>
      <c r="P22" s="93"/>
      <c r="Q22" s="56"/>
      <c r="R22" s="57" t="s">
        <v>3</v>
      </c>
      <c r="U22" s="43">
        <f t="shared" si="6"/>
        <v>0</v>
      </c>
      <c r="V22" s="43">
        <f t="shared" si="7"/>
        <v>0</v>
      </c>
      <c r="X22" s="78"/>
      <c r="Y22" s="78"/>
      <c r="Z22" s="78"/>
      <c r="AA22" s="79"/>
    </row>
    <row r="23" spans="1:27" x14ac:dyDescent="0.25">
      <c r="A23" s="71" t="s">
        <v>32</v>
      </c>
      <c r="B23" s="72" t="s">
        <v>33</v>
      </c>
      <c r="C23" s="94" t="s">
        <v>745</v>
      </c>
      <c r="D23" s="23">
        <v>12</v>
      </c>
      <c r="E23" s="24">
        <v>12</v>
      </c>
      <c r="F23" s="25">
        <v>25</v>
      </c>
      <c r="G23" s="61">
        <f t="shared" ref="G23:G35" si="20">X23-(X23*$N$1)</f>
        <v>2.8000000000000003</v>
      </c>
      <c r="H23" s="61">
        <f t="shared" ref="H23:H35" si="21">Y23-(Y23*$N$1)</f>
        <v>33.6</v>
      </c>
      <c r="I23" s="61">
        <f t="shared" ref="I23:I35" si="22">Z23-(Z23*$N$1)</f>
        <v>403.2</v>
      </c>
      <c r="J23" s="61">
        <f t="shared" ref="J23:J35" si="23">AA23-(AA23*$N$1)</f>
        <v>10080</v>
      </c>
      <c r="K23" s="10"/>
      <c r="L23" s="9" t="s">
        <v>6</v>
      </c>
      <c r="M23" s="65">
        <f t="shared" ref="M23:M24" si="24">I23*K23</f>
        <v>0</v>
      </c>
      <c r="N23" s="66" t="s">
        <v>857</v>
      </c>
      <c r="O23" s="67">
        <v>7</v>
      </c>
      <c r="P23" s="68">
        <f t="shared" ref="P23:P35" si="25">O23/G23-1</f>
        <v>1.4999999999999996</v>
      </c>
      <c r="Q23" s="69">
        <f t="shared" ref="Q23:Q24" si="26">(O23)*D23*E23*K23</f>
        <v>0</v>
      </c>
      <c r="R23" s="73">
        <v>316.2</v>
      </c>
      <c r="S23" s="74">
        <v>0.32</v>
      </c>
      <c r="T23" s="75">
        <v>1.1999999999999999E-3</v>
      </c>
      <c r="U23" s="43">
        <f t="shared" si="6"/>
        <v>0</v>
      </c>
      <c r="V23" s="43">
        <f t="shared" si="7"/>
        <v>0</v>
      </c>
      <c r="X23" s="61">
        <v>2.8000000000000003</v>
      </c>
      <c r="Y23" s="63">
        <v>33.6</v>
      </c>
      <c r="Z23" s="62">
        <v>403.2</v>
      </c>
      <c r="AA23" s="64">
        <v>10080</v>
      </c>
    </row>
    <row r="24" spans="1:27" x14ac:dyDescent="0.25">
      <c r="A24" s="71" t="s">
        <v>34</v>
      </c>
      <c r="B24" s="72" t="s">
        <v>35</v>
      </c>
      <c r="C24" s="94" t="s">
        <v>744</v>
      </c>
      <c r="D24" s="23">
        <v>12</v>
      </c>
      <c r="E24" s="24">
        <v>12</v>
      </c>
      <c r="F24" s="25">
        <v>20</v>
      </c>
      <c r="G24" s="61">
        <f t="shared" si="20"/>
        <v>3.6999999999999997</v>
      </c>
      <c r="H24" s="61">
        <f t="shared" si="21"/>
        <v>44.4</v>
      </c>
      <c r="I24" s="61">
        <f t="shared" si="22"/>
        <v>532.79999999999995</v>
      </c>
      <c r="J24" s="61">
        <f t="shared" si="23"/>
        <v>10656</v>
      </c>
      <c r="K24" s="10"/>
      <c r="L24" s="9" t="s">
        <v>6</v>
      </c>
      <c r="M24" s="65">
        <f t="shared" si="24"/>
        <v>0</v>
      </c>
      <c r="N24" s="66" t="s">
        <v>857</v>
      </c>
      <c r="O24" s="67">
        <v>10</v>
      </c>
      <c r="P24" s="68">
        <f t="shared" si="25"/>
        <v>1.7027027027027031</v>
      </c>
      <c r="Q24" s="69">
        <f t="shared" si="26"/>
        <v>0</v>
      </c>
      <c r="R24" s="73">
        <v>292.03300000000002</v>
      </c>
      <c r="S24" s="87">
        <v>0.5</v>
      </c>
      <c r="T24" s="75">
        <v>2.0999999999999999E-3</v>
      </c>
      <c r="U24" s="43">
        <f t="shared" si="6"/>
        <v>0</v>
      </c>
      <c r="V24" s="43">
        <f t="shared" si="7"/>
        <v>0</v>
      </c>
      <c r="X24" s="61">
        <v>3.6999999999999997</v>
      </c>
      <c r="Y24" s="63">
        <v>44.4</v>
      </c>
      <c r="Z24" s="62">
        <v>532.79999999999995</v>
      </c>
      <c r="AA24" s="64">
        <v>10656</v>
      </c>
    </row>
    <row r="25" spans="1:27" x14ac:dyDescent="0.25">
      <c r="A25" s="71" t="s">
        <v>36</v>
      </c>
      <c r="B25" s="72" t="s">
        <v>37</v>
      </c>
      <c r="C25" s="94" t="s">
        <v>743</v>
      </c>
      <c r="D25" s="23">
        <v>6</v>
      </c>
      <c r="E25" s="24">
        <v>96</v>
      </c>
      <c r="F25" s="25">
        <v>1</v>
      </c>
      <c r="G25" s="61">
        <f t="shared" si="20"/>
        <v>19</v>
      </c>
      <c r="H25" s="61">
        <f t="shared" si="21"/>
        <v>114</v>
      </c>
      <c r="I25" s="61">
        <f t="shared" si="22"/>
        <v>10944</v>
      </c>
      <c r="J25" s="61">
        <f t="shared" si="23"/>
        <v>10944</v>
      </c>
      <c r="K25" s="10"/>
      <c r="L25" s="9" t="s">
        <v>11</v>
      </c>
      <c r="M25" s="65">
        <f t="shared" ref="M25:M42" si="27">K25*H25</f>
        <v>0</v>
      </c>
      <c r="N25" s="66" t="s">
        <v>857</v>
      </c>
      <c r="O25" s="67">
        <v>60</v>
      </c>
      <c r="P25" s="68">
        <f t="shared" si="25"/>
        <v>2.1578947368421053</v>
      </c>
      <c r="Q25" s="69">
        <f t="shared" ref="Q25" si="28">(O25-G25)*D25*K25</f>
        <v>0</v>
      </c>
      <c r="R25" s="73">
        <v>1890</v>
      </c>
      <c r="S25" s="87">
        <v>0.1</v>
      </c>
      <c r="T25" s="75">
        <v>4.0000000000000002E-4</v>
      </c>
      <c r="U25" s="43">
        <f t="shared" si="6"/>
        <v>0</v>
      </c>
      <c r="V25" s="43">
        <f t="shared" si="7"/>
        <v>0</v>
      </c>
      <c r="X25" s="61">
        <v>19</v>
      </c>
      <c r="Y25" s="62">
        <v>114</v>
      </c>
      <c r="Z25" s="76">
        <v>10944</v>
      </c>
      <c r="AA25" s="64">
        <v>10944</v>
      </c>
    </row>
    <row r="26" spans="1:27" x14ac:dyDescent="0.25">
      <c r="A26" s="71" t="s">
        <v>38</v>
      </c>
      <c r="B26" s="72" t="s">
        <v>39</v>
      </c>
      <c r="C26" s="94" t="s">
        <v>743</v>
      </c>
      <c r="D26" s="23">
        <v>6</v>
      </c>
      <c r="E26" s="24">
        <v>96</v>
      </c>
      <c r="F26" s="25">
        <v>1</v>
      </c>
      <c r="G26" s="61">
        <f t="shared" si="20"/>
        <v>27</v>
      </c>
      <c r="H26" s="61">
        <f t="shared" si="21"/>
        <v>162</v>
      </c>
      <c r="I26" s="61">
        <f t="shared" si="22"/>
        <v>15552</v>
      </c>
      <c r="J26" s="61">
        <f t="shared" si="23"/>
        <v>15552</v>
      </c>
      <c r="K26" s="10"/>
      <c r="L26" s="9" t="s">
        <v>11</v>
      </c>
      <c r="M26" s="65">
        <f t="shared" si="27"/>
        <v>0</v>
      </c>
      <c r="N26" s="66" t="s">
        <v>857</v>
      </c>
      <c r="O26" s="67">
        <v>80</v>
      </c>
      <c r="P26" s="68">
        <f t="shared" si="25"/>
        <v>1.9629629629629628</v>
      </c>
      <c r="Q26" s="69">
        <f t="shared" ref="Q26:Q42" si="29">(O26)*D26*K26</f>
        <v>0</v>
      </c>
      <c r="R26" s="73">
        <v>2191</v>
      </c>
      <c r="S26" s="74">
        <v>0.11</v>
      </c>
      <c r="T26" s="75">
        <v>5.0000000000000001E-4</v>
      </c>
      <c r="U26" s="43">
        <f t="shared" si="6"/>
        <v>0</v>
      </c>
      <c r="V26" s="43">
        <f t="shared" si="7"/>
        <v>0</v>
      </c>
      <c r="X26" s="61">
        <v>27</v>
      </c>
      <c r="Y26" s="62">
        <v>162</v>
      </c>
      <c r="Z26" s="76">
        <v>15552</v>
      </c>
      <c r="AA26" s="64">
        <v>15552</v>
      </c>
    </row>
    <row r="27" spans="1:27" x14ac:dyDescent="0.25">
      <c r="A27" s="71" t="s">
        <v>40</v>
      </c>
      <c r="B27" s="72" t="s">
        <v>41</v>
      </c>
      <c r="C27" s="94" t="s">
        <v>742</v>
      </c>
      <c r="D27" s="23">
        <v>12</v>
      </c>
      <c r="E27" s="24">
        <v>48</v>
      </c>
      <c r="F27" s="25">
        <v>1</v>
      </c>
      <c r="G27" s="61">
        <f t="shared" si="20"/>
        <v>30</v>
      </c>
      <c r="H27" s="61">
        <f t="shared" si="21"/>
        <v>360</v>
      </c>
      <c r="I27" s="61">
        <f t="shared" si="22"/>
        <v>17280</v>
      </c>
      <c r="J27" s="61">
        <f t="shared" si="23"/>
        <v>17280</v>
      </c>
      <c r="K27" s="10"/>
      <c r="L27" s="9" t="s">
        <v>11</v>
      </c>
      <c r="M27" s="65">
        <f t="shared" si="27"/>
        <v>0</v>
      </c>
      <c r="N27" s="66" t="s">
        <v>857</v>
      </c>
      <c r="O27" s="67">
        <v>90</v>
      </c>
      <c r="P27" s="68">
        <f t="shared" si="25"/>
        <v>2</v>
      </c>
      <c r="Q27" s="69">
        <f t="shared" si="29"/>
        <v>0</v>
      </c>
      <c r="R27" s="73">
        <v>869.91700000000003</v>
      </c>
      <c r="S27" s="74">
        <v>0.21</v>
      </c>
      <c r="T27" s="75">
        <v>1.1999999999999999E-3</v>
      </c>
      <c r="U27" s="43">
        <f t="shared" si="6"/>
        <v>0</v>
      </c>
      <c r="V27" s="43">
        <f t="shared" si="7"/>
        <v>0</v>
      </c>
      <c r="X27" s="61">
        <v>30</v>
      </c>
      <c r="Y27" s="62">
        <v>360</v>
      </c>
      <c r="Z27" s="76">
        <v>17280</v>
      </c>
      <c r="AA27" s="64">
        <v>17280</v>
      </c>
    </row>
    <row r="28" spans="1:27" x14ac:dyDescent="0.25">
      <c r="A28" s="71" t="s">
        <v>42</v>
      </c>
      <c r="B28" s="72" t="s">
        <v>43</v>
      </c>
      <c r="C28" s="94" t="s">
        <v>741</v>
      </c>
      <c r="D28" s="23">
        <v>6</v>
      </c>
      <c r="E28" s="24">
        <v>36</v>
      </c>
      <c r="F28" s="25">
        <v>1</v>
      </c>
      <c r="G28" s="61">
        <f t="shared" si="20"/>
        <v>90</v>
      </c>
      <c r="H28" s="61">
        <f t="shared" si="21"/>
        <v>540</v>
      </c>
      <c r="I28" s="61">
        <f t="shared" si="22"/>
        <v>19440</v>
      </c>
      <c r="J28" s="61">
        <f t="shared" si="23"/>
        <v>19440</v>
      </c>
      <c r="K28" s="10"/>
      <c r="L28" s="9" t="s">
        <v>11</v>
      </c>
      <c r="M28" s="65">
        <f t="shared" si="27"/>
        <v>0</v>
      </c>
      <c r="N28" s="66" t="s">
        <v>857</v>
      </c>
      <c r="O28" s="67">
        <v>250</v>
      </c>
      <c r="P28" s="68">
        <f t="shared" si="25"/>
        <v>1.7777777777777777</v>
      </c>
      <c r="Q28" s="69">
        <f t="shared" si="29"/>
        <v>0</v>
      </c>
      <c r="R28" s="73">
        <v>815</v>
      </c>
      <c r="S28" s="74">
        <v>0.25</v>
      </c>
      <c r="T28" s="75">
        <v>1.6000000000000001E-3</v>
      </c>
      <c r="U28" s="43">
        <f t="shared" si="6"/>
        <v>0</v>
      </c>
      <c r="V28" s="43">
        <f t="shared" si="7"/>
        <v>0</v>
      </c>
      <c r="X28" s="61">
        <v>90</v>
      </c>
      <c r="Y28" s="62">
        <v>540</v>
      </c>
      <c r="Z28" s="76">
        <v>19440</v>
      </c>
      <c r="AA28" s="64">
        <v>19440</v>
      </c>
    </row>
    <row r="29" spans="1:27" x14ac:dyDescent="0.25">
      <c r="A29" s="71" t="s">
        <v>44</v>
      </c>
      <c r="B29" s="72" t="s">
        <v>45</v>
      </c>
      <c r="C29" s="95" t="s">
        <v>740</v>
      </c>
      <c r="D29" s="23">
        <v>6</v>
      </c>
      <c r="E29" s="24">
        <v>32</v>
      </c>
      <c r="F29" s="25">
        <v>1</v>
      </c>
      <c r="G29" s="61">
        <f t="shared" si="20"/>
        <v>100</v>
      </c>
      <c r="H29" s="61">
        <f t="shared" si="21"/>
        <v>600</v>
      </c>
      <c r="I29" s="61">
        <f t="shared" si="22"/>
        <v>19200</v>
      </c>
      <c r="J29" s="61">
        <f t="shared" si="23"/>
        <v>19200</v>
      </c>
      <c r="K29" s="10"/>
      <c r="L29" s="9" t="s">
        <v>11</v>
      </c>
      <c r="M29" s="65">
        <f t="shared" si="27"/>
        <v>0</v>
      </c>
      <c r="N29" s="66" t="s">
        <v>857</v>
      </c>
      <c r="O29" s="67">
        <v>300</v>
      </c>
      <c r="P29" s="68">
        <f t="shared" si="25"/>
        <v>2</v>
      </c>
      <c r="Q29" s="69">
        <f t="shared" si="29"/>
        <v>0</v>
      </c>
      <c r="R29" s="73">
        <v>574.66600000000005</v>
      </c>
      <c r="S29" s="74">
        <v>0.38</v>
      </c>
      <c r="T29" s="90">
        <v>3.0000000000000001E-3</v>
      </c>
      <c r="U29" s="43">
        <f t="shared" si="6"/>
        <v>0</v>
      </c>
      <c r="V29" s="43">
        <f t="shared" si="7"/>
        <v>0</v>
      </c>
      <c r="X29" s="61">
        <v>100</v>
      </c>
      <c r="Y29" s="62">
        <v>600</v>
      </c>
      <c r="Z29" s="76">
        <v>19200</v>
      </c>
      <c r="AA29" s="64">
        <v>19200</v>
      </c>
    </row>
    <row r="30" spans="1:27" x14ac:dyDescent="0.25">
      <c r="A30" s="71" t="s">
        <v>46</v>
      </c>
      <c r="B30" s="72" t="s">
        <v>47</v>
      </c>
      <c r="C30" s="95" t="s">
        <v>734</v>
      </c>
      <c r="D30" s="23">
        <v>6</v>
      </c>
      <c r="E30" s="24">
        <v>24</v>
      </c>
      <c r="F30" s="25">
        <v>1</v>
      </c>
      <c r="G30" s="61">
        <f t="shared" si="20"/>
        <v>130</v>
      </c>
      <c r="H30" s="61">
        <f t="shared" si="21"/>
        <v>780</v>
      </c>
      <c r="I30" s="61">
        <f t="shared" si="22"/>
        <v>18720</v>
      </c>
      <c r="J30" s="61">
        <f t="shared" si="23"/>
        <v>18720</v>
      </c>
      <c r="K30" s="10"/>
      <c r="L30" s="9" t="s">
        <v>11</v>
      </c>
      <c r="M30" s="65">
        <f t="shared" si="27"/>
        <v>0</v>
      </c>
      <c r="N30" s="66" t="s">
        <v>857</v>
      </c>
      <c r="O30" s="67">
        <v>350</v>
      </c>
      <c r="P30" s="68">
        <f t="shared" si="25"/>
        <v>1.6923076923076925</v>
      </c>
      <c r="Q30" s="69">
        <f t="shared" si="29"/>
        <v>0</v>
      </c>
      <c r="R30" s="73">
        <v>545.66700000000003</v>
      </c>
      <c r="S30" s="74">
        <v>0.54</v>
      </c>
      <c r="T30" s="90">
        <v>5.0000000000000001E-3</v>
      </c>
      <c r="U30" s="43">
        <f t="shared" si="6"/>
        <v>0</v>
      </c>
      <c r="V30" s="43">
        <f t="shared" si="7"/>
        <v>0</v>
      </c>
      <c r="X30" s="61">
        <v>130</v>
      </c>
      <c r="Y30" s="62">
        <v>780</v>
      </c>
      <c r="Z30" s="76">
        <v>18720</v>
      </c>
      <c r="AA30" s="64">
        <v>18720</v>
      </c>
    </row>
    <row r="31" spans="1:27" x14ac:dyDescent="0.25">
      <c r="A31" s="71" t="s">
        <v>48</v>
      </c>
      <c r="B31" s="72" t="s">
        <v>49</v>
      </c>
      <c r="C31" s="95" t="s">
        <v>735</v>
      </c>
      <c r="D31" s="23">
        <v>5</v>
      </c>
      <c r="E31" s="24">
        <v>20</v>
      </c>
      <c r="F31" s="25">
        <v>1</v>
      </c>
      <c r="G31" s="61">
        <f t="shared" si="20"/>
        <v>280</v>
      </c>
      <c r="H31" s="61">
        <f t="shared" si="21"/>
        <v>1400</v>
      </c>
      <c r="I31" s="61">
        <f t="shared" si="22"/>
        <v>28000</v>
      </c>
      <c r="J31" s="61">
        <f t="shared" si="23"/>
        <v>28000</v>
      </c>
      <c r="K31" s="10"/>
      <c r="L31" s="9" t="s">
        <v>11</v>
      </c>
      <c r="M31" s="65">
        <f t="shared" si="27"/>
        <v>0</v>
      </c>
      <c r="N31" s="66" t="s">
        <v>857</v>
      </c>
      <c r="O31" s="67">
        <v>690</v>
      </c>
      <c r="P31" s="68">
        <f t="shared" si="25"/>
        <v>1.4642857142857144</v>
      </c>
      <c r="Q31" s="69">
        <f t="shared" si="29"/>
        <v>0</v>
      </c>
      <c r="R31" s="73">
        <v>480.4</v>
      </c>
      <c r="S31" s="87">
        <v>0.9</v>
      </c>
      <c r="T31" s="75">
        <v>7.1000000000000004E-3</v>
      </c>
      <c r="U31" s="43">
        <f t="shared" si="6"/>
        <v>0</v>
      </c>
      <c r="V31" s="43">
        <f t="shared" si="7"/>
        <v>0</v>
      </c>
      <c r="X31" s="61">
        <v>280</v>
      </c>
      <c r="Y31" s="62">
        <v>1400</v>
      </c>
      <c r="Z31" s="76">
        <v>28000</v>
      </c>
      <c r="AA31" s="64">
        <v>28000</v>
      </c>
    </row>
    <row r="32" spans="1:27" x14ac:dyDescent="0.25">
      <c r="A32" s="71" t="s">
        <v>50</v>
      </c>
      <c r="B32" s="72" t="s">
        <v>51</v>
      </c>
      <c r="C32" s="94" t="s">
        <v>736</v>
      </c>
      <c r="D32" s="23">
        <v>3</v>
      </c>
      <c r="E32" s="24">
        <v>40</v>
      </c>
      <c r="F32" s="25">
        <v>1</v>
      </c>
      <c r="G32" s="61">
        <f t="shared" si="20"/>
        <v>170</v>
      </c>
      <c r="H32" s="61">
        <f t="shared" si="21"/>
        <v>510</v>
      </c>
      <c r="I32" s="61">
        <f t="shared" si="22"/>
        <v>20400</v>
      </c>
      <c r="J32" s="61">
        <f t="shared" si="23"/>
        <v>20400</v>
      </c>
      <c r="K32" s="10"/>
      <c r="L32" s="9" t="s">
        <v>11</v>
      </c>
      <c r="M32" s="65">
        <f t="shared" si="27"/>
        <v>0</v>
      </c>
      <c r="N32" s="66" t="s">
        <v>857</v>
      </c>
      <c r="O32" s="67">
        <v>400</v>
      </c>
      <c r="P32" s="68">
        <f t="shared" si="25"/>
        <v>1.3529411764705883</v>
      </c>
      <c r="Q32" s="69">
        <f t="shared" si="29"/>
        <v>0</v>
      </c>
      <c r="R32" s="73">
        <v>1500.3330000000001</v>
      </c>
      <c r="S32" s="74">
        <v>0.33</v>
      </c>
      <c r="T32" s="90">
        <v>3.0000000000000001E-3</v>
      </c>
      <c r="U32" s="43">
        <f t="shared" si="6"/>
        <v>0</v>
      </c>
      <c r="V32" s="43">
        <f t="shared" si="7"/>
        <v>0</v>
      </c>
      <c r="X32" s="61">
        <v>170</v>
      </c>
      <c r="Y32" s="62">
        <v>510</v>
      </c>
      <c r="Z32" s="76">
        <v>20400</v>
      </c>
      <c r="AA32" s="64">
        <v>20400</v>
      </c>
    </row>
    <row r="33" spans="1:27" x14ac:dyDescent="0.25">
      <c r="A33" s="71" t="s">
        <v>52</v>
      </c>
      <c r="B33" s="72" t="s">
        <v>53</v>
      </c>
      <c r="C33" s="94" t="s">
        <v>737</v>
      </c>
      <c r="D33" s="23">
        <v>4</v>
      </c>
      <c r="E33" s="24">
        <v>20</v>
      </c>
      <c r="F33" s="25">
        <v>1</v>
      </c>
      <c r="G33" s="61">
        <f t="shared" si="20"/>
        <v>230</v>
      </c>
      <c r="H33" s="61">
        <f t="shared" si="21"/>
        <v>920</v>
      </c>
      <c r="I33" s="61">
        <f t="shared" si="22"/>
        <v>18400</v>
      </c>
      <c r="J33" s="61">
        <f t="shared" si="23"/>
        <v>18400</v>
      </c>
      <c r="K33" s="10"/>
      <c r="L33" s="9" t="s">
        <v>11</v>
      </c>
      <c r="M33" s="65">
        <f t="shared" si="27"/>
        <v>0</v>
      </c>
      <c r="N33" s="66" t="s">
        <v>857</v>
      </c>
      <c r="O33" s="67">
        <v>490</v>
      </c>
      <c r="P33" s="68">
        <f t="shared" si="25"/>
        <v>1.1304347826086958</v>
      </c>
      <c r="Q33" s="69">
        <f t="shared" si="29"/>
        <v>0</v>
      </c>
      <c r="R33" s="73">
        <v>429</v>
      </c>
      <c r="S33" s="74">
        <v>0.13</v>
      </c>
      <c r="T33" s="75">
        <v>1.1999999999999999E-3</v>
      </c>
      <c r="U33" s="43">
        <f t="shared" si="6"/>
        <v>0</v>
      </c>
      <c r="V33" s="43">
        <f t="shared" si="7"/>
        <v>0</v>
      </c>
      <c r="X33" s="61">
        <v>230</v>
      </c>
      <c r="Y33" s="62">
        <v>920</v>
      </c>
      <c r="Z33" s="76">
        <v>18400</v>
      </c>
      <c r="AA33" s="64">
        <v>18400</v>
      </c>
    </row>
    <row r="34" spans="1:27" x14ac:dyDescent="0.25">
      <c r="A34" s="71" t="s">
        <v>54</v>
      </c>
      <c r="B34" s="72" t="s">
        <v>55</v>
      </c>
      <c r="C34" s="95" t="s">
        <v>738</v>
      </c>
      <c r="D34" s="23">
        <v>3</v>
      </c>
      <c r="E34" s="24">
        <v>24</v>
      </c>
      <c r="F34" s="25">
        <v>1</v>
      </c>
      <c r="G34" s="61">
        <f t="shared" si="20"/>
        <v>420</v>
      </c>
      <c r="H34" s="61">
        <f t="shared" si="21"/>
        <v>1260</v>
      </c>
      <c r="I34" s="61">
        <f t="shared" si="22"/>
        <v>30240</v>
      </c>
      <c r="J34" s="61">
        <f t="shared" si="23"/>
        <v>30240</v>
      </c>
      <c r="K34" s="10"/>
      <c r="L34" s="9" t="s">
        <v>11</v>
      </c>
      <c r="M34" s="65">
        <f t="shared" si="27"/>
        <v>0</v>
      </c>
      <c r="N34" s="66" t="s">
        <v>857</v>
      </c>
      <c r="O34" s="67">
        <v>990</v>
      </c>
      <c r="P34" s="68">
        <f t="shared" si="25"/>
        <v>1.3571428571428572</v>
      </c>
      <c r="Q34" s="69">
        <f t="shared" si="29"/>
        <v>0</v>
      </c>
      <c r="R34" s="73">
        <v>558.33299999999997</v>
      </c>
      <c r="S34" s="74">
        <v>0.38</v>
      </c>
      <c r="T34" s="75">
        <v>6.8999999999999999E-3</v>
      </c>
      <c r="U34" s="43">
        <f t="shared" si="6"/>
        <v>0</v>
      </c>
      <c r="V34" s="43">
        <f t="shared" si="7"/>
        <v>0</v>
      </c>
      <c r="X34" s="61">
        <v>420</v>
      </c>
      <c r="Y34" s="62">
        <v>1260</v>
      </c>
      <c r="Z34" s="76">
        <v>30240</v>
      </c>
      <c r="AA34" s="64">
        <v>30240</v>
      </c>
    </row>
    <row r="35" spans="1:27" x14ac:dyDescent="0.25">
      <c r="A35" s="71" t="s">
        <v>56</v>
      </c>
      <c r="B35" s="72" t="s">
        <v>57</v>
      </c>
      <c r="C35" s="95" t="s">
        <v>739</v>
      </c>
      <c r="D35" s="23">
        <v>4</v>
      </c>
      <c r="E35" s="24">
        <v>12</v>
      </c>
      <c r="F35" s="25">
        <v>1</v>
      </c>
      <c r="G35" s="61">
        <f t="shared" si="20"/>
        <v>600</v>
      </c>
      <c r="H35" s="61">
        <f t="shared" si="21"/>
        <v>2400</v>
      </c>
      <c r="I35" s="61">
        <f t="shared" si="22"/>
        <v>28800</v>
      </c>
      <c r="J35" s="61">
        <f t="shared" si="23"/>
        <v>28800</v>
      </c>
      <c r="K35" s="10"/>
      <c r="L35" s="9" t="s">
        <v>11</v>
      </c>
      <c r="M35" s="65">
        <f t="shared" si="27"/>
        <v>0</v>
      </c>
      <c r="N35" s="66" t="s">
        <v>857</v>
      </c>
      <c r="O35" s="67">
        <v>1390</v>
      </c>
      <c r="P35" s="68">
        <f t="shared" si="25"/>
        <v>1.3166666666666669</v>
      </c>
      <c r="Q35" s="69">
        <f t="shared" si="29"/>
        <v>0</v>
      </c>
      <c r="R35" s="73">
        <v>514.5</v>
      </c>
      <c r="S35" s="74">
        <v>0.92</v>
      </c>
      <c r="T35" s="75">
        <v>1.2500000000000001E-2</v>
      </c>
      <c r="U35" s="43">
        <f t="shared" si="6"/>
        <v>0</v>
      </c>
      <c r="V35" s="43">
        <f t="shared" si="7"/>
        <v>0</v>
      </c>
      <c r="X35" s="61">
        <v>600</v>
      </c>
      <c r="Y35" s="62">
        <v>2400</v>
      </c>
      <c r="Z35" s="76">
        <v>28800</v>
      </c>
      <c r="AA35" s="64">
        <v>28800</v>
      </c>
    </row>
    <row r="36" spans="1:27" s="58" customFormat="1" ht="12" x14ac:dyDescent="0.25">
      <c r="A36" s="77" t="s">
        <v>805</v>
      </c>
      <c r="B36" s="51"/>
      <c r="C36" s="50"/>
      <c r="D36" s="20"/>
      <c r="E36" s="21"/>
      <c r="F36" s="22"/>
      <c r="G36" s="78"/>
      <c r="H36" s="78"/>
      <c r="I36" s="78"/>
      <c r="J36" s="79"/>
      <c r="K36" s="8"/>
      <c r="L36" s="11"/>
      <c r="M36" s="81"/>
      <c r="N36" s="91"/>
      <c r="O36" s="92"/>
      <c r="P36" s="93"/>
      <c r="Q36" s="56"/>
      <c r="R36" s="57" t="s">
        <v>3</v>
      </c>
      <c r="U36" s="43">
        <f t="shared" si="6"/>
        <v>0</v>
      </c>
      <c r="V36" s="43">
        <f t="shared" si="7"/>
        <v>0</v>
      </c>
      <c r="X36" s="78"/>
      <c r="Y36" s="78"/>
      <c r="Z36" s="78"/>
      <c r="AA36" s="79"/>
    </row>
    <row r="37" spans="1:27" x14ac:dyDescent="0.25">
      <c r="A37" s="71" t="s">
        <v>58</v>
      </c>
      <c r="B37" s="72" t="s">
        <v>59</v>
      </c>
      <c r="D37" s="23">
        <v>12</v>
      </c>
      <c r="E37" s="24">
        <v>300</v>
      </c>
      <c r="F37" s="25">
        <v>1</v>
      </c>
      <c r="G37" s="61">
        <f t="shared" ref="G37:G42" si="30">X37-(X37*$N$1)</f>
        <v>3.6999999999999997</v>
      </c>
      <c r="H37" s="61">
        <f t="shared" ref="H37:H42" si="31">Y37-(Y37*$N$1)</f>
        <v>44.4</v>
      </c>
      <c r="I37" s="61">
        <f t="shared" ref="I37:I42" si="32">Z37-(Z37*$N$1)</f>
        <v>13320</v>
      </c>
      <c r="J37" s="61">
        <f t="shared" ref="J37:J42" si="33">AA37-(AA37*$N$1)</f>
        <v>13320</v>
      </c>
      <c r="K37" s="10"/>
      <c r="L37" s="9" t="s">
        <v>11</v>
      </c>
      <c r="M37" s="65">
        <f t="shared" si="27"/>
        <v>0</v>
      </c>
      <c r="N37" s="66" t="s">
        <v>857</v>
      </c>
      <c r="O37" s="67">
        <v>10</v>
      </c>
      <c r="P37" s="68">
        <f t="shared" ref="P37:P41" si="34">O37/G37-1</f>
        <v>1.7027027027027031</v>
      </c>
      <c r="Q37" s="69">
        <f t="shared" si="29"/>
        <v>0</v>
      </c>
      <c r="R37" s="73">
        <v>2364</v>
      </c>
      <c r="S37" s="74">
        <v>0.03</v>
      </c>
      <c r="T37" s="75">
        <v>1E-4</v>
      </c>
      <c r="U37" s="43">
        <f t="shared" si="6"/>
        <v>0</v>
      </c>
      <c r="V37" s="43">
        <f t="shared" si="7"/>
        <v>0</v>
      </c>
      <c r="X37" s="61">
        <v>3.6999999999999997</v>
      </c>
      <c r="Y37" s="62">
        <v>44.4</v>
      </c>
      <c r="Z37" s="96">
        <v>13320</v>
      </c>
      <c r="AA37" s="64">
        <v>13320</v>
      </c>
    </row>
    <row r="38" spans="1:27" x14ac:dyDescent="0.25">
      <c r="A38" s="71" t="s">
        <v>60</v>
      </c>
      <c r="B38" s="72" t="s">
        <v>61</v>
      </c>
      <c r="D38" s="23">
        <v>12</v>
      </c>
      <c r="E38" s="24">
        <v>240</v>
      </c>
      <c r="F38" s="25">
        <v>1</v>
      </c>
      <c r="G38" s="61">
        <f t="shared" si="30"/>
        <v>5.8999999999999995</v>
      </c>
      <c r="H38" s="61">
        <f t="shared" si="31"/>
        <v>70.8</v>
      </c>
      <c r="I38" s="61">
        <f t="shared" si="32"/>
        <v>16992</v>
      </c>
      <c r="J38" s="61">
        <f t="shared" si="33"/>
        <v>16992</v>
      </c>
      <c r="K38" s="10"/>
      <c r="L38" s="9" t="s">
        <v>11</v>
      </c>
      <c r="M38" s="65">
        <f t="shared" si="27"/>
        <v>0</v>
      </c>
      <c r="N38" s="66" t="s">
        <v>857</v>
      </c>
      <c r="O38" s="67">
        <v>15</v>
      </c>
      <c r="P38" s="68">
        <f t="shared" si="34"/>
        <v>1.5423728813559325</v>
      </c>
      <c r="Q38" s="69">
        <f t="shared" si="29"/>
        <v>0</v>
      </c>
      <c r="R38" s="73">
        <v>2879</v>
      </c>
      <c r="S38" s="74">
        <v>0.05</v>
      </c>
      <c r="T38" s="75">
        <v>2.9999999999999997E-4</v>
      </c>
      <c r="U38" s="43">
        <f t="shared" si="6"/>
        <v>0</v>
      </c>
      <c r="V38" s="43">
        <f t="shared" si="7"/>
        <v>0</v>
      </c>
      <c r="X38" s="61">
        <v>5.8999999999999995</v>
      </c>
      <c r="Y38" s="62">
        <v>70.8</v>
      </c>
      <c r="Z38" s="96">
        <v>16992</v>
      </c>
      <c r="AA38" s="64">
        <v>16992</v>
      </c>
    </row>
    <row r="39" spans="1:27" x14ac:dyDescent="0.25">
      <c r="A39" s="71" t="s">
        <v>62</v>
      </c>
      <c r="B39" s="72" t="s">
        <v>63</v>
      </c>
      <c r="D39" s="23">
        <v>6</v>
      </c>
      <c r="E39" s="24">
        <v>72</v>
      </c>
      <c r="F39" s="25">
        <v>1</v>
      </c>
      <c r="G39" s="61">
        <f t="shared" si="30"/>
        <v>35</v>
      </c>
      <c r="H39" s="61">
        <f t="shared" si="31"/>
        <v>210</v>
      </c>
      <c r="I39" s="61">
        <f t="shared" si="32"/>
        <v>15120</v>
      </c>
      <c r="J39" s="61">
        <f t="shared" si="33"/>
        <v>15120</v>
      </c>
      <c r="K39" s="10"/>
      <c r="L39" s="9" t="s">
        <v>11</v>
      </c>
      <c r="M39" s="65">
        <f t="shared" si="27"/>
        <v>0</v>
      </c>
      <c r="N39" s="66" t="s">
        <v>857</v>
      </c>
      <c r="O39" s="67">
        <v>90</v>
      </c>
      <c r="P39" s="68">
        <f t="shared" si="34"/>
        <v>1.5714285714285716</v>
      </c>
      <c r="Q39" s="69">
        <f t="shared" si="29"/>
        <v>0</v>
      </c>
      <c r="R39" s="73">
        <v>1714.5</v>
      </c>
      <c r="S39" s="74">
        <v>0.11</v>
      </c>
      <c r="T39" s="75">
        <v>5.0000000000000001E-4</v>
      </c>
      <c r="U39" s="43">
        <f t="shared" si="6"/>
        <v>0</v>
      </c>
      <c r="V39" s="43">
        <f t="shared" si="7"/>
        <v>0</v>
      </c>
      <c r="X39" s="61">
        <v>35</v>
      </c>
      <c r="Y39" s="62">
        <v>210</v>
      </c>
      <c r="Z39" s="96">
        <v>15120</v>
      </c>
      <c r="AA39" s="64">
        <v>15120</v>
      </c>
    </row>
    <row r="40" spans="1:27" x14ac:dyDescent="0.25">
      <c r="A40" s="71" t="s">
        <v>64</v>
      </c>
      <c r="B40" s="72" t="s">
        <v>65</v>
      </c>
      <c r="D40" s="23">
        <v>3</v>
      </c>
      <c r="E40" s="24">
        <v>72</v>
      </c>
      <c r="F40" s="25">
        <v>1</v>
      </c>
      <c r="G40" s="61">
        <f t="shared" si="30"/>
        <v>58</v>
      </c>
      <c r="H40" s="61">
        <f t="shared" si="31"/>
        <v>174</v>
      </c>
      <c r="I40" s="61">
        <f t="shared" si="32"/>
        <v>12528</v>
      </c>
      <c r="J40" s="61">
        <f t="shared" si="33"/>
        <v>12528</v>
      </c>
      <c r="K40" s="10"/>
      <c r="L40" s="9" t="s">
        <v>11</v>
      </c>
      <c r="M40" s="65">
        <f t="shared" si="27"/>
        <v>0</v>
      </c>
      <c r="N40" s="66" t="s">
        <v>857</v>
      </c>
      <c r="O40" s="67">
        <v>190</v>
      </c>
      <c r="P40" s="68">
        <f t="shared" si="34"/>
        <v>2.2758620689655173</v>
      </c>
      <c r="Q40" s="69">
        <f t="shared" si="29"/>
        <v>0</v>
      </c>
      <c r="R40" s="73">
        <v>1414</v>
      </c>
      <c r="S40" s="74">
        <v>0.19</v>
      </c>
      <c r="T40" s="90">
        <v>1E-3</v>
      </c>
      <c r="U40" s="43">
        <f t="shared" si="6"/>
        <v>0</v>
      </c>
      <c r="V40" s="43">
        <f t="shared" si="7"/>
        <v>0</v>
      </c>
      <c r="X40" s="61">
        <v>58</v>
      </c>
      <c r="Y40" s="62">
        <v>174</v>
      </c>
      <c r="Z40" s="96">
        <v>12528</v>
      </c>
      <c r="AA40" s="64">
        <v>12528</v>
      </c>
    </row>
    <row r="41" spans="1:27" x14ac:dyDescent="0.25">
      <c r="A41" s="71" t="s">
        <v>66</v>
      </c>
      <c r="B41" s="72" t="s">
        <v>67</v>
      </c>
      <c r="D41" s="23">
        <v>6</v>
      </c>
      <c r="E41" s="24">
        <v>60</v>
      </c>
      <c r="F41" s="25">
        <v>1</v>
      </c>
      <c r="G41" s="61">
        <f t="shared" si="30"/>
        <v>24</v>
      </c>
      <c r="H41" s="61">
        <f t="shared" si="31"/>
        <v>144</v>
      </c>
      <c r="I41" s="61">
        <f t="shared" si="32"/>
        <v>8640</v>
      </c>
      <c r="J41" s="61">
        <f t="shared" si="33"/>
        <v>8640</v>
      </c>
      <c r="K41" s="10"/>
      <c r="L41" s="9" t="s">
        <v>11</v>
      </c>
      <c r="M41" s="65">
        <f t="shared" si="27"/>
        <v>0</v>
      </c>
      <c r="N41" s="66" t="s">
        <v>857</v>
      </c>
      <c r="O41" s="67">
        <v>70</v>
      </c>
      <c r="P41" s="68">
        <f t="shared" si="34"/>
        <v>1.9166666666666665</v>
      </c>
      <c r="Q41" s="69">
        <f t="shared" si="29"/>
        <v>0</v>
      </c>
      <c r="R41" s="73">
        <v>1368</v>
      </c>
      <c r="S41" s="74">
        <v>0.13</v>
      </c>
      <c r="T41" s="75">
        <v>8.9999999999999998E-4</v>
      </c>
      <c r="U41" s="43">
        <f t="shared" si="6"/>
        <v>0</v>
      </c>
      <c r="V41" s="43">
        <f t="shared" si="7"/>
        <v>0</v>
      </c>
      <c r="X41" s="61">
        <v>24</v>
      </c>
      <c r="Y41" s="62">
        <v>144</v>
      </c>
      <c r="Z41" s="96">
        <v>8640</v>
      </c>
      <c r="AA41" s="64">
        <v>8640</v>
      </c>
    </row>
    <row r="42" spans="1:27" ht="12.75" x14ac:dyDescent="0.25">
      <c r="A42" s="97" t="s">
        <v>68</v>
      </c>
      <c r="B42" s="15" t="s">
        <v>69</v>
      </c>
      <c r="D42" s="23">
        <v>6</v>
      </c>
      <c r="E42" s="24">
        <v>50</v>
      </c>
      <c r="F42" s="25">
        <v>1</v>
      </c>
      <c r="G42" s="61">
        <f t="shared" si="30"/>
        <v>28</v>
      </c>
      <c r="H42" s="61">
        <f t="shared" si="31"/>
        <v>168</v>
      </c>
      <c r="I42" s="61">
        <f t="shared" si="32"/>
        <v>8400</v>
      </c>
      <c r="J42" s="61">
        <f t="shared" si="33"/>
        <v>8400</v>
      </c>
      <c r="K42" s="10"/>
      <c r="L42" s="9" t="s">
        <v>11</v>
      </c>
      <c r="M42" s="65">
        <f t="shared" si="27"/>
        <v>0</v>
      </c>
      <c r="N42" s="98"/>
      <c r="O42" s="67">
        <v>80</v>
      </c>
      <c r="P42" s="68">
        <f>O42/G42-1</f>
        <v>1.8571428571428572</v>
      </c>
      <c r="Q42" s="69">
        <f t="shared" si="29"/>
        <v>0</v>
      </c>
      <c r="R42" s="73">
        <v>102</v>
      </c>
      <c r="S42" s="58">
        <v>0.13</v>
      </c>
      <c r="T42" s="58">
        <v>8.9999999999999998E-4</v>
      </c>
      <c r="U42" s="43">
        <f t="shared" si="6"/>
        <v>0</v>
      </c>
      <c r="V42" s="43">
        <f t="shared" si="7"/>
        <v>0</v>
      </c>
      <c r="X42" s="61">
        <v>28</v>
      </c>
      <c r="Y42" s="62">
        <v>168</v>
      </c>
      <c r="Z42" s="96">
        <v>8400</v>
      </c>
      <c r="AA42" s="64">
        <v>8400</v>
      </c>
    </row>
    <row r="43" spans="1:27" s="58" customFormat="1" ht="12" x14ac:dyDescent="0.25">
      <c r="A43" s="77" t="s">
        <v>806</v>
      </c>
      <c r="B43" s="51"/>
      <c r="C43" s="50"/>
      <c r="D43" s="20"/>
      <c r="E43" s="21"/>
      <c r="F43" s="22"/>
      <c r="G43" s="78"/>
      <c r="H43" s="78"/>
      <c r="I43" s="78"/>
      <c r="J43" s="79"/>
      <c r="K43" s="8"/>
      <c r="L43" s="11"/>
      <c r="M43" s="81"/>
      <c r="N43" s="91"/>
      <c r="O43" s="92"/>
      <c r="P43" s="93"/>
      <c r="Q43" s="56"/>
      <c r="R43" s="99"/>
      <c r="S43" s="99"/>
      <c r="T43" s="99"/>
      <c r="U43" s="99"/>
      <c r="V43" s="99"/>
      <c r="X43" s="78"/>
      <c r="Y43" s="78"/>
      <c r="Z43" s="78"/>
      <c r="AA43" s="79"/>
    </row>
    <row r="44" spans="1:27" x14ac:dyDescent="0.25">
      <c r="A44" s="71" t="s">
        <v>70</v>
      </c>
      <c r="B44" s="72" t="s">
        <v>71</v>
      </c>
      <c r="D44" s="23">
        <v>20</v>
      </c>
      <c r="E44" s="24">
        <v>12</v>
      </c>
      <c r="F44" s="25">
        <v>30</v>
      </c>
      <c r="G44" s="61">
        <f t="shared" ref="G44:G45" si="35">X44-(X44*$N$1)</f>
        <v>4</v>
      </c>
      <c r="H44" s="61">
        <f t="shared" ref="H44:H45" si="36">Y44-(Y44*$N$1)</f>
        <v>80</v>
      </c>
      <c r="I44" s="61">
        <f t="shared" ref="I44:I45" si="37">Z44-(Z44*$N$1)</f>
        <v>960</v>
      </c>
      <c r="J44" s="61">
        <f t="shared" ref="J44:J45" si="38">AA44-(AA44*$N$1)</f>
        <v>28800</v>
      </c>
      <c r="K44" s="10"/>
      <c r="L44" s="9" t="s">
        <v>6</v>
      </c>
      <c r="M44" s="65">
        <f t="shared" ref="M44:M45" si="39">I44*K44</f>
        <v>0</v>
      </c>
      <c r="N44" s="100" t="s">
        <v>857</v>
      </c>
      <c r="O44" s="67">
        <v>15</v>
      </c>
      <c r="P44" s="68">
        <f>O44/G44-1</f>
        <v>2.75</v>
      </c>
      <c r="Q44" s="69">
        <f t="shared" ref="Q44:Q45" si="40">(O44)*D44*E44*K44</f>
        <v>0</v>
      </c>
      <c r="R44" s="73" t="s">
        <v>3</v>
      </c>
      <c r="S44" s="74">
        <v>0.83</v>
      </c>
      <c r="T44" s="75">
        <v>2.0999999999999999E-3</v>
      </c>
      <c r="U44" s="43">
        <f>K44*S44</f>
        <v>0</v>
      </c>
      <c r="V44" s="43">
        <f>T44*K44</f>
        <v>0</v>
      </c>
      <c r="X44" s="61">
        <v>4</v>
      </c>
      <c r="Y44" s="61">
        <v>80</v>
      </c>
      <c r="Z44" s="62">
        <v>960</v>
      </c>
      <c r="AA44" s="64">
        <v>28800</v>
      </c>
    </row>
    <row r="45" spans="1:27" x14ac:dyDescent="0.25">
      <c r="A45" s="71" t="s">
        <v>72</v>
      </c>
      <c r="B45" s="72" t="s">
        <v>73</v>
      </c>
      <c r="D45" s="23">
        <v>6</v>
      </c>
      <c r="E45" s="24">
        <v>12</v>
      </c>
      <c r="F45" s="25">
        <v>20</v>
      </c>
      <c r="G45" s="61">
        <f t="shared" si="35"/>
        <v>8</v>
      </c>
      <c r="H45" s="61">
        <f t="shared" si="36"/>
        <v>48</v>
      </c>
      <c r="I45" s="61">
        <f t="shared" si="37"/>
        <v>576</v>
      </c>
      <c r="J45" s="61">
        <f t="shared" si="38"/>
        <v>11520</v>
      </c>
      <c r="K45" s="10"/>
      <c r="L45" s="9" t="s">
        <v>6</v>
      </c>
      <c r="M45" s="65">
        <f t="shared" si="39"/>
        <v>0</v>
      </c>
      <c r="N45" s="66" t="s">
        <v>857</v>
      </c>
      <c r="O45" s="67">
        <v>30</v>
      </c>
      <c r="P45" s="68">
        <f>O45/G45-1</f>
        <v>2.75</v>
      </c>
      <c r="Q45" s="69">
        <f t="shared" si="40"/>
        <v>0</v>
      </c>
      <c r="R45" s="73">
        <v>68.084000000000003</v>
      </c>
      <c r="S45" s="87">
        <v>0.7</v>
      </c>
      <c r="T45" s="75">
        <v>1.2999999999999999E-3</v>
      </c>
      <c r="U45" s="43">
        <f>K45*S45</f>
        <v>0</v>
      </c>
      <c r="V45" s="43">
        <f>T45*K45</f>
        <v>0</v>
      </c>
      <c r="X45" s="61">
        <v>8</v>
      </c>
      <c r="Y45" s="61">
        <v>48</v>
      </c>
      <c r="Z45" s="62">
        <v>576</v>
      </c>
      <c r="AA45" s="64">
        <v>11520</v>
      </c>
    </row>
    <row r="46" spans="1:27" s="58" customFormat="1" ht="12" x14ac:dyDescent="0.25">
      <c r="A46" s="77" t="s">
        <v>807</v>
      </c>
      <c r="B46" s="51"/>
      <c r="C46" s="50"/>
      <c r="D46" s="20"/>
      <c r="E46" s="21"/>
      <c r="F46" s="22"/>
      <c r="G46" s="78"/>
      <c r="H46" s="78"/>
      <c r="I46" s="78"/>
      <c r="J46" s="79"/>
      <c r="K46" s="8"/>
      <c r="L46" s="11"/>
      <c r="M46" s="101"/>
      <c r="N46" s="102"/>
      <c r="O46" s="103"/>
      <c r="P46" s="104"/>
      <c r="Q46" s="105"/>
      <c r="R46" s="78"/>
      <c r="S46" s="78"/>
      <c r="T46" s="78"/>
      <c r="U46" s="78"/>
      <c r="V46" s="78"/>
      <c r="X46" s="78"/>
      <c r="Y46" s="78"/>
      <c r="Z46" s="78"/>
      <c r="AA46" s="79"/>
    </row>
    <row r="47" spans="1:27" x14ac:dyDescent="0.25">
      <c r="A47" s="71" t="s">
        <v>74</v>
      </c>
      <c r="B47" s="72" t="s">
        <v>75</v>
      </c>
      <c r="D47" s="23">
        <v>10</v>
      </c>
      <c r="E47" s="24">
        <v>60</v>
      </c>
      <c r="F47" s="25">
        <v>1</v>
      </c>
      <c r="G47" s="61">
        <f t="shared" ref="G47:G67" si="41">X47-(X47*$N$1)</f>
        <v>26</v>
      </c>
      <c r="H47" s="61">
        <f t="shared" ref="H47:H67" si="42">Y47-(Y47*$N$1)</f>
        <v>260</v>
      </c>
      <c r="I47" s="61">
        <f t="shared" ref="I47:I67" si="43">Z47-(Z47*$N$1)</f>
        <v>15600</v>
      </c>
      <c r="J47" s="61">
        <f t="shared" ref="J47:J67" si="44">AA47-(AA47*$N$1)</f>
        <v>15600</v>
      </c>
      <c r="K47" s="10"/>
      <c r="L47" s="9" t="s">
        <v>11</v>
      </c>
      <c r="M47" s="65">
        <f t="shared" ref="M47" si="45">K47*H47</f>
        <v>0</v>
      </c>
      <c r="N47" s="66" t="s">
        <v>857</v>
      </c>
      <c r="O47" s="67">
        <v>80</v>
      </c>
      <c r="P47" s="68">
        <f t="shared" ref="P47:P67" si="46">O47/G47-1</f>
        <v>2.0769230769230771</v>
      </c>
      <c r="Q47" s="69">
        <f t="shared" ref="Q47" si="47">(O47)*D47*K47</f>
        <v>0</v>
      </c>
      <c r="R47" s="73">
        <v>65</v>
      </c>
      <c r="S47" s="74">
        <v>0.23</v>
      </c>
      <c r="T47" s="75">
        <v>5.0000000000000001E-4</v>
      </c>
      <c r="U47" s="43">
        <f t="shared" ref="U47:U67" si="48">K47*S47</f>
        <v>0</v>
      </c>
      <c r="V47" s="43">
        <f t="shared" ref="V47:V67" si="49">T47*K47</f>
        <v>0</v>
      </c>
      <c r="X47" s="61">
        <v>26</v>
      </c>
      <c r="Y47" s="62">
        <v>260</v>
      </c>
      <c r="Z47" s="76">
        <v>15600</v>
      </c>
      <c r="AA47" s="64">
        <v>15600</v>
      </c>
    </row>
    <row r="48" spans="1:27" x14ac:dyDescent="0.25">
      <c r="A48" s="71" t="s">
        <v>76</v>
      </c>
      <c r="B48" s="72" t="s">
        <v>834</v>
      </c>
      <c r="C48" s="60" t="s">
        <v>656</v>
      </c>
      <c r="D48" s="23">
        <v>4</v>
      </c>
      <c r="E48" s="24">
        <v>24</v>
      </c>
      <c r="F48" s="25">
        <v>5</v>
      </c>
      <c r="G48" s="61">
        <f t="shared" si="41"/>
        <v>23</v>
      </c>
      <c r="H48" s="61">
        <f t="shared" si="42"/>
        <v>92</v>
      </c>
      <c r="I48" s="61">
        <f t="shared" si="43"/>
        <v>2208</v>
      </c>
      <c r="J48" s="61">
        <f t="shared" si="44"/>
        <v>11040</v>
      </c>
      <c r="K48" s="10"/>
      <c r="L48" s="9" t="s">
        <v>6</v>
      </c>
      <c r="M48" s="65">
        <f t="shared" ref="M48" si="50">I48*K48</f>
        <v>0</v>
      </c>
      <c r="N48" s="66" t="s">
        <v>857</v>
      </c>
      <c r="O48" s="67">
        <v>70</v>
      </c>
      <c r="P48" s="68">
        <f t="shared" si="46"/>
        <v>2.0434782608695654</v>
      </c>
      <c r="Q48" s="69">
        <f t="shared" ref="Q48" si="51">(O48)*D48*E48*K48</f>
        <v>0</v>
      </c>
      <c r="R48" s="73">
        <v>212.65</v>
      </c>
      <c r="S48" s="87">
        <v>1.2</v>
      </c>
      <c r="T48" s="75">
        <v>5.7999999999999996E-3</v>
      </c>
      <c r="U48" s="43">
        <f t="shared" si="48"/>
        <v>0</v>
      </c>
      <c r="V48" s="43">
        <f t="shared" si="49"/>
        <v>0</v>
      </c>
      <c r="X48" s="61">
        <v>23</v>
      </c>
      <c r="Y48" s="63">
        <v>92</v>
      </c>
      <c r="Z48" s="62">
        <v>2208</v>
      </c>
      <c r="AA48" s="64">
        <v>11040</v>
      </c>
    </row>
    <row r="49" spans="1:27" x14ac:dyDescent="0.25">
      <c r="A49" s="71" t="s">
        <v>77</v>
      </c>
      <c r="B49" s="72" t="s">
        <v>78</v>
      </c>
      <c r="D49" s="23">
        <v>4</v>
      </c>
      <c r="E49" s="24">
        <v>48</v>
      </c>
      <c r="F49" s="25">
        <v>1</v>
      </c>
      <c r="G49" s="61">
        <f t="shared" si="41"/>
        <v>70</v>
      </c>
      <c r="H49" s="61">
        <f t="shared" si="42"/>
        <v>280</v>
      </c>
      <c r="I49" s="61">
        <f t="shared" si="43"/>
        <v>13440</v>
      </c>
      <c r="J49" s="61">
        <f t="shared" si="44"/>
        <v>13440</v>
      </c>
      <c r="K49" s="10"/>
      <c r="L49" s="9" t="s">
        <v>11</v>
      </c>
      <c r="M49" s="65">
        <f t="shared" ref="M49:M67" si="52">K49*H49</f>
        <v>0</v>
      </c>
      <c r="N49" s="66" t="s">
        <v>857</v>
      </c>
      <c r="O49" s="67">
        <v>190</v>
      </c>
      <c r="P49" s="68">
        <f t="shared" si="46"/>
        <v>1.7142857142857144</v>
      </c>
      <c r="Q49" s="69">
        <f t="shared" ref="Q49:Q67" si="53">(O49)*D49*K49</f>
        <v>0</v>
      </c>
      <c r="R49" s="73">
        <v>361</v>
      </c>
      <c r="S49" s="74">
        <v>0.31</v>
      </c>
      <c r="T49" s="90">
        <v>1E-3</v>
      </c>
      <c r="U49" s="43">
        <f t="shared" si="48"/>
        <v>0</v>
      </c>
      <c r="V49" s="43">
        <f t="shared" si="49"/>
        <v>0</v>
      </c>
      <c r="X49" s="61">
        <v>70</v>
      </c>
      <c r="Y49" s="62">
        <v>280</v>
      </c>
      <c r="Z49" s="76">
        <v>13440</v>
      </c>
      <c r="AA49" s="64">
        <v>13440</v>
      </c>
    </row>
    <row r="50" spans="1:27" x14ac:dyDescent="0.25">
      <c r="A50" s="71" t="s">
        <v>79</v>
      </c>
      <c r="B50" s="72" t="s">
        <v>80</v>
      </c>
      <c r="D50" s="23">
        <v>10</v>
      </c>
      <c r="E50" s="24">
        <v>50</v>
      </c>
      <c r="F50" s="25">
        <v>1</v>
      </c>
      <c r="G50" s="61">
        <f t="shared" si="41"/>
        <v>40</v>
      </c>
      <c r="H50" s="61">
        <f t="shared" si="42"/>
        <v>400</v>
      </c>
      <c r="I50" s="61">
        <f t="shared" si="43"/>
        <v>20000</v>
      </c>
      <c r="J50" s="61">
        <f t="shared" si="44"/>
        <v>20000</v>
      </c>
      <c r="K50" s="10"/>
      <c r="L50" s="9" t="s">
        <v>11</v>
      </c>
      <c r="M50" s="65">
        <f t="shared" si="52"/>
        <v>0</v>
      </c>
      <c r="N50" s="66" t="s">
        <v>857</v>
      </c>
      <c r="O50" s="67">
        <v>90</v>
      </c>
      <c r="P50" s="68">
        <f t="shared" si="46"/>
        <v>1.25</v>
      </c>
      <c r="Q50" s="69">
        <f t="shared" si="53"/>
        <v>0</v>
      </c>
      <c r="R50" s="73">
        <v>659.9</v>
      </c>
      <c r="S50" s="87">
        <v>0.3</v>
      </c>
      <c r="T50" s="75">
        <v>1.1999999999999999E-3</v>
      </c>
      <c r="U50" s="43">
        <f t="shared" si="48"/>
        <v>0</v>
      </c>
      <c r="V50" s="43">
        <f t="shared" si="49"/>
        <v>0</v>
      </c>
      <c r="X50" s="61">
        <v>40</v>
      </c>
      <c r="Y50" s="62">
        <v>400</v>
      </c>
      <c r="Z50" s="76">
        <v>20000</v>
      </c>
      <c r="AA50" s="64">
        <v>20000</v>
      </c>
    </row>
    <row r="51" spans="1:27" x14ac:dyDescent="0.25">
      <c r="A51" s="89" t="s">
        <v>81</v>
      </c>
      <c r="B51" s="72" t="s">
        <v>82</v>
      </c>
      <c r="D51" s="23">
        <v>1</v>
      </c>
      <c r="E51" s="24">
        <v>50</v>
      </c>
      <c r="F51" s="25">
        <v>1</v>
      </c>
      <c r="G51" s="61">
        <f t="shared" si="41"/>
        <v>200</v>
      </c>
      <c r="H51" s="61">
        <f t="shared" si="42"/>
        <v>200</v>
      </c>
      <c r="I51" s="61">
        <f t="shared" si="43"/>
        <v>10000</v>
      </c>
      <c r="J51" s="61">
        <f t="shared" si="44"/>
        <v>10000</v>
      </c>
      <c r="K51" s="10"/>
      <c r="L51" s="9" t="s">
        <v>83</v>
      </c>
      <c r="M51" s="65">
        <f t="shared" si="52"/>
        <v>0</v>
      </c>
      <c r="N51" s="66" t="s">
        <v>857</v>
      </c>
      <c r="O51" s="67">
        <v>490</v>
      </c>
      <c r="P51" s="68">
        <f t="shared" si="46"/>
        <v>1.4500000000000002</v>
      </c>
      <c r="Q51" s="69">
        <f t="shared" si="53"/>
        <v>0</v>
      </c>
      <c r="R51" s="73">
        <v>422</v>
      </c>
      <c r="S51" s="87">
        <v>0.3</v>
      </c>
      <c r="T51" s="75">
        <v>8.0000000000000004E-4</v>
      </c>
      <c r="U51" s="43">
        <f t="shared" si="48"/>
        <v>0</v>
      </c>
      <c r="V51" s="43">
        <f t="shared" si="49"/>
        <v>0</v>
      </c>
      <c r="X51" s="61">
        <v>200</v>
      </c>
      <c r="Y51" s="62">
        <v>200</v>
      </c>
      <c r="Z51" s="76">
        <v>10000</v>
      </c>
      <c r="AA51" s="64">
        <v>10000</v>
      </c>
    </row>
    <row r="52" spans="1:27" x14ac:dyDescent="0.25">
      <c r="A52" s="71" t="s">
        <v>84</v>
      </c>
      <c r="B52" s="72" t="s">
        <v>85</v>
      </c>
      <c r="D52" s="23">
        <v>1</v>
      </c>
      <c r="E52" s="24">
        <v>80</v>
      </c>
      <c r="F52" s="25">
        <v>1</v>
      </c>
      <c r="G52" s="61">
        <f t="shared" si="41"/>
        <v>180</v>
      </c>
      <c r="H52" s="61">
        <f t="shared" si="42"/>
        <v>180</v>
      </c>
      <c r="I52" s="61">
        <f t="shared" si="43"/>
        <v>14400</v>
      </c>
      <c r="J52" s="61">
        <f t="shared" si="44"/>
        <v>14400</v>
      </c>
      <c r="K52" s="10"/>
      <c r="L52" s="9" t="s">
        <v>83</v>
      </c>
      <c r="M52" s="65">
        <f t="shared" si="52"/>
        <v>0</v>
      </c>
      <c r="N52" s="66" t="s">
        <v>857</v>
      </c>
      <c r="O52" s="67">
        <v>390</v>
      </c>
      <c r="P52" s="68">
        <f t="shared" si="46"/>
        <v>1.1666666666666665</v>
      </c>
      <c r="Q52" s="69">
        <f t="shared" si="53"/>
        <v>0</v>
      </c>
      <c r="R52" s="73">
        <v>2011</v>
      </c>
      <c r="S52" s="74">
        <v>0.25</v>
      </c>
      <c r="T52" s="75">
        <v>1.2999999999999999E-3</v>
      </c>
      <c r="U52" s="43">
        <f t="shared" si="48"/>
        <v>0</v>
      </c>
      <c r="V52" s="43">
        <f t="shared" si="49"/>
        <v>0</v>
      </c>
      <c r="X52" s="61">
        <v>180</v>
      </c>
      <c r="Y52" s="62">
        <v>180</v>
      </c>
      <c r="Z52" s="76">
        <v>14400</v>
      </c>
      <c r="AA52" s="64">
        <v>14400</v>
      </c>
    </row>
    <row r="53" spans="1:27" x14ac:dyDescent="0.25">
      <c r="A53" s="71" t="s">
        <v>86</v>
      </c>
      <c r="B53" s="72" t="s">
        <v>87</v>
      </c>
      <c r="D53" s="23">
        <v>1</v>
      </c>
      <c r="E53" s="24">
        <v>36</v>
      </c>
      <c r="F53" s="25">
        <v>1</v>
      </c>
      <c r="G53" s="61">
        <f t="shared" si="41"/>
        <v>200</v>
      </c>
      <c r="H53" s="61">
        <f t="shared" si="42"/>
        <v>200</v>
      </c>
      <c r="I53" s="61">
        <f t="shared" si="43"/>
        <v>7200</v>
      </c>
      <c r="J53" s="61">
        <f t="shared" si="44"/>
        <v>7200</v>
      </c>
      <c r="K53" s="10"/>
      <c r="L53" s="9" t="s">
        <v>83</v>
      </c>
      <c r="M53" s="65">
        <f t="shared" si="52"/>
        <v>0</v>
      </c>
      <c r="N53" s="66" t="s">
        <v>857</v>
      </c>
      <c r="O53" s="67">
        <v>490</v>
      </c>
      <c r="P53" s="68">
        <f t="shared" si="46"/>
        <v>1.4500000000000002</v>
      </c>
      <c r="Q53" s="69">
        <f t="shared" si="53"/>
        <v>0</v>
      </c>
      <c r="R53" s="73">
        <v>775</v>
      </c>
      <c r="S53" s="74">
        <v>0.17</v>
      </c>
      <c r="T53" s="75">
        <v>1.4E-3</v>
      </c>
      <c r="U53" s="43">
        <f t="shared" si="48"/>
        <v>0</v>
      </c>
      <c r="V53" s="43">
        <f t="shared" si="49"/>
        <v>0</v>
      </c>
      <c r="X53" s="61">
        <v>200</v>
      </c>
      <c r="Y53" s="62">
        <v>200</v>
      </c>
      <c r="Z53" s="76">
        <v>7200</v>
      </c>
      <c r="AA53" s="64">
        <v>7200</v>
      </c>
    </row>
    <row r="54" spans="1:27" x14ac:dyDescent="0.25">
      <c r="A54" s="71" t="s">
        <v>88</v>
      </c>
      <c r="B54" s="72" t="s">
        <v>89</v>
      </c>
      <c r="D54" s="23">
        <v>1</v>
      </c>
      <c r="E54" s="24">
        <v>36</v>
      </c>
      <c r="F54" s="25">
        <v>1</v>
      </c>
      <c r="G54" s="61">
        <f t="shared" si="41"/>
        <v>330</v>
      </c>
      <c r="H54" s="61">
        <f t="shared" si="42"/>
        <v>330</v>
      </c>
      <c r="I54" s="61">
        <f t="shared" si="43"/>
        <v>11880</v>
      </c>
      <c r="J54" s="61">
        <f t="shared" si="44"/>
        <v>11880</v>
      </c>
      <c r="K54" s="10"/>
      <c r="L54" s="9" t="s">
        <v>83</v>
      </c>
      <c r="M54" s="65">
        <f t="shared" si="52"/>
        <v>0</v>
      </c>
      <c r="N54" s="66" t="s">
        <v>857</v>
      </c>
      <c r="O54" s="67">
        <v>790</v>
      </c>
      <c r="P54" s="68">
        <f t="shared" si="46"/>
        <v>1.393939393939394</v>
      </c>
      <c r="Q54" s="69">
        <f t="shared" si="53"/>
        <v>0</v>
      </c>
      <c r="R54" s="73">
        <v>212</v>
      </c>
      <c r="S54" s="74">
        <v>0.56000000000000005</v>
      </c>
      <c r="T54" s="75">
        <v>1.4E-3</v>
      </c>
      <c r="U54" s="43">
        <f t="shared" si="48"/>
        <v>0</v>
      </c>
      <c r="V54" s="43">
        <f t="shared" si="49"/>
        <v>0</v>
      </c>
      <c r="X54" s="61">
        <v>330</v>
      </c>
      <c r="Y54" s="62">
        <v>330</v>
      </c>
      <c r="Z54" s="76">
        <v>11880</v>
      </c>
      <c r="AA54" s="64">
        <v>11880</v>
      </c>
    </row>
    <row r="55" spans="1:27" x14ac:dyDescent="0.25">
      <c r="A55" s="97" t="s">
        <v>808</v>
      </c>
      <c r="B55" s="15" t="s">
        <v>90</v>
      </c>
      <c r="C55" s="60" t="s">
        <v>657</v>
      </c>
      <c r="D55" s="23">
        <v>4</v>
      </c>
      <c r="E55" s="24">
        <v>20</v>
      </c>
      <c r="F55" s="25">
        <v>1</v>
      </c>
      <c r="G55" s="61">
        <f t="shared" si="41"/>
        <v>180</v>
      </c>
      <c r="H55" s="61">
        <f t="shared" si="42"/>
        <v>720</v>
      </c>
      <c r="I55" s="61">
        <f t="shared" si="43"/>
        <v>14400</v>
      </c>
      <c r="J55" s="61">
        <f t="shared" si="44"/>
        <v>14400</v>
      </c>
      <c r="K55" s="10"/>
      <c r="L55" s="9" t="s">
        <v>11</v>
      </c>
      <c r="M55" s="65">
        <f t="shared" si="52"/>
        <v>0</v>
      </c>
      <c r="N55" s="66" t="s">
        <v>857</v>
      </c>
      <c r="O55" s="67">
        <v>390</v>
      </c>
      <c r="P55" s="68">
        <f t="shared" si="46"/>
        <v>1.1666666666666665</v>
      </c>
      <c r="Q55" s="69">
        <f t="shared" si="53"/>
        <v>0</v>
      </c>
      <c r="R55" s="73">
        <v>208</v>
      </c>
      <c r="S55" s="58">
        <v>0.8</v>
      </c>
      <c r="T55" s="58">
        <v>2E-3</v>
      </c>
      <c r="U55" s="43">
        <f t="shared" si="48"/>
        <v>0</v>
      </c>
      <c r="V55" s="43">
        <f t="shared" si="49"/>
        <v>0</v>
      </c>
      <c r="X55" s="61">
        <v>180</v>
      </c>
      <c r="Y55" s="62">
        <v>720</v>
      </c>
      <c r="Z55" s="76">
        <v>14400</v>
      </c>
      <c r="AA55" s="64">
        <v>14400</v>
      </c>
    </row>
    <row r="56" spans="1:27" x14ac:dyDescent="0.25">
      <c r="A56" s="71" t="s">
        <v>91</v>
      </c>
      <c r="B56" s="72" t="s">
        <v>92</v>
      </c>
      <c r="D56" s="23">
        <v>2</v>
      </c>
      <c r="E56" s="24">
        <v>6</v>
      </c>
      <c r="F56" s="25">
        <v>1</v>
      </c>
      <c r="G56" s="61">
        <f t="shared" si="41"/>
        <v>1300</v>
      </c>
      <c r="H56" s="61">
        <f t="shared" si="42"/>
        <v>2600</v>
      </c>
      <c r="I56" s="61">
        <f t="shared" si="43"/>
        <v>15600</v>
      </c>
      <c r="J56" s="61">
        <f t="shared" si="44"/>
        <v>15600</v>
      </c>
      <c r="K56" s="10"/>
      <c r="L56" s="9" t="s">
        <v>11</v>
      </c>
      <c r="M56" s="65">
        <f t="shared" si="52"/>
        <v>0</v>
      </c>
      <c r="N56" s="66" t="s">
        <v>857</v>
      </c>
      <c r="O56" s="67">
        <v>2290</v>
      </c>
      <c r="P56" s="68">
        <f t="shared" si="46"/>
        <v>0.7615384615384615</v>
      </c>
      <c r="Q56" s="69">
        <f t="shared" si="53"/>
        <v>0</v>
      </c>
      <c r="R56" s="73">
        <v>102</v>
      </c>
      <c r="S56" s="106">
        <v>2</v>
      </c>
      <c r="T56" s="75">
        <v>7.7999999999999996E-3</v>
      </c>
      <c r="U56" s="43">
        <f t="shared" si="48"/>
        <v>0</v>
      </c>
      <c r="V56" s="43">
        <f t="shared" si="49"/>
        <v>0</v>
      </c>
      <c r="X56" s="61">
        <v>1300</v>
      </c>
      <c r="Y56" s="62">
        <v>2600</v>
      </c>
      <c r="Z56" s="76">
        <v>15600</v>
      </c>
      <c r="AA56" s="64">
        <v>15600</v>
      </c>
    </row>
    <row r="57" spans="1:27" x14ac:dyDescent="0.25">
      <c r="A57" s="71" t="s">
        <v>93</v>
      </c>
      <c r="B57" s="72" t="s">
        <v>94</v>
      </c>
      <c r="D57" s="23">
        <v>2</v>
      </c>
      <c r="E57" s="24">
        <v>9</v>
      </c>
      <c r="F57" s="25">
        <v>1</v>
      </c>
      <c r="G57" s="61">
        <f t="shared" si="41"/>
        <v>1000</v>
      </c>
      <c r="H57" s="61">
        <f t="shared" si="42"/>
        <v>2000</v>
      </c>
      <c r="I57" s="61">
        <f t="shared" si="43"/>
        <v>18000</v>
      </c>
      <c r="J57" s="61">
        <f t="shared" si="44"/>
        <v>18000</v>
      </c>
      <c r="K57" s="10"/>
      <c r="L57" s="9" t="s">
        <v>11</v>
      </c>
      <c r="M57" s="65">
        <f t="shared" si="52"/>
        <v>0</v>
      </c>
      <c r="N57" s="66" t="s">
        <v>857</v>
      </c>
      <c r="O57" s="67">
        <v>1900</v>
      </c>
      <c r="P57" s="68">
        <f t="shared" si="46"/>
        <v>0.89999999999999991</v>
      </c>
      <c r="Q57" s="69">
        <f t="shared" si="53"/>
        <v>0</v>
      </c>
      <c r="R57" s="73">
        <v>241</v>
      </c>
      <c r="S57" s="106">
        <v>2</v>
      </c>
      <c r="T57" s="75">
        <v>4.8999999999999998E-3</v>
      </c>
      <c r="U57" s="43">
        <f t="shared" si="48"/>
        <v>0</v>
      </c>
      <c r="V57" s="43">
        <f t="shared" si="49"/>
        <v>0</v>
      </c>
      <c r="X57" s="61">
        <v>1000</v>
      </c>
      <c r="Y57" s="62">
        <v>2000</v>
      </c>
      <c r="Z57" s="76">
        <v>18000</v>
      </c>
      <c r="AA57" s="64">
        <v>18000</v>
      </c>
    </row>
    <row r="58" spans="1:27" x14ac:dyDescent="0.25">
      <c r="A58" s="89" t="s">
        <v>95</v>
      </c>
      <c r="B58" s="72" t="s">
        <v>96</v>
      </c>
      <c r="D58" s="23">
        <v>1</v>
      </c>
      <c r="E58" s="24">
        <v>36</v>
      </c>
      <c r="F58" s="25">
        <v>1</v>
      </c>
      <c r="G58" s="61">
        <f t="shared" si="41"/>
        <v>290</v>
      </c>
      <c r="H58" s="61">
        <f t="shared" si="42"/>
        <v>290</v>
      </c>
      <c r="I58" s="61">
        <f t="shared" si="43"/>
        <v>10440</v>
      </c>
      <c r="J58" s="61">
        <f t="shared" si="44"/>
        <v>10440</v>
      </c>
      <c r="K58" s="10"/>
      <c r="L58" s="9" t="s">
        <v>83</v>
      </c>
      <c r="M58" s="65">
        <f t="shared" si="52"/>
        <v>0</v>
      </c>
      <c r="N58" s="66" t="s">
        <v>857</v>
      </c>
      <c r="O58" s="67">
        <v>790</v>
      </c>
      <c r="P58" s="68">
        <f t="shared" si="46"/>
        <v>1.7241379310344827</v>
      </c>
      <c r="Q58" s="69">
        <f t="shared" si="53"/>
        <v>0</v>
      </c>
      <c r="R58" s="73">
        <v>1510</v>
      </c>
      <c r="S58" s="87">
        <v>0.5</v>
      </c>
      <c r="T58" s="75">
        <v>1.6000000000000001E-3</v>
      </c>
      <c r="U58" s="43">
        <f t="shared" si="48"/>
        <v>0</v>
      </c>
      <c r="V58" s="43">
        <f t="shared" si="49"/>
        <v>0</v>
      </c>
      <c r="X58" s="61">
        <v>290</v>
      </c>
      <c r="Y58" s="62">
        <v>290</v>
      </c>
      <c r="Z58" s="76">
        <v>10440</v>
      </c>
      <c r="AA58" s="64">
        <v>10440</v>
      </c>
    </row>
    <row r="59" spans="1:27" x14ac:dyDescent="0.25">
      <c r="A59" s="71" t="s">
        <v>97</v>
      </c>
      <c r="B59" s="72" t="s">
        <v>98</v>
      </c>
      <c r="D59" s="23">
        <v>1</v>
      </c>
      <c r="E59" s="24">
        <v>36</v>
      </c>
      <c r="F59" s="25">
        <v>1</v>
      </c>
      <c r="G59" s="61">
        <f t="shared" si="41"/>
        <v>270</v>
      </c>
      <c r="H59" s="61">
        <f t="shared" si="42"/>
        <v>270</v>
      </c>
      <c r="I59" s="61">
        <f t="shared" si="43"/>
        <v>9720</v>
      </c>
      <c r="J59" s="61">
        <f t="shared" si="44"/>
        <v>9720</v>
      </c>
      <c r="K59" s="10"/>
      <c r="L59" s="9" t="s">
        <v>83</v>
      </c>
      <c r="M59" s="65">
        <f t="shared" si="52"/>
        <v>0</v>
      </c>
      <c r="N59" s="66" t="s">
        <v>857</v>
      </c>
      <c r="O59" s="67">
        <v>790</v>
      </c>
      <c r="P59" s="68">
        <f t="shared" si="46"/>
        <v>1.925925925925926</v>
      </c>
      <c r="Q59" s="69">
        <f t="shared" si="53"/>
        <v>0</v>
      </c>
      <c r="R59" s="73">
        <v>626</v>
      </c>
      <c r="S59" s="74">
        <v>0.36</v>
      </c>
      <c r="T59" s="75">
        <v>1.1999999999999999E-3</v>
      </c>
      <c r="U59" s="43">
        <f t="shared" si="48"/>
        <v>0</v>
      </c>
      <c r="V59" s="43">
        <f t="shared" si="49"/>
        <v>0</v>
      </c>
      <c r="X59" s="61">
        <v>270</v>
      </c>
      <c r="Y59" s="62">
        <v>270</v>
      </c>
      <c r="Z59" s="76">
        <v>9720</v>
      </c>
      <c r="AA59" s="64">
        <v>9720</v>
      </c>
    </row>
    <row r="60" spans="1:27" x14ac:dyDescent="0.25">
      <c r="A60" s="71" t="s">
        <v>99</v>
      </c>
      <c r="B60" s="72" t="s">
        <v>100</v>
      </c>
      <c r="D60" s="23">
        <v>1</v>
      </c>
      <c r="E60" s="24">
        <v>32</v>
      </c>
      <c r="F60" s="25">
        <v>1</v>
      </c>
      <c r="G60" s="61">
        <f t="shared" si="41"/>
        <v>300</v>
      </c>
      <c r="H60" s="61">
        <f t="shared" si="42"/>
        <v>300</v>
      </c>
      <c r="I60" s="61">
        <f t="shared" si="43"/>
        <v>9600</v>
      </c>
      <c r="J60" s="61">
        <f t="shared" si="44"/>
        <v>9600</v>
      </c>
      <c r="K60" s="10"/>
      <c r="L60" s="9" t="s">
        <v>83</v>
      </c>
      <c r="M60" s="65">
        <f t="shared" si="52"/>
        <v>0</v>
      </c>
      <c r="N60" s="66" t="s">
        <v>857</v>
      </c>
      <c r="O60" s="67">
        <v>790</v>
      </c>
      <c r="P60" s="68">
        <f t="shared" si="46"/>
        <v>1.6333333333333333</v>
      </c>
      <c r="Q60" s="69">
        <f t="shared" si="53"/>
        <v>0</v>
      </c>
      <c r="R60" s="73">
        <v>136</v>
      </c>
      <c r="S60" s="74">
        <v>0.44</v>
      </c>
      <c r="T60" s="75">
        <v>1.1000000000000001E-3</v>
      </c>
      <c r="U60" s="43">
        <f t="shared" si="48"/>
        <v>0</v>
      </c>
      <c r="V60" s="43">
        <f t="shared" si="49"/>
        <v>0</v>
      </c>
      <c r="X60" s="61">
        <v>300</v>
      </c>
      <c r="Y60" s="62">
        <v>300</v>
      </c>
      <c r="Z60" s="76">
        <v>9600</v>
      </c>
      <c r="AA60" s="64">
        <v>9600</v>
      </c>
    </row>
    <row r="61" spans="1:27" x14ac:dyDescent="0.25">
      <c r="A61" s="71" t="s">
        <v>101</v>
      </c>
      <c r="B61" s="72" t="s">
        <v>102</v>
      </c>
      <c r="D61" s="23">
        <v>4</v>
      </c>
      <c r="E61" s="24">
        <v>18</v>
      </c>
      <c r="F61" s="25">
        <v>1</v>
      </c>
      <c r="G61" s="61">
        <f t="shared" si="41"/>
        <v>200</v>
      </c>
      <c r="H61" s="61">
        <f t="shared" si="42"/>
        <v>800</v>
      </c>
      <c r="I61" s="61">
        <f t="shared" si="43"/>
        <v>14400</v>
      </c>
      <c r="J61" s="61">
        <f t="shared" si="44"/>
        <v>14400</v>
      </c>
      <c r="K61" s="10"/>
      <c r="L61" s="9" t="s">
        <v>11</v>
      </c>
      <c r="M61" s="65">
        <f t="shared" si="52"/>
        <v>0</v>
      </c>
      <c r="N61" s="66" t="s">
        <v>857</v>
      </c>
      <c r="O61" s="67">
        <v>490</v>
      </c>
      <c r="P61" s="68">
        <f t="shared" si="46"/>
        <v>1.4500000000000002</v>
      </c>
      <c r="Q61" s="69">
        <f t="shared" si="53"/>
        <v>0</v>
      </c>
      <c r="R61" s="73">
        <v>489.75</v>
      </c>
      <c r="S61" s="74">
        <v>0.89</v>
      </c>
      <c r="T61" s="75">
        <v>2.2200000000000001E-2</v>
      </c>
      <c r="U61" s="43">
        <f t="shared" si="48"/>
        <v>0</v>
      </c>
      <c r="V61" s="43">
        <f t="shared" si="49"/>
        <v>0</v>
      </c>
      <c r="X61" s="61">
        <v>200</v>
      </c>
      <c r="Y61" s="62">
        <v>800</v>
      </c>
      <c r="Z61" s="76">
        <v>14400</v>
      </c>
      <c r="AA61" s="64">
        <v>14400</v>
      </c>
    </row>
    <row r="62" spans="1:27" x14ac:dyDescent="0.25">
      <c r="A62" s="71" t="s">
        <v>103</v>
      </c>
      <c r="B62" s="72" t="s">
        <v>104</v>
      </c>
      <c r="D62" s="23">
        <v>4</v>
      </c>
      <c r="E62" s="24">
        <v>12</v>
      </c>
      <c r="F62" s="25">
        <v>1</v>
      </c>
      <c r="G62" s="61">
        <f t="shared" si="41"/>
        <v>370</v>
      </c>
      <c r="H62" s="61">
        <f t="shared" si="42"/>
        <v>1480</v>
      </c>
      <c r="I62" s="61">
        <f t="shared" si="43"/>
        <v>17760</v>
      </c>
      <c r="J62" s="61">
        <f t="shared" si="44"/>
        <v>17760</v>
      </c>
      <c r="K62" s="10"/>
      <c r="L62" s="9" t="s">
        <v>11</v>
      </c>
      <c r="M62" s="65">
        <f t="shared" si="52"/>
        <v>0</v>
      </c>
      <c r="N62" s="66" t="s">
        <v>857</v>
      </c>
      <c r="O62" s="67">
        <v>890</v>
      </c>
      <c r="P62" s="68">
        <f t="shared" si="46"/>
        <v>1.4054054054054053</v>
      </c>
      <c r="Q62" s="69">
        <f t="shared" si="53"/>
        <v>0</v>
      </c>
      <c r="R62" s="73">
        <v>155.75</v>
      </c>
      <c r="S62" s="74">
        <v>1.33</v>
      </c>
      <c r="T62" s="75">
        <v>5.1000000000000004E-3</v>
      </c>
      <c r="U62" s="43">
        <f t="shared" si="48"/>
        <v>0</v>
      </c>
      <c r="V62" s="43">
        <f t="shared" si="49"/>
        <v>0</v>
      </c>
      <c r="X62" s="61">
        <v>370</v>
      </c>
      <c r="Y62" s="62">
        <v>1480</v>
      </c>
      <c r="Z62" s="76">
        <v>17760</v>
      </c>
      <c r="AA62" s="64">
        <v>17760</v>
      </c>
    </row>
    <row r="63" spans="1:27" x14ac:dyDescent="0.25">
      <c r="A63" s="71" t="s">
        <v>105</v>
      </c>
      <c r="B63" s="72" t="s">
        <v>106</v>
      </c>
      <c r="D63" s="23">
        <v>2</v>
      </c>
      <c r="E63" s="24">
        <v>6</v>
      </c>
      <c r="F63" s="25">
        <v>1</v>
      </c>
      <c r="G63" s="61">
        <f t="shared" si="41"/>
        <v>850</v>
      </c>
      <c r="H63" s="61">
        <f t="shared" si="42"/>
        <v>1700</v>
      </c>
      <c r="I63" s="61">
        <f t="shared" si="43"/>
        <v>10200</v>
      </c>
      <c r="J63" s="61">
        <f t="shared" si="44"/>
        <v>10200</v>
      </c>
      <c r="K63" s="10"/>
      <c r="L63" s="9" t="s">
        <v>11</v>
      </c>
      <c r="M63" s="65">
        <f t="shared" si="52"/>
        <v>0</v>
      </c>
      <c r="N63" s="66" t="s">
        <v>857</v>
      </c>
      <c r="O63" s="67">
        <v>1890</v>
      </c>
      <c r="P63" s="68">
        <f t="shared" si="46"/>
        <v>1.223529411764706</v>
      </c>
      <c r="Q63" s="69">
        <f t="shared" si="53"/>
        <v>0</v>
      </c>
      <c r="R63" s="73">
        <v>181.5</v>
      </c>
      <c r="S63" s="74">
        <v>2.33</v>
      </c>
      <c r="T63" s="75">
        <v>4.4999999999999997E-3</v>
      </c>
      <c r="U63" s="43">
        <f t="shared" si="48"/>
        <v>0</v>
      </c>
      <c r="V63" s="43">
        <f t="shared" si="49"/>
        <v>0</v>
      </c>
      <c r="X63" s="61">
        <v>850</v>
      </c>
      <c r="Y63" s="62">
        <v>1700</v>
      </c>
      <c r="Z63" s="76">
        <v>10200</v>
      </c>
      <c r="AA63" s="64">
        <v>10200</v>
      </c>
    </row>
    <row r="64" spans="1:27" x14ac:dyDescent="0.25">
      <c r="A64" s="71" t="s">
        <v>107</v>
      </c>
      <c r="B64" s="72" t="s">
        <v>108</v>
      </c>
      <c r="D64" s="23">
        <v>2</v>
      </c>
      <c r="E64" s="24">
        <v>6</v>
      </c>
      <c r="F64" s="25">
        <v>1</v>
      </c>
      <c r="G64" s="61">
        <f t="shared" si="41"/>
        <v>1300</v>
      </c>
      <c r="H64" s="61">
        <f t="shared" si="42"/>
        <v>2600</v>
      </c>
      <c r="I64" s="61">
        <f t="shared" si="43"/>
        <v>15600</v>
      </c>
      <c r="J64" s="61">
        <f t="shared" si="44"/>
        <v>15600</v>
      </c>
      <c r="K64" s="10"/>
      <c r="L64" s="9" t="s">
        <v>11</v>
      </c>
      <c r="M64" s="65">
        <f t="shared" si="52"/>
        <v>0</v>
      </c>
      <c r="N64" s="66" t="s">
        <v>857</v>
      </c>
      <c r="O64" s="67">
        <v>2290</v>
      </c>
      <c r="P64" s="68">
        <f t="shared" si="46"/>
        <v>0.7615384615384615</v>
      </c>
      <c r="Q64" s="69">
        <f t="shared" si="53"/>
        <v>0</v>
      </c>
      <c r="R64" s="73">
        <v>133.5</v>
      </c>
      <c r="S64" s="106">
        <v>3</v>
      </c>
      <c r="T64" s="75">
        <v>7.3000000000000001E-3</v>
      </c>
      <c r="U64" s="43">
        <f t="shared" si="48"/>
        <v>0</v>
      </c>
      <c r="V64" s="43">
        <f t="shared" si="49"/>
        <v>0</v>
      </c>
      <c r="X64" s="61">
        <v>1300</v>
      </c>
      <c r="Y64" s="62">
        <v>2600</v>
      </c>
      <c r="Z64" s="76">
        <v>15600</v>
      </c>
      <c r="AA64" s="64">
        <v>15600</v>
      </c>
    </row>
    <row r="65" spans="1:27" x14ac:dyDescent="0.25">
      <c r="A65" s="71" t="s">
        <v>109</v>
      </c>
      <c r="B65" s="72" t="s">
        <v>110</v>
      </c>
      <c r="D65" s="23">
        <v>1</v>
      </c>
      <c r="E65" s="24">
        <v>12</v>
      </c>
      <c r="F65" s="25">
        <v>1</v>
      </c>
      <c r="G65" s="61">
        <f t="shared" si="41"/>
        <v>650</v>
      </c>
      <c r="H65" s="61">
        <f t="shared" si="42"/>
        <v>650</v>
      </c>
      <c r="I65" s="61">
        <f t="shared" si="43"/>
        <v>7800</v>
      </c>
      <c r="J65" s="61">
        <f t="shared" si="44"/>
        <v>7800</v>
      </c>
      <c r="K65" s="10"/>
      <c r="L65" s="9" t="s">
        <v>83</v>
      </c>
      <c r="M65" s="65">
        <f t="shared" si="52"/>
        <v>0</v>
      </c>
      <c r="N65" s="66" t="s">
        <v>857</v>
      </c>
      <c r="O65" s="67">
        <v>1290</v>
      </c>
      <c r="P65" s="68">
        <f t="shared" si="46"/>
        <v>0.98461538461538467</v>
      </c>
      <c r="Q65" s="69">
        <f t="shared" si="53"/>
        <v>0</v>
      </c>
      <c r="R65" s="73">
        <v>533</v>
      </c>
      <c r="S65" s="74">
        <v>0.57999999999999996</v>
      </c>
      <c r="T65" s="75">
        <v>3.8E-3</v>
      </c>
      <c r="U65" s="43">
        <f t="shared" si="48"/>
        <v>0</v>
      </c>
      <c r="V65" s="43">
        <f t="shared" si="49"/>
        <v>0</v>
      </c>
      <c r="X65" s="61">
        <v>650</v>
      </c>
      <c r="Y65" s="62">
        <v>650</v>
      </c>
      <c r="Z65" s="76">
        <v>7800</v>
      </c>
      <c r="AA65" s="64">
        <v>7800</v>
      </c>
    </row>
    <row r="66" spans="1:27" x14ac:dyDescent="0.25">
      <c r="A66" s="71" t="s">
        <v>111</v>
      </c>
      <c r="B66" s="72" t="s">
        <v>112</v>
      </c>
      <c r="D66" s="23">
        <v>1</v>
      </c>
      <c r="E66" s="24">
        <v>6</v>
      </c>
      <c r="F66" s="25">
        <v>1</v>
      </c>
      <c r="G66" s="61">
        <f t="shared" si="41"/>
        <v>1000</v>
      </c>
      <c r="H66" s="61">
        <f t="shared" si="42"/>
        <v>1000</v>
      </c>
      <c r="I66" s="61">
        <f t="shared" si="43"/>
        <v>6000</v>
      </c>
      <c r="J66" s="61">
        <f t="shared" si="44"/>
        <v>6000</v>
      </c>
      <c r="K66" s="10"/>
      <c r="L66" s="9" t="s">
        <v>83</v>
      </c>
      <c r="M66" s="65">
        <f t="shared" si="52"/>
        <v>0</v>
      </c>
      <c r="N66" s="66" t="s">
        <v>857</v>
      </c>
      <c r="O66" s="67">
        <v>1900</v>
      </c>
      <c r="P66" s="68">
        <f t="shared" si="46"/>
        <v>0.89999999999999991</v>
      </c>
      <c r="Q66" s="69">
        <f t="shared" si="53"/>
        <v>0</v>
      </c>
      <c r="R66" s="73">
        <v>206</v>
      </c>
      <c r="S66" s="106">
        <v>1</v>
      </c>
      <c r="T66" s="75">
        <v>1.23E-2</v>
      </c>
      <c r="U66" s="43">
        <f t="shared" si="48"/>
        <v>0</v>
      </c>
      <c r="V66" s="43">
        <f t="shared" si="49"/>
        <v>0</v>
      </c>
      <c r="X66" s="61">
        <v>1000</v>
      </c>
      <c r="Y66" s="62">
        <v>1000</v>
      </c>
      <c r="Z66" s="76">
        <v>6000</v>
      </c>
      <c r="AA66" s="64">
        <v>6000</v>
      </c>
    </row>
    <row r="67" spans="1:27" x14ac:dyDescent="0.25">
      <c r="A67" s="71" t="s">
        <v>655</v>
      </c>
      <c r="B67" s="15" t="s">
        <v>659</v>
      </c>
      <c r="C67" s="60" t="s">
        <v>656</v>
      </c>
      <c r="D67" s="23">
        <v>4</v>
      </c>
      <c r="E67" s="24">
        <v>150</v>
      </c>
      <c r="F67" s="25">
        <v>1</v>
      </c>
      <c r="G67" s="61">
        <f t="shared" si="41"/>
        <v>25</v>
      </c>
      <c r="H67" s="61">
        <f t="shared" si="42"/>
        <v>100</v>
      </c>
      <c r="I67" s="61">
        <f t="shared" si="43"/>
        <v>15000</v>
      </c>
      <c r="J67" s="61">
        <f t="shared" si="44"/>
        <v>15000</v>
      </c>
      <c r="K67" s="10"/>
      <c r="L67" s="9" t="s">
        <v>11</v>
      </c>
      <c r="M67" s="65">
        <f t="shared" si="52"/>
        <v>0</v>
      </c>
      <c r="N67" s="66" t="s">
        <v>857</v>
      </c>
      <c r="O67" s="67">
        <v>70</v>
      </c>
      <c r="P67" s="68">
        <f t="shared" si="46"/>
        <v>1.7999999999999998</v>
      </c>
      <c r="Q67" s="69">
        <f t="shared" si="53"/>
        <v>0</v>
      </c>
      <c r="R67" s="73">
        <v>1574</v>
      </c>
      <c r="S67" s="43">
        <f>S48/24</f>
        <v>4.9999999999999996E-2</v>
      </c>
      <c r="T67" s="43">
        <f>T48/24</f>
        <v>2.4166666666666664E-4</v>
      </c>
      <c r="U67" s="43">
        <f t="shared" si="48"/>
        <v>0</v>
      </c>
      <c r="V67" s="43">
        <f t="shared" si="49"/>
        <v>0</v>
      </c>
      <c r="X67" s="61">
        <v>25</v>
      </c>
      <c r="Y67" s="62">
        <v>100</v>
      </c>
      <c r="Z67" s="76">
        <v>15000</v>
      </c>
      <c r="AA67" s="64">
        <v>15000</v>
      </c>
    </row>
    <row r="68" spans="1:27" s="58" customFormat="1" ht="12" x14ac:dyDescent="0.25">
      <c r="A68" s="77" t="s">
        <v>809</v>
      </c>
      <c r="B68" s="51"/>
      <c r="C68" s="50"/>
      <c r="D68" s="20"/>
      <c r="E68" s="21"/>
      <c r="F68" s="22"/>
      <c r="G68" s="78"/>
      <c r="H68" s="78"/>
      <c r="I68" s="78"/>
      <c r="J68" s="79"/>
      <c r="K68" s="8"/>
      <c r="L68" s="11"/>
      <c r="M68" s="81"/>
      <c r="N68" s="91"/>
      <c r="O68" s="92"/>
      <c r="P68" s="93"/>
      <c r="Q68" s="56"/>
      <c r="R68" s="99"/>
      <c r="S68" s="99"/>
      <c r="T68" s="99"/>
      <c r="U68" s="99"/>
      <c r="V68" s="99"/>
      <c r="X68" s="78"/>
      <c r="Y68" s="78"/>
      <c r="Z68" s="78"/>
      <c r="AA68" s="79"/>
    </row>
    <row r="69" spans="1:27" x14ac:dyDescent="0.25">
      <c r="A69" s="71" t="s">
        <v>113</v>
      </c>
      <c r="B69" s="72" t="s">
        <v>114</v>
      </c>
      <c r="C69" s="107" t="s">
        <v>115</v>
      </c>
      <c r="D69" s="23">
        <v>1</v>
      </c>
      <c r="E69" s="24">
        <v>40</v>
      </c>
      <c r="F69" s="25">
        <v>1</v>
      </c>
      <c r="G69" s="61">
        <f t="shared" ref="G69:G92" si="54">X69-(X69*$N$1)</f>
        <v>250</v>
      </c>
      <c r="H69" s="61">
        <f t="shared" ref="H69:H92" si="55">Y69-(Y69*$N$1)</f>
        <v>250</v>
      </c>
      <c r="I69" s="61">
        <f t="shared" ref="I69:I92" si="56">Z69-(Z69*$N$1)</f>
        <v>10000</v>
      </c>
      <c r="J69" s="61">
        <f t="shared" ref="J69:J92" si="57">AA69-(AA69*$N$1)</f>
        <v>10000</v>
      </c>
      <c r="K69" s="10"/>
      <c r="L69" s="9" t="s">
        <v>83</v>
      </c>
      <c r="M69" s="65">
        <f t="shared" ref="M69:M92" si="58">K69*H69</f>
        <v>0</v>
      </c>
      <c r="N69" s="66" t="s">
        <v>857</v>
      </c>
      <c r="O69" s="67">
        <v>490</v>
      </c>
      <c r="P69" s="68">
        <f t="shared" ref="P69:P92" si="59">O69/G69-1</f>
        <v>0.96</v>
      </c>
      <c r="Q69" s="69">
        <f t="shared" ref="Q69:Q132" si="60">(O69)*D69*K69</f>
        <v>0</v>
      </c>
      <c r="R69" s="73">
        <v>133</v>
      </c>
      <c r="S69" s="87">
        <v>0.3</v>
      </c>
      <c r="T69" s="75">
        <v>1.9E-3</v>
      </c>
      <c r="U69" s="43">
        <f t="shared" ref="U69:U92" si="61">K69*S69</f>
        <v>0</v>
      </c>
      <c r="V69" s="43">
        <f t="shared" ref="V69:V92" si="62">T69*K69</f>
        <v>0</v>
      </c>
      <c r="X69" s="61">
        <v>250</v>
      </c>
      <c r="Y69" s="76">
        <v>250</v>
      </c>
      <c r="Z69" s="96">
        <v>10000</v>
      </c>
      <c r="AA69" s="64">
        <v>10000</v>
      </c>
    </row>
    <row r="70" spans="1:27" x14ac:dyDescent="0.25">
      <c r="A70" s="89" t="s">
        <v>116</v>
      </c>
      <c r="B70" s="72" t="s">
        <v>117</v>
      </c>
      <c r="C70" s="60" t="s">
        <v>118</v>
      </c>
      <c r="D70" s="23">
        <v>12</v>
      </c>
      <c r="E70" s="24">
        <v>36</v>
      </c>
      <c r="F70" s="25">
        <v>1</v>
      </c>
      <c r="G70" s="61">
        <f t="shared" si="54"/>
        <v>28</v>
      </c>
      <c r="H70" s="61">
        <f t="shared" si="55"/>
        <v>336</v>
      </c>
      <c r="I70" s="61">
        <f t="shared" si="56"/>
        <v>12096</v>
      </c>
      <c r="J70" s="61">
        <f t="shared" si="57"/>
        <v>12096</v>
      </c>
      <c r="K70" s="10"/>
      <c r="L70" s="9" t="s">
        <v>11</v>
      </c>
      <c r="M70" s="65">
        <f t="shared" si="58"/>
        <v>0</v>
      </c>
      <c r="N70" s="66" t="s">
        <v>857</v>
      </c>
      <c r="O70" s="67">
        <v>100</v>
      </c>
      <c r="P70" s="68">
        <f t="shared" si="59"/>
        <v>2.5714285714285716</v>
      </c>
      <c r="Q70" s="69">
        <f t="shared" si="60"/>
        <v>0</v>
      </c>
      <c r="R70" s="73">
        <v>687.66700000000003</v>
      </c>
      <c r="S70" s="74">
        <v>0.53</v>
      </c>
      <c r="T70" s="75">
        <v>1.1000000000000001E-3</v>
      </c>
      <c r="U70" s="43">
        <f t="shared" si="61"/>
        <v>0</v>
      </c>
      <c r="V70" s="43">
        <f t="shared" si="62"/>
        <v>0</v>
      </c>
      <c r="X70" s="61">
        <v>28</v>
      </c>
      <c r="Y70" s="62">
        <v>336</v>
      </c>
      <c r="Z70" s="96">
        <v>12096</v>
      </c>
      <c r="AA70" s="64">
        <v>12096</v>
      </c>
    </row>
    <row r="71" spans="1:27" x14ac:dyDescent="0.25">
      <c r="A71" s="89" t="s">
        <v>119</v>
      </c>
      <c r="B71" s="72" t="s">
        <v>120</v>
      </c>
      <c r="C71" s="60" t="s">
        <v>121</v>
      </c>
      <c r="D71" s="23">
        <v>12</v>
      </c>
      <c r="E71" s="24">
        <v>48</v>
      </c>
      <c r="F71" s="25">
        <v>1</v>
      </c>
      <c r="G71" s="61">
        <f t="shared" si="54"/>
        <v>20</v>
      </c>
      <c r="H71" s="61">
        <f t="shared" si="55"/>
        <v>240</v>
      </c>
      <c r="I71" s="61">
        <f t="shared" si="56"/>
        <v>11520</v>
      </c>
      <c r="J71" s="61">
        <f t="shared" si="57"/>
        <v>11520</v>
      </c>
      <c r="K71" s="10"/>
      <c r="L71" s="9" t="s">
        <v>11</v>
      </c>
      <c r="M71" s="65">
        <f t="shared" si="58"/>
        <v>0</v>
      </c>
      <c r="N71" s="66" t="s">
        <v>857</v>
      </c>
      <c r="O71" s="67">
        <v>70</v>
      </c>
      <c r="P71" s="68">
        <f t="shared" si="59"/>
        <v>2.5</v>
      </c>
      <c r="Q71" s="69">
        <f t="shared" si="60"/>
        <v>0</v>
      </c>
      <c r="R71" s="73">
        <v>706</v>
      </c>
      <c r="S71" s="74">
        <v>0.44</v>
      </c>
      <c r="T71" s="75">
        <v>8.9999999999999998E-4</v>
      </c>
      <c r="U71" s="43">
        <f t="shared" si="61"/>
        <v>0</v>
      </c>
      <c r="V71" s="43">
        <f t="shared" si="62"/>
        <v>0</v>
      </c>
      <c r="X71" s="61">
        <v>20</v>
      </c>
      <c r="Y71" s="62">
        <v>240</v>
      </c>
      <c r="Z71" s="96">
        <v>11520</v>
      </c>
      <c r="AA71" s="64">
        <v>11520</v>
      </c>
    </row>
    <row r="72" spans="1:27" x14ac:dyDescent="0.25">
      <c r="A72" s="89" t="s">
        <v>122</v>
      </c>
      <c r="B72" s="72" t="s">
        <v>123</v>
      </c>
      <c r="C72" s="60" t="s">
        <v>124</v>
      </c>
      <c r="D72" s="23">
        <v>12</v>
      </c>
      <c r="E72" s="24">
        <v>80</v>
      </c>
      <c r="F72" s="25">
        <v>1</v>
      </c>
      <c r="G72" s="61">
        <f t="shared" si="54"/>
        <v>13</v>
      </c>
      <c r="H72" s="61">
        <f t="shared" si="55"/>
        <v>156</v>
      </c>
      <c r="I72" s="61">
        <f t="shared" si="56"/>
        <v>12480</v>
      </c>
      <c r="J72" s="61">
        <f t="shared" si="57"/>
        <v>12480</v>
      </c>
      <c r="K72" s="10"/>
      <c r="L72" s="9" t="s">
        <v>11</v>
      </c>
      <c r="M72" s="65">
        <f t="shared" si="58"/>
        <v>0</v>
      </c>
      <c r="N72" s="66" t="s">
        <v>857</v>
      </c>
      <c r="O72" s="67">
        <v>50</v>
      </c>
      <c r="P72" s="68">
        <f t="shared" si="59"/>
        <v>2.8461538461538463</v>
      </c>
      <c r="Q72" s="69">
        <f t="shared" si="60"/>
        <v>0</v>
      </c>
      <c r="R72" s="73">
        <v>223.417</v>
      </c>
      <c r="S72" s="74">
        <v>0.26</v>
      </c>
      <c r="T72" s="75">
        <v>5.9999999999999995E-4</v>
      </c>
      <c r="U72" s="43">
        <f t="shared" si="61"/>
        <v>0</v>
      </c>
      <c r="V72" s="43">
        <f t="shared" si="62"/>
        <v>0</v>
      </c>
      <c r="X72" s="61">
        <v>13</v>
      </c>
      <c r="Y72" s="62">
        <v>156</v>
      </c>
      <c r="Z72" s="96">
        <v>12480</v>
      </c>
      <c r="AA72" s="64">
        <v>12480</v>
      </c>
    </row>
    <row r="73" spans="1:27" x14ac:dyDescent="0.25">
      <c r="A73" s="89" t="s">
        <v>125</v>
      </c>
      <c r="B73" s="72" t="s">
        <v>126</v>
      </c>
      <c r="C73" s="107" t="s">
        <v>127</v>
      </c>
      <c r="D73" s="23">
        <v>2</v>
      </c>
      <c r="E73" s="24">
        <v>48</v>
      </c>
      <c r="F73" s="25">
        <v>1</v>
      </c>
      <c r="G73" s="61">
        <f t="shared" si="54"/>
        <v>140</v>
      </c>
      <c r="H73" s="61">
        <f t="shared" si="55"/>
        <v>280</v>
      </c>
      <c r="I73" s="61">
        <f t="shared" si="56"/>
        <v>13440</v>
      </c>
      <c r="J73" s="61">
        <f t="shared" si="57"/>
        <v>13440</v>
      </c>
      <c r="K73" s="10"/>
      <c r="L73" s="9" t="s">
        <v>11</v>
      </c>
      <c r="M73" s="65">
        <f t="shared" si="58"/>
        <v>0</v>
      </c>
      <c r="N73" s="66" t="s">
        <v>857</v>
      </c>
      <c r="O73" s="67">
        <v>290</v>
      </c>
      <c r="P73" s="68">
        <f t="shared" si="59"/>
        <v>1.0714285714285716</v>
      </c>
      <c r="Q73" s="69">
        <f t="shared" si="60"/>
        <v>0</v>
      </c>
      <c r="R73" s="73">
        <v>683</v>
      </c>
      <c r="S73" s="74">
        <v>0.52</v>
      </c>
      <c r="T73" s="75">
        <v>1.1000000000000001E-3</v>
      </c>
      <c r="U73" s="43">
        <f t="shared" si="61"/>
        <v>0</v>
      </c>
      <c r="V73" s="43">
        <f t="shared" si="62"/>
        <v>0</v>
      </c>
      <c r="X73" s="61">
        <v>140</v>
      </c>
      <c r="Y73" s="62">
        <v>280</v>
      </c>
      <c r="Z73" s="96">
        <v>13440</v>
      </c>
      <c r="AA73" s="64">
        <v>13440</v>
      </c>
    </row>
    <row r="74" spans="1:27" x14ac:dyDescent="0.25">
      <c r="A74" s="71" t="s">
        <v>128</v>
      </c>
      <c r="B74" s="72" t="s">
        <v>129</v>
      </c>
      <c r="C74" s="107" t="s">
        <v>130</v>
      </c>
      <c r="D74" s="23">
        <v>4</v>
      </c>
      <c r="E74" s="24">
        <v>36</v>
      </c>
      <c r="F74" s="25">
        <v>1</v>
      </c>
      <c r="G74" s="61">
        <f t="shared" si="54"/>
        <v>150</v>
      </c>
      <c r="H74" s="61">
        <f t="shared" si="55"/>
        <v>600</v>
      </c>
      <c r="I74" s="61">
        <f t="shared" si="56"/>
        <v>21600</v>
      </c>
      <c r="J74" s="61">
        <f t="shared" si="57"/>
        <v>21600</v>
      </c>
      <c r="K74" s="10"/>
      <c r="L74" s="9" t="s">
        <v>11</v>
      </c>
      <c r="M74" s="65">
        <f t="shared" si="58"/>
        <v>0</v>
      </c>
      <c r="N74" s="66" t="s">
        <v>857</v>
      </c>
      <c r="O74" s="67">
        <v>290</v>
      </c>
      <c r="P74" s="68">
        <f t="shared" si="59"/>
        <v>0.93333333333333335</v>
      </c>
      <c r="Q74" s="69">
        <f t="shared" si="60"/>
        <v>0</v>
      </c>
      <c r="R74" s="73">
        <v>679.25</v>
      </c>
      <c r="S74" s="74">
        <v>1.04</v>
      </c>
      <c r="T74" s="75">
        <v>2.3E-3</v>
      </c>
      <c r="U74" s="43">
        <f t="shared" si="61"/>
        <v>0</v>
      </c>
      <c r="V74" s="43">
        <f t="shared" si="62"/>
        <v>0</v>
      </c>
      <c r="X74" s="61">
        <v>150</v>
      </c>
      <c r="Y74" s="62">
        <v>600</v>
      </c>
      <c r="Z74" s="96">
        <v>21600</v>
      </c>
      <c r="AA74" s="64">
        <v>21600</v>
      </c>
    </row>
    <row r="75" spans="1:27" x14ac:dyDescent="0.25">
      <c r="A75" s="71" t="s">
        <v>131</v>
      </c>
      <c r="B75" s="72" t="s">
        <v>132</v>
      </c>
      <c r="C75" s="107" t="s">
        <v>127</v>
      </c>
      <c r="D75" s="23">
        <v>4</v>
      </c>
      <c r="E75" s="24">
        <v>24</v>
      </c>
      <c r="F75" s="25">
        <v>1</v>
      </c>
      <c r="G75" s="61">
        <f t="shared" si="54"/>
        <v>140</v>
      </c>
      <c r="H75" s="61">
        <f t="shared" si="55"/>
        <v>560</v>
      </c>
      <c r="I75" s="61">
        <f t="shared" si="56"/>
        <v>13440</v>
      </c>
      <c r="J75" s="61">
        <f t="shared" si="57"/>
        <v>13440</v>
      </c>
      <c r="K75" s="10"/>
      <c r="L75" s="9" t="s">
        <v>11</v>
      </c>
      <c r="M75" s="65">
        <f t="shared" si="58"/>
        <v>0</v>
      </c>
      <c r="N75" s="66" t="s">
        <v>857</v>
      </c>
      <c r="O75" s="67">
        <v>290</v>
      </c>
      <c r="P75" s="68">
        <f t="shared" si="59"/>
        <v>1.0714285714285716</v>
      </c>
      <c r="Q75" s="69">
        <f t="shared" si="60"/>
        <v>0</v>
      </c>
      <c r="R75" s="73">
        <v>728.5</v>
      </c>
      <c r="S75" s="74">
        <v>0.69</v>
      </c>
      <c r="T75" s="75">
        <v>1.5E-3</v>
      </c>
      <c r="U75" s="43">
        <f t="shared" si="61"/>
        <v>0</v>
      </c>
      <c r="V75" s="43">
        <f t="shared" si="62"/>
        <v>0</v>
      </c>
      <c r="X75" s="61">
        <v>140</v>
      </c>
      <c r="Y75" s="62">
        <v>560</v>
      </c>
      <c r="Z75" s="96">
        <v>13440</v>
      </c>
      <c r="AA75" s="64">
        <v>13440</v>
      </c>
    </row>
    <row r="76" spans="1:27" x14ac:dyDescent="0.25">
      <c r="A76" s="71" t="s">
        <v>133</v>
      </c>
      <c r="B76" s="72" t="s">
        <v>134</v>
      </c>
      <c r="C76" s="107" t="s">
        <v>135</v>
      </c>
      <c r="D76" s="23">
        <v>4</v>
      </c>
      <c r="E76" s="24">
        <v>36</v>
      </c>
      <c r="F76" s="25">
        <v>1</v>
      </c>
      <c r="G76" s="61">
        <f t="shared" si="54"/>
        <v>170</v>
      </c>
      <c r="H76" s="61">
        <f t="shared" si="55"/>
        <v>680</v>
      </c>
      <c r="I76" s="61">
        <f t="shared" si="56"/>
        <v>24480</v>
      </c>
      <c r="J76" s="61">
        <f t="shared" si="57"/>
        <v>24480</v>
      </c>
      <c r="K76" s="10"/>
      <c r="L76" s="9" t="s">
        <v>11</v>
      </c>
      <c r="M76" s="65">
        <f t="shared" si="58"/>
        <v>0</v>
      </c>
      <c r="N76" s="66" t="s">
        <v>857</v>
      </c>
      <c r="O76" s="67">
        <v>390</v>
      </c>
      <c r="P76" s="68">
        <f t="shared" si="59"/>
        <v>1.2941176470588234</v>
      </c>
      <c r="Q76" s="69">
        <f t="shared" si="60"/>
        <v>0</v>
      </c>
      <c r="R76" s="73">
        <v>474.25</v>
      </c>
      <c r="S76" s="74">
        <v>0.83</v>
      </c>
      <c r="T76" s="75">
        <v>1.8E-3</v>
      </c>
      <c r="U76" s="43">
        <f t="shared" si="61"/>
        <v>0</v>
      </c>
      <c r="V76" s="43">
        <f t="shared" si="62"/>
        <v>0</v>
      </c>
      <c r="X76" s="61">
        <v>170</v>
      </c>
      <c r="Y76" s="62">
        <v>680</v>
      </c>
      <c r="Z76" s="96">
        <v>24480</v>
      </c>
      <c r="AA76" s="64">
        <v>24480</v>
      </c>
    </row>
    <row r="77" spans="1:27" x14ac:dyDescent="0.25">
      <c r="A77" s="71" t="s">
        <v>136</v>
      </c>
      <c r="B77" s="72" t="s">
        <v>137</v>
      </c>
      <c r="C77" s="107" t="s">
        <v>138</v>
      </c>
      <c r="D77" s="23">
        <v>1</v>
      </c>
      <c r="E77" s="24">
        <v>25</v>
      </c>
      <c r="F77" s="25">
        <v>1</v>
      </c>
      <c r="G77" s="61">
        <f t="shared" si="54"/>
        <v>700</v>
      </c>
      <c r="H77" s="61">
        <f t="shared" si="55"/>
        <v>700</v>
      </c>
      <c r="I77" s="61">
        <f t="shared" si="56"/>
        <v>17500</v>
      </c>
      <c r="J77" s="61">
        <f t="shared" si="57"/>
        <v>17500</v>
      </c>
      <c r="K77" s="10"/>
      <c r="L77" s="9" t="s">
        <v>83</v>
      </c>
      <c r="M77" s="65">
        <f t="shared" si="58"/>
        <v>0</v>
      </c>
      <c r="N77" s="66" t="s">
        <v>857</v>
      </c>
      <c r="O77" s="67">
        <v>1490</v>
      </c>
      <c r="P77" s="68">
        <f t="shared" si="59"/>
        <v>1.1285714285714286</v>
      </c>
      <c r="Q77" s="69">
        <f t="shared" si="60"/>
        <v>0</v>
      </c>
      <c r="R77" s="73">
        <v>705</v>
      </c>
      <c r="S77" s="74">
        <v>0.72</v>
      </c>
      <c r="T77" s="75">
        <v>1.2999999999999999E-3</v>
      </c>
      <c r="U77" s="43">
        <f t="shared" si="61"/>
        <v>0</v>
      </c>
      <c r="V77" s="43">
        <f t="shared" si="62"/>
        <v>0</v>
      </c>
      <c r="X77" s="61">
        <v>700</v>
      </c>
      <c r="Y77" s="76">
        <v>700</v>
      </c>
      <c r="Z77" s="96">
        <v>17500</v>
      </c>
      <c r="AA77" s="64">
        <v>17500</v>
      </c>
    </row>
    <row r="78" spans="1:27" x14ac:dyDescent="0.25">
      <c r="A78" s="89" t="s">
        <v>139</v>
      </c>
      <c r="B78" s="72" t="s">
        <v>140</v>
      </c>
      <c r="C78" s="107" t="s">
        <v>138</v>
      </c>
      <c r="D78" s="23">
        <v>1</v>
      </c>
      <c r="E78" s="24">
        <v>25</v>
      </c>
      <c r="F78" s="25">
        <v>1</v>
      </c>
      <c r="G78" s="61">
        <f t="shared" si="54"/>
        <v>700</v>
      </c>
      <c r="H78" s="61">
        <f t="shared" si="55"/>
        <v>700</v>
      </c>
      <c r="I78" s="61">
        <f t="shared" si="56"/>
        <v>17500</v>
      </c>
      <c r="J78" s="61">
        <f t="shared" si="57"/>
        <v>17500</v>
      </c>
      <c r="K78" s="10"/>
      <c r="L78" s="9" t="s">
        <v>83</v>
      </c>
      <c r="M78" s="65">
        <f t="shared" si="58"/>
        <v>0</v>
      </c>
      <c r="N78" s="66" t="s">
        <v>857</v>
      </c>
      <c r="O78" s="67">
        <v>1490</v>
      </c>
      <c r="P78" s="68">
        <f t="shared" si="59"/>
        <v>1.1285714285714286</v>
      </c>
      <c r="Q78" s="69">
        <f t="shared" si="60"/>
        <v>0</v>
      </c>
      <c r="R78" s="73">
        <v>627</v>
      </c>
      <c r="S78" s="74">
        <v>0.72</v>
      </c>
      <c r="T78" s="75">
        <v>1.2999999999999999E-3</v>
      </c>
      <c r="U78" s="43">
        <f t="shared" si="61"/>
        <v>0</v>
      </c>
      <c r="V78" s="43">
        <f t="shared" si="62"/>
        <v>0</v>
      </c>
      <c r="X78" s="61">
        <v>700</v>
      </c>
      <c r="Y78" s="76">
        <v>700</v>
      </c>
      <c r="Z78" s="96">
        <v>17500</v>
      </c>
      <c r="AA78" s="64">
        <v>17500</v>
      </c>
    </row>
    <row r="79" spans="1:27" ht="12.75" x14ac:dyDescent="0.25">
      <c r="A79" s="71" t="s">
        <v>141</v>
      </c>
      <c r="B79" s="72" t="s">
        <v>142</v>
      </c>
      <c r="C79" s="107" t="s">
        <v>135</v>
      </c>
      <c r="D79" s="23">
        <v>4</v>
      </c>
      <c r="E79" s="24">
        <v>36</v>
      </c>
      <c r="F79" s="25">
        <v>1</v>
      </c>
      <c r="G79" s="61">
        <f t="shared" si="54"/>
        <v>170</v>
      </c>
      <c r="H79" s="61">
        <f t="shared" si="55"/>
        <v>680</v>
      </c>
      <c r="I79" s="61">
        <f t="shared" si="56"/>
        <v>24480</v>
      </c>
      <c r="J79" s="61">
        <f t="shared" si="57"/>
        <v>24480</v>
      </c>
      <c r="K79" s="10"/>
      <c r="L79" s="9" t="s">
        <v>11</v>
      </c>
      <c r="M79" s="65">
        <f t="shared" si="58"/>
        <v>0</v>
      </c>
      <c r="N79" s="98"/>
      <c r="O79" s="67">
        <v>390</v>
      </c>
      <c r="P79" s="68">
        <f t="shared" si="59"/>
        <v>1.2941176470588234</v>
      </c>
      <c r="Q79" s="69">
        <f t="shared" si="60"/>
        <v>0</v>
      </c>
      <c r="R79" s="73">
        <v>603</v>
      </c>
      <c r="S79" s="74">
        <v>0.83</v>
      </c>
      <c r="T79" s="75">
        <v>1.8E-3</v>
      </c>
      <c r="U79" s="43">
        <f t="shared" si="61"/>
        <v>0</v>
      </c>
      <c r="V79" s="43">
        <f t="shared" si="62"/>
        <v>0</v>
      </c>
      <c r="X79" s="61">
        <v>170</v>
      </c>
      <c r="Y79" s="62">
        <v>680</v>
      </c>
      <c r="Z79" s="96">
        <v>24480</v>
      </c>
      <c r="AA79" s="64">
        <v>24480</v>
      </c>
    </row>
    <row r="80" spans="1:27" x14ac:dyDescent="0.25">
      <c r="A80" s="89" t="s">
        <v>143</v>
      </c>
      <c r="B80" s="72" t="s">
        <v>144</v>
      </c>
      <c r="C80" s="107" t="s">
        <v>145</v>
      </c>
      <c r="D80" s="23">
        <v>2</v>
      </c>
      <c r="E80" s="24">
        <v>20</v>
      </c>
      <c r="F80" s="25">
        <v>1</v>
      </c>
      <c r="G80" s="61">
        <f t="shared" si="54"/>
        <v>450</v>
      </c>
      <c r="H80" s="61">
        <f t="shared" si="55"/>
        <v>900</v>
      </c>
      <c r="I80" s="61">
        <f t="shared" si="56"/>
        <v>18000</v>
      </c>
      <c r="J80" s="61">
        <f t="shared" si="57"/>
        <v>18000</v>
      </c>
      <c r="K80" s="10"/>
      <c r="L80" s="9" t="s">
        <v>11</v>
      </c>
      <c r="M80" s="65">
        <f t="shared" si="58"/>
        <v>0</v>
      </c>
      <c r="N80" s="66" t="s">
        <v>857</v>
      </c>
      <c r="O80" s="67">
        <v>990</v>
      </c>
      <c r="P80" s="68">
        <f t="shared" si="59"/>
        <v>1.2000000000000002</v>
      </c>
      <c r="Q80" s="69">
        <f t="shared" si="60"/>
        <v>0</v>
      </c>
      <c r="R80" s="73">
        <v>561</v>
      </c>
      <c r="S80" s="87">
        <v>0.9</v>
      </c>
      <c r="T80" s="75">
        <v>1.6000000000000001E-3</v>
      </c>
      <c r="U80" s="43">
        <f t="shared" si="61"/>
        <v>0</v>
      </c>
      <c r="V80" s="43">
        <f t="shared" si="62"/>
        <v>0</v>
      </c>
      <c r="X80" s="61">
        <v>450</v>
      </c>
      <c r="Y80" s="62">
        <v>900</v>
      </c>
      <c r="Z80" s="96">
        <v>18000</v>
      </c>
      <c r="AA80" s="64">
        <v>18000</v>
      </c>
    </row>
    <row r="81" spans="1:27" x14ac:dyDescent="0.25">
      <c r="A81" s="89" t="s">
        <v>146</v>
      </c>
      <c r="B81" s="72" t="s">
        <v>147</v>
      </c>
      <c r="C81" s="107" t="s">
        <v>148</v>
      </c>
      <c r="D81" s="23">
        <v>2</v>
      </c>
      <c r="E81" s="24">
        <v>18</v>
      </c>
      <c r="F81" s="25">
        <v>1</v>
      </c>
      <c r="G81" s="61">
        <f t="shared" si="54"/>
        <v>480</v>
      </c>
      <c r="H81" s="61">
        <f t="shared" si="55"/>
        <v>960</v>
      </c>
      <c r="I81" s="61">
        <f t="shared" si="56"/>
        <v>17280</v>
      </c>
      <c r="J81" s="61">
        <f t="shared" si="57"/>
        <v>17280</v>
      </c>
      <c r="K81" s="10"/>
      <c r="L81" s="9" t="s">
        <v>11</v>
      </c>
      <c r="M81" s="65">
        <f t="shared" si="58"/>
        <v>0</v>
      </c>
      <c r="N81" s="66" t="s">
        <v>857</v>
      </c>
      <c r="O81" s="67">
        <v>990</v>
      </c>
      <c r="P81" s="68">
        <f t="shared" si="59"/>
        <v>1.0625</v>
      </c>
      <c r="Q81" s="69">
        <f t="shared" si="60"/>
        <v>0</v>
      </c>
      <c r="R81" s="73">
        <v>413</v>
      </c>
      <c r="S81" s="106">
        <v>1</v>
      </c>
      <c r="T81" s="75">
        <v>1.8E-3</v>
      </c>
      <c r="U81" s="43">
        <f t="shared" si="61"/>
        <v>0</v>
      </c>
      <c r="V81" s="43">
        <f t="shared" si="62"/>
        <v>0</v>
      </c>
      <c r="X81" s="61">
        <v>480</v>
      </c>
      <c r="Y81" s="62">
        <v>960</v>
      </c>
      <c r="Z81" s="96">
        <v>17280</v>
      </c>
      <c r="AA81" s="64">
        <v>17280</v>
      </c>
    </row>
    <row r="82" spans="1:27" x14ac:dyDescent="0.25">
      <c r="A82" s="71" t="s">
        <v>149</v>
      </c>
      <c r="B82" s="72" t="s">
        <v>150</v>
      </c>
      <c r="C82" s="107" t="s">
        <v>135</v>
      </c>
      <c r="D82" s="23">
        <v>4</v>
      </c>
      <c r="E82" s="24">
        <v>24</v>
      </c>
      <c r="F82" s="25">
        <v>1</v>
      </c>
      <c r="G82" s="61">
        <f t="shared" si="54"/>
        <v>170</v>
      </c>
      <c r="H82" s="61">
        <f t="shared" si="55"/>
        <v>680</v>
      </c>
      <c r="I82" s="61">
        <f t="shared" si="56"/>
        <v>16320</v>
      </c>
      <c r="J82" s="61">
        <f t="shared" si="57"/>
        <v>16320</v>
      </c>
      <c r="K82" s="10"/>
      <c r="L82" s="9" t="s">
        <v>11</v>
      </c>
      <c r="M82" s="65">
        <f t="shared" si="58"/>
        <v>0</v>
      </c>
      <c r="N82" s="66" t="s">
        <v>857</v>
      </c>
      <c r="O82" s="67">
        <v>390</v>
      </c>
      <c r="P82" s="68">
        <f t="shared" si="59"/>
        <v>1.2941176470588234</v>
      </c>
      <c r="Q82" s="69">
        <f t="shared" si="60"/>
        <v>0</v>
      </c>
      <c r="R82" s="73">
        <v>712</v>
      </c>
      <c r="S82" s="74">
        <v>0.83</v>
      </c>
      <c r="T82" s="75">
        <v>1.8E-3</v>
      </c>
      <c r="U82" s="43">
        <f t="shared" si="61"/>
        <v>0</v>
      </c>
      <c r="V82" s="43">
        <f t="shared" si="62"/>
        <v>0</v>
      </c>
      <c r="X82" s="61">
        <v>170</v>
      </c>
      <c r="Y82" s="62">
        <v>680</v>
      </c>
      <c r="Z82" s="96">
        <v>16320</v>
      </c>
      <c r="AA82" s="64">
        <v>16320</v>
      </c>
    </row>
    <row r="83" spans="1:27" x14ac:dyDescent="0.25">
      <c r="A83" s="89" t="s">
        <v>151</v>
      </c>
      <c r="B83" s="72" t="s">
        <v>152</v>
      </c>
      <c r="C83" s="107" t="s">
        <v>138</v>
      </c>
      <c r="D83" s="23">
        <v>2</v>
      </c>
      <c r="E83" s="24">
        <v>36</v>
      </c>
      <c r="F83" s="25">
        <v>1</v>
      </c>
      <c r="G83" s="61">
        <f t="shared" si="54"/>
        <v>270</v>
      </c>
      <c r="H83" s="61">
        <f t="shared" si="55"/>
        <v>540</v>
      </c>
      <c r="I83" s="61">
        <f t="shared" si="56"/>
        <v>19440</v>
      </c>
      <c r="J83" s="61">
        <f t="shared" si="57"/>
        <v>19440</v>
      </c>
      <c r="K83" s="10"/>
      <c r="L83" s="9" t="s">
        <v>11</v>
      </c>
      <c r="M83" s="65">
        <f t="shared" si="58"/>
        <v>0</v>
      </c>
      <c r="N83" s="66" t="s">
        <v>857</v>
      </c>
      <c r="O83" s="67">
        <v>590</v>
      </c>
      <c r="P83" s="68">
        <f t="shared" si="59"/>
        <v>1.1851851851851851</v>
      </c>
      <c r="Q83" s="69">
        <f t="shared" si="60"/>
        <v>0</v>
      </c>
      <c r="R83" s="73">
        <v>596</v>
      </c>
      <c r="S83" s="74">
        <v>0.72</v>
      </c>
      <c r="T83" s="75">
        <v>1.6000000000000001E-3</v>
      </c>
      <c r="U83" s="43">
        <f t="shared" si="61"/>
        <v>0</v>
      </c>
      <c r="V83" s="43">
        <f t="shared" si="62"/>
        <v>0</v>
      </c>
      <c r="X83" s="61">
        <v>270</v>
      </c>
      <c r="Y83" s="62">
        <v>540</v>
      </c>
      <c r="Z83" s="96">
        <v>19440</v>
      </c>
      <c r="AA83" s="64">
        <v>19440</v>
      </c>
    </row>
    <row r="84" spans="1:27" x14ac:dyDescent="0.25">
      <c r="A84" s="89" t="s">
        <v>153</v>
      </c>
      <c r="B84" s="72" t="s">
        <v>154</v>
      </c>
      <c r="C84" s="107" t="s">
        <v>138</v>
      </c>
      <c r="D84" s="23">
        <v>2</v>
      </c>
      <c r="E84" s="24">
        <v>36</v>
      </c>
      <c r="F84" s="25">
        <v>1</v>
      </c>
      <c r="G84" s="61">
        <f t="shared" si="54"/>
        <v>270</v>
      </c>
      <c r="H84" s="61">
        <f t="shared" si="55"/>
        <v>540</v>
      </c>
      <c r="I84" s="61">
        <f t="shared" si="56"/>
        <v>19440</v>
      </c>
      <c r="J84" s="61">
        <f t="shared" si="57"/>
        <v>19440</v>
      </c>
      <c r="K84" s="10"/>
      <c r="L84" s="9" t="s">
        <v>11</v>
      </c>
      <c r="M84" s="65">
        <f t="shared" si="58"/>
        <v>0</v>
      </c>
      <c r="N84" s="66" t="s">
        <v>857</v>
      </c>
      <c r="O84" s="67">
        <v>590</v>
      </c>
      <c r="P84" s="68">
        <f t="shared" si="59"/>
        <v>1.1851851851851851</v>
      </c>
      <c r="Q84" s="69">
        <f t="shared" si="60"/>
        <v>0</v>
      </c>
      <c r="R84" s="73">
        <v>650</v>
      </c>
      <c r="S84" s="74">
        <v>0.72</v>
      </c>
      <c r="T84" s="75">
        <v>1.6000000000000001E-3</v>
      </c>
      <c r="U84" s="43">
        <f t="shared" si="61"/>
        <v>0</v>
      </c>
      <c r="V84" s="43">
        <f t="shared" si="62"/>
        <v>0</v>
      </c>
      <c r="X84" s="61">
        <v>270</v>
      </c>
      <c r="Y84" s="62">
        <v>540</v>
      </c>
      <c r="Z84" s="96">
        <v>19440</v>
      </c>
      <c r="AA84" s="64">
        <v>19440</v>
      </c>
    </row>
    <row r="85" spans="1:27" x14ac:dyDescent="0.25">
      <c r="A85" s="71" t="s">
        <v>155</v>
      </c>
      <c r="B85" s="72" t="s">
        <v>156</v>
      </c>
      <c r="C85" s="107" t="s">
        <v>157</v>
      </c>
      <c r="D85" s="23">
        <v>2</v>
      </c>
      <c r="E85" s="24">
        <v>24</v>
      </c>
      <c r="F85" s="25">
        <v>1</v>
      </c>
      <c r="G85" s="61">
        <f t="shared" si="54"/>
        <v>450</v>
      </c>
      <c r="H85" s="61">
        <f t="shared" si="55"/>
        <v>900</v>
      </c>
      <c r="I85" s="61">
        <f t="shared" si="56"/>
        <v>21600</v>
      </c>
      <c r="J85" s="61">
        <f t="shared" si="57"/>
        <v>21600</v>
      </c>
      <c r="K85" s="10"/>
      <c r="L85" s="9" t="s">
        <v>11</v>
      </c>
      <c r="M85" s="65">
        <f t="shared" si="58"/>
        <v>0</v>
      </c>
      <c r="N85" s="66" t="s">
        <v>857</v>
      </c>
      <c r="O85" s="67">
        <v>990</v>
      </c>
      <c r="P85" s="68">
        <f t="shared" si="59"/>
        <v>1.2000000000000002</v>
      </c>
      <c r="Q85" s="69">
        <f t="shared" si="60"/>
        <v>0</v>
      </c>
      <c r="R85" s="73">
        <v>1190.5</v>
      </c>
      <c r="S85" s="74">
        <v>1.58</v>
      </c>
      <c r="T85" s="75">
        <v>3.3E-3</v>
      </c>
      <c r="U85" s="43">
        <f t="shared" si="61"/>
        <v>0</v>
      </c>
      <c r="V85" s="43">
        <f t="shared" si="62"/>
        <v>0</v>
      </c>
      <c r="X85" s="61">
        <v>450</v>
      </c>
      <c r="Y85" s="62">
        <v>900</v>
      </c>
      <c r="Z85" s="96">
        <v>21600</v>
      </c>
      <c r="AA85" s="64">
        <v>21600</v>
      </c>
    </row>
    <row r="86" spans="1:27" x14ac:dyDescent="0.25">
      <c r="A86" s="71" t="s">
        <v>158</v>
      </c>
      <c r="B86" s="72" t="s">
        <v>159</v>
      </c>
      <c r="C86" s="107" t="s">
        <v>157</v>
      </c>
      <c r="D86" s="23">
        <v>2</v>
      </c>
      <c r="E86" s="24">
        <v>24</v>
      </c>
      <c r="F86" s="25">
        <v>1</v>
      </c>
      <c r="G86" s="61">
        <f t="shared" si="54"/>
        <v>450</v>
      </c>
      <c r="H86" s="61">
        <f t="shared" si="55"/>
        <v>900</v>
      </c>
      <c r="I86" s="61">
        <f t="shared" si="56"/>
        <v>21600</v>
      </c>
      <c r="J86" s="61">
        <f t="shared" si="57"/>
        <v>21600</v>
      </c>
      <c r="K86" s="10"/>
      <c r="L86" s="9" t="s">
        <v>11</v>
      </c>
      <c r="M86" s="65">
        <f t="shared" si="58"/>
        <v>0</v>
      </c>
      <c r="N86" s="66" t="s">
        <v>857</v>
      </c>
      <c r="O86" s="67">
        <v>990</v>
      </c>
      <c r="P86" s="68">
        <f t="shared" si="59"/>
        <v>1.2000000000000002</v>
      </c>
      <c r="Q86" s="69">
        <f t="shared" si="60"/>
        <v>0</v>
      </c>
      <c r="R86" s="73">
        <v>675.5</v>
      </c>
      <c r="S86" s="74">
        <v>1.58</v>
      </c>
      <c r="T86" s="75">
        <v>3.3E-3</v>
      </c>
      <c r="U86" s="43">
        <f t="shared" si="61"/>
        <v>0</v>
      </c>
      <c r="V86" s="43">
        <f t="shared" si="62"/>
        <v>0</v>
      </c>
      <c r="X86" s="61">
        <v>450</v>
      </c>
      <c r="Y86" s="62">
        <v>900</v>
      </c>
      <c r="Z86" s="96">
        <v>21600</v>
      </c>
      <c r="AA86" s="64">
        <v>21600</v>
      </c>
    </row>
    <row r="87" spans="1:27" x14ac:dyDescent="0.25">
      <c r="A87" s="89" t="s">
        <v>160</v>
      </c>
      <c r="B87" s="72" t="s">
        <v>161</v>
      </c>
      <c r="C87" s="107" t="s">
        <v>157</v>
      </c>
      <c r="D87" s="23">
        <v>2</v>
      </c>
      <c r="E87" s="24">
        <v>22</v>
      </c>
      <c r="F87" s="25">
        <v>1</v>
      </c>
      <c r="G87" s="61">
        <f t="shared" si="54"/>
        <v>450</v>
      </c>
      <c r="H87" s="61">
        <f t="shared" si="55"/>
        <v>900</v>
      </c>
      <c r="I87" s="61">
        <f t="shared" si="56"/>
        <v>19800</v>
      </c>
      <c r="J87" s="61">
        <f t="shared" si="57"/>
        <v>19800</v>
      </c>
      <c r="K87" s="10"/>
      <c r="L87" s="9" t="s">
        <v>11</v>
      </c>
      <c r="M87" s="65">
        <f t="shared" si="58"/>
        <v>0</v>
      </c>
      <c r="N87" s="66" t="s">
        <v>857</v>
      </c>
      <c r="O87" s="67">
        <v>990</v>
      </c>
      <c r="P87" s="68">
        <f t="shared" si="59"/>
        <v>1.2000000000000002</v>
      </c>
      <c r="Q87" s="69">
        <f t="shared" si="60"/>
        <v>0</v>
      </c>
      <c r="R87" s="73">
        <v>300.5</v>
      </c>
      <c r="S87" s="74">
        <v>0.86</v>
      </c>
      <c r="T87" s="90">
        <v>2E-3</v>
      </c>
      <c r="U87" s="43">
        <f t="shared" si="61"/>
        <v>0</v>
      </c>
      <c r="V87" s="43">
        <f t="shared" si="62"/>
        <v>0</v>
      </c>
      <c r="X87" s="61">
        <v>450</v>
      </c>
      <c r="Y87" s="62">
        <v>900</v>
      </c>
      <c r="Z87" s="96">
        <v>19800</v>
      </c>
      <c r="AA87" s="64">
        <v>19800</v>
      </c>
    </row>
    <row r="88" spans="1:27" x14ac:dyDescent="0.25">
      <c r="A88" s="71" t="s">
        <v>162</v>
      </c>
      <c r="B88" s="72" t="s">
        <v>163</v>
      </c>
      <c r="C88" s="107" t="s">
        <v>157</v>
      </c>
      <c r="D88" s="23">
        <v>2</v>
      </c>
      <c r="E88" s="24">
        <v>24</v>
      </c>
      <c r="F88" s="25">
        <v>1</v>
      </c>
      <c r="G88" s="61">
        <f t="shared" si="54"/>
        <v>450</v>
      </c>
      <c r="H88" s="61">
        <f t="shared" si="55"/>
        <v>900</v>
      </c>
      <c r="I88" s="61">
        <f t="shared" si="56"/>
        <v>21600</v>
      </c>
      <c r="J88" s="61">
        <f t="shared" si="57"/>
        <v>21600</v>
      </c>
      <c r="K88" s="10"/>
      <c r="L88" s="9" t="s">
        <v>11</v>
      </c>
      <c r="M88" s="65">
        <f t="shared" si="58"/>
        <v>0</v>
      </c>
      <c r="N88" s="66" t="s">
        <v>857</v>
      </c>
      <c r="O88" s="67">
        <v>990</v>
      </c>
      <c r="P88" s="68">
        <f t="shared" si="59"/>
        <v>1.2000000000000002</v>
      </c>
      <c r="Q88" s="69">
        <f t="shared" si="60"/>
        <v>0</v>
      </c>
      <c r="R88" s="73">
        <v>1204.5</v>
      </c>
      <c r="S88" s="74">
        <v>1.58</v>
      </c>
      <c r="T88" s="75">
        <v>3.3E-3</v>
      </c>
      <c r="U88" s="43">
        <f t="shared" si="61"/>
        <v>0</v>
      </c>
      <c r="V88" s="43">
        <f t="shared" si="62"/>
        <v>0</v>
      </c>
      <c r="X88" s="61">
        <v>450</v>
      </c>
      <c r="Y88" s="62">
        <v>900</v>
      </c>
      <c r="Z88" s="96">
        <v>21600</v>
      </c>
      <c r="AA88" s="64">
        <v>21600</v>
      </c>
    </row>
    <row r="89" spans="1:27" x14ac:dyDescent="0.25">
      <c r="A89" s="89" t="s">
        <v>164</v>
      </c>
      <c r="B89" s="72" t="s">
        <v>165</v>
      </c>
      <c r="C89" s="107" t="s">
        <v>138</v>
      </c>
      <c r="D89" s="23">
        <v>1</v>
      </c>
      <c r="E89" s="24">
        <v>36</v>
      </c>
      <c r="F89" s="25">
        <v>1</v>
      </c>
      <c r="G89" s="61">
        <f t="shared" si="54"/>
        <v>700</v>
      </c>
      <c r="H89" s="61">
        <f t="shared" si="55"/>
        <v>700</v>
      </c>
      <c r="I89" s="61">
        <f t="shared" si="56"/>
        <v>25200</v>
      </c>
      <c r="J89" s="61">
        <f t="shared" si="57"/>
        <v>25200</v>
      </c>
      <c r="K89" s="10"/>
      <c r="L89" s="9" t="s">
        <v>83</v>
      </c>
      <c r="M89" s="65">
        <f t="shared" si="58"/>
        <v>0</v>
      </c>
      <c r="N89" s="66" t="s">
        <v>857</v>
      </c>
      <c r="O89" s="67">
        <v>1490</v>
      </c>
      <c r="P89" s="68">
        <f t="shared" si="59"/>
        <v>1.1285714285714286</v>
      </c>
      <c r="Q89" s="69">
        <f t="shared" si="60"/>
        <v>0</v>
      </c>
      <c r="R89" s="73">
        <v>978</v>
      </c>
      <c r="S89" s="74">
        <v>0.42</v>
      </c>
      <c r="T89" s="75">
        <v>1.1000000000000001E-3</v>
      </c>
      <c r="U89" s="43">
        <f t="shared" si="61"/>
        <v>0</v>
      </c>
      <c r="V89" s="43">
        <f t="shared" si="62"/>
        <v>0</v>
      </c>
      <c r="X89" s="61">
        <v>700</v>
      </c>
      <c r="Y89" s="76">
        <v>700</v>
      </c>
      <c r="Z89" s="96">
        <v>25200</v>
      </c>
      <c r="AA89" s="64">
        <v>25200</v>
      </c>
    </row>
    <row r="90" spans="1:27" x14ac:dyDescent="0.25">
      <c r="A90" s="71" t="s">
        <v>166</v>
      </c>
      <c r="B90" s="72" t="s">
        <v>167</v>
      </c>
      <c r="C90" s="107" t="s">
        <v>138</v>
      </c>
      <c r="D90" s="23">
        <v>2</v>
      </c>
      <c r="E90" s="24">
        <v>15</v>
      </c>
      <c r="F90" s="25">
        <v>1</v>
      </c>
      <c r="G90" s="61">
        <f t="shared" si="54"/>
        <v>600</v>
      </c>
      <c r="H90" s="61">
        <f t="shared" si="55"/>
        <v>1200</v>
      </c>
      <c r="I90" s="61">
        <f t="shared" si="56"/>
        <v>18000</v>
      </c>
      <c r="J90" s="61">
        <f t="shared" si="57"/>
        <v>18000</v>
      </c>
      <c r="K90" s="10"/>
      <c r="L90" s="9" t="s">
        <v>11</v>
      </c>
      <c r="M90" s="65">
        <f t="shared" si="58"/>
        <v>0</v>
      </c>
      <c r="N90" s="66" t="s">
        <v>857</v>
      </c>
      <c r="O90" s="67">
        <v>1290</v>
      </c>
      <c r="P90" s="68">
        <f t="shared" si="59"/>
        <v>1.1499999999999999</v>
      </c>
      <c r="Q90" s="69">
        <f t="shared" si="60"/>
        <v>0</v>
      </c>
      <c r="R90" s="73">
        <v>156.5</v>
      </c>
      <c r="S90" s="74">
        <v>1.27</v>
      </c>
      <c r="T90" s="75">
        <v>3.0999999999999999E-3</v>
      </c>
      <c r="U90" s="43">
        <f t="shared" si="61"/>
        <v>0</v>
      </c>
      <c r="V90" s="43">
        <f t="shared" si="62"/>
        <v>0</v>
      </c>
      <c r="X90" s="61">
        <v>600</v>
      </c>
      <c r="Y90" s="62">
        <v>1200</v>
      </c>
      <c r="Z90" s="96">
        <v>18000</v>
      </c>
      <c r="AA90" s="64">
        <v>18000</v>
      </c>
    </row>
    <row r="91" spans="1:27" x14ac:dyDescent="0.25">
      <c r="A91" s="71" t="s">
        <v>168</v>
      </c>
      <c r="B91" s="72" t="s">
        <v>169</v>
      </c>
      <c r="C91" s="107" t="s">
        <v>148</v>
      </c>
      <c r="D91" s="23">
        <v>2</v>
      </c>
      <c r="E91" s="24">
        <v>15</v>
      </c>
      <c r="F91" s="25">
        <v>1</v>
      </c>
      <c r="G91" s="61">
        <f t="shared" si="54"/>
        <v>480</v>
      </c>
      <c r="H91" s="61">
        <f t="shared" si="55"/>
        <v>960</v>
      </c>
      <c r="I91" s="61">
        <f t="shared" si="56"/>
        <v>14400</v>
      </c>
      <c r="J91" s="61">
        <f t="shared" si="57"/>
        <v>14400</v>
      </c>
      <c r="K91" s="10"/>
      <c r="L91" s="9" t="s">
        <v>11</v>
      </c>
      <c r="M91" s="65">
        <f t="shared" si="58"/>
        <v>0</v>
      </c>
      <c r="N91" s="66" t="s">
        <v>857</v>
      </c>
      <c r="O91" s="67">
        <v>990</v>
      </c>
      <c r="P91" s="68">
        <f t="shared" si="59"/>
        <v>1.0625</v>
      </c>
      <c r="Q91" s="69">
        <f t="shared" si="60"/>
        <v>0</v>
      </c>
      <c r="R91" s="73">
        <v>111</v>
      </c>
      <c r="S91" s="74">
        <v>1.47</v>
      </c>
      <c r="T91" s="75">
        <v>3.3999999999999998E-3</v>
      </c>
      <c r="U91" s="43">
        <f t="shared" si="61"/>
        <v>0</v>
      </c>
      <c r="V91" s="43">
        <f t="shared" si="62"/>
        <v>0</v>
      </c>
      <c r="X91" s="61">
        <v>480</v>
      </c>
      <c r="Y91" s="62">
        <v>960</v>
      </c>
      <c r="Z91" s="96">
        <v>14400</v>
      </c>
      <c r="AA91" s="64">
        <v>14400</v>
      </c>
    </row>
    <row r="92" spans="1:27" x14ac:dyDescent="0.25">
      <c r="A92" s="97" t="s">
        <v>170</v>
      </c>
      <c r="B92" s="15" t="s">
        <v>171</v>
      </c>
      <c r="C92" s="108" t="s">
        <v>138</v>
      </c>
      <c r="D92" s="23">
        <v>2</v>
      </c>
      <c r="E92" s="24">
        <v>15</v>
      </c>
      <c r="F92" s="25">
        <v>1</v>
      </c>
      <c r="G92" s="61">
        <f t="shared" si="54"/>
        <v>600</v>
      </c>
      <c r="H92" s="61">
        <f t="shared" si="55"/>
        <v>1200</v>
      </c>
      <c r="I92" s="61">
        <f t="shared" si="56"/>
        <v>18000</v>
      </c>
      <c r="J92" s="61">
        <f t="shared" si="57"/>
        <v>18000</v>
      </c>
      <c r="K92" s="10"/>
      <c r="L92" s="9" t="s">
        <v>11</v>
      </c>
      <c r="M92" s="65">
        <f t="shared" si="58"/>
        <v>0</v>
      </c>
      <c r="N92" s="66" t="s">
        <v>857</v>
      </c>
      <c r="O92" s="67">
        <v>1290</v>
      </c>
      <c r="P92" s="68">
        <f t="shared" si="59"/>
        <v>1.1499999999999999</v>
      </c>
      <c r="Q92" s="69">
        <f t="shared" si="60"/>
        <v>0</v>
      </c>
      <c r="R92" s="73">
        <v>138</v>
      </c>
      <c r="S92" s="74">
        <v>1.47</v>
      </c>
      <c r="T92" s="75">
        <v>3.3999999999999998E-3</v>
      </c>
      <c r="U92" s="43">
        <f t="shared" si="61"/>
        <v>0</v>
      </c>
      <c r="V92" s="43">
        <f t="shared" si="62"/>
        <v>0</v>
      </c>
      <c r="X92" s="61">
        <v>600</v>
      </c>
      <c r="Y92" s="62">
        <v>1200</v>
      </c>
      <c r="Z92" s="96">
        <v>18000</v>
      </c>
      <c r="AA92" s="64">
        <v>18000</v>
      </c>
    </row>
    <row r="93" spans="1:27" s="58" customFormat="1" ht="12" x14ac:dyDescent="0.25">
      <c r="A93" s="77" t="s">
        <v>810</v>
      </c>
      <c r="B93" s="51"/>
      <c r="C93" s="50"/>
      <c r="D93" s="20"/>
      <c r="E93" s="21"/>
      <c r="F93" s="22"/>
      <c r="G93" s="78"/>
      <c r="H93" s="78"/>
      <c r="I93" s="78"/>
      <c r="J93" s="79"/>
      <c r="K93" s="8"/>
      <c r="L93" s="11"/>
      <c r="M93" s="81"/>
      <c r="N93" s="91"/>
      <c r="O93" s="92"/>
      <c r="P93" s="93"/>
      <c r="Q93" s="56"/>
      <c r="R93" s="99"/>
      <c r="S93" s="99"/>
      <c r="T93" s="99"/>
      <c r="U93" s="99"/>
      <c r="V93" s="99"/>
      <c r="X93" s="78"/>
      <c r="Y93" s="78"/>
      <c r="Z93" s="78"/>
      <c r="AA93" s="79"/>
    </row>
    <row r="94" spans="1:27" x14ac:dyDescent="0.25">
      <c r="A94" s="71" t="s">
        <v>172</v>
      </c>
      <c r="B94" s="72" t="s">
        <v>173</v>
      </c>
      <c r="C94" s="107" t="s">
        <v>174</v>
      </c>
      <c r="D94" s="23">
        <v>1</v>
      </c>
      <c r="E94" s="24">
        <v>15</v>
      </c>
      <c r="F94" s="25">
        <v>1</v>
      </c>
      <c r="G94" s="61">
        <f t="shared" ref="G94:G99" si="63">X94-(X94*$N$1)</f>
        <v>560</v>
      </c>
      <c r="H94" s="61">
        <f t="shared" ref="H94:H99" si="64">Y94-(Y94*$N$1)</f>
        <v>560</v>
      </c>
      <c r="I94" s="61">
        <f t="shared" ref="I94:I99" si="65">Z94-(Z94*$N$1)</f>
        <v>8400</v>
      </c>
      <c r="J94" s="61">
        <f t="shared" ref="J94:J99" si="66">AA94-(AA94*$N$1)</f>
        <v>8400</v>
      </c>
      <c r="K94" s="10"/>
      <c r="L94" s="9" t="s">
        <v>83</v>
      </c>
      <c r="M94" s="65">
        <f t="shared" ref="M94:M99" si="67">K94*H94</f>
        <v>0</v>
      </c>
      <c r="N94" s="66" t="s">
        <v>857</v>
      </c>
      <c r="O94" s="67">
        <v>990</v>
      </c>
      <c r="P94" s="68">
        <f t="shared" ref="P94:P99" si="68">O94/G94-1</f>
        <v>0.76785714285714279</v>
      </c>
      <c r="Q94" s="69">
        <f t="shared" si="60"/>
        <v>0</v>
      </c>
      <c r="R94" s="73">
        <v>980</v>
      </c>
      <c r="S94" s="74">
        <v>0.53</v>
      </c>
      <c r="T94" s="75">
        <v>4.4999999999999997E-3</v>
      </c>
      <c r="U94" s="43">
        <f t="shared" ref="U94:U99" si="69">K94*S94</f>
        <v>0</v>
      </c>
      <c r="V94" s="43">
        <f t="shared" ref="V94:V99" si="70">T94*K94</f>
        <v>0</v>
      </c>
      <c r="X94" s="61">
        <v>560</v>
      </c>
      <c r="Y94" s="96">
        <v>560</v>
      </c>
      <c r="Z94" s="96">
        <v>8400</v>
      </c>
      <c r="AA94" s="64">
        <v>8400</v>
      </c>
    </row>
    <row r="95" spans="1:27" x14ac:dyDescent="0.25">
      <c r="A95" s="71" t="s">
        <v>175</v>
      </c>
      <c r="B95" s="72" t="s">
        <v>176</v>
      </c>
      <c r="C95" s="107" t="s">
        <v>177</v>
      </c>
      <c r="D95" s="23">
        <v>1</v>
      </c>
      <c r="E95" s="24">
        <v>6</v>
      </c>
      <c r="F95" s="25">
        <v>1</v>
      </c>
      <c r="G95" s="61">
        <f t="shared" si="63"/>
        <v>1400</v>
      </c>
      <c r="H95" s="61">
        <f t="shared" si="64"/>
        <v>1400</v>
      </c>
      <c r="I95" s="61">
        <f t="shared" si="65"/>
        <v>8400</v>
      </c>
      <c r="J95" s="61">
        <f t="shared" si="66"/>
        <v>8400</v>
      </c>
      <c r="K95" s="10"/>
      <c r="L95" s="9" t="s">
        <v>83</v>
      </c>
      <c r="M95" s="65">
        <f t="shared" si="67"/>
        <v>0</v>
      </c>
      <c r="N95" s="66" t="s">
        <v>857</v>
      </c>
      <c r="O95" s="67">
        <v>2490</v>
      </c>
      <c r="P95" s="68">
        <f t="shared" si="68"/>
        <v>0.77857142857142847</v>
      </c>
      <c r="Q95" s="69">
        <f t="shared" si="60"/>
        <v>0</v>
      </c>
      <c r="R95" s="73">
        <v>349</v>
      </c>
      <c r="S95" s="74">
        <v>1.67</v>
      </c>
      <c r="T95" s="75">
        <v>7.3000000000000001E-3</v>
      </c>
      <c r="U95" s="43">
        <f t="shared" si="69"/>
        <v>0</v>
      </c>
      <c r="V95" s="43">
        <f t="shared" si="70"/>
        <v>0</v>
      </c>
      <c r="X95" s="61">
        <v>1400</v>
      </c>
      <c r="Y95" s="96">
        <v>1400</v>
      </c>
      <c r="Z95" s="96">
        <v>8400</v>
      </c>
      <c r="AA95" s="64">
        <v>8400</v>
      </c>
    </row>
    <row r="96" spans="1:27" x14ac:dyDescent="0.25">
      <c r="A96" s="89" t="s">
        <v>178</v>
      </c>
      <c r="B96" s="72" t="s">
        <v>179</v>
      </c>
      <c r="C96" s="107" t="s">
        <v>180</v>
      </c>
      <c r="D96" s="23">
        <v>1</v>
      </c>
      <c r="E96" s="24">
        <v>15</v>
      </c>
      <c r="F96" s="25">
        <v>1</v>
      </c>
      <c r="G96" s="61">
        <f t="shared" si="63"/>
        <v>700</v>
      </c>
      <c r="H96" s="61">
        <f t="shared" si="64"/>
        <v>700</v>
      </c>
      <c r="I96" s="61">
        <f t="shared" si="65"/>
        <v>10500</v>
      </c>
      <c r="J96" s="61">
        <f t="shared" si="66"/>
        <v>10500</v>
      </c>
      <c r="K96" s="10"/>
      <c r="L96" s="9" t="s">
        <v>83</v>
      </c>
      <c r="M96" s="65">
        <f t="shared" si="67"/>
        <v>0</v>
      </c>
      <c r="N96" s="66" t="s">
        <v>857</v>
      </c>
      <c r="O96" s="67">
        <v>1290</v>
      </c>
      <c r="P96" s="68">
        <f t="shared" si="68"/>
        <v>0.84285714285714275</v>
      </c>
      <c r="Q96" s="69">
        <f t="shared" si="60"/>
        <v>0</v>
      </c>
      <c r="R96" s="73">
        <v>746</v>
      </c>
      <c r="S96" s="74">
        <v>0.67</v>
      </c>
      <c r="T96" s="75">
        <v>4.4000000000000003E-3</v>
      </c>
      <c r="U96" s="43">
        <f t="shared" si="69"/>
        <v>0</v>
      </c>
      <c r="V96" s="43">
        <f t="shared" si="70"/>
        <v>0</v>
      </c>
      <c r="X96" s="61">
        <v>700</v>
      </c>
      <c r="Y96" s="96">
        <v>700</v>
      </c>
      <c r="Z96" s="96">
        <v>10500</v>
      </c>
      <c r="AA96" s="64">
        <v>10500</v>
      </c>
    </row>
    <row r="97" spans="1:27" x14ac:dyDescent="0.25">
      <c r="A97" s="71" t="s">
        <v>181</v>
      </c>
      <c r="B97" s="72" t="s">
        <v>182</v>
      </c>
      <c r="C97" s="107" t="s">
        <v>177</v>
      </c>
      <c r="D97" s="23">
        <v>1</v>
      </c>
      <c r="E97" s="24">
        <v>6</v>
      </c>
      <c r="F97" s="25">
        <v>1</v>
      </c>
      <c r="G97" s="61">
        <f t="shared" si="63"/>
        <v>1400</v>
      </c>
      <c r="H97" s="61">
        <f t="shared" si="64"/>
        <v>1400</v>
      </c>
      <c r="I97" s="61">
        <f t="shared" si="65"/>
        <v>8400</v>
      </c>
      <c r="J97" s="61">
        <f t="shared" si="66"/>
        <v>8400</v>
      </c>
      <c r="K97" s="10"/>
      <c r="L97" s="9" t="s">
        <v>83</v>
      </c>
      <c r="M97" s="65">
        <f t="shared" si="67"/>
        <v>0</v>
      </c>
      <c r="N97" s="66" t="s">
        <v>857</v>
      </c>
      <c r="O97" s="67">
        <v>2490</v>
      </c>
      <c r="P97" s="68">
        <f t="shared" si="68"/>
        <v>0.77857142857142847</v>
      </c>
      <c r="Q97" s="69">
        <f t="shared" si="60"/>
        <v>0</v>
      </c>
      <c r="R97" s="73">
        <v>345</v>
      </c>
      <c r="S97" s="74">
        <v>1.67</v>
      </c>
      <c r="T97" s="75">
        <v>7.3000000000000001E-3</v>
      </c>
      <c r="U97" s="43">
        <f t="shared" si="69"/>
        <v>0</v>
      </c>
      <c r="V97" s="43">
        <f t="shared" si="70"/>
        <v>0</v>
      </c>
      <c r="X97" s="61">
        <v>1400</v>
      </c>
      <c r="Y97" s="96">
        <v>1400</v>
      </c>
      <c r="Z97" s="96">
        <v>8400</v>
      </c>
      <c r="AA97" s="64">
        <v>8400</v>
      </c>
    </row>
    <row r="98" spans="1:27" x14ac:dyDescent="0.25">
      <c r="A98" s="71" t="s">
        <v>183</v>
      </c>
      <c r="B98" s="72" t="s">
        <v>652</v>
      </c>
      <c r="C98" s="107" t="s">
        <v>654</v>
      </c>
      <c r="D98" s="23">
        <v>1</v>
      </c>
      <c r="E98" s="24">
        <v>12</v>
      </c>
      <c r="F98" s="25">
        <v>1</v>
      </c>
      <c r="G98" s="61">
        <f t="shared" si="63"/>
        <v>1400</v>
      </c>
      <c r="H98" s="61">
        <f t="shared" si="64"/>
        <v>1400</v>
      </c>
      <c r="I98" s="61">
        <f t="shared" si="65"/>
        <v>16800</v>
      </c>
      <c r="J98" s="61">
        <f t="shared" si="66"/>
        <v>16800</v>
      </c>
      <c r="K98" s="10"/>
      <c r="L98" s="9" t="s">
        <v>83</v>
      </c>
      <c r="M98" s="65">
        <f t="shared" si="67"/>
        <v>0</v>
      </c>
      <c r="N98" s="66" t="s">
        <v>857</v>
      </c>
      <c r="O98" s="67">
        <v>2490</v>
      </c>
      <c r="P98" s="68">
        <f t="shared" si="68"/>
        <v>0.77857142857142847</v>
      </c>
      <c r="Q98" s="69">
        <f t="shared" si="60"/>
        <v>0</v>
      </c>
      <c r="R98" s="73">
        <v>427</v>
      </c>
      <c r="S98" s="74">
        <v>1.25</v>
      </c>
      <c r="T98" s="75">
        <v>8.6999999999999994E-3</v>
      </c>
      <c r="U98" s="43">
        <f t="shared" si="69"/>
        <v>0</v>
      </c>
      <c r="V98" s="43">
        <f t="shared" si="70"/>
        <v>0</v>
      </c>
      <c r="X98" s="61">
        <v>1400</v>
      </c>
      <c r="Y98" s="96">
        <v>1400</v>
      </c>
      <c r="Z98" s="96">
        <v>16800</v>
      </c>
      <c r="AA98" s="64">
        <v>16800</v>
      </c>
    </row>
    <row r="99" spans="1:27" x14ac:dyDescent="0.25">
      <c r="A99" s="89" t="s">
        <v>184</v>
      </c>
      <c r="B99" s="72" t="s">
        <v>653</v>
      </c>
      <c r="C99" s="107" t="s">
        <v>177</v>
      </c>
      <c r="D99" s="23">
        <v>1</v>
      </c>
      <c r="E99" s="24">
        <v>6</v>
      </c>
      <c r="F99" s="25">
        <v>1</v>
      </c>
      <c r="G99" s="61">
        <f t="shared" si="63"/>
        <v>2500</v>
      </c>
      <c r="H99" s="61">
        <f t="shared" si="64"/>
        <v>2500</v>
      </c>
      <c r="I99" s="61">
        <f t="shared" si="65"/>
        <v>15000</v>
      </c>
      <c r="J99" s="61">
        <f t="shared" si="66"/>
        <v>15000</v>
      </c>
      <c r="K99" s="10"/>
      <c r="L99" s="9" t="s">
        <v>83</v>
      </c>
      <c r="M99" s="65">
        <f t="shared" si="67"/>
        <v>0</v>
      </c>
      <c r="N99" s="66" t="s">
        <v>857</v>
      </c>
      <c r="O99" s="67">
        <v>4990</v>
      </c>
      <c r="P99" s="68">
        <f t="shared" si="68"/>
        <v>0.996</v>
      </c>
      <c r="Q99" s="69">
        <f t="shared" si="60"/>
        <v>0</v>
      </c>
      <c r="R99" s="73">
        <v>219</v>
      </c>
      <c r="S99" s="87">
        <v>2.5</v>
      </c>
      <c r="T99" s="75">
        <v>8.5000000000000006E-3</v>
      </c>
      <c r="U99" s="43">
        <f t="shared" si="69"/>
        <v>0</v>
      </c>
      <c r="V99" s="43">
        <f t="shared" si="70"/>
        <v>0</v>
      </c>
      <c r="X99" s="61">
        <v>2500</v>
      </c>
      <c r="Y99" s="96">
        <v>2500</v>
      </c>
      <c r="Z99" s="96">
        <v>15000</v>
      </c>
      <c r="AA99" s="64">
        <v>15000</v>
      </c>
    </row>
    <row r="100" spans="1:27" s="58" customFormat="1" ht="12" x14ac:dyDescent="0.25">
      <c r="A100" s="77" t="s">
        <v>811</v>
      </c>
      <c r="B100" s="51"/>
      <c r="C100" s="50"/>
      <c r="D100" s="20"/>
      <c r="E100" s="21"/>
      <c r="F100" s="22"/>
      <c r="G100" s="78"/>
      <c r="H100" s="78"/>
      <c r="I100" s="78"/>
      <c r="J100" s="79"/>
      <c r="K100" s="8"/>
      <c r="L100" s="11"/>
      <c r="M100" s="81"/>
      <c r="N100" s="91"/>
      <c r="O100" s="92"/>
      <c r="P100" s="93"/>
      <c r="Q100" s="56"/>
      <c r="R100" s="99"/>
      <c r="S100" s="99"/>
      <c r="T100" s="99"/>
      <c r="U100" s="99"/>
      <c r="V100" s="99"/>
      <c r="X100" s="78"/>
      <c r="Y100" s="78"/>
      <c r="Z100" s="78"/>
      <c r="AA100" s="79"/>
    </row>
    <row r="101" spans="1:27" x14ac:dyDescent="0.25">
      <c r="A101" s="89" t="s">
        <v>185</v>
      </c>
      <c r="B101" s="72" t="s">
        <v>186</v>
      </c>
      <c r="C101" s="107" t="s">
        <v>187</v>
      </c>
      <c r="D101" s="23">
        <v>4</v>
      </c>
      <c r="E101" s="24">
        <v>30</v>
      </c>
      <c r="F101" s="25">
        <v>1</v>
      </c>
      <c r="G101" s="61">
        <f t="shared" ref="G101:G164" si="71">X101-(X101*$N$1)</f>
        <v>75</v>
      </c>
      <c r="H101" s="61">
        <f t="shared" ref="H101:H164" si="72">Y101-(Y101*$N$1)</f>
        <v>300</v>
      </c>
      <c r="I101" s="61">
        <f t="shared" ref="I101:I164" si="73">Z101-(Z101*$N$1)</f>
        <v>9000</v>
      </c>
      <c r="J101" s="61">
        <f t="shared" ref="J101:J164" si="74">AA101-(AA101*$N$1)</f>
        <v>9000</v>
      </c>
      <c r="K101" s="10"/>
      <c r="L101" s="9" t="s">
        <v>11</v>
      </c>
      <c r="M101" s="65">
        <f t="shared" ref="M101:M164" si="75">K101*H101</f>
        <v>0</v>
      </c>
      <c r="N101" s="66" t="s">
        <v>857</v>
      </c>
      <c r="O101" s="67">
        <v>190</v>
      </c>
      <c r="P101" s="68">
        <f t="shared" ref="P101:P164" si="76">O101/G101-1</f>
        <v>1.5333333333333332</v>
      </c>
      <c r="Q101" s="69">
        <f t="shared" si="60"/>
        <v>0</v>
      </c>
      <c r="R101" s="73">
        <v>690</v>
      </c>
      <c r="S101" s="74">
        <v>0.43</v>
      </c>
      <c r="T101" s="75">
        <v>1.1000000000000001E-3</v>
      </c>
      <c r="U101" s="43">
        <f t="shared" ref="U101:U164" si="77">K101*S101</f>
        <v>0</v>
      </c>
      <c r="V101" s="43">
        <f t="shared" ref="V101:V164" si="78">T101*K101</f>
        <v>0</v>
      </c>
      <c r="X101" s="61">
        <v>75</v>
      </c>
      <c r="Y101" s="62">
        <v>300</v>
      </c>
      <c r="Z101" s="96">
        <v>9000</v>
      </c>
      <c r="AA101" s="64">
        <v>9000</v>
      </c>
    </row>
    <row r="102" spans="1:27" x14ac:dyDescent="0.25">
      <c r="A102" s="89" t="s">
        <v>188</v>
      </c>
      <c r="B102" s="72" t="s">
        <v>189</v>
      </c>
      <c r="C102" s="107" t="s">
        <v>115</v>
      </c>
      <c r="D102" s="23">
        <v>1</v>
      </c>
      <c r="E102" s="24">
        <v>60</v>
      </c>
      <c r="F102" s="25">
        <v>1</v>
      </c>
      <c r="G102" s="61">
        <f t="shared" si="71"/>
        <v>290</v>
      </c>
      <c r="H102" s="61">
        <f t="shared" si="72"/>
        <v>290</v>
      </c>
      <c r="I102" s="61">
        <f t="shared" si="73"/>
        <v>17400</v>
      </c>
      <c r="J102" s="61">
        <f t="shared" si="74"/>
        <v>17400</v>
      </c>
      <c r="K102" s="10"/>
      <c r="L102" s="9" t="s">
        <v>83</v>
      </c>
      <c r="M102" s="65">
        <f t="shared" si="75"/>
        <v>0</v>
      </c>
      <c r="N102" s="66" t="s">
        <v>857</v>
      </c>
      <c r="O102" s="67">
        <v>690</v>
      </c>
      <c r="P102" s="68">
        <f t="shared" si="76"/>
        <v>1.3793103448275863</v>
      </c>
      <c r="Q102" s="69">
        <f t="shared" si="60"/>
        <v>0</v>
      </c>
      <c r="R102" s="73">
        <v>43</v>
      </c>
      <c r="S102" s="74">
        <v>0.42</v>
      </c>
      <c r="T102" s="75">
        <v>8.9999999999999998E-4</v>
      </c>
      <c r="U102" s="43">
        <f t="shared" si="77"/>
        <v>0</v>
      </c>
      <c r="V102" s="43">
        <f t="shared" si="78"/>
        <v>0</v>
      </c>
      <c r="X102" s="61">
        <v>290</v>
      </c>
      <c r="Y102" s="76">
        <v>290</v>
      </c>
      <c r="Z102" s="96">
        <v>17400</v>
      </c>
      <c r="AA102" s="64">
        <v>17400</v>
      </c>
    </row>
    <row r="103" spans="1:27" x14ac:dyDescent="0.25">
      <c r="A103" s="71" t="s">
        <v>190</v>
      </c>
      <c r="B103" s="72" t="s">
        <v>191</v>
      </c>
      <c r="C103" s="107" t="s">
        <v>192</v>
      </c>
      <c r="D103" s="23">
        <v>2</v>
      </c>
      <c r="E103" s="24">
        <v>36</v>
      </c>
      <c r="F103" s="25">
        <v>1</v>
      </c>
      <c r="G103" s="61">
        <f t="shared" si="71"/>
        <v>280</v>
      </c>
      <c r="H103" s="61">
        <f t="shared" si="72"/>
        <v>560</v>
      </c>
      <c r="I103" s="61">
        <f t="shared" si="73"/>
        <v>20160</v>
      </c>
      <c r="J103" s="61">
        <f t="shared" si="74"/>
        <v>20160</v>
      </c>
      <c r="K103" s="10"/>
      <c r="L103" s="9" t="s">
        <v>11</v>
      </c>
      <c r="M103" s="65">
        <f t="shared" si="75"/>
        <v>0</v>
      </c>
      <c r="N103" s="66" t="s">
        <v>857</v>
      </c>
      <c r="O103" s="67">
        <v>690</v>
      </c>
      <c r="P103" s="68">
        <f t="shared" si="76"/>
        <v>1.4642857142857144</v>
      </c>
      <c r="Q103" s="69">
        <f t="shared" si="60"/>
        <v>0</v>
      </c>
      <c r="R103" s="73">
        <v>887.5</v>
      </c>
      <c r="S103" s="74">
        <v>0.67</v>
      </c>
      <c r="T103" s="75">
        <v>1.8E-3</v>
      </c>
      <c r="U103" s="43">
        <f t="shared" si="77"/>
        <v>0</v>
      </c>
      <c r="V103" s="43">
        <f t="shared" si="78"/>
        <v>0</v>
      </c>
      <c r="X103" s="61">
        <v>280</v>
      </c>
      <c r="Y103" s="62">
        <v>560</v>
      </c>
      <c r="Z103" s="96">
        <v>20160</v>
      </c>
      <c r="AA103" s="64">
        <v>20160</v>
      </c>
    </row>
    <row r="104" spans="1:27" x14ac:dyDescent="0.25">
      <c r="A104" s="71" t="s">
        <v>193</v>
      </c>
      <c r="B104" s="72" t="s">
        <v>194</v>
      </c>
      <c r="C104" s="107" t="s">
        <v>192</v>
      </c>
      <c r="D104" s="23">
        <v>2</v>
      </c>
      <c r="E104" s="24">
        <v>36</v>
      </c>
      <c r="F104" s="25">
        <v>1</v>
      </c>
      <c r="G104" s="61">
        <f t="shared" si="71"/>
        <v>280</v>
      </c>
      <c r="H104" s="61">
        <f t="shared" si="72"/>
        <v>560</v>
      </c>
      <c r="I104" s="61">
        <f t="shared" si="73"/>
        <v>20160</v>
      </c>
      <c r="J104" s="61">
        <f t="shared" si="74"/>
        <v>20160</v>
      </c>
      <c r="K104" s="10"/>
      <c r="L104" s="9" t="s">
        <v>11</v>
      </c>
      <c r="M104" s="65">
        <f t="shared" si="75"/>
        <v>0</v>
      </c>
      <c r="N104" s="66" t="s">
        <v>857</v>
      </c>
      <c r="O104" s="67">
        <v>690</v>
      </c>
      <c r="P104" s="68">
        <f t="shared" si="76"/>
        <v>1.4642857142857144</v>
      </c>
      <c r="Q104" s="69">
        <f t="shared" si="60"/>
        <v>0</v>
      </c>
      <c r="R104" s="73">
        <v>614</v>
      </c>
      <c r="S104" s="74">
        <v>0.67</v>
      </c>
      <c r="T104" s="75">
        <v>1.8E-3</v>
      </c>
      <c r="U104" s="43">
        <f t="shared" si="77"/>
        <v>0</v>
      </c>
      <c r="V104" s="43">
        <f t="shared" si="78"/>
        <v>0</v>
      </c>
      <c r="X104" s="61">
        <v>280</v>
      </c>
      <c r="Y104" s="62">
        <v>560</v>
      </c>
      <c r="Z104" s="96">
        <v>20160</v>
      </c>
      <c r="AA104" s="64">
        <v>20160</v>
      </c>
    </row>
    <row r="105" spans="1:27" x14ac:dyDescent="0.25">
      <c r="A105" s="71" t="s">
        <v>195</v>
      </c>
      <c r="B105" s="72" t="s">
        <v>196</v>
      </c>
      <c r="C105" s="107" t="s">
        <v>197</v>
      </c>
      <c r="D105" s="23">
        <v>1</v>
      </c>
      <c r="E105" s="24">
        <v>96</v>
      </c>
      <c r="F105" s="25">
        <v>1</v>
      </c>
      <c r="G105" s="61">
        <f t="shared" si="71"/>
        <v>120</v>
      </c>
      <c r="H105" s="61">
        <f t="shared" si="72"/>
        <v>120</v>
      </c>
      <c r="I105" s="61">
        <f t="shared" si="73"/>
        <v>11520</v>
      </c>
      <c r="J105" s="61">
        <f t="shared" si="74"/>
        <v>11520</v>
      </c>
      <c r="K105" s="10"/>
      <c r="L105" s="9" t="s">
        <v>83</v>
      </c>
      <c r="M105" s="65">
        <f t="shared" si="75"/>
        <v>0</v>
      </c>
      <c r="N105" s="66" t="s">
        <v>857</v>
      </c>
      <c r="O105" s="67">
        <v>290</v>
      </c>
      <c r="P105" s="68">
        <f t="shared" si="76"/>
        <v>1.4166666666666665</v>
      </c>
      <c r="Q105" s="69">
        <f t="shared" si="60"/>
        <v>0</v>
      </c>
      <c r="R105" s="73">
        <v>1451</v>
      </c>
      <c r="S105" s="74">
        <v>0.16</v>
      </c>
      <c r="T105" s="75">
        <v>5.9999999999999995E-4</v>
      </c>
      <c r="U105" s="43">
        <f t="shared" si="77"/>
        <v>0</v>
      </c>
      <c r="V105" s="43">
        <f t="shared" si="78"/>
        <v>0</v>
      </c>
      <c r="X105" s="61">
        <v>120</v>
      </c>
      <c r="Y105" s="76">
        <v>120</v>
      </c>
      <c r="Z105" s="96">
        <v>11520</v>
      </c>
      <c r="AA105" s="64">
        <v>11520</v>
      </c>
    </row>
    <row r="106" spans="1:27" x14ac:dyDescent="0.25">
      <c r="A106" s="71" t="s">
        <v>198</v>
      </c>
      <c r="B106" s="72" t="s">
        <v>199</v>
      </c>
      <c r="C106" s="107" t="s">
        <v>200</v>
      </c>
      <c r="D106" s="23">
        <v>1</v>
      </c>
      <c r="E106" s="24">
        <v>60</v>
      </c>
      <c r="F106" s="25">
        <v>1</v>
      </c>
      <c r="G106" s="61">
        <f t="shared" si="71"/>
        <v>260</v>
      </c>
      <c r="H106" s="61">
        <f t="shared" si="72"/>
        <v>260</v>
      </c>
      <c r="I106" s="61">
        <f t="shared" si="73"/>
        <v>15600</v>
      </c>
      <c r="J106" s="61">
        <f t="shared" si="74"/>
        <v>15600</v>
      </c>
      <c r="K106" s="10"/>
      <c r="L106" s="9" t="s">
        <v>83</v>
      </c>
      <c r="M106" s="65">
        <f t="shared" si="75"/>
        <v>0</v>
      </c>
      <c r="N106" s="66" t="s">
        <v>857</v>
      </c>
      <c r="O106" s="67">
        <v>590</v>
      </c>
      <c r="P106" s="68">
        <f t="shared" si="76"/>
        <v>1.2692307692307692</v>
      </c>
      <c r="Q106" s="69">
        <f t="shared" si="60"/>
        <v>0</v>
      </c>
      <c r="R106" s="73">
        <v>371</v>
      </c>
      <c r="S106" s="74">
        <v>0.32</v>
      </c>
      <c r="T106" s="75">
        <v>5.9999999999999995E-4</v>
      </c>
      <c r="U106" s="43">
        <f t="shared" si="77"/>
        <v>0</v>
      </c>
      <c r="V106" s="43">
        <f t="shared" si="78"/>
        <v>0</v>
      </c>
      <c r="X106" s="61">
        <v>260</v>
      </c>
      <c r="Y106" s="76">
        <v>260</v>
      </c>
      <c r="Z106" s="96">
        <v>15600</v>
      </c>
      <c r="AA106" s="64">
        <v>15600</v>
      </c>
    </row>
    <row r="107" spans="1:27" x14ac:dyDescent="0.25">
      <c r="A107" s="71" t="s">
        <v>201</v>
      </c>
      <c r="B107" s="72" t="s">
        <v>202</v>
      </c>
      <c r="C107" s="107" t="s">
        <v>200</v>
      </c>
      <c r="D107" s="23">
        <v>1</v>
      </c>
      <c r="E107" s="24">
        <v>60</v>
      </c>
      <c r="F107" s="25">
        <v>1</v>
      </c>
      <c r="G107" s="61">
        <f t="shared" si="71"/>
        <v>280</v>
      </c>
      <c r="H107" s="61">
        <f t="shared" si="72"/>
        <v>280</v>
      </c>
      <c r="I107" s="61">
        <f t="shared" si="73"/>
        <v>16800</v>
      </c>
      <c r="J107" s="61">
        <f t="shared" si="74"/>
        <v>16800</v>
      </c>
      <c r="K107" s="10"/>
      <c r="L107" s="9" t="s">
        <v>83</v>
      </c>
      <c r="M107" s="65">
        <f t="shared" si="75"/>
        <v>0</v>
      </c>
      <c r="N107" s="66" t="s">
        <v>857</v>
      </c>
      <c r="O107" s="67">
        <v>590</v>
      </c>
      <c r="P107" s="68">
        <f t="shared" si="76"/>
        <v>1.1071428571428572</v>
      </c>
      <c r="Q107" s="69">
        <f t="shared" si="60"/>
        <v>0</v>
      </c>
      <c r="R107" s="73">
        <v>620</v>
      </c>
      <c r="S107" s="74">
        <v>0.32</v>
      </c>
      <c r="T107" s="75">
        <v>6.9999999999999999E-4</v>
      </c>
      <c r="U107" s="43">
        <f t="shared" si="77"/>
        <v>0</v>
      </c>
      <c r="V107" s="43">
        <f t="shared" si="78"/>
        <v>0</v>
      </c>
      <c r="X107" s="61">
        <v>280</v>
      </c>
      <c r="Y107" s="76">
        <v>280</v>
      </c>
      <c r="Z107" s="96">
        <v>16800</v>
      </c>
      <c r="AA107" s="64">
        <v>16800</v>
      </c>
    </row>
    <row r="108" spans="1:27" x14ac:dyDescent="0.25">
      <c r="A108" s="71" t="s">
        <v>203</v>
      </c>
      <c r="B108" s="72" t="s">
        <v>204</v>
      </c>
      <c r="C108" s="107" t="s">
        <v>200</v>
      </c>
      <c r="D108" s="23">
        <v>1</v>
      </c>
      <c r="E108" s="24">
        <v>48</v>
      </c>
      <c r="F108" s="25">
        <v>1</v>
      </c>
      <c r="G108" s="61">
        <f t="shared" si="71"/>
        <v>190</v>
      </c>
      <c r="H108" s="61">
        <f t="shared" si="72"/>
        <v>190</v>
      </c>
      <c r="I108" s="61">
        <f t="shared" si="73"/>
        <v>9120</v>
      </c>
      <c r="J108" s="61">
        <f t="shared" si="74"/>
        <v>9120</v>
      </c>
      <c r="K108" s="10"/>
      <c r="L108" s="9" t="s">
        <v>83</v>
      </c>
      <c r="M108" s="65">
        <f t="shared" si="75"/>
        <v>0</v>
      </c>
      <c r="N108" s="66" t="s">
        <v>857</v>
      </c>
      <c r="O108" s="67">
        <v>490</v>
      </c>
      <c r="P108" s="68">
        <f t="shared" si="76"/>
        <v>1.5789473684210527</v>
      </c>
      <c r="Q108" s="69">
        <f t="shared" si="60"/>
        <v>0</v>
      </c>
      <c r="R108" s="73">
        <v>476</v>
      </c>
      <c r="S108" s="74">
        <v>0.28999999999999998</v>
      </c>
      <c r="T108" s="75">
        <v>5.9999999999999995E-4</v>
      </c>
      <c r="U108" s="43">
        <f t="shared" si="77"/>
        <v>0</v>
      </c>
      <c r="V108" s="43">
        <f t="shared" si="78"/>
        <v>0</v>
      </c>
      <c r="X108" s="61">
        <v>190</v>
      </c>
      <c r="Y108" s="76">
        <v>190</v>
      </c>
      <c r="Z108" s="96">
        <v>9120</v>
      </c>
      <c r="AA108" s="64">
        <v>9120</v>
      </c>
    </row>
    <row r="109" spans="1:27" x14ac:dyDescent="0.25">
      <c r="A109" s="71" t="s">
        <v>205</v>
      </c>
      <c r="B109" s="72" t="s">
        <v>206</v>
      </c>
      <c r="C109" s="107" t="s">
        <v>207</v>
      </c>
      <c r="D109" s="23">
        <v>2</v>
      </c>
      <c r="E109" s="24">
        <v>30</v>
      </c>
      <c r="F109" s="25">
        <v>1</v>
      </c>
      <c r="G109" s="61">
        <f t="shared" si="71"/>
        <v>370</v>
      </c>
      <c r="H109" s="61">
        <f t="shared" si="72"/>
        <v>740</v>
      </c>
      <c r="I109" s="61">
        <f t="shared" si="73"/>
        <v>22200</v>
      </c>
      <c r="J109" s="61">
        <f t="shared" si="74"/>
        <v>22200</v>
      </c>
      <c r="K109" s="10"/>
      <c r="L109" s="9" t="s">
        <v>11</v>
      </c>
      <c r="M109" s="65">
        <f t="shared" si="75"/>
        <v>0</v>
      </c>
      <c r="N109" s="66" t="s">
        <v>857</v>
      </c>
      <c r="O109" s="67">
        <v>790</v>
      </c>
      <c r="P109" s="68">
        <f t="shared" si="76"/>
        <v>1.1351351351351351</v>
      </c>
      <c r="Q109" s="69">
        <f t="shared" si="60"/>
        <v>0</v>
      </c>
      <c r="R109" s="73">
        <v>244</v>
      </c>
      <c r="S109" s="74">
        <v>0.83</v>
      </c>
      <c r="T109" s="75">
        <v>1.8E-3</v>
      </c>
      <c r="U109" s="43">
        <f t="shared" si="77"/>
        <v>0</v>
      </c>
      <c r="V109" s="43">
        <f t="shared" si="78"/>
        <v>0</v>
      </c>
      <c r="X109" s="61">
        <v>370</v>
      </c>
      <c r="Y109" s="62">
        <v>740</v>
      </c>
      <c r="Z109" s="96">
        <v>22200</v>
      </c>
      <c r="AA109" s="64">
        <v>22200</v>
      </c>
    </row>
    <row r="110" spans="1:27" x14ac:dyDescent="0.25">
      <c r="A110" s="89" t="s">
        <v>208</v>
      </c>
      <c r="B110" s="72" t="s">
        <v>209</v>
      </c>
      <c r="C110" s="107" t="s">
        <v>210</v>
      </c>
      <c r="D110" s="23">
        <v>1</v>
      </c>
      <c r="E110" s="24">
        <v>24</v>
      </c>
      <c r="F110" s="25">
        <v>1</v>
      </c>
      <c r="G110" s="61">
        <f t="shared" si="71"/>
        <v>390</v>
      </c>
      <c r="H110" s="61">
        <f t="shared" si="72"/>
        <v>390</v>
      </c>
      <c r="I110" s="61">
        <f t="shared" si="73"/>
        <v>9360</v>
      </c>
      <c r="J110" s="61">
        <f t="shared" si="74"/>
        <v>9360</v>
      </c>
      <c r="K110" s="10"/>
      <c r="L110" s="9" t="s">
        <v>83</v>
      </c>
      <c r="M110" s="65">
        <f t="shared" si="75"/>
        <v>0</v>
      </c>
      <c r="N110" s="66" t="s">
        <v>857</v>
      </c>
      <c r="O110" s="67">
        <v>890</v>
      </c>
      <c r="P110" s="68">
        <f t="shared" si="76"/>
        <v>1.2820512820512819</v>
      </c>
      <c r="Q110" s="69">
        <f t="shared" si="60"/>
        <v>0</v>
      </c>
      <c r="R110" s="73">
        <v>211</v>
      </c>
      <c r="S110" s="74">
        <v>0.57999999999999996</v>
      </c>
      <c r="T110" s="75">
        <v>1.2999999999999999E-3</v>
      </c>
      <c r="U110" s="43">
        <f t="shared" si="77"/>
        <v>0</v>
      </c>
      <c r="V110" s="43">
        <f t="shared" si="78"/>
        <v>0</v>
      </c>
      <c r="X110" s="61">
        <v>390</v>
      </c>
      <c r="Y110" s="76">
        <v>390</v>
      </c>
      <c r="Z110" s="96">
        <v>9360</v>
      </c>
      <c r="AA110" s="64">
        <v>9360</v>
      </c>
    </row>
    <row r="111" spans="1:27" x14ac:dyDescent="0.25">
      <c r="A111" s="71" t="s">
        <v>211</v>
      </c>
      <c r="B111" s="72" t="s">
        <v>212</v>
      </c>
      <c r="C111" s="107" t="s">
        <v>213</v>
      </c>
      <c r="D111" s="23">
        <v>1</v>
      </c>
      <c r="E111" s="24">
        <v>54</v>
      </c>
      <c r="F111" s="25">
        <v>1</v>
      </c>
      <c r="G111" s="61">
        <f t="shared" si="71"/>
        <v>370</v>
      </c>
      <c r="H111" s="61">
        <f t="shared" si="72"/>
        <v>370</v>
      </c>
      <c r="I111" s="61">
        <f t="shared" si="73"/>
        <v>19980</v>
      </c>
      <c r="J111" s="61">
        <f t="shared" si="74"/>
        <v>19980</v>
      </c>
      <c r="K111" s="10"/>
      <c r="L111" s="9" t="s">
        <v>83</v>
      </c>
      <c r="M111" s="65">
        <f t="shared" si="75"/>
        <v>0</v>
      </c>
      <c r="N111" s="66" t="s">
        <v>857</v>
      </c>
      <c r="O111" s="67">
        <v>790</v>
      </c>
      <c r="P111" s="68">
        <f t="shared" si="76"/>
        <v>1.1351351351351351</v>
      </c>
      <c r="Q111" s="69">
        <f t="shared" si="60"/>
        <v>0</v>
      </c>
      <c r="R111" s="73">
        <v>290</v>
      </c>
      <c r="S111" s="74">
        <v>0.43</v>
      </c>
      <c r="T111" s="75">
        <v>5.9999999999999995E-4</v>
      </c>
      <c r="U111" s="43">
        <f t="shared" si="77"/>
        <v>0</v>
      </c>
      <c r="V111" s="43">
        <f t="shared" si="78"/>
        <v>0</v>
      </c>
      <c r="X111" s="61">
        <v>370</v>
      </c>
      <c r="Y111" s="76">
        <v>370</v>
      </c>
      <c r="Z111" s="96">
        <v>19980</v>
      </c>
      <c r="AA111" s="64">
        <v>19980</v>
      </c>
    </row>
    <row r="112" spans="1:27" x14ac:dyDescent="0.25">
      <c r="A112" s="71" t="s">
        <v>214</v>
      </c>
      <c r="B112" s="72" t="s">
        <v>215</v>
      </c>
      <c r="C112" s="107" t="s">
        <v>207</v>
      </c>
      <c r="D112" s="23">
        <v>2</v>
      </c>
      <c r="E112" s="24">
        <v>30</v>
      </c>
      <c r="F112" s="25">
        <v>1</v>
      </c>
      <c r="G112" s="61">
        <f t="shared" si="71"/>
        <v>370</v>
      </c>
      <c r="H112" s="61">
        <f t="shared" si="72"/>
        <v>740</v>
      </c>
      <c r="I112" s="61">
        <f t="shared" si="73"/>
        <v>22200</v>
      </c>
      <c r="J112" s="61">
        <f t="shared" si="74"/>
        <v>22200</v>
      </c>
      <c r="K112" s="10"/>
      <c r="L112" s="9" t="s">
        <v>11</v>
      </c>
      <c r="M112" s="65">
        <f t="shared" si="75"/>
        <v>0</v>
      </c>
      <c r="N112" s="66" t="s">
        <v>857</v>
      </c>
      <c r="O112" s="67">
        <v>790</v>
      </c>
      <c r="P112" s="68">
        <f t="shared" si="76"/>
        <v>1.1351351351351351</v>
      </c>
      <c r="Q112" s="69">
        <f t="shared" si="60"/>
        <v>0</v>
      </c>
      <c r="R112" s="73">
        <v>167.5</v>
      </c>
      <c r="S112" s="87">
        <v>0.9</v>
      </c>
      <c r="T112" s="75">
        <v>1.9E-3</v>
      </c>
      <c r="U112" s="43">
        <f t="shared" si="77"/>
        <v>0</v>
      </c>
      <c r="V112" s="43">
        <f t="shared" si="78"/>
        <v>0</v>
      </c>
      <c r="X112" s="61">
        <v>370</v>
      </c>
      <c r="Y112" s="62">
        <v>740</v>
      </c>
      <c r="Z112" s="96">
        <v>22200</v>
      </c>
      <c r="AA112" s="64">
        <v>22200</v>
      </c>
    </row>
    <row r="113" spans="1:27" x14ac:dyDescent="0.25">
      <c r="A113" s="89" t="s">
        <v>216</v>
      </c>
      <c r="B113" s="72" t="s">
        <v>217</v>
      </c>
      <c r="C113" s="107" t="s">
        <v>218</v>
      </c>
      <c r="D113" s="23">
        <v>2</v>
      </c>
      <c r="E113" s="24">
        <v>72</v>
      </c>
      <c r="F113" s="25">
        <v>1</v>
      </c>
      <c r="G113" s="61">
        <f t="shared" si="71"/>
        <v>140</v>
      </c>
      <c r="H113" s="61">
        <f t="shared" si="72"/>
        <v>280</v>
      </c>
      <c r="I113" s="61">
        <f t="shared" si="73"/>
        <v>20160</v>
      </c>
      <c r="J113" s="61">
        <f t="shared" si="74"/>
        <v>20160</v>
      </c>
      <c r="K113" s="10"/>
      <c r="L113" s="9" t="s">
        <v>11</v>
      </c>
      <c r="M113" s="65">
        <f t="shared" si="75"/>
        <v>0</v>
      </c>
      <c r="N113" s="66" t="s">
        <v>857</v>
      </c>
      <c r="O113" s="67">
        <v>290</v>
      </c>
      <c r="P113" s="68">
        <f t="shared" si="76"/>
        <v>1.0714285714285716</v>
      </c>
      <c r="Q113" s="69">
        <f t="shared" si="60"/>
        <v>0</v>
      </c>
      <c r="R113" s="73">
        <v>762.5</v>
      </c>
      <c r="S113" s="74">
        <v>0.38</v>
      </c>
      <c r="T113" s="75">
        <v>6.9999999999999999E-4</v>
      </c>
      <c r="U113" s="43">
        <f t="shared" si="77"/>
        <v>0</v>
      </c>
      <c r="V113" s="43">
        <f t="shared" si="78"/>
        <v>0</v>
      </c>
      <c r="X113" s="61">
        <v>140</v>
      </c>
      <c r="Y113" s="62">
        <v>280</v>
      </c>
      <c r="Z113" s="96">
        <v>20160</v>
      </c>
      <c r="AA113" s="64">
        <v>20160</v>
      </c>
    </row>
    <row r="114" spans="1:27" x14ac:dyDescent="0.25">
      <c r="A114" s="89" t="s">
        <v>219</v>
      </c>
      <c r="B114" s="72" t="s">
        <v>220</v>
      </c>
      <c r="C114" s="107" t="s">
        <v>218</v>
      </c>
      <c r="D114" s="23">
        <v>2</v>
      </c>
      <c r="E114" s="24">
        <v>72</v>
      </c>
      <c r="F114" s="25">
        <v>1</v>
      </c>
      <c r="G114" s="61">
        <f t="shared" si="71"/>
        <v>140</v>
      </c>
      <c r="H114" s="61">
        <f t="shared" si="72"/>
        <v>280</v>
      </c>
      <c r="I114" s="61">
        <f t="shared" si="73"/>
        <v>20160</v>
      </c>
      <c r="J114" s="61">
        <f t="shared" si="74"/>
        <v>20160</v>
      </c>
      <c r="K114" s="10"/>
      <c r="L114" s="9" t="s">
        <v>11</v>
      </c>
      <c r="M114" s="65">
        <f t="shared" si="75"/>
        <v>0</v>
      </c>
      <c r="N114" s="66" t="s">
        <v>857</v>
      </c>
      <c r="O114" s="67">
        <v>290</v>
      </c>
      <c r="P114" s="68">
        <f t="shared" si="76"/>
        <v>1.0714285714285716</v>
      </c>
      <c r="Q114" s="69">
        <f t="shared" si="60"/>
        <v>0</v>
      </c>
      <c r="R114" s="73">
        <v>360</v>
      </c>
      <c r="S114" s="74">
        <v>0.38</v>
      </c>
      <c r="T114" s="75">
        <v>6.9999999999999999E-4</v>
      </c>
      <c r="U114" s="43">
        <f t="shared" si="77"/>
        <v>0</v>
      </c>
      <c r="V114" s="43">
        <f t="shared" si="78"/>
        <v>0</v>
      </c>
      <c r="X114" s="61">
        <v>140</v>
      </c>
      <c r="Y114" s="62">
        <v>280</v>
      </c>
      <c r="Z114" s="96">
        <v>20160</v>
      </c>
      <c r="AA114" s="64">
        <v>20160</v>
      </c>
    </row>
    <row r="115" spans="1:27" x14ac:dyDescent="0.25">
      <c r="A115" s="71" t="s">
        <v>221</v>
      </c>
      <c r="B115" s="72" t="s">
        <v>222</v>
      </c>
      <c r="C115" s="107" t="s">
        <v>192</v>
      </c>
      <c r="D115" s="23">
        <v>2</v>
      </c>
      <c r="E115" s="24">
        <v>36</v>
      </c>
      <c r="F115" s="25">
        <v>1</v>
      </c>
      <c r="G115" s="61">
        <f t="shared" si="71"/>
        <v>320</v>
      </c>
      <c r="H115" s="61">
        <f t="shared" si="72"/>
        <v>640</v>
      </c>
      <c r="I115" s="61">
        <f t="shared" si="73"/>
        <v>23040</v>
      </c>
      <c r="J115" s="61">
        <f t="shared" si="74"/>
        <v>23040</v>
      </c>
      <c r="K115" s="10"/>
      <c r="L115" s="9" t="s">
        <v>11</v>
      </c>
      <c r="M115" s="65">
        <f t="shared" si="75"/>
        <v>0</v>
      </c>
      <c r="N115" s="66" t="s">
        <v>857</v>
      </c>
      <c r="O115" s="67">
        <v>690</v>
      </c>
      <c r="P115" s="68">
        <f t="shared" si="76"/>
        <v>1.15625</v>
      </c>
      <c r="Q115" s="69">
        <f t="shared" si="60"/>
        <v>0</v>
      </c>
      <c r="R115" s="73">
        <v>608</v>
      </c>
      <c r="S115" s="74">
        <v>0.61</v>
      </c>
      <c r="T115" s="75">
        <v>1.5E-3</v>
      </c>
      <c r="U115" s="43">
        <f t="shared" si="77"/>
        <v>0</v>
      </c>
      <c r="V115" s="43">
        <f t="shared" si="78"/>
        <v>0</v>
      </c>
      <c r="X115" s="61">
        <v>320</v>
      </c>
      <c r="Y115" s="62">
        <v>640</v>
      </c>
      <c r="Z115" s="96">
        <v>23040</v>
      </c>
      <c r="AA115" s="64">
        <v>23040</v>
      </c>
    </row>
    <row r="116" spans="1:27" x14ac:dyDescent="0.25">
      <c r="A116" s="71" t="s">
        <v>223</v>
      </c>
      <c r="B116" s="72" t="s">
        <v>224</v>
      </c>
      <c r="C116" s="107" t="s">
        <v>192</v>
      </c>
      <c r="D116" s="23">
        <v>1</v>
      </c>
      <c r="E116" s="24">
        <v>48</v>
      </c>
      <c r="F116" s="25">
        <v>1</v>
      </c>
      <c r="G116" s="61">
        <f t="shared" si="71"/>
        <v>640</v>
      </c>
      <c r="H116" s="61">
        <f t="shared" si="72"/>
        <v>640</v>
      </c>
      <c r="I116" s="61">
        <f t="shared" si="73"/>
        <v>30720</v>
      </c>
      <c r="J116" s="61">
        <f t="shared" si="74"/>
        <v>30720</v>
      </c>
      <c r="K116" s="10"/>
      <c r="L116" s="9" t="s">
        <v>11</v>
      </c>
      <c r="M116" s="65">
        <f t="shared" si="75"/>
        <v>0</v>
      </c>
      <c r="N116" s="66" t="s">
        <v>857</v>
      </c>
      <c r="O116" s="67">
        <v>1290</v>
      </c>
      <c r="P116" s="68">
        <f t="shared" si="76"/>
        <v>1.015625</v>
      </c>
      <c r="Q116" s="69">
        <f t="shared" si="60"/>
        <v>0</v>
      </c>
      <c r="R116" s="73">
        <v>666.5</v>
      </c>
      <c r="S116" s="74">
        <v>0.61</v>
      </c>
      <c r="T116" s="75">
        <v>1.5E-3</v>
      </c>
      <c r="U116" s="43">
        <f t="shared" si="77"/>
        <v>0</v>
      </c>
      <c r="V116" s="43">
        <f t="shared" si="78"/>
        <v>0</v>
      </c>
      <c r="X116" s="61">
        <v>640</v>
      </c>
      <c r="Y116" s="62">
        <v>640</v>
      </c>
      <c r="Z116" s="96">
        <v>30720</v>
      </c>
      <c r="AA116" s="64">
        <v>30720</v>
      </c>
    </row>
    <row r="117" spans="1:27" x14ac:dyDescent="0.25">
      <c r="A117" s="71" t="s">
        <v>225</v>
      </c>
      <c r="B117" s="72" t="s">
        <v>226</v>
      </c>
      <c r="C117" s="107" t="s">
        <v>192</v>
      </c>
      <c r="D117" s="23">
        <v>4</v>
      </c>
      <c r="E117" s="24">
        <v>36</v>
      </c>
      <c r="F117" s="25">
        <v>1</v>
      </c>
      <c r="G117" s="61">
        <f t="shared" si="71"/>
        <v>230</v>
      </c>
      <c r="H117" s="61">
        <f t="shared" si="72"/>
        <v>920</v>
      </c>
      <c r="I117" s="61">
        <f t="shared" si="73"/>
        <v>33120</v>
      </c>
      <c r="J117" s="61">
        <f t="shared" si="74"/>
        <v>33120</v>
      </c>
      <c r="K117" s="10"/>
      <c r="L117" s="9" t="s">
        <v>83</v>
      </c>
      <c r="M117" s="65">
        <f t="shared" si="75"/>
        <v>0</v>
      </c>
      <c r="N117" s="66" t="s">
        <v>857</v>
      </c>
      <c r="O117" s="67">
        <v>490</v>
      </c>
      <c r="P117" s="68">
        <f t="shared" si="76"/>
        <v>1.1304347826086958</v>
      </c>
      <c r="Q117" s="69">
        <f t="shared" si="60"/>
        <v>0</v>
      </c>
      <c r="R117" s="73">
        <v>610</v>
      </c>
      <c r="S117" s="74">
        <v>0.31</v>
      </c>
      <c r="T117" s="75">
        <v>6.9999999999999999E-4</v>
      </c>
      <c r="U117" s="43">
        <f t="shared" si="77"/>
        <v>0</v>
      </c>
      <c r="V117" s="43">
        <f t="shared" si="78"/>
        <v>0</v>
      </c>
      <c r="X117" s="61">
        <v>230</v>
      </c>
      <c r="Y117" s="76">
        <v>920</v>
      </c>
      <c r="Z117" s="96">
        <v>33120</v>
      </c>
      <c r="AA117" s="64">
        <v>33120</v>
      </c>
    </row>
    <row r="118" spans="1:27" x14ac:dyDescent="0.25">
      <c r="A118" s="71" t="s">
        <v>227</v>
      </c>
      <c r="B118" s="72" t="s">
        <v>228</v>
      </c>
      <c r="C118" s="107" t="s">
        <v>229</v>
      </c>
      <c r="D118" s="23">
        <v>1</v>
      </c>
      <c r="E118" s="24">
        <v>48</v>
      </c>
      <c r="F118" s="25">
        <v>1</v>
      </c>
      <c r="G118" s="61">
        <f t="shared" si="71"/>
        <v>350</v>
      </c>
      <c r="H118" s="61">
        <f t="shared" si="72"/>
        <v>350</v>
      </c>
      <c r="I118" s="61">
        <f t="shared" si="73"/>
        <v>16800</v>
      </c>
      <c r="J118" s="61">
        <f t="shared" si="74"/>
        <v>16800</v>
      </c>
      <c r="K118" s="10"/>
      <c r="L118" s="9" t="s">
        <v>83</v>
      </c>
      <c r="M118" s="65">
        <f t="shared" si="75"/>
        <v>0</v>
      </c>
      <c r="N118" s="66" t="s">
        <v>857</v>
      </c>
      <c r="O118" s="67">
        <v>790</v>
      </c>
      <c r="P118" s="68">
        <f t="shared" si="76"/>
        <v>1.2571428571428571</v>
      </c>
      <c r="Q118" s="69">
        <f t="shared" si="60"/>
        <v>0</v>
      </c>
      <c r="R118" s="73">
        <v>396</v>
      </c>
      <c r="S118" s="87">
        <v>0.5</v>
      </c>
      <c r="T118" s="75">
        <v>8.9999999999999998E-4</v>
      </c>
      <c r="U118" s="43">
        <f t="shared" si="77"/>
        <v>0</v>
      </c>
      <c r="V118" s="43">
        <f t="shared" si="78"/>
        <v>0</v>
      </c>
      <c r="X118" s="61">
        <v>350</v>
      </c>
      <c r="Y118" s="96">
        <v>350</v>
      </c>
      <c r="Z118" s="96">
        <v>16800</v>
      </c>
      <c r="AA118" s="64">
        <v>16800</v>
      </c>
    </row>
    <row r="119" spans="1:27" x14ac:dyDescent="0.25">
      <c r="A119" s="71" t="s">
        <v>230</v>
      </c>
      <c r="B119" s="72" t="s">
        <v>231</v>
      </c>
      <c r="C119" s="107" t="s">
        <v>232</v>
      </c>
      <c r="D119" s="23">
        <v>1</v>
      </c>
      <c r="E119" s="24">
        <v>24</v>
      </c>
      <c r="F119" s="25">
        <v>1</v>
      </c>
      <c r="G119" s="61">
        <f t="shared" si="71"/>
        <v>560</v>
      </c>
      <c r="H119" s="61">
        <f t="shared" si="72"/>
        <v>560</v>
      </c>
      <c r="I119" s="61">
        <f t="shared" si="73"/>
        <v>13440</v>
      </c>
      <c r="J119" s="61">
        <f t="shared" si="74"/>
        <v>13440</v>
      </c>
      <c r="K119" s="10"/>
      <c r="L119" s="9" t="s">
        <v>83</v>
      </c>
      <c r="M119" s="65">
        <f t="shared" si="75"/>
        <v>0</v>
      </c>
      <c r="N119" s="66" t="s">
        <v>857</v>
      </c>
      <c r="O119" s="67">
        <v>1190</v>
      </c>
      <c r="P119" s="68">
        <f t="shared" si="76"/>
        <v>1.125</v>
      </c>
      <c r="Q119" s="69">
        <f t="shared" si="60"/>
        <v>0</v>
      </c>
      <c r="R119" s="73">
        <v>115</v>
      </c>
      <c r="S119" s="74">
        <v>0.75</v>
      </c>
      <c r="T119" s="75">
        <v>1.9E-3</v>
      </c>
      <c r="U119" s="43">
        <f t="shared" si="77"/>
        <v>0</v>
      </c>
      <c r="V119" s="43">
        <f t="shared" si="78"/>
        <v>0</v>
      </c>
      <c r="X119" s="61">
        <v>560</v>
      </c>
      <c r="Y119" s="96">
        <v>560</v>
      </c>
      <c r="Z119" s="96">
        <v>13440</v>
      </c>
      <c r="AA119" s="64">
        <v>13440</v>
      </c>
    </row>
    <row r="120" spans="1:27" x14ac:dyDescent="0.25">
      <c r="A120" s="71" t="s">
        <v>233</v>
      </c>
      <c r="B120" s="72" t="s">
        <v>234</v>
      </c>
      <c r="C120" s="60" t="s">
        <v>235</v>
      </c>
      <c r="D120" s="23">
        <v>1</v>
      </c>
      <c r="E120" s="24">
        <v>16</v>
      </c>
      <c r="F120" s="25">
        <v>1</v>
      </c>
      <c r="G120" s="61">
        <f t="shared" si="71"/>
        <v>800</v>
      </c>
      <c r="H120" s="61">
        <f t="shared" si="72"/>
        <v>800</v>
      </c>
      <c r="I120" s="61">
        <f t="shared" si="73"/>
        <v>12800</v>
      </c>
      <c r="J120" s="61">
        <f t="shared" si="74"/>
        <v>12800</v>
      </c>
      <c r="K120" s="10"/>
      <c r="L120" s="9" t="s">
        <v>83</v>
      </c>
      <c r="M120" s="65">
        <f t="shared" si="75"/>
        <v>0</v>
      </c>
      <c r="N120" s="66" t="s">
        <v>857</v>
      </c>
      <c r="O120" s="67">
        <v>1490</v>
      </c>
      <c r="P120" s="68">
        <f t="shared" si="76"/>
        <v>0.86250000000000004</v>
      </c>
      <c r="Q120" s="69">
        <f t="shared" si="60"/>
        <v>0</v>
      </c>
      <c r="R120" s="73">
        <v>127</v>
      </c>
      <c r="S120" s="106">
        <v>1</v>
      </c>
      <c r="T120" s="90">
        <v>2E-3</v>
      </c>
      <c r="U120" s="43">
        <f t="shared" si="77"/>
        <v>0</v>
      </c>
      <c r="V120" s="43">
        <f t="shared" si="78"/>
        <v>0</v>
      </c>
      <c r="X120" s="61">
        <v>800</v>
      </c>
      <c r="Y120" s="96">
        <v>800</v>
      </c>
      <c r="Z120" s="96">
        <v>12800</v>
      </c>
      <c r="AA120" s="64">
        <v>12800</v>
      </c>
    </row>
    <row r="121" spans="1:27" x14ac:dyDescent="0.25">
      <c r="A121" s="89" t="s">
        <v>236</v>
      </c>
      <c r="B121" s="72" t="s">
        <v>237</v>
      </c>
      <c r="C121" s="107" t="s">
        <v>238</v>
      </c>
      <c r="D121" s="23">
        <v>1</v>
      </c>
      <c r="E121" s="24">
        <v>24</v>
      </c>
      <c r="F121" s="25">
        <v>1</v>
      </c>
      <c r="G121" s="61">
        <f t="shared" si="71"/>
        <v>850</v>
      </c>
      <c r="H121" s="61">
        <f t="shared" si="72"/>
        <v>850</v>
      </c>
      <c r="I121" s="61">
        <f t="shared" si="73"/>
        <v>20400</v>
      </c>
      <c r="J121" s="61">
        <f t="shared" si="74"/>
        <v>20400</v>
      </c>
      <c r="K121" s="10"/>
      <c r="L121" s="9" t="s">
        <v>83</v>
      </c>
      <c r="M121" s="65">
        <f t="shared" si="75"/>
        <v>0</v>
      </c>
      <c r="N121" s="66" t="s">
        <v>857</v>
      </c>
      <c r="O121" s="67">
        <v>1490</v>
      </c>
      <c r="P121" s="68">
        <f t="shared" si="76"/>
        <v>0.75294117647058822</v>
      </c>
      <c r="Q121" s="69">
        <f t="shared" si="60"/>
        <v>0</v>
      </c>
      <c r="R121" s="73">
        <v>567</v>
      </c>
      <c r="S121" s="74">
        <v>1.1299999999999999</v>
      </c>
      <c r="T121" s="75">
        <v>2.3999999999999998E-3</v>
      </c>
      <c r="U121" s="43">
        <f t="shared" si="77"/>
        <v>0</v>
      </c>
      <c r="V121" s="43">
        <f t="shared" si="78"/>
        <v>0</v>
      </c>
      <c r="X121" s="61">
        <v>850</v>
      </c>
      <c r="Y121" s="96">
        <v>850</v>
      </c>
      <c r="Z121" s="96">
        <v>20400</v>
      </c>
      <c r="AA121" s="64">
        <v>20400</v>
      </c>
    </row>
    <row r="122" spans="1:27" x14ac:dyDescent="0.25">
      <c r="A122" s="89" t="s">
        <v>239</v>
      </c>
      <c r="B122" s="72" t="s">
        <v>240</v>
      </c>
      <c r="C122" s="107" t="s">
        <v>238</v>
      </c>
      <c r="D122" s="23">
        <v>1</v>
      </c>
      <c r="E122" s="24">
        <v>24</v>
      </c>
      <c r="F122" s="25">
        <v>1</v>
      </c>
      <c r="G122" s="61">
        <f t="shared" si="71"/>
        <v>850</v>
      </c>
      <c r="H122" s="61">
        <f t="shared" si="72"/>
        <v>850</v>
      </c>
      <c r="I122" s="61">
        <f t="shared" si="73"/>
        <v>20400</v>
      </c>
      <c r="J122" s="61">
        <f t="shared" si="74"/>
        <v>20400</v>
      </c>
      <c r="K122" s="10"/>
      <c r="L122" s="9" t="s">
        <v>83</v>
      </c>
      <c r="M122" s="65">
        <f t="shared" si="75"/>
        <v>0</v>
      </c>
      <c r="N122" s="66" t="s">
        <v>857</v>
      </c>
      <c r="O122" s="67">
        <v>1490</v>
      </c>
      <c r="P122" s="68">
        <f t="shared" si="76"/>
        <v>0.75294117647058822</v>
      </c>
      <c r="Q122" s="69">
        <f t="shared" si="60"/>
        <v>0</v>
      </c>
      <c r="R122" s="73">
        <v>283</v>
      </c>
      <c r="S122" s="74">
        <v>1.1299999999999999</v>
      </c>
      <c r="T122" s="75">
        <v>2.3999999999999998E-3</v>
      </c>
      <c r="U122" s="43">
        <f t="shared" si="77"/>
        <v>0</v>
      </c>
      <c r="V122" s="43">
        <f t="shared" si="78"/>
        <v>0</v>
      </c>
      <c r="X122" s="61">
        <v>850</v>
      </c>
      <c r="Y122" s="96">
        <v>850</v>
      </c>
      <c r="Z122" s="96">
        <v>20400</v>
      </c>
      <c r="AA122" s="64">
        <v>20400</v>
      </c>
    </row>
    <row r="123" spans="1:27" x14ac:dyDescent="0.25">
      <c r="A123" s="89" t="s">
        <v>241</v>
      </c>
      <c r="B123" s="72" t="s">
        <v>242</v>
      </c>
      <c r="C123" s="107" t="s">
        <v>232</v>
      </c>
      <c r="D123" s="23">
        <v>1</v>
      </c>
      <c r="E123" s="24">
        <v>24</v>
      </c>
      <c r="F123" s="25">
        <v>1</v>
      </c>
      <c r="G123" s="61">
        <f t="shared" si="71"/>
        <v>600</v>
      </c>
      <c r="H123" s="61">
        <f t="shared" si="72"/>
        <v>600</v>
      </c>
      <c r="I123" s="61">
        <f t="shared" si="73"/>
        <v>14400</v>
      </c>
      <c r="J123" s="61">
        <f t="shared" si="74"/>
        <v>14400</v>
      </c>
      <c r="K123" s="10"/>
      <c r="L123" s="9" t="s">
        <v>83</v>
      </c>
      <c r="M123" s="65">
        <f t="shared" si="75"/>
        <v>0</v>
      </c>
      <c r="N123" s="66" t="s">
        <v>857</v>
      </c>
      <c r="O123" s="67">
        <v>1290</v>
      </c>
      <c r="P123" s="68">
        <f t="shared" si="76"/>
        <v>1.1499999999999999</v>
      </c>
      <c r="Q123" s="69">
        <f t="shared" si="60"/>
        <v>0</v>
      </c>
      <c r="R123" s="73">
        <v>255</v>
      </c>
      <c r="S123" s="74">
        <v>0.71</v>
      </c>
      <c r="T123" s="75">
        <v>1.6000000000000001E-3</v>
      </c>
      <c r="U123" s="43">
        <f t="shared" si="77"/>
        <v>0</v>
      </c>
      <c r="V123" s="43">
        <f t="shared" si="78"/>
        <v>0</v>
      </c>
      <c r="X123" s="61">
        <v>600</v>
      </c>
      <c r="Y123" s="96">
        <v>600</v>
      </c>
      <c r="Z123" s="96">
        <v>14400</v>
      </c>
      <c r="AA123" s="64">
        <v>14400</v>
      </c>
    </row>
    <row r="124" spans="1:27" x14ac:dyDescent="0.25">
      <c r="A124" s="71" t="s">
        <v>243</v>
      </c>
      <c r="B124" s="72" t="s">
        <v>244</v>
      </c>
      <c r="C124" s="107" t="s">
        <v>235</v>
      </c>
      <c r="D124" s="23">
        <v>1</v>
      </c>
      <c r="E124" s="24">
        <v>18</v>
      </c>
      <c r="F124" s="25">
        <v>1</v>
      </c>
      <c r="G124" s="61">
        <f t="shared" si="71"/>
        <v>740</v>
      </c>
      <c r="H124" s="61">
        <f t="shared" si="72"/>
        <v>740</v>
      </c>
      <c r="I124" s="61">
        <f t="shared" si="73"/>
        <v>13320</v>
      </c>
      <c r="J124" s="61">
        <f t="shared" si="74"/>
        <v>13320</v>
      </c>
      <c r="K124" s="10"/>
      <c r="L124" s="9" t="s">
        <v>83</v>
      </c>
      <c r="M124" s="65">
        <f t="shared" si="75"/>
        <v>0</v>
      </c>
      <c r="N124" s="66" t="s">
        <v>857</v>
      </c>
      <c r="O124" s="67">
        <v>1390</v>
      </c>
      <c r="P124" s="68">
        <f t="shared" si="76"/>
        <v>0.87837837837837829</v>
      </c>
      <c r="Q124" s="69">
        <f t="shared" si="60"/>
        <v>0</v>
      </c>
      <c r="R124" s="73">
        <v>52</v>
      </c>
      <c r="S124" s="74">
        <v>0.88</v>
      </c>
      <c r="T124" s="90">
        <v>2E-3</v>
      </c>
      <c r="U124" s="43">
        <f t="shared" si="77"/>
        <v>0</v>
      </c>
      <c r="V124" s="43">
        <f t="shared" si="78"/>
        <v>0</v>
      </c>
      <c r="X124" s="61">
        <v>740</v>
      </c>
      <c r="Y124" s="96">
        <v>740</v>
      </c>
      <c r="Z124" s="96">
        <v>13320</v>
      </c>
      <c r="AA124" s="64">
        <v>13320</v>
      </c>
    </row>
    <row r="125" spans="1:27" x14ac:dyDescent="0.25">
      <c r="A125" s="71" t="s">
        <v>245</v>
      </c>
      <c r="B125" s="72" t="s">
        <v>246</v>
      </c>
      <c r="C125" s="107" t="s">
        <v>247</v>
      </c>
      <c r="D125" s="23">
        <v>1</v>
      </c>
      <c r="E125" s="24">
        <v>30</v>
      </c>
      <c r="F125" s="25">
        <v>1</v>
      </c>
      <c r="G125" s="61">
        <f t="shared" si="71"/>
        <v>320</v>
      </c>
      <c r="H125" s="61">
        <f t="shared" si="72"/>
        <v>320</v>
      </c>
      <c r="I125" s="61">
        <f t="shared" si="73"/>
        <v>9600</v>
      </c>
      <c r="J125" s="61">
        <f t="shared" si="74"/>
        <v>9600</v>
      </c>
      <c r="K125" s="10"/>
      <c r="L125" s="9" t="s">
        <v>83</v>
      </c>
      <c r="M125" s="65">
        <f t="shared" si="75"/>
        <v>0</v>
      </c>
      <c r="N125" s="66" t="s">
        <v>857</v>
      </c>
      <c r="O125" s="67">
        <v>690</v>
      </c>
      <c r="P125" s="68">
        <f t="shared" si="76"/>
        <v>1.15625</v>
      </c>
      <c r="Q125" s="69">
        <f t="shared" si="60"/>
        <v>0</v>
      </c>
      <c r="R125" s="73">
        <v>163</v>
      </c>
      <c r="S125" s="87">
        <v>0.4</v>
      </c>
      <c r="T125" s="75">
        <v>8.9999999999999998E-4</v>
      </c>
      <c r="U125" s="43">
        <f t="shared" si="77"/>
        <v>0</v>
      </c>
      <c r="V125" s="43">
        <f t="shared" si="78"/>
        <v>0</v>
      </c>
      <c r="X125" s="61">
        <v>320</v>
      </c>
      <c r="Y125" s="96">
        <v>320</v>
      </c>
      <c r="Z125" s="96">
        <v>9600</v>
      </c>
      <c r="AA125" s="64">
        <v>9600</v>
      </c>
    </row>
    <row r="126" spans="1:27" x14ac:dyDescent="0.25">
      <c r="A126" s="89" t="s">
        <v>248</v>
      </c>
      <c r="B126" s="72" t="s">
        <v>249</v>
      </c>
      <c r="C126" s="107" t="s">
        <v>238</v>
      </c>
      <c r="D126" s="23">
        <v>1</v>
      </c>
      <c r="E126" s="24">
        <v>18</v>
      </c>
      <c r="F126" s="25">
        <v>1</v>
      </c>
      <c r="G126" s="61">
        <f t="shared" si="71"/>
        <v>980</v>
      </c>
      <c r="H126" s="61">
        <f t="shared" si="72"/>
        <v>980</v>
      </c>
      <c r="I126" s="61">
        <f t="shared" si="73"/>
        <v>17640</v>
      </c>
      <c r="J126" s="61">
        <f t="shared" si="74"/>
        <v>17640</v>
      </c>
      <c r="K126" s="10"/>
      <c r="L126" s="9" t="s">
        <v>83</v>
      </c>
      <c r="M126" s="65">
        <f t="shared" si="75"/>
        <v>0</v>
      </c>
      <c r="N126" s="66" t="s">
        <v>857</v>
      </c>
      <c r="O126" s="67">
        <v>1990</v>
      </c>
      <c r="P126" s="68">
        <f t="shared" si="76"/>
        <v>1.0306122448979593</v>
      </c>
      <c r="Q126" s="69">
        <f t="shared" si="60"/>
        <v>0</v>
      </c>
      <c r="R126" s="73">
        <v>253</v>
      </c>
      <c r="S126" s="74">
        <v>1.06</v>
      </c>
      <c r="T126" s="75">
        <v>2.5000000000000001E-3</v>
      </c>
      <c r="U126" s="43">
        <f t="shared" si="77"/>
        <v>0</v>
      </c>
      <c r="V126" s="43">
        <f t="shared" si="78"/>
        <v>0</v>
      </c>
      <c r="X126" s="61">
        <v>980</v>
      </c>
      <c r="Y126" s="96">
        <v>980</v>
      </c>
      <c r="Z126" s="96">
        <v>17640</v>
      </c>
      <c r="AA126" s="64">
        <v>17640</v>
      </c>
    </row>
    <row r="127" spans="1:27" x14ac:dyDescent="0.25">
      <c r="A127" s="71" t="s">
        <v>250</v>
      </c>
      <c r="B127" s="72" t="s">
        <v>251</v>
      </c>
      <c r="C127" s="107" t="s">
        <v>252</v>
      </c>
      <c r="D127" s="23">
        <v>1</v>
      </c>
      <c r="E127" s="24">
        <v>24</v>
      </c>
      <c r="F127" s="25">
        <v>1</v>
      </c>
      <c r="G127" s="61">
        <f t="shared" si="71"/>
        <v>520</v>
      </c>
      <c r="H127" s="61">
        <f t="shared" si="72"/>
        <v>520</v>
      </c>
      <c r="I127" s="61">
        <f t="shared" si="73"/>
        <v>12480</v>
      </c>
      <c r="J127" s="61">
        <f t="shared" si="74"/>
        <v>12480</v>
      </c>
      <c r="K127" s="10"/>
      <c r="L127" s="9" t="s">
        <v>83</v>
      </c>
      <c r="M127" s="65">
        <f t="shared" si="75"/>
        <v>0</v>
      </c>
      <c r="N127" s="66" t="s">
        <v>857</v>
      </c>
      <c r="O127" s="67">
        <v>1190</v>
      </c>
      <c r="P127" s="68">
        <f t="shared" si="76"/>
        <v>1.2884615384615383</v>
      </c>
      <c r="Q127" s="69">
        <f t="shared" si="60"/>
        <v>0</v>
      </c>
      <c r="R127" s="73">
        <v>297</v>
      </c>
      <c r="S127" s="74">
        <v>0.67</v>
      </c>
      <c r="T127" s="75">
        <v>1.8E-3</v>
      </c>
      <c r="U127" s="43">
        <f t="shared" si="77"/>
        <v>0</v>
      </c>
      <c r="V127" s="43">
        <f t="shared" si="78"/>
        <v>0</v>
      </c>
      <c r="X127" s="61">
        <v>520</v>
      </c>
      <c r="Y127" s="96">
        <v>520</v>
      </c>
      <c r="Z127" s="96">
        <v>12480</v>
      </c>
      <c r="AA127" s="64">
        <v>12480</v>
      </c>
    </row>
    <row r="128" spans="1:27" x14ac:dyDescent="0.25">
      <c r="A128" s="89" t="s">
        <v>253</v>
      </c>
      <c r="B128" s="72" t="s">
        <v>254</v>
      </c>
      <c r="C128" s="107" t="s">
        <v>252</v>
      </c>
      <c r="D128" s="23">
        <v>1</v>
      </c>
      <c r="E128" s="24">
        <v>24</v>
      </c>
      <c r="F128" s="25">
        <v>1</v>
      </c>
      <c r="G128" s="61">
        <f t="shared" si="71"/>
        <v>540</v>
      </c>
      <c r="H128" s="61">
        <f t="shared" si="72"/>
        <v>540</v>
      </c>
      <c r="I128" s="61">
        <f t="shared" si="73"/>
        <v>12960</v>
      </c>
      <c r="J128" s="61">
        <f t="shared" si="74"/>
        <v>12960</v>
      </c>
      <c r="K128" s="10"/>
      <c r="L128" s="9" t="s">
        <v>83</v>
      </c>
      <c r="M128" s="65">
        <f t="shared" si="75"/>
        <v>0</v>
      </c>
      <c r="N128" s="66" t="s">
        <v>857</v>
      </c>
      <c r="O128" s="67">
        <v>1190</v>
      </c>
      <c r="P128" s="68">
        <f t="shared" si="76"/>
        <v>1.2037037037037037</v>
      </c>
      <c r="Q128" s="69">
        <f t="shared" si="60"/>
        <v>0</v>
      </c>
      <c r="R128" s="73">
        <v>489</v>
      </c>
      <c r="S128" s="74">
        <v>0.67</v>
      </c>
      <c r="T128" s="75">
        <v>1.8E-3</v>
      </c>
      <c r="U128" s="43">
        <f t="shared" si="77"/>
        <v>0</v>
      </c>
      <c r="V128" s="43">
        <f t="shared" si="78"/>
        <v>0</v>
      </c>
      <c r="X128" s="61">
        <v>540</v>
      </c>
      <c r="Y128" s="96">
        <v>540</v>
      </c>
      <c r="Z128" s="96">
        <v>12960</v>
      </c>
      <c r="AA128" s="64">
        <v>12960</v>
      </c>
    </row>
    <row r="129" spans="1:27" x14ac:dyDescent="0.25">
      <c r="A129" s="89" t="s">
        <v>255</v>
      </c>
      <c r="B129" s="72" t="s">
        <v>256</v>
      </c>
      <c r="C129" s="107" t="s">
        <v>257</v>
      </c>
      <c r="D129" s="23">
        <v>1</v>
      </c>
      <c r="E129" s="24">
        <v>12</v>
      </c>
      <c r="F129" s="25">
        <v>1</v>
      </c>
      <c r="G129" s="61">
        <f t="shared" si="71"/>
        <v>740</v>
      </c>
      <c r="H129" s="61">
        <f t="shared" si="72"/>
        <v>740</v>
      </c>
      <c r="I129" s="61">
        <f t="shared" si="73"/>
        <v>8880</v>
      </c>
      <c r="J129" s="61">
        <f t="shared" si="74"/>
        <v>8880</v>
      </c>
      <c r="K129" s="10"/>
      <c r="L129" s="9" t="s">
        <v>83</v>
      </c>
      <c r="M129" s="65">
        <f t="shared" si="75"/>
        <v>0</v>
      </c>
      <c r="N129" s="66" t="s">
        <v>857</v>
      </c>
      <c r="O129" s="67">
        <v>1590</v>
      </c>
      <c r="P129" s="68">
        <f t="shared" si="76"/>
        <v>1.1486486486486487</v>
      </c>
      <c r="Q129" s="69">
        <f t="shared" si="60"/>
        <v>0</v>
      </c>
      <c r="R129" s="73">
        <v>102</v>
      </c>
      <c r="S129" s="106">
        <v>1</v>
      </c>
      <c r="T129" s="75">
        <v>2.3E-3</v>
      </c>
      <c r="U129" s="43">
        <f t="shared" si="77"/>
        <v>0</v>
      </c>
      <c r="V129" s="43">
        <f t="shared" si="78"/>
        <v>0</v>
      </c>
      <c r="X129" s="61">
        <v>740</v>
      </c>
      <c r="Y129" s="96">
        <v>740</v>
      </c>
      <c r="Z129" s="96">
        <v>8880</v>
      </c>
      <c r="AA129" s="64">
        <v>8880</v>
      </c>
    </row>
    <row r="130" spans="1:27" x14ac:dyDescent="0.25">
      <c r="A130" s="71" t="s">
        <v>258</v>
      </c>
      <c r="B130" s="72" t="s">
        <v>259</v>
      </c>
      <c r="C130" s="107" t="s">
        <v>260</v>
      </c>
      <c r="D130" s="23">
        <v>1</v>
      </c>
      <c r="E130" s="24">
        <v>8</v>
      </c>
      <c r="F130" s="25">
        <v>1</v>
      </c>
      <c r="G130" s="61">
        <f t="shared" si="71"/>
        <v>1250</v>
      </c>
      <c r="H130" s="61">
        <f t="shared" si="72"/>
        <v>1250</v>
      </c>
      <c r="I130" s="61">
        <f t="shared" si="73"/>
        <v>10000</v>
      </c>
      <c r="J130" s="61">
        <f t="shared" si="74"/>
        <v>10000</v>
      </c>
      <c r="K130" s="10"/>
      <c r="L130" s="9" t="s">
        <v>83</v>
      </c>
      <c r="M130" s="65">
        <f t="shared" si="75"/>
        <v>0</v>
      </c>
      <c r="N130" s="66" t="s">
        <v>857</v>
      </c>
      <c r="O130" s="67">
        <v>2690</v>
      </c>
      <c r="P130" s="68">
        <f t="shared" si="76"/>
        <v>1.1520000000000001</v>
      </c>
      <c r="Q130" s="69">
        <f t="shared" si="60"/>
        <v>0</v>
      </c>
      <c r="R130" s="73">
        <v>73</v>
      </c>
      <c r="S130" s="106">
        <v>2</v>
      </c>
      <c r="T130" s="90">
        <v>5.0000000000000001E-3</v>
      </c>
      <c r="U130" s="43">
        <f t="shared" si="77"/>
        <v>0</v>
      </c>
      <c r="V130" s="43">
        <f t="shared" si="78"/>
        <v>0</v>
      </c>
      <c r="X130" s="61">
        <v>1250</v>
      </c>
      <c r="Y130" s="96">
        <v>1250</v>
      </c>
      <c r="Z130" s="96">
        <v>10000</v>
      </c>
      <c r="AA130" s="64">
        <v>10000</v>
      </c>
    </row>
    <row r="131" spans="1:27" x14ac:dyDescent="0.25">
      <c r="A131" s="71" t="s">
        <v>261</v>
      </c>
      <c r="B131" s="72" t="s">
        <v>848</v>
      </c>
      <c r="C131" s="107" t="s">
        <v>260</v>
      </c>
      <c r="D131" s="23">
        <v>1</v>
      </c>
      <c r="E131" s="24">
        <v>6</v>
      </c>
      <c r="F131" s="25">
        <v>1</v>
      </c>
      <c r="G131" s="61">
        <f t="shared" si="71"/>
        <v>1250</v>
      </c>
      <c r="H131" s="61">
        <f t="shared" si="72"/>
        <v>1250</v>
      </c>
      <c r="I131" s="61">
        <f t="shared" si="73"/>
        <v>7500</v>
      </c>
      <c r="J131" s="61">
        <f t="shared" si="74"/>
        <v>7500</v>
      </c>
      <c r="K131" s="10"/>
      <c r="L131" s="9" t="s">
        <v>83</v>
      </c>
      <c r="M131" s="65">
        <f t="shared" si="75"/>
        <v>0</v>
      </c>
      <c r="N131" s="66" t="s">
        <v>857</v>
      </c>
      <c r="O131" s="67">
        <v>2690</v>
      </c>
      <c r="P131" s="68">
        <f t="shared" si="76"/>
        <v>1.1520000000000001</v>
      </c>
      <c r="Q131" s="69">
        <f t="shared" si="60"/>
        <v>0</v>
      </c>
      <c r="R131" s="73">
        <v>65</v>
      </c>
      <c r="S131" s="106">
        <v>2</v>
      </c>
      <c r="T131" s="90">
        <v>5.0000000000000001E-3</v>
      </c>
      <c r="U131" s="43">
        <f t="shared" si="77"/>
        <v>0</v>
      </c>
      <c r="V131" s="43">
        <f t="shared" si="78"/>
        <v>0</v>
      </c>
      <c r="X131" s="61">
        <v>1250</v>
      </c>
      <c r="Y131" s="96">
        <v>1250</v>
      </c>
      <c r="Z131" s="96">
        <v>7500</v>
      </c>
      <c r="AA131" s="64">
        <v>7500</v>
      </c>
    </row>
    <row r="132" spans="1:27" x14ac:dyDescent="0.25">
      <c r="A132" s="89" t="s">
        <v>262</v>
      </c>
      <c r="B132" s="72" t="s">
        <v>263</v>
      </c>
      <c r="C132" s="107" t="s">
        <v>264</v>
      </c>
      <c r="D132" s="23">
        <v>1</v>
      </c>
      <c r="E132" s="24">
        <v>8</v>
      </c>
      <c r="F132" s="25">
        <v>1</v>
      </c>
      <c r="G132" s="61">
        <f t="shared" si="71"/>
        <v>1300</v>
      </c>
      <c r="H132" s="61">
        <f t="shared" si="72"/>
        <v>1300</v>
      </c>
      <c r="I132" s="61">
        <f t="shared" si="73"/>
        <v>10400</v>
      </c>
      <c r="J132" s="61">
        <f t="shared" si="74"/>
        <v>10400</v>
      </c>
      <c r="K132" s="10"/>
      <c r="L132" s="9" t="s">
        <v>83</v>
      </c>
      <c r="M132" s="65">
        <f t="shared" si="75"/>
        <v>0</v>
      </c>
      <c r="N132" s="66" t="s">
        <v>857</v>
      </c>
      <c r="O132" s="67">
        <v>2690</v>
      </c>
      <c r="P132" s="68">
        <f t="shared" si="76"/>
        <v>1.0692307692307694</v>
      </c>
      <c r="Q132" s="69">
        <f t="shared" si="60"/>
        <v>0</v>
      </c>
      <c r="R132" s="73">
        <v>288</v>
      </c>
      <c r="S132" s="74">
        <v>1.63</v>
      </c>
      <c r="T132" s="75">
        <v>5.4000000000000003E-3</v>
      </c>
      <c r="U132" s="43">
        <f t="shared" si="77"/>
        <v>0</v>
      </c>
      <c r="V132" s="43">
        <f t="shared" si="78"/>
        <v>0</v>
      </c>
      <c r="X132" s="61">
        <v>1300</v>
      </c>
      <c r="Y132" s="96">
        <v>1300</v>
      </c>
      <c r="Z132" s="96">
        <v>10400</v>
      </c>
      <c r="AA132" s="64">
        <v>10400</v>
      </c>
    </row>
    <row r="133" spans="1:27" x14ac:dyDescent="0.25">
      <c r="A133" s="71" t="s">
        <v>265</v>
      </c>
      <c r="B133" s="72" t="s">
        <v>266</v>
      </c>
      <c r="C133" s="107" t="s">
        <v>264</v>
      </c>
      <c r="D133" s="23">
        <v>1</v>
      </c>
      <c r="E133" s="24">
        <v>8</v>
      </c>
      <c r="F133" s="25">
        <v>1</v>
      </c>
      <c r="G133" s="61">
        <f t="shared" si="71"/>
        <v>1250</v>
      </c>
      <c r="H133" s="61">
        <f t="shared" si="72"/>
        <v>1250</v>
      </c>
      <c r="I133" s="61">
        <f t="shared" si="73"/>
        <v>10000</v>
      </c>
      <c r="J133" s="61">
        <f t="shared" si="74"/>
        <v>10000</v>
      </c>
      <c r="K133" s="10"/>
      <c r="L133" s="9" t="s">
        <v>83</v>
      </c>
      <c r="M133" s="65">
        <f t="shared" si="75"/>
        <v>0</v>
      </c>
      <c r="N133" s="66" t="s">
        <v>857</v>
      </c>
      <c r="O133" s="67">
        <v>2490</v>
      </c>
      <c r="P133" s="68">
        <f t="shared" si="76"/>
        <v>0.99199999999999999</v>
      </c>
      <c r="Q133" s="69">
        <f t="shared" ref="Q133:Q196" si="79">(O133)*D133*K133</f>
        <v>0</v>
      </c>
      <c r="R133" s="73">
        <v>71</v>
      </c>
      <c r="S133" s="106">
        <v>3</v>
      </c>
      <c r="T133" s="75">
        <v>4.3E-3</v>
      </c>
      <c r="U133" s="43">
        <f t="shared" si="77"/>
        <v>0</v>
      </c>
      <c r="V133" s="43">
        <f t="shared" si="78"/>
        <v>0</v>
      </c>
      <c r="X133" s="61">
        <v>1250</v>
      </c>
      <c r="Y133" s="96">
        <v>1250</v>
      </c>
      <c r="Z133" s="96">
        <v>10000</v>
      </c>
      <c r="AA133" s="64">
        <v>10000</v>
      </c>
    </row>
    <row r="134" spans="1:27" x14ac:dyDescent="0.25">
      <c r="A134" s="71" t="s">
        <v>267</v>
      </c>
      <c r="B134" s="72" t="s">
        <v>268</v>
      </c>
      <c r="C134" s="107" t="s">
        <v>238</v>
      </c>
      <c r="D134" s="23">
        <v>1</v>
      </c>
      <c r="E134" s="24">
        <v>18</v>
      </c>
      <c r="F134" s="25">
        <v>1</v>
      </c>
      <c r="G134" s="61">
        <f t="shared" si="71"/>
        <v>980</v>
      </c>
      <c r="H134" s="61">
        <f t="shared" si="72"/>
        <v>980</v>
      </c>
      <c r="I134" s="61">
        <f t="shared" si="73"/>
        <v>17640</v>
      </c>
      <c r="J134" s="61">
        <f t="shared" si="74"/>
        <v>17640</v>
      </c>
      <c r="K134" s="10"/>
      <c r="L134" s="9" t="s">
        <v>83</v>
      </c>
      <c r="M134" s="65">
        <f t="shared" si="75"/>
        <v>0</v>
      </c>
      <c r="N134" s="66" t="s">
        <v>857</v>
      </c>
      <c r="O134" s="67">
        <v>1990</v>
      </c>
      <c r="P134" s="68">
        <f t="shared" si="76"/>
        <v>1.0306122448979593</v>
      </c>
      <c r="Q134" s="69">
        <f t="shared" si="79"/>
        <v>0</v>
      </c>
      <c r="R134" s="73">
        <v>267</v>
      </c>
      <c r="S134" s="74">
        <v>1.06</v>
      </c>
      <c r="T134" s="75">
        <v>2.5000000000000001E-3</v>
      </c>
      <c r="U134" s="43">
        <f t="shared" si="77"/>
        <v>0</v>
      </c>
      <c r="V134" s="43">
        <f t="shared" si="78"/>
        <v>0</v>
      </c>
      <c r="X134" s="61">
        <v>980</v>
      </c>
      <c r="Y134" s="96">
        <v>980</v>
      </c>
      <c r="Z134" s="96">
        <v>17640</v>
      </c>
      <c r="AA134" s="64">
        <v>17640</v>
      </c>
    </row>
    <row r="135" spans="1:27" x14ac:dyDescent="0.25">
      <c r="A135" s="71" t="s">
        <v>269</v>
      </c>
      <c r="B135" s="72" t="s">
        <v>270</v>
      </c>
      <c r="C135" s="107" t="s">
        <v>232</v>
      </c>
      <c r="D135" s="23">
        <v>1</v>
      </c>
      <c r="E135" s="24">
        <v>24</v>
      </c>
      <c r="F135" s="25">
        <v>1</v>
      </c>
      <c r="G135" s="61">
        <f t="shared" si="71"/>
        <v>600</v>
      </c>
      <c r="H135" s="61">
        <f t="shared" si="72"/>
        <v>600</v>
      </c>
      <c r="I135" s="61">
        <f t="shared" si="73"/>
        <v>14400</v>
      </c>
      <c r="J135" s="61">
        <f t="shared" si="74"/>
        <v>14400</v>
      </c>
      <c r="K135" s="10"/>
      <c r="L135" s="9" t="s">
        <v>83</v>
      </c>
      <c r="M135" s="65">
        <f t="shared" si="75"/>
        <v>0</v>
      </c>
      <c r="N135" s="66" t="s">
        <v>857</v>
      </c>
      <c r="O135" s="67">
        <v>1190</v>
      </c>
      <c r="P135" s="68">
        <f t="shared" si="76"/>
        <v>0.98333333333333339</v>
      </c>
      <c r="Q135" s="69">
        <f t="shared" si="79"/>
        <v>0</v>
      </c>
      <c r="R135" s="73">
        <v>393</v>
      </c>
      <c r="S135" s="74">
        <v>0.83</v>
      </c>
      <c r="T135" s="75">
        <v>1.6999999999999999E-3</v>
      </c>
      <c r="U135" s="43">
        <f t="shared" si="77"/>
        <v>0</v>
      </c>
      <c r="V135" s="43">
        <f t="shared" si="78"/>
        <v>0</v>
      </c>
      <c r="X135" s="61">
        <v>600</v>
      </c>
      <c r="Y135" s="96">
        <v>600</v>
      </c>
      <c r="Z135" s="96">
        <v>14400</v>
      </c>
      <c r="AA135" s="64">
        <v>14400</v>
      </c>
    </row>
    <row r="136" spans="1:27" x14ac:dyDescent="0.25">
      <c r="A136" s="71" t="s">
        <v>271</v>
      </c>
      <c r="B136" s="72" t="s">
        <v>272</v>
      </c>
      <c r="C136" s="107" t="s">
        <v>273</v>
      </c>
      <c r="D136" s="23">
        <v>1</v>
      </c>
      <c r="E136" s="24">
        <v>16</v>
      </c>
      <c r="F136" s="25">
        <v>1</v>
      </c>
      <c r="G136" s="61">
        <f t="shared" si="71"/>
        <v>740</v>
      </c>
      <c r="H136" s="61">
        <f t="shared" si="72"/>
        <v>740</v>
      </c>
      <c r="I136" s="61">
        <f t="shared" si="73"/>
        <v>11840</v>
      </c>
      <c r="J136" s="61">
        <f t="shared" si="74"/>
        <v>11840</v>
      </c>
      <c r="K136" s="10"/>
      <c r="L136" s="9" t="s">
        <v>83</v>
      </c>
      <c r="M136" s="65">
        <f t="shared" si="75"/>
        <v>0</v>
      </c>
      <c r="N136" s="66" t="s">
        <v>857</v>
      </c>
      <c r="O136" s="67">
        <v>1490</v>
      </c>
      <c r="P136" s="68">
        <f t="shared" si="76"/>
        <v>1.0135135135135136</v>
      </c>
      <c r="Q136" s="69">
        <f t="shared" si="79"/>
        <v>0</v>
      </c>
      <c r="R136" s="73">
        <v>95</v>
      </c>
      <c r="S136" s="74">
        <v>0.81</v>
      </c>
      <c r="T136" s="75">
        <v>2.2000000000000001E-3</v>
      </c>
      <c r="U136" s="43">
        <f t="shared" si="77"/>
        <v>0</v>
      </c>
      <c r="V136" s="43">
        <f t="shared" si="78"/>
        <v>0</v>
      </c>
      <c r="X136" s="61">
        <v>740</v>
      </c>
      <c r="Y136" s="96">
        <v>740</v>
      </c>
      <c r="Z136" s="96">
        <v>11840</v>
      </c>
      <c r="AA136" s="64">
        <v>11840</v>
      </c>
    </row>
    <row r="137" spans="1:27" x14ac:dyDescent="0.25">
      <c r="A137" s="71" t="s">
        <v>274</v>
      </c>
      <c r="B137" s="72" t="s">
        <v>275</v>
      </c>
      <c r="C137" s="107" t="s">
        <v>276</v>
      </c>
      <c r="D137" s="23">
        <v>1</v>
      </c>
      <c r="E137" s="24">
        <v>8</v>
      </c>
      <c r="F137" s="25">
        <v>1</v>
      </c>
      <c r="G137" s="61">
        <f t="shared" si="71"/>
        <v>1000</v>
      </c>
      <c r="H137" s="61">
        <f t="shared" si="72"/>
        <v>1000</v>
      </c>
      <c r="I137" s="61">
        <f t="shared" si="73"/>
        <v>8000</v>
      </c>
      <c r="J137" s="61">
        <f t="shared" si="74"/>
        <v>8000</v>
      </c>
      <c r="K137" s="10"/>
      <c r="L137" s="9" t="s">
        <v>83</v>
      </c>
      <c r="M137" s="65">
        <f t="shared" si="75"/>
        <v>0</v>
      </c>
      <c r="N137" s="66" t="s">
        <v>857</v>
      </c>
      <c r="O137" s="67">
        <v>1990</v>
      </c>
      <c r="P137" s="68">
        <f t="shared" si="76"/>
        <v>0.99</v>
      </c>
      <c r="Q137" s="69">
        <f t="shared" si="79"/>
        <v>0</v>
      </c>
      <c r="R137" s="73">
        <v>194</v>
      </c>
      <c r="S137" s="74">
        <v>1.17</v>
      </c>
      <c r="T137" s="75">
        <v>2.8999999999999998E-3</v>
      </c>
      <c r="U137" s="43">
        <f t="shared" si="77"/>
        <v>0</v>
      </c>
      <c r="V137" s="43">
        <f t="shared" si="78"/>
        <v>0</v>
      </c>
      <c r="X137" s="61">
        <v>1000</v>
      </c>
      <c r="Y137" s="96">
        <v>1000</v>
      </c>
      <c r="Z137" s="96">
        <v>8000</v>
      </c>
      <c r="AA137" s="64">
        <v>8000</v>
      </c>
    </row>
    <row r="138" spans="1:27" x14ac:dyDescent="0.25">
      <c r="A138" s="89" t="s">
        <v>277</v>
      </c>
      <c r="B138" s="72" t="s">
        <v>278</v>
      </c>
      <c r="C138" s="107" t="s">
        <v>276</v>
      </c>
      <c r="D138" s="23">
        <v>1</v>
      </c>
      <c r="E138" s="24">
        <v>18</v>
      </c>
      <c r="F138" s="25">
        <v>1</v>
      </c>
      <c r="G138" s="61">
        <f t="shared" si="71"/>
        <v>1000</v>
      </c>
      <c r="H138" s="61">
        <f t="shared" si="72"/>
        <v>1000</v>
      </c>
      <c r="I138" s="61">
        <f t="shared" si="73"/>
        <v>18000</v>
      </c>
      <c r="J138" s="61">
        <f t="shared" si="74"/>
        <v>18000</v>
      </c>
      <c r="K138" s="10"/>
      <c r="L138" s="9" t="s">
        <v>83</v>
      </c>
      <c r="M138" s="65">
        <f t="shared" si="75"/>
        <v>0</v>
      </c>
      <c r="N138" s="66" t="s">
        <v>857</v>
      </c>
      <c r="O138" s="67">
        <v>1990</v>
      </c>
      <c r="P138" s="68">
        <f t="shared" si="76"/>
        <v>0.99</v>
      </c>
      <c r="Q138" s="69">
        <f t="shared" si="79"/>
        <v>0</v>
      </c>
      <c r="R138" s="73">
        <v>809</v>
      </c>
      <c r="S138" s="74">
        <v>1.17</v>
      </c>
      <c r="T138" s="75">
        <v>2.8999999999999998E-3</v>
      </c>
      <c r="U138" s="43">
        <f t="shared" si="77"/>
        <v>0</v>
      </c>
      <c r="V138" s="43">
        <f t="shared" si="78"/>
        <v>0</v>
      </c>
      <c r="X138" s="61">
        <v>1000</v>
      </c>
      <c r="Y138" s="96">
        <v>1000</v>
      </c>
      <c r="Z138" s="96">
        <v>18000</v>
      </c>
      <c r="AA138" s="64">
        <v>18000</v>
      </c>
    </row>
    <row r="139" spans="1:27" x14ac:dyDescent="0.25">
      <c r="A139" s="71" t="s">
        <v>279</v>
      </c>
      <c r="B139" s="72" t="s">
        <v>280</v>
      </c>
      <c r="C139" s="107" t="s">
        <v>238</v>
      </c>
      <c r="D139" s="23">
        <v>1</v>
      </c>
      <c r="E139" s="24">
        <v>18</v>
      </c>
      <c r="F139" s="25">
        <v>1</v>
      </c>
      <c r="G139" s="61">
        <f t="shared" si="71"/>
        <v>980</v>
      </c>
      <c r="H139" s="61">
        <f t="shared" si="72"/>
        <v>980</v>
      </c>
      <c r="I139" s="61">
        <f t="shared" si="73"/>
        <v>17640</v>
      </c>
      <c r="J139" s="61">
        <f t="shared" si="74"/>
        <v>17640</v>
      </c>
      <c r="K139" s="10"/>
      <c r="L139" s="9" t="s">
        <v>83</v>
      </c>
      <c r="M139" s="65">
        <f t="shared" si="75"/>
        <v>0</v>
      </c>
      <c r="N139" s="66" t="s">
        <v>857</v>
      </c>
      <c r="O139" s="67">
        <v>1990</v>
      </c>
      <c r="P139" s="68">
        <f t="shared" si="76"/>
        <v>1.0306122448979593</v>
      </c>
      <c r="Q139" s="69">
        <f t="shared" si="79"/>
        <v>0</v>
      </c>
      <c r="R139" s="73">
        <v>265</v>
      </c>
      <c r="S139" s="74">
        <v>1.06</v>
      </c>
      <c r="T139" s="75">
        <v>2.5000000000000001E-3</v>
      </c>
      <c r="U139" s="43">
        <f t="shared" si="77"/>
        <v>0</v>
      </c>
      <c r="V139" s="43">
        <f t="shared" si="78"/>
        <v>0</v>
      </c>
      <c r="X139" s="61">
        <v>980</v>
      </c>
      <c r="Y139" s="96">
        <v>980</v>
      </c>
      <c r="Z139" s="96">
        <v>17640</v>
      </c>
      <c r="AA139" s="64">
        <v>17640</v>
      </c>
    </row>
    <row r="140" spans="1:27" x14ac:dyDescent="0.25">
      <c r="A140" s="71" t="s">
        <v>281</v>
      </c>
      <c r="B140" s="72" t="s">
        <v>282</v>
      </c>
      <c r="C140" s="107" t="s">
        <v>238</v>
      </c>
      <c r="D140" s="23">
        <v>1</v>
      </c>
      <c r="E140" s="24">
        <v>18</v>
      </c>
      <c r="F140" s="25">
        <v>1</v>
      </c>
      <c r="G140" s="61">
        <f t="shared" si="71"/>
        <v>950</v>
      </c>
      <c r="H140" s="61">
        <f t="shared" si="72"/>
        <v>950</v>
      </c>
      <c r="I140" s="61">
        <f t="shared" si="73"/>
        <v>17100</v>
      </c>
      <c r="J140" s="61">
        <f t="shared" si="74"/>
        <v>17100</v>
      </c>
      <c r="K140" s="10"/>
      <c r="L140" s="9" t="s">
        <v>83</v>
      </c>
      <c r="M140" s="65">
        <f t="shared" si="75"/>
        <v>0</v>
      </c>
      <c r="N140" s="66" t="s">
        <v>857</v>
      </c>
      <c r="O140" s="67">
        <v>1990</v>
      </c>
      <c r="P140" s="68">
        <f t="shared" si="76"/>
        <v>1.094736842105263</v>
      </c>
      <c r="Q140" s="69">
        <f t="shared" si="79"/>
        <v>0</v>
      </c>
      <c r="R140" s="73">
        <v>65</v>
      </c>
      <c r="S140" s="74">
        <v>1.06</v>
      </c>
      <c r="T140" s="75">
        <v>2.5000000000000001E-3</v>
      </c>
      <c r="U140" s="43">
        <f t="shared" si="77"/>
        <v>0</v>
      </c>
      <c r="V140" s="43">
        <f t="shared" si="78"/>
        <v>0</v>
      </c>
      <c r="X140" s="61">
        <v>950</v>
      </c>
      <c r="Y140" s="96">
        <v>950</v>
      </c>
      <c r="Z140" s="96">
        <v>17100</v>
      </c>
      <c r="AA140" s="64">
        <v>17100</v>
      </c>
    </row>
    <row r="141" spans="1:27" x14ac:dyDescent="0.25">
      <c r="A141" s="89" t="s">
        <v>283</v>
      </c>
      <c r="B141" s="72" t="s">
        <v>284</v>
      </c>
      <c r="C141" s="107" t="s">
        <v>232</v>
      </c>
      <c r="D141" s="23">
        <v>1</v>
      </c>
      <c r="E141" s="24">
        <v>24</v>
      </c>
      <c r="F141" s="25">
        <v>1</v>
      </c>
      <c r="G141" s="61">
        <f t="shared" si="71"/>
        <v>620</v>
      </c>
      <c r="H141" s="61">
        <f t="shared" si="72"/>
        <v>620</v>
      </c>
      <c r="I141" s="61">
        <f t="shared" si="73"/>
        <v>14880</v>
      </c>
      <c r="J141" s="61">
        <f t="shared" si="74"/>
        <v>14880</v>
      </c>
      <c r="K141" s="10"/>
      <c r="L141" s="9" t="s">
        <v>83</v>
      </c>
      <c r="M141" s="65">
        <f t="shared" si="75"/>
        <v>0</v>
      </c>
      <c r="N141" s="66" t="s">
        <v>857</v>
      </c>
      <c r="O141" s="67">
        <v>1290</v>
      </c>
      <c r="P141" s="68">
        <f t="shared" si="76"/>
        <v>1.0806451612903225</v>
      </c>
      <c r="Q141" s="69">
        <f t="shared" si="79"/>
        <v>0</v>
      </c>
      <c r="R141" s="73">
        <v>611</v>
      </c>
      <c r="S141" s="74">
        <v>0.71</v>
      </c>
      <c r="T141" s="75">
        <v>1.6999999999999999E-3</v>
      </c>
      <c r="U141" s="43">
        <f t="shared" si="77"/>
        <v>0</v>
      </c>
      <c r="V141" s="43">
        <f t="shared" si="78"/>
        <v>0</v>
      </c>
      <c r="X141" s="61">
        <v>620</v>
      </c>
      <c r="Y141" s="96">
        <v>620</v>
      </c>
      <c r="Z141" s="96">
        <v>14880</v>
      </c>
      <c r="AA141" s="64">
        <v>14880</v>
      </c>
    </row>
    <row r="142" spans="1:27" x14ac:dyDescent="0.25">
      <c r="A142" s="71" t="s">
        <v>285</v>
      </c>
      <c r="B142" s="72" t="s">
        <v>286</v>
      </c>
      <c r="C142" s="107" t="s">
        <v>273</v>
      </c>
      <c r="D142" s="23">
        <v>1</v>
      </c>
      <c r="E142" s="24">
        <v>16</v>
      </c>
      <c r="F142" s="25">
        <v>1</v>
      </c>
      <c r="G142" s="61">
        <f t="shared" si="71"/>
        <v>780</v>
      </c>
      <c r="H142" s="61">
        <f t="shared" si="72"/>
        <v>780</v>
      </c>
      <c r="I142" s="61">
        <f t="shared" si="73"/>
        <v>12480</v>
      </c>
      <c r="J142" s="61">
        <f t="shared" si="74"/>
        <v>12480</v>
      </c>
      <c r="K142" s="10"/>
      <c r="L142" s="9" t="s">
        <v>83</v>
      </c>
      <c r="M142" s="65">
        <f t="shared" si="75"/>
        <v>0</v>
      </c>
      <c r="N142" s="66" t="s">
        <v>857</v>
      </c>
      <c r="O142" s="67">
        <v>1590</v>
      </c>
      <c r="P142" s="68">
        <f t="shared" si="76"/>
        <v>1.0384615384615383</v>
      </c>
      <c r="Q142" s="69">
        <f t="shared" si="79"/>
        <v>0</v>
      </c>
      <c r="R142" s="73">
        <v>92</v>
      </c>
      <c r="S142" s="74">
        <v>0.88</v>
      </c>
      <c r="T142" s="75">
        <v>2.5000000000000001E-3</v>
      </c>
      <c r="U142" s="43">
        <f t="shared" si="77"/>
        <v>0</v>
      </c>
      <c r="V142" s="43">
        <f t="shared" si="78"/>
        <v>0</v>
      </c>
      <c r="X142" s="61">
        <v>780</v>
      </c>
      <c r="Y142" s="96">
        <v>780</v>
      </c>
      <c r="Z142" s="96">
        <v>12480</v>
      </c>
      <c r="AA142" s="64">
        <v>12480</v>
      </c>
    </row>
    <row r="143" spans="1:27" x14ac:dyDescent="0.25">
      <c r="A143" s="89" t="s">
        <v>287</v>
      </c>
      <c r="B143" s="72" t="s">
        <v>288</v>
      </c>
      <c r="C143" s="107" t="s">
        <v>276</v>
      </c>
      <c r="D143" s="23">
        <v>1</v>
      </c>
      <c r="E143" s="24">
        <v>18</v>
      </c>
      <c r="F143" s="25">
        <v>1</v>
      </c>
      <c r="G143" s="61">
        <f t="shared" si="71"/>
        <v>780</v>
      </c>
      <c r="H143" s="61">
        <f t="shared" si="72"/>
        <v>780</v>
      </c>
      <c r="I143" s="61">
        <f t="shared" si="73"/>
        <v>14040</v>
      </c>
      <c r="J143" s="61">
        <f t="shared" si="74"/>
        <v>14040</v>
      </c>
      <c r="K143" s="10"/>
      <c r="L143" s="9" t="s">
        <v>83</v>
      </c>
      <c r="M143" s="65">
        <f t="shared" si="75"/>
        <v>0</v>
      </c>
      <c r="N143" s="66" t="s">
        <v>857</v>
      </c>
      <c r="O143" s="67">
        <v>1590</v>
      </c>
      <c r="P143" s="68">
        <f t="shared" si="76"/>
        <v>1.0384615384615383</v>
      </c>
      <c r="Q143" s="69">
        <f t="shared" si="79"/>
        <v>0</v>
      </c>
      <c r="R143" s="73">
        <v>146</v>
      </c>
      <c r="S143" s="74">
        <v>1.61</v>
      </c>
      <c r="T143" s="75">
        <v>2.8999999999999998E-3</v>
      </c>
      <c r="U143" s="43">
        <f t="shared" si="77"/>
        <v>0</v>
      </c>
      <c r="V143" s="43">
        <f t="shared" si="78"/>
        <v>0</v>
      </c>
      <c r="X143" s="61">
        <v>780</v>
      </c>
      <c r="Y143" s="96">
        <v>780</v>
      </c>
      <c r="Z143" s="96">
        <v>14040</v>
      </c>
      <c r="AA143" s="64">
        <v>14040</v>
      </c>
    </row>
    <row r="144" spans="1:27" x14ac:dyDescent="0.25">
      <c r="A144" s="71" t="s">
        <v>289</v>
      </c>
      <c r="B144" s="72" t="s">
        <v>290</v>
      </c>
      <c r="C144" s="107" t="s">
        <v>291</v>
      </c>
      <c r="D144" s="23">
        <v>1</v>
      </c>
      <c r="E144" s="24">
        <v>12</v>
      </c>
      <c r="F144" s="25">
        <v>1</v>
      </c>
      <c r="G144" s="61">
        <f t="shared" si="71"/>
        <v>1250</v>
      </c>
      <c r="H144" s="61">
        <f t="shared" si="72"/>
        <v>1250</v>
      </c>
      <c r="I144" s="61">
        <f t="shared" si="73"/>
        <v>15000</v>
      </c>
      <c r="J144" s="61">
        <f t="shared" si="74"/>
        <v>15000</v>
      </c>
      <c r="K144" s="10"/>
      <c r="L144" s="9" t="s">
        <v>83</v>
      </c>
      <c r="M144" s="65">
        <f t="shared" si="75"/>
        <v>0</v>
      </c>
      <c r="N144" s="66" t="s">
        <v>857</v>
      </c>
      <c r="O144" s="67">
        <v>2490</v>
      </c>
      <c r="P144" s="68">
        <f t="shared" si="76"/>
        <v>0.99199999999999999</v>
      </c>
      <c r="Q144" s="69">
        <f t="shared" si="79"/>
        <v>0</v>
      </c>
      <c r="R144" s="73">
        <v>59</v>
      </c>
      <c r="S144" s="74">
        <v>1.92</v>
      </c>
      <c r="T144" s="75">
        <v>3.5999999999999999E-3</v>
      </c>
      <c r="U144" s="43">
        <f t="shared" si="77"/>
        <v>0</v>
      </c>
      <c r="V144" s="43">
        <f t="shared" si="78"/>
        <v>0</v>
      </c>
      <c r="X144" s="61">
        <v>1250</v>
      </c>
      <c r="Y144" s="96">
        <v>1250</v>
      </c>
      <c r="Z144" s="96">
        <v>15000</v>
      </c>
      <c r="AA144" s="64">
        <v>15000</v>
      </c>
    </row>
    <row r="145" spans="1:27" x14ac:dyDescent="0.25">
      <c r="A145" s="71" t="s">
        <v>292</v>
      </c>
      <c r="B145" s="72" t="s">
        <v>293</v>
      </c>
      <c r="C145" s="107" t="s">
        <v>232</v>
      </c>
      <c r="D145" s="23">
        <v>1</v>
      </c>
      <c r="E145" s="24">
        <v>24</v>
      </c>
      <c r="F145" s="25">
        <v>1</v>
      </c>
      <c r="G145" s="61">
        <f t="shared" si="71"/>
        <v>650</v>
      </c>
      <c r="H145" s="61">
        <f t="shared" si="72"/>
        <v>650</v>
      </c>
      <c r="I145" s="61">
        <f t="shared" si="73"/>
        <v>15600</v>
      </c>
      <c r="J145" s="61">
        <f t="shared" si="74"/>
        <v>15600</v>
      </c>
      <c r="K145" s="10"/>
      <c r="L145" s="9" t="s">
        <v>83</v>
      </c>
      <c r="M145" s="65">
        <f t="shared" si="75"/>
        <v>0</v>
      </c>
      <c r="N145" s="66" t="s">
        <v>857</v>
      </c>
      <c r="O145" s="67">
        <v>1290</v>
      </c>
      <c r="P145" s="68">
        <f t="shared" si="76"/>
        <v>0.98461538461538467</v>
      </c>
      <c r="Q145" s="69">
        <f t="shared" si="79"/>
        <v>0</v>
      </c>
      <c r="R145" s="73">
        <v>287</v>
      </c>
      <c r="S145" s="74">
        <v>0.71</v>
      </c>
      <c r="T145" s="75">
        <v>1.6999999999999999E-3</v>
      </c>
      <c r="U145" s="43">
        <f t="shared" si="77"/>
        <v>0</v>
      </c>
      <c r="V145" s="43">
        <f t="shared" si="78"/>
        <v>0</v>
      </c>
      <c r="X145" s="61">
        <v>650</v>
      </c>
      <c r="Y145" s="96">
        <v>650</v>
      </c>
      <c r="Z145" s="96">
        <v>15600</v>
      </c>
      <c r="AA145" s="64">
        <v>15600</v>
      </c>
    </row>
    <row r="146" spans="1:27" x14ac:dyDescent="0.25">
      <c r="A146" s="71" t="s">
        <v>294</v>
      </c>
      <c r="B146" s="72" t="s">
        <v>295</v>
      </c>
      <c r="C146" s="107" t="s">
        <v>273</v>
      </c>
      <c r="D146" s="23">
        <v>1</v>
      </c>
      <c r="E146" s="24">
        <v>24</v>
      </c>
      <c r="F146" s="25">
        <v>1</v>
      </c>
      <c r="G146" s="61">
        <f t="shared" si="71"/>
        <v>750</v>
      </c>
      <c r="H146" s="61">
        <f t="shared" si="72"/>
        <v>750</v>
      </c>
      <c r="I146" s="61">
        <f t="shared" si="73"/>
        <v>18000</v>
      </c>
      <c r="J146" s="61">
        <f t="shared" si="74"/>
        <v>18000</v>
      </c>
      <c r="K146" s="10"/>
      <c r="L146" s="9" t="s">
        <v>83</v>
      </c>
      <c r="M146" s="65">
        <f t="shared" si="75"/>
        <v>0</v>
      </c>
      <c r="N146" s="66" t="s">
        <v>857</v>
      </c>
      <c r="O146" s="67">
        <v>1490</v>
      </c>
      <c r="P146" s="68">
        <f t="shared" si="76"/>
        <v>0.98666666666666658</v>
      </c>
      <c r="Q146" s="69">
        <f t="shared" si="79"/>
        <v>0</v>
      </c>
      <c r="R146" s="73">
        <v>158</v>
      </c>
      <c r="S146" s="74">
        <v>0.83</v>
      </c>
      <c r="T146" s="75">
        <v>2.2000000000000001E-3</v>
      </c>
      <c r="U146" s="43">
        <f t="shared" si="77"/>
        <v>0</v>
      </c>
      <c r="V146" s="43">
        <f t="shared" si="78"/>
        <v>0</v>
      </c>
      <c r="X146" s="61">
        <v>750</v>
      </c>
      <c r="Y146" s="96">
        <v>750</v>
      </c>
      <c r="Z146" s="96">
        <v>18000</v>
      </c>
      <c r="AA146" s="64">
        <v>18000</v>
      </c>
    </row>
    <row r="147" spans="1:27" x14ac:dyDescent="0.25">
      <c r="A147" s="71" t="s">
        <v>296</v>
      </c>
      <c r="B147" s="72" t="s">
        <v>297</v>
      </c>
      <c r="C147" s="107" t="s">
        <v>238</v>
      </c>
      <c r="D147" s="23">
        <v>1</v>
      </c>
      <c r="E147" s="24">
        <v>18</v>
      </c>
      <c r="F147" s="25">
        <v>1</v>
      </c>
      <c r="G147" s="61">
        <f t="shared" si="71"/>
        <v>980</v>
      </c>
      <c r="H147" s="61">
        <f t="shared" si="72"/>
        <v>980</v>
      </c>
      <c r="I147" s="61">
        <f t="shared" si="73"/>
        <v>17640</v>
      </c>
      <c r="J147" s="61">
        <f t="shared" si="74"/>
        <v>17640</v>
      </c>
      <c r="K147" s="10"/>
      <c r="L147" s="9" t="s">
        <v>83</v>
      </c>
      <c r="M147" s="65">
        <f t="shared" si="75"/>
        <v>0</v>
      </c>
      <c r="N147" s="66" t="s">
        <v>857</v>
      </c>
      <c r="O147" s="67">
        <v>1990</v>
      </c>
      <c r="P147" s="68">
        <f t="shared" si="76"/>
        <v>1.0306122448979593</v>
      </c>
      <c r="Q147" s="69">
        <f t="shared" si="79"/>
        <v>0</v>
      </c>
      <c r="R147" s="73">
        <v>53</v>
      </c>
      <c r="S147" s="74">
        <v>1.06</v>
      </c>
      <c r="T147" s="75">
        <v>2.5999999999999999E-3</v>
      </c>
      <c r="U147" s="43">
        <f t="shared" si="77"/>
        <v>0</v>
      </c>
      <c r="V147" s="43">
        <f t="shared" si="78"/>
        <v>0</v>
      </c>
      <c r="X147" s="61">
        <v>980</v>
      </c>
      <c r="Y147" s="96">
        <v>980</v>
      </c>
      <c r="Z147" s="96">
        <v>17640</v>
      </c>
      <c r="AA147" s="64">
        <v>17640</v>
      </c>
    </row>
    <row r="148" spans="1:27" x14ac:dyDescent="0.25">
      <c r="A148" s="71" t="s">
        <v>298</v>
      </c>
      <c r="B148" s="72" t="s">
        <v>299</v>
      </c>
      <c r="C148" s="107" t="s">
        <v>300</v>
      </c>
      <c r="D148" s="23">
        <v>1</v>
      </c>
      <c r="E148" s="24">
        <v>12</v>
      </c>
      <c r="F148" s="25">
        <v>1</v>
      </c>
      <c r="G148" s="61">
        <f t="shared" si="71"/>
        <v>1350</v>
      </c>
      <c r="H148" s="61">
        <f t="shared" si="72"/>
        <v>1350</v>
      </c>
      <c r="I148" s="61">
        <f t="shared" si="73"/>
        <v>16200</v>
      </c>
      <c r="J148" s="61">
        <f t="shared" si="74"/>
        <v>16200</v>
      </c>
      <c r="K148" s="10"/>
      <c r="L148" s="9" t="s">
        <v>83</v>
      </c>
      <c r="M148" s="65">
        <f t="shared" si="75"/>
        <v>0</v>
      </c>
      <c r="N148" s="66" t="s">
        <v>857</v>
      </c>
      <c r="O148" s="67">
        <v>2990</v>
      </c>
      <c r="P148" s="68">
        <f t="shared" si="76"/>
        <v>1.2148148148148148</v>
      </c>
      <c r="Q148" s="69">
        <f t="shared" si="79"/>
        <v>0</v>
      </c>
      <c r="R148" s="73">
        <v>78</v>
      </c>
      <c r="S148" s="74">
        <v>1.67</v>
      </c>
      <c r="T148" s="75">
        <v>3.8E-3</v>
      </c>
      <c r="U148" s="43">
        <f t="shared" si="77"/>
        <v>0</v>
      </c>
      <c r="V148" s="43">
        <f t="shared" si="78"/>
        <v>0</v>
      </c>
      <c r="X148" s="61">
        <v>1350</v>
      </c>
      <c r="Y148" s="96">
        <v>1350</v>
      </c>
      <c r="Z148" s="96">
        <v>16200</v>
      </c>
      <c r="AA148" s="64">
        <v>16200</v>
      </c>
    </row>
    <row r="149" spans="1:27" x14ac:dyDescent="0.25">
      <c r="A149" s="71" t="s">
        <v>301</v>
      </c>
      <c r="B149" s="72" t="s">
        <v>302</v>
      </c>
      <c r="C149" s="107" t="s">
        <v>303</v>
      </c>
      <c r="D149" s="23">
        <v>1</v>
      </c>
      <c r="E149" s="24">
        <v>8</v>
      </c>
      <c r="F149" s="25">
        <v>1</v>
      </c>
      <c r="G149" s="61">
        <f t="shared" si="71"/>
        <v>2000</v>
      </c>
      <c r="H149" s="61">
        <f t="shared" si="72"/>
        <v>2000</v>
      </c>
      <c r="I149" s="61">
        <f t="shared" si="73"/>
        <v>16000</v>
      </c>
      <c r="J149" s="61">
        <f t="shared" si="74"/>
        <v>16000</v>
      </c>
      <c r="K149" s="10"/>
      <c r="L149" s="9" t="s">
        <v>83</v>
      </c>
      <c r="M149" s="65">
        <f t="shared" si="75"/>
        <v>0</v>
      </c>
      <c r="N149" s="66" t="s">
        <v>857</v>
      </c>
      <c r="O149" s="67">
        <v>3990</v>
      </c>
      <c r="P149" s="68">
        <f t="shared" si="76"/>
        <v>0.99500000000000011</v>
      </c>
      <c r="Q149" s="69">
        <f t="shared" si="79"/>
        <v>0</v>
      </c>
      <c r="R149" s="73">
        <v>87</v>
      </c>
      <c r="S149" s="74">
        <v>2.38</v>
      </c>
      <c r="T149" s="75">
        <v>5.7999999999999996E-3</v>
      </c>
      <c r="U149" s="43">
        <f t="shared" si="77"/>
        <v>0</v>
      </c>
      <c r="V149" s="43">
        <f t="shared" si="78"/>
        <v>0</v>
      </c>
      <c r="X149" s="61">
        <v>2000</v>
      </c>
      <c r="Y149" s="96">
        <v>2000</v>
      </c>
      <c r="Z149" s="96">
        <v>16000</v>
      </c>
      <c r="AA149" s="64">
        <v>16000</v>
      </c>
    </row>
    <row r="150" spans="1:27" x14ac:dyDescent="0.25">
      <c r="A150" s="71" t="s">
        <v>304</v>
      </c>
      <c r="B150" s="72" t="s">
        <v>305</v>
      </c>
      <c r="C150" s="107" t="s">
        <v>257</v>
      </c>
      <c r="D150" s="23">
        <v>1</v>
      </c>
      <c r="E150" s="24">
        <v>24</v>
      </c>
      <c r="F150" s="25">
        <v>1</v>
      </c>
      <c r="G150" s="61">
        <f t="shared" si="71"/>
        <v>700</v>
      </c>
      <c r="H150" s="61">
        <f t="shared" si="72"/>
        <v>700</v>
      </c>
      <c r="I150" s="61">
        <f t="shared" si="73"/>
        <v>16800</v>
      </c>
      <c r="J150" s="61">
        <f t="shared" si="74"/>
        <v>16800</v>
      </c>
      <c r="K150" s="10"/>
      <c r="L150" s="9" t="s">
        <v>83</v>
      </c>
      <c r="M150" s="65">
        <f t="shared" si="75"/>
        <v>0</v>
      </c>
      <c r="N150" s="66" t="s">
        <v>857</v>
      </c>
      <c r="O150" s="67">
        <v>1490</v>
      </c>
      <c r="P150" s="68">
        <f t="shared" si="76"/>
        <v>1.1285714285714286</v>
      </c>
      <c r="Q150" s="69">
        <f t="shared" si="79"/>
        <v>0</v>
      </c>
      <c r="R150" s="73">
        <v>127</v>
      </c>
      <c r="S150" s="106">
        <v>1</v>
      </c>
      <c r="T150" s="75">
        <v>3.3999999999999998E-3</v>
      </c>
      <c r="U150" s="43">
        <f t="shared" si="77"/>
        <v>0</v>
      </c>
      <c r="V150" s="43">
        <f t="shared" si="78"/>
        <v>0</v>
      </c>
      <c r="X150" s="61">
        <v>700</v>
      </c>
      <c r="Y150" s="96">
        <v>700</v>
      </c>
      <c r="Z150" s="96">
        <v>16800</v>
      </c>
      <c r="AA150" s="64">
        <v>16800</v>
      </c>
    </row>
    <row r="151" spans="1:27" x14ac:dyDescent="0.25">
      <c r="A151" s="89" t="s">
        <v>306</v>
      </c>
      <c r="B151" s="72" t="s">
        <v>307</v>
      </c>
      <c r="C151" s="107" t="s">
        <v>276</v>
      </c>
      <c r="D151" s="23">
        <v>1</v>
      </c>
      <c r="E151" s="24">
        <v>18</v>
      </c>
      <c r="F151" s="25">
        <v>1</v>
      </c>
      <c r="G151" s="61">
        <f t="shared" si="71"/>
        <v>780</v>
      </c>
      <c r="H151" s="61">
        <f t="shared" si="72"/>
        <v>780</v>
      </c>
      <c r="I151" s="61">
        <f t="shared" si="73"/>
        <v>14040</v>
      </c>
      <c r="J151" s="61">
        <f t="shared" si="74"/>
        <v>14040</v>
      </c>
      <c r="K151" s="10"/>
      <c r="L151" s="9" t="s">
        <v>83</v>
      </c>
      <c r="M151" s="65">
        <f t="shared" si="75"/>
        <v>0</v>
      </c>
      <c r="N151" s="66" t="s">
        <v>857</v>
      </c>
      <c r="O151" s="67">
        <v>1590</v>
      </c>
      <c r="P151" s="68">
        <f t="shared" si="76"/>
        <v>1.0384615384615383</v>
      </c>
      <c r="Q151" s="69">
        <f t="shared" si="79"/>
        <v>0</v>
      </c>
      <c r="R151" s="73">
        <v>116</v>
      </c>
      <c r="S151" s="74">
        <v>1.61</v>
      </c>
      <c r="T151" s="75">
        <v>2.8999999999999998E-3</v>
      </c>
      <c r="U151" s="43">
        <f t="shared" si="77"/>
        <v>0</v>
      </c>
      <c r="V151" s="43">
        <f t="shared" si="78"/>
        <v>0</v>
      </c>
      <c r="X151" s="61">
        <v>780</v>
      </c>
      <c r="Y151" s="96">
        <v>780</v>
      </c>
      <c r="Z151" s="96">
        <v>14040</v>
      </c>
      <c r="AA151" s="64">
        <v>14040</v>
      </c>
    </row>
    <row r="152" spans="1:27" x14ac:dyDescent="0.25">
      <c r="A152" s="89" t="s">
        <v>308</v>
      </c>
      <c r="B152" s="72" t="s">
        <v>309</v>
      </c>
      <c r="C152" s="107" t="s">
        <v>264</v>
      </c>
      <c r="D152" s="23">
        <v>1</v>
      </c>
      <c r="E152" s="24">
        <v>8</v>
      </c>
      <c r="F152" s="25">
        <v>1</v>
      </c>
      <c r="G152" s="61">
        <f t="shared" si="71"/>
        <v>1250</v>
      </c>
      <c r="H152" s="61">
        <f t="shared" si="72"/>
        <v>1250</v>
      </c>
      <c r="I152" s="61">
        <f t="shared" si="73"/>
        <v>10000</v>
      </c>
      <c r="J152" s="61">
        <f t="shared" si="74"/>
        <v>10000</v>
      </c>
      <c r="K152" s="10"/>
      <c r="L152" s="9" t="s">
        <v>83</v>
      </c>
      <c r="M152" s="65">
        <f t="shared" si="75"/>
        <v>0</v>
      </c>
      <c r="N152" s="66" t="s">
        <v>857</v>
      </c>
      <c r="O152" s="67">
        <v>2490</v>
      </c>
      <c r="P152" s="68">
        <f t="shared" si="76"/>
        <v>0.99199999999999999</v>
      </c>
      <c r="Q152" s="69">
        <f t="shared" si="79"/>
        <v>0</v>
      </c>
      <c r="R152" s="73">
        <v>261</v>
      </c>
      <c r="S152" s="106">
        <v>2</v>
      </c>
      <c r="T152" s="75">
        <v>4.4999999999999997E-3</v>
      </c>
      <c r="U152" s="43">
        <f t="shared" si="77"/>
        <v>0</v>
      </c>
      <c r="V152" s="43">
        <f t="shared" si="78"/>
        <v>0</v>
      </c>
      <c r="X152" s="61">
        <v>1250</v>
      </c>
      <c r="Y152" s="96">
        <v>1250</v>
      </c>
      <c r="Z152" s="96">
        <v>10000</v>
      </c>
      <c r="AA152" s="64">
        <v>10000</v>
      </c>
    </row>
    <row r="153" spans="1:27" x14ac:dyDescent="0.25">
      <c r="A153" s="71" t="s">
        <v>310</v>
      </c>
      <c r="B153" s="72" t="s">
        <v>311</v>
      </c>
      <c r="C153" s="107" t="s">
        <v>312</v>
      </c>
      <c r="D153" s="23">
        <v>1</v>
      </c>
      <c r="E153" s="24">
        <v>8</v>
      </c>
      <c r="F153" s="25">
        <v>1</v>
      </c>
      <c r="G153" s="61">
        <f t="shared" si="71"/>
        <v>1250</v>
      </c>
      <c r="H153" s="61">
        <f t="shared" si="72"/>
        <v>1250</v>
      </c>
      <c r="I153" s="61">
        <f t="shared" si="73"/>
        <v>10000</v>
      </c>
      <c r="J153" s="61">
        <f t="shared" si="74"/>
        <v>10000</v>
      </c>
      <c r="K153" s="10"/>
      <c r="L153" s="9" t="s">
        <v>83</v>
      </c>
      <c r="M153" s="65">
        <f t="shared" si="75"/>
        <v>0</v>
      </c>
      <c r="N153" s="66" t="s">
        <v>857</v>
      </c>
      <c r="O153" s="67">
        <v>2490</v>
      </c>
      <c r="P153" s="68">
        <f t="shared" si="76"/>
        <v>0.99199999999999999</v>
      </c>
      <c r="Q153" s="69">
        <f t="shared" si="79"/>
        <v>0</v>
      </c>
      <c r="R153" s="73">
        <v>69</v>
      </c>
      <c r="S153" s="106">
        <v>2</v>
      </c>
      <c r="T153" s="75">
        <v>4.4999999999999997E-3</v>
      </c>
      <c r="U153" s="43">
        <f t="shared" si="77"/>
        <v>0</v>
      </c>
      <c r="V153" s="43">
        <f t="shared" si="78"/>
        <v>0</v>
      </c>
      <c r="X153" s="61">
        <v>1250</v>
      </c>
      <c r="Y153" s="96">
        <v>1250</v>
      </c>
      <c r="Z153" s="96">
        <v>10000</v>
      </c>
      <c r="AA153" s="64">
        <v>10000</v>
      </c>
    </row>
    <row r="154" spans="1:27" x14ac:dyDescent="0.25">
      <c r="A154" s="71" t="s">
        <v>313</v>
      </c>
      <c r="B154" s="72" t="s">
        <v>314</v>
      </c>
      <c r="C154" s="107" t="s">
        <v>229</v>
      </c>
      <c r="D154" s="23">
        <v>1</v>
      </c>
      <c r="E154" s="24">
        <v>12</v>
      </c>
      <c r="F154" s="25">
        <v>1</v>
      </c>
      <c r="G154" s="61">
        <f t="shared" si="71"/>
        <v>380</v>
      </c>
      <c r="H154" s="61">
        <f t="shared" si="72"/>
        <v>380</v>
      </c>
      <c r="I154" s="61">
        <f t="shared" si="73"/>
        <v>4560</v>
      </c>
      <c r="J154" s="61">
        <f t="shared" si="74"/>
        <v>4560</v>
      </c>
      <c r="K154" s="10"/>
      <c r="L154" s="9" t="s">
        <v>83</v>
      </c>
      <c r="M154" s="65">
        <f t="shared" si="75"/>
        <v>0</v>
      </c>
      <c r="N154" s="66" t="s">
        <v>857</v>
      </c>
      <c r="O154" s="67">
        <v>790</v>
      </c>
      <c r="P154" s="68">
        <f t="shared" si="76"/>
        <v>1.0789473684210527</v>
      </c>
      <c r="Q154" s="69">
        <f t="shared" si="79"/>
        <v>0</v>
      </c>
      <c r="R154" s="73">
        <v>177</v>
      </c>
      <c r="S154" s="87">
        <v>0.4</v>
      </c>
      <c r="T154" s="75">
        <v>1.1000000000000001E-3</v>
      </c>
      <c r="U154" s="43">
        <f t="shared" si="77"/>
        <v>0</v>
      </c>
      <c r="V154" s="43">
        <f t="shared" si="78"/>
        <v>0</v>
      </c>
      <c r="X154" s="61">
        <v>380</v>
      </c>
      <c r="Y154" s="96">
        <v>380</v>
      </c>
      <c r="Z154" s="96">
        <v>4560</v>
      </c>
      <c r="AA154" s="64">
        <v>4560</v>
      </c>
    </row>
    <row r="155" spans="1:27" x14ac:dyDescent="0.25">
      <c r="A155" s="71" t="s">
        <v>315</v>
      </c>
      <c r="B155" s="72" t="s">
        <v>316</v>
      </c>
      <c r="C155" s="107" t="s">
        <v>317</v>
      </c>
      <c r="D155" s="23">
        <v>1</v>
      </c>
      <c r="E155" s="24">
        <v>32</v>
      </c>
      <c r="F155" s="25">
        <v>1</v>
      </c>
      <c r="G155" s="61">
        <f t="shared" si="71"/>
        <v>620</v>
      </c>
      <c r="H155" s="61">
        <f t="shared" si="72"/>
        <v>620</v>
      </c>
      <c r="I155" s="61">
        <f t="shared" si="73"/>
        <v>19840</v>
      </c>
      <c r="J155" s="61">
        <f t="shared" si="74"/>
        <v>19840</v>
      </c>
      <c r="K155" s="10"/>
      <c r="L155" s="9" t="s">
        <v>83</v>
      </c>
      <c r="M155" s="65">
        <f t="shared" si="75"/>
        <v>0</v>
      </c>
      <c r="N155" s="66" t="s">
        <v>857</v>
      </c>
      <c r="O155" s="67">
        <v>1290</v>
      </c>
      <c r="P155" s="68">
        <f t="shared" si="76"/>
        <v>1.0806451612903225</v>
      </c>
      <c r="Q155" s="69">
        <f t="shared" si="79"/>
        <v>0</v>
      </c>
      <c r="R155" s="73">
        <v>275</v>
      </c>
      <c r="S155" s="74">
        <v>0.63</v>
      </c>
      <c r="T155" s="75">
        <v>2.3E-3</v>
      </c>
      <c r="U155" s="43">
        <f t="shared" si="77"/>
        <v>0</v>
      </c>
      <c r="V155" s="43">
        <f t="shared" si="78"/>
        <v>0</v>
      </c>
      <c r="X155" s="61">
        <v>620</v>
      </c>
      <c r="Y155" s="96">
        <v>620</v>
      </c>
      <c r="Z155" s="96">
        <v>19840</v>
      </c>
      <c r="AA155" s="64">
        <v>19840</v>
      </c>
    </row>
    <row r="156" spans="1:27" x14ac:dyDescent="0.25">
      <c r="A156" s="89" t="s">
        <v>318</v>
      </c>
      <c r="B156" s="72" t="s">
        <v>319</v>
      </c>
      <c r="C156" s="107" t="s">
        <v>320</v>
      </c>
      <c r="D156" s="23">
        <v>1</v>
      </c>
      <c r="E156" s="24">
        <v>12</v>
      </c>
      <c r="F156" s="25">
        <v>1</v>
      </c>
      <c r="G156" s="61">
        <f t="shared" si="71"/>
        <v>780</v>
      </c>
      <c r="H156" s="61">
        <f t="shared" si="72"/>
        <v>780</v>
      </c>
      <c r="I156" s="61">
        <f t="shared" si="73"/>
        <v>9360</v>
      </c>
      <c r="J156" s="61">
        <f t="shared" si="74"/>
        <v>9360</v>
      </c>
      <c r="K156" s="10"/>
      <c r="L156" s="9" t="s">
        <v>83</v>
      </c>
      <c r="M156" s="65">
        <f t="shared" si="75"/>
        <v>0</v>
      </c>
      <c r="N156" s="66" t="s">
        <v>857</v>
      </c>
      <c r="O156" s="67">
        <v>1590</v>
      </c>
      <c r="P156" s="68">
        <f t="shared" si="76"/>
        <v>1.0384615384615383</v>
      </c>
      <c r="Q156" s="69">
        <f t="shared" si="79"/>
        <v>0</v>
      </c>
      <c r="R156" s="73">
        <v>21</v>
      </c>
      <c r="S156" s="74">
        <v>1.92</v>
      </c>
      <c r="T156" s="75">
        <v>3.5999999999999999E-3</v>
      </c>
      <c r="U156" s="43">
        <f t="shared" si="77"/>
        <v>0</v>
      </c>
      <c r="V156" s="43">
        <f t="shared" si="78"/>
        <v>0</v>
      </c>
      <c r="X156" s="61">
        <v>780</v>
      </c>
      <c r="Y156" s="96">
        <v>780</v>
      </c>
      <c r="Z156" s="96">
        <v>9360</v>
      </c>
      <c r="AA156" s="64">
        <v>9360</v>
      </c>
    </row>
    <row r="157" spans="1:27" x14ac:dyDescent="0.25">
      <c r="A157" s="89" t="s">
        <v>321</v>
      </c>
      <c r="B157" s="72" t="s">
        <v>322</v>
      </c>
      <c r="C157" s="107" t="s">
        <v>323</v>
      </c>
      <c r="D157" s="23">
        <v>1</v>
      </c>
      <c r="E157" s="24">
        <v>8</v>
      </c>
      <c r="F157" s="25">
        <v>1</v>
      </c>
      <c r="G157" s="61">
        <f t="shared" si="71"/>
        <v>1100</v>
      </c>
      <c r="H157" s="61">
        <f t="shared" si="72"/>
        <v>1100</v>
      </c>
      <c r="I157" s="61">
        <f t="shared" si="73"/>
        <v>8800</v>
      </c>
      <c r="J157" s="61">
        <f t="shared" si="74"/>
        <v>8800</v>
      </c>
      <c r="K157" s="10"/>
      <c r="L157" s="9" t="s">
        <v>83</v>
      </c>
      <c r="M157" s="65">
        <f t="shared" si="75"/>
        <v>0</v>
      </c>
      <c r="N157" s="66" t="s">
        <v>857</v>
      </c>
      <c r="O157" s="67">
        <v>2290</v>
      </c>
      <c r="P157" s="68">
        <f t="shared" si="76"/>
        <v>1.081818181818182</v>
      </c>
      <c r="Q157" s="69">
        <f t="shared" si="79"/>
        <v>0</v>
      </c>
      <c r="R157" s="73">
        <v>104</v>
      </c>
      <c r="S157" s="74">
        <v>1.38</v>
      </c>
      <c r="T157" s="75">
        <v>4.8999999999999998E-3</v>
      </c>
      <c r="U157" s="43">
        <f t="shared" si="77"/>
        <v>0</v>
      </c>
      <c r="V157" s="43">
        <f t="shared" si="78"/>
        <v>0</v>
      </c>
      <c r="X157" s="61">
        <v>1100</v>
      </c>
      <c r="Y157" s="96">
        <v>1100</v>
      </c>
      <c r="Z157" s="96">
        <v>8800</v>
      </c>
      <c r="AA157" s="64">
        <v>8800</v>
      </c>
    </row>
    <row r="158" spans="1:27" x14ac:dyDescent="0.25">
      <c r="A158" s="71" t="s">
        <v>324</v>
      </c>
      <c r="B158" s="72" t="s">
        <v>325</v>
      </c>
      <c r="C158" s="107" t="s">
        <v>323</v>
      </c>
      <c r="D158" s="23">
        <v>1</v>
      </c>
      <c r="E158" s="24">
        <v>8</v>
      </c>
      <c r="F158" s="25">
        <v>1</v>
      </c>
      <c r="G158" s="61">
        <f t="shared" si="71"/>
        <v>1100</v>
      </c>
      <c r="H158" s="61">
        <f t="shared" si="72"/>
        <v>1100</v>
      </c>
      <c r="I158" s="61">
        <f t="shared" si="73"/>
        <v>8800</v>
      </c>
      <c r="J158" s="61">
        <f t="shared" si="74"/>
        <v>8800</v>
      </c>
      <c r="K158" s="10"/>
      <c r="L158" s="9" t="s">
        <v>83</v>
      </c>
      <c r="M158" s="65">
        <f t="shared" si="75"/>
        <v>0</v>
      </c>
      <c r="N158" s="66" t="s">
        <v>857</v>
      </c>
      <c r="O158" s="67">
        <v>2290</v>
      </c>
      <c r="P158" s="68">
        <f t="shared" si="76"/>
        <v>1.081818181818182</v>
      </c>
      <c r="Q158" s="69">
        <f t="shared" si="79"/>
        <v>0</v>
      </c>
      <c r="R158" s="73">
        <v>87</v>
      </c>
      <c r="S158" s="74">
        <v>2.13</v>
      </c>
      <c r="T158" s="75">
        <v>5.4000000000000003E-3</v>
      </c>
      <c r="U158" s="43">
        <f t="shared" si="77"/>
        <v>0</v>
      </c>
      <c r="V158" s="43">
        <f t="shared" si="78"/>
        <v>0</v>
      </c>
      <c r="X158" s="61">
        <v>1100</v>
      </c>
      <c r="Y158" s="96">
        <v>1100</v>
      </c>
      <c r="Z158" s="96">
        <v>8800</v>
      </c>
      <c r="AA158" s="64">
        <v>8800</v>
      </c>
    </row>
    <row r="159" spans="1:27" x14ac:dyDescent="0.25">
      <c r="A159" s="71" t="s">
        <v>326</v>
      </c>
      <c r="B159" s="72" t="s">
        <v>327</v>
      </c>
      <c r="C159" s="107" t="s">
        <v>328</v>
      </c>
      <c r="D159" s="23">
        <v>1</v>
      </c>
      <c r="E159" s="24">
        <v>10</v>
      </c>
      <c r="F159" s="25">
        <v>1</v>
      </c>
      <c r="G159" s="61">
        <f t="shared" si="71"/>
        <v>1150</v>
      </c>
      <c r="H159" s="61">
        <f t="shared" si="72"/>
        <v>1150</v>
      </c>
      <c r="I159" s="61">
        <f t="shared" si="73"/>
        <v>11500</v>
      </c>
      <c r="J159" s="61">
        <f t="shared" si="74"/>
        <v>11500</v>
      </c>
      <c r="K159" s="10"/>
      <c r="L159" s="9" t="s">
        <v>83</v>
      </c>
      <c r="M159" s="65">
        <f t="shared" si="75"/>
        <v>0</v>
      </c>
      <c r="N159" s="66" t="s">
        <v>857</v>
      </c>
      <c r="O159" s="67">
        <v>2490</v>
      </c>
      <c r="P159" s="68">
        <f t="shared" si="76"/>
        <v>1.1652173913043478</v>
      </c>
      <c r="Q159" s="69">
        <f t="shared" si="79"/>
        <v>0</v>
      </c>
      <c r="R159" s="73">
        <v>299</v>
      </c>
      <c r="S159" s="87">
        <v>1.6</v>
      </c>
      <c r="T159" s="75">
        <v>4.7000000000000002E-3</v>
      </c>
      <c r="U159" s="43">
        <f t="shared" si="77"/>
        <v>0</v>
      </c>
      <c r="V159" s="43">
        <f t="shared" si="78"/>
        <v>0</v>
      </c>
      <c r="X159" s="61">
        <v>1150</v>
      </c>
      <c r="Y159" s="96">
        <v>1150</v>
      </c>
      <c r="Z159" s="96">
        <v>11500</v>
      </c>
      <c r="AA159" s="64">
        <v>11500</v>
      </c>
    </row>
    <row r="160" spans="1:27" x14ac:dyDescent="0.25">
      <c r="A160" s="71" t="s">
        <v>329</v>
      </c>
      <c r="B160" s="72" t="s">
        <v>330</v>
      </c>
      <c r="C160" s="107" t="s">
        <v>291</v>
      </c>
      <c r="D160" s="23">
        <v>1</v>
      </c>
      <c r="E160" s="24">
        <v>12</v>
      </c>
      <c r="F160" s="25">
        <v>1</v>
      </c>
      <c r="G160" s="61">
        <f t="shared" si="71"/>
        <v>1400</v>
      </c>
      <c r="H160" s="61">
        <f t="shared" si="72"/>
        <v>1400</v>
      </c>
      <c r="I160" s="61">
        <f t="shared" si="73"/>
        <v>16800</v>
      </c>
      <c r="J160" s="61">
        <f t="shared" si="74"/>
        <v>16800</v>
      </c>
      <c r="K160" s="10"/>
      <c r="L160" s="9" t="s">
        <v>83</v>
      </c>
      <c r="M160" s="65">
        <f t="shared" si="75"/>
        <v>0</v>
      </c>
      <c r="N160" s="66" t="s">
        <v>857</v>
      </c>
      <c r="O160" s="67">
        <v>2990</v>
      </c>
      <c r="P160" s="68">
        <f t="shared" si="76"/>
        <v>1.1357142857142857</v>
      </c>
      <c r="Q160" s="69">
        <f t="shared" si="79"/>
        <v>0</v>
      </c>
      <c r="R160" s="73">
        <v>242</v>
      </c>
      <c r="S160" s="74">
        <v>1.92</v>
      </c>
      <c r="T160" s="75">
        <v>4.3E-3</v>
      </c>
      <c r="U160" s="43">
        <f t="shared" si="77"/>
        <v>0</v>
      </c>
      <c r="V160" s="43">
        <f t="shared" si="78"/>
        <v>0</v>
      </c>
      <c r="X160" s="61">
        <v>1400</v>
      </c>
      <c r="Y160" s="96">
        <v>1400</v>
      </c>
      <c r="Z160" s="96">
        <v>16800</v>
      </c>
      <c r="AA160" s="64">
        <v>16800</v>
      </c>
    </row>
    <row r="161" spans="1:27" x14ac:dyDescent="0.25">
      <c r="A161" s="89" t="s">
        <v>331</v>
      </c>
      <c r="B161" s="72" t="s">
        <v>332</v>
      </c>
      <c r="C161" s="107" t="s">
        <v>333</v>
      </c>
      <c r="D161" s="23">
        <v>1</v>
      </c>
      <c r="E161" s="24">
        <v>8</v>
      </c>
      <c r="F161" s="25">
        <v>1</v>
      </c>
      <c r="G161" s="61">
        <f t="shared" si="71"/>
        <v>1650</v>
      </c>
      <c r="H161" s="61">
        <f t="shared" si="72"/>
        <v>1650</v>
      </c>
      <c r="I161" s="61">
        <f t="shared" si="73"/>
        <v>13200</v>
      </c>
      <c r="J161" s="61">
        <f t="shared" si="74"/>
        <v>13200</v>
      </c>
      <c r="K161" s="10"/>
      <c r="L161" s="9" t="s">
        <v>83</v>
      </c>
      <c r="M161" s="65">
        <f t="shared" si="75"/>
        <v>0</v>
      </c>
      <c r="N161" s="66" t="s">
        <v>857</v>
      </c>
      <c r="O161" s="67">
        <v>3490</v>
      </c>
      <c r="P161" s="68">
        <f t="shared" si="76"/>
        <v>1.1151515151515152</v>
      </c>
      <c r="Q161" s="69">
        <f t="shared" si="79"/>
        <v>0</v>
      </c>
      <c r="R161" s="73">
        <v>55</v>
      </c>
      <c r="S161" s="74">
        <v>2.63</v>
      </c>
      <c r="T161" s="75">
        <v>5.1999999999999998E-3</v>
      </c>
      <c r="U161" s="43">
        <f t="shared" si="77"/>
        <v>0</v>
      </c>
      <c r="V161" s="43">
        <f t="shared" si="78"/>
        <v>0</v>
      </c>
      <c r="X161" s="61">
        <v>1650</v>
      </c>
      <c r="Y161" s="96">
        <v>1650</v>
      </c>
      <c r="Z161" s="96">
        <v>13200</v>
      </c>
      <c r="AA161" s="64">
        <v>13200</v>
      </c>
    </row>
    <row r="162" spans="1:27" x14ac:dyDescent="0.25">
      <c r="A162" s="89" t="s">
        <v>334</v>
      </c>
      <c r="B162" s="72" t="s">
        <v>335</v>
      </c>
      <c r="C162" s="107" t="s">
        <v>328</v>
      </c>
      <c r="D162" s="23">
        <v>1</v>
      </c>
      <c r="E162" s="24">
        <v>10</v>
      </c>
      <c r="F162" s="25">
        <v>1</v>
      </c>
      <c r="G162" s="61">
        <f t="shared" si="71"/>
        <v>1150</v>
      </c>
      <c r="H162" s="61">
        <f t="shared" si="72"/>
        <v>1150</v>
      </c>
      <c r="I162" s="61">
        <f t="shared" si="73"/>
        <v>11500</v>
      </c>
      <c r="J162" s="61">
        <f t="shared" si="74"/>
        <v>11500</v>
      </c>
      <c r="K162" s="10"/>
      <c r="L162" s="9" t="s">
        <v>83</v>
      </c>
      <c r="M162" s="65">
        <f t="shared" si="75"/>
        <v>0</v>
      </c>
      <c r="N162" s="66" t="s">
        <v>857</v>
      </c>
      <c r="O162" s="67">
        <v>2490</v>
      </c>
      <c r="P162" s="68">
        <f t="shared" si="76"/>
        <v>1.1652173913043478</v>
      </c>
      <c r="Q162" s="69">
        <f t="shared" si="79"/>
        <v>0</v>
      </c>
      <c r="R162" s="73">
        <v>122</v>
      </c>
      <c r="S162" s="87">
        <v>2.2999999999999998</v>
      </c>
      <c r="T162" s="75">
        <v>5.1999999999999998E-3</v>
      </c>
      <c r="U162" s="43">
        <f t="shared" si="77"/>
        <v>0</v>
      </c>
      <c r="V162" s="43">
        <f t="shared" si="78"/>
        <v>0</v>
      </c>
      <c r="X162" s="61">
        <v>1150</v>
      </c>
      <c r="Y162" s="96">
        <v>1150</v>
      </c>
      <c r="Z162" s="96">
        <v>11500</v>
      </c>
      <c r="AA162" s="64">
        <v>11500</v>
      </c>
    </row>
    <row r="163" spans="1:27" x14ac:dyDescent="0.25">
      <c r="A163" s="71" t="s">
        <v>336</v>
      </c>
      <c r="B163" s="72" t="s">
        <v>337</v>
      </c>
      <c r="C163" s="107" t="s">
        <v>328</v>
      </c>
      <c r="D163" s="23">
        <v>1</v>
      </c>
      <c r="E163" s="24">
        <v>10</v>
      </c>
      <c r="F163" s="25">
        <v>1</v>
      </c>
      <c r="G163" s="61">
        <f t="shared" si="71"/>
        <v>1150</v>
      </c>
      <c r="H163" s="61">
        <f t="shared" si="72"/>
        <v>1150</v>
      </c>
      <c r="I163" s="61">
        <f t="shared" si="73"/>
        <v>11500</v>
      </c>
      <c r="J163" s="61">
        <f t="shared" si="74"/>
        <v>11500</v>
      </c>
      <c r="K163" s="10"/>
      <c r="L163" s="9" t="s">
        <v>83</v>
      </c>
      <c r="M163" s="65">
        <f t="shared" si="75"/>
        <v>0</v>
      </c>
      <c r="N163" s="66" t="s">
        <v>857</v>
      </c>
      <c r="O163" s="67">
        <v>2490</v>
      </c>
      <c r="P163" s="68">
        <f t="shared" si="76"/>
        <v>1.1652173913043478</v>
      </c>
      <c r="Q163" s="69">
        <f t="shared" si="79"/>
        <v>0</v>
      </c>
      <c r="R163" s="73">
        <v>246</v>
      </c>
      <c r="S163" s="87">
        <v>2.2999999999999998</v>
      </c>
      <c r="T163" s="75">
        <v>5.1999999999999998E-3</v>
      </c>
      <c r="U163" s="43">
        <f t="shared" si="77"/>
        <v>0</v>
      </c>
      <c r="V163" s="43">
        <f t="shared" si="78"/>
        <v>0</v>
      </c>
      <c r="X163" s="61">
        <v>1150</v>
      </c>
      <c r="Y163" s="96">
        <v>1150</v>
      </c>
      <c r="Z163" s="96">
        <v>11500</v>
      </c>
      <c r="AA163" s="64">
        <v>11500</v>
      </c>
    </row>
    <row r="164" spans="1:27" x14ac:dyDescent="0.25">
      <c r="A164" s="89" t="s">
        <v>338</v>
      </c>
      <c r="B164" s="72" t="s">
        <v>339</v>
      </c>
      <c r="C164" s="107" t="s">
        <v>328</v>
      </c>
      <c r="D164" s="23">
        <v>1</v>
      </c>
      <c r="E164" s="24">
        <v>10</v>
      </c>
      <c r="F164" s="25">
        <v>1</v>
      </c>
      <c r="G164" s="61">
        <f t="shared" si="71"/>
        <v>1150</v>
      </c>
      <c r="H164" s="61">
        <f t="shared" si="72"/>
        <v>1150</v>
      </c>
      <c r="I164" s="61">
        <f t="shared" si="73"/>
        <v>11500</v>
      </c>
      <c r="J164" s="61">
        <f t="shared" si="74"/>
        <v>11500</v>
      </c>
      <c r="K164" s="10"/>
      <c r="L164" s="9" t="s">
        <v>83</v>
      </c>
      <c r="M164" s="65">
        <f t="shared" si="75"/>
        <v>0</v>
      </c>
      <c r="N164" s="66" t="s">
        <v>857</v>
      </c>
      <c r="O164" s="67">
        <v>2490</v>
      </c>
      <c r="P164" s="68">
        <f t="shared" si="76"/>
        <v>1.1652173913043478</v>
      </c>
      <c r="Q164" s="69">
        <f t="shared" si="79"/>
        <v>0</v>
      </c>
      <c r="R164" s="73">
        <v>351</v>
      </c>
      <c r="S164" s="87">
        <v>2.2999999999999998</v>
      </c>
      <c r="T164" s="75">
        <v>5.1999999999999998E-3</v>
      </c>
      <c r="U164" s="43">
        <f t="shared" si="77"/>
        <v>0</v>
      </c>
      <c r="V164" s="43">
        <f t="shared" si="78"/>
        <v>0</v>
      </c>
      <c r="X164" s="61">
        <v>1150</v>
      </c>
      <c r="Y164" s="96">
        <v>1150</v>
      </c>
      <c r="Z164" s="96">
        <v>11500</v>
      </c>
      <c r="AA164" s="64">
        <v>11500</v>
      </c>
    </row>
    <row r="165" spans="1:27" x14ac:dyDescent="0.25">
      <c r="A165" s="89" t="s">
        <v>340</v>
      </c>
      <c r="B165" s="72" t="s">
        <v>341</v>
      </c>
      <c r="C165" s="107" t="s">
        <v>328</v>
      </c>
      <c r="D165" s="23">
        <v>1</v>
      </c>
      <c r="E165" s="24">
        <v>10</v>
      </c>
      <c r="F165" s="25">
        <v>1</v>
      </c>
      <c r="G165" s="61">
        <f t="shared" ref="G165:G228" si="80">X165-(X165*$N$1)</f>
        <v>1150</v>
      </c>
      <c r="H165" s="61">
        <f t="shared" ref="H165:H228" si="81">Y165-(Y165*$N$1)</f>
        <v>1150</v>
      </c>
      <c r="I165" s="61">
        <f t="shared" ref="I165:I228" si="82">Z165-(Z165*$N$1)</f>
        <v>11500</v>
      </c>
      <c r="J165" s="61">
        <f t="shared" ref="J165:J228" si="83">AA165-(AA165*$N$1)</f>
        <v>11500</v>
      </c>
      <c r="K165" s="10"/>
      <c r="L165" s="9" t="s">
        <v>83</v>
      </c>
      <c r="M165" s="65">
        <f t="shared" ref="M165:M228" si="84">K165*H165</f>
        <v>0</v>
      </c>
      <c r="N165" s="66" t="s">
        <v>857</v>
      </c>
      <c r="O165" s="67">
        <v>2490</v>
      </c>
      <c r="P165" s="68">
        <f t="shared" ref="P165:P228" si="85">O165/G165-1</f>
        <v>1.1652173913043478</v>
      </c>
      <c r="Q165" s="69">
        <f t="shared" si="79"/>
        <v>0</v>
      </c>
      <c r="R165" s="73">
        <v>269</v>
      </c>
      <c r="S165" s="87">
        <v>2.2999999999999998</v>
      </c>
      <c r="T165" s="75">
        <v>5.1999999999999998E-3</v>
      </c>
      <c r="U165" s="43">
        <f t="shared" ref="U165:U228" si="86">K165*S165</f>
        <v>0</v>
      </c>
      <c r="V165" s="43">
        <f t="shared" ref="V165:V228" si="87">T165*K165</f>
        <v>0</v>
      </c>
      <c r="X165" s="61">
        <v>1150</v>
      </c>
      <c r="Y165" s="96">
        <v>1150</v>
      </c>
      <c r="Z165" s="96">
        <v>11500</v>
      </c>
      <c r="AA165" s="64">
        <v>11500</v>
      </c>
    </row>
    <row r="166" spans="1:27" x14ac:dyDescent="0.25">
      <c r="A166" s="71" t="s">
        <v>342</v>
      </c>
      <c r="B166" s="72" t="s">
        <v>343</v>
      </c>
      <c r="C166" s="107" t="s">
        <v>344</v>
      </c>
      <c r="D166" s="23">
        <v>1</v>
      </c>
      <c r="E166" s="24">
        <v>12</v>
      </c>
      <c r="F166" s="25">
        <v>1</v>
      </c>
      <c r="G166" s="61">
        <f t="shared" si="80"/>
        <v>780</v>
      </c>
      <c r="H166" s="61">
        <f t="shared" si="81"/>
        <v>780</v>
      </c>
      <c r="I166" s="61">
        <f t="shared" si="82"/>
        <v>9360</v>
      </c>
      <c r="J166" s="61">
        <f t="shared" si="83"/>
        <v>9360</v>
      </c>
      <c r="K166" s="10"/>
      <c r="L166" s="9" t="s">
        <v>83</v>
      </c>
      <c r="M166" s="65">
        <f t="shared" si="84"/>
        <v>0</v>
      </c>
      <c r="N166" s="66" t="s">
        <v>857</v>
      </c>
      <c r="O166" s="67">
        <v>1590</v>
      </c>
      <c r="P166" s="68">
        <f t="shared" si="85"/>
        <v>1.0384615384615383</v>
      </c>
      <c r="Q166" s="69">
        <f t="shared" si="79"/>
        <v>0</v>
      </c>
      <c r="R166" s="73">
        <v>170</v>
      </c>
      <c r="S166" s="74">
        <v>1.04</v>
      </c>
      <c r="T166" s="75">
        <v>3.5000000000000001E-3</v>
      </c>
      <c r="U166" s="43">
        <f t="shared" si="86"/>
        <v>0</v>
      </c>
      <c r="V166" s="43">
        <f t="shared" si="87"/>
        <v>0</v>
      </c>
      <c r="X166" s="61">
        <v>780</v>
      </c>
      <c r="Y166" s="96">
        <v>780</v>
      </c>
      <c r="Z166" s="96">
        <v>9360</v>
      </c>
      <c r="AA166" s="64">
        <v>9360</v>
      </c>
    </row>
    <row r="167" spans="1:27" x14ac:dyDescent="0.25">
      <c r="A167" s="89" t="s">
        <v>345</v>
      </c>
      <c r="B167" s="72" t="s">
        <v>346</v>
      </c>
      <c r="C167" s="107" t="s">
        <v>320</v>
      </c>
      <c r="D167" s="23">
        <v>1</v>
      </c>
      <c r="E167" s="24">
        <v>18</v>
      </c>
      <c r="F167" s="25">
        <v>1</v>
      </c>
      <c r="G167" s="61">
        <f t="shared" si="80"/>
        <v>800</v>
      </c>
      <c r="H167" s="61">
        <f t="shared" si="81"/>
        <v>800</v>
      </c>
      <c r="I167" s="61">
        <f t="shared" si="82"/>
        <v>14400</v>
      </c>
      <c r="J167" s="61">
        <f t="shared" si="83"/>
        <v>14400</v>
      </c>
      <c r="K167" s="10"/>
      <c r="L167" s="9" t="s">
        <v>83</v>
      </c>
      <c r="M167" s="65">
        <f t="shared" si="84"/>
        <v>0</v>
      </c>
      <c r="N167" s="66" t="s">
        <v>857</v>
      </c>
      <c r="O167" s="67">
        <v>1690</v>
      </c>
      <c r="P167" s="68">
        <f t="shared" si="85"/>
        <v>1.1124999999999998</v>
      </c>
      <c r="Q167" s="69">
        <f t="shared" si="79"/>
        <v>0</v>
      </c>
      <c r="R167" s="73">
        <v>618</v>
      </c>
      <c r="S167" s="74">
        <v>1.17</v>
      </c>
      <c r="T167" s="75">
        <v>3.3999999999999998E-3</v>
      </c>
      <c r="U167" s="43">
        <f t="shared" si="86"/>
        <v>0</v>
      </c>
      <c r="V167" s="43">
        <f t="shared" si="87"/>
        <v>0</v>
      </c>
      <c r="X167" s="61">
        <v>800</v>
      </c>
      <c r="Y167" s="96">
        <v>800</v>
      </c>
      <c r="Z167" s="96">
        <v>14400</v>
      </c>
      <c r="AA167" s="64">
        <v>14400</v>
      </c>
    </row>
    <row r="168" spans="1:27" x14ac:dyDescent="0.25">
      <c r="A168" s="89" t="s">
        <v>347</v>
      </c>
      <c r="B168" s="72" t="s">
        <v>348</v>
      </c>
      <c r="C168" s="107" t="s">
        <v>344</v>
      </c>
      <c r="D168" s="23">
        <v>1</v>
      </c>
      <c r="E168" s="24">
        <v>12</v>
      </c>
      <c r="F168" s="25">
        <v>1</v>
      </c>
      <c r="G168" s="61">
        <f t="shared" si="80"/>
        <v>900</v>
      </c>
      <c r="H168" s="61">
        <f t="shared" si="81"/>
        <v>900</v>
      </c>
      <c r="I168" s="61">
        <f t="shared" si="82"/>
        <v>10800</v>
      </c>
      <c r="J168" s="61">
        <f t="shared" si="83"/>
        <v>10800</v>
      </c>
      <c r="K168" s="10"/>
      <c r="L168" s="9" t="s">
        <v>83</v>
      </c>
      <c r="M168" s="65">
        <f t="shared" si="84"/>
        <v>0</v>
      </c>
      <c r="N168" s="66" t="s">
        <v>857</v>
      </c>
      <c r="O168" s="67">
        <v>1790</v>
      </c>
      <c r="P168" s="68">
        <f t="shared" si="85"/>
        <v>0.98888888888888893</v>
      </c>
      <c r="Q168" s="69">
        <f t="shared" si="79"/>
        <v>0</v>
      </c>
      <c r="R168" s="73">
        <v>107</v>
      </c>
      <c r="S168" s="74">
        <v>1.42</v>
      </c>
      <c r="T168" s="75">
        <v>5.4999999999999997E-3</v>
      </c>
      <c r="U168" s="43">
        <f t="shared" si="86"/>
        <v>0</v>
      </c>
      <c r="V168" s="43">
        <f t="shared" si="87"/>
        <v>0</v>
      </c>
      <c r="X168" s="61">
        <v>900</v>
      </c>
      <c r="Y168" s="96">
        <v>900</v>
      </c>
      <c r="Z168" s="96">
        <v>10800</v>
      </c>
      <c r="AA168" s="64">
        <v>10800</v>
      </c>
    </row>
    <row r="169" spans="1:27" x14ac:dyDescent="0.25">
      <c r="A169" s="71" t="s">
        <v>349</v>
      </c>
      <c r="B169" s="72" t="s">
        <v>350</v>
      </c>
      <c r="C169" s="107" t="s">
        <v>276</v>
      </c>
      <c r="D169" s="23">
        <v>1</v>
      </c>
      <c r="E169" s="24">
        <v>18</v>
      </c>
      <c r="F169" s="25">
        <v>1</v>
      </c>
      <c r="G169" s="61">
        <f t="shared" si="80"/>
        <v>950</v>
      </c>
      <c r="H169" s="61">
        <f t="shared" si="81"/>
        <v>950</v>
      </c>
      <c r="I169" s="61">
        <f t="shared" si="82"/>
        <v>17100</v>
      </c>
      <c r="J169" s="61">
        <f t="shared" si="83"/>
        <v>17100</v>
      </c>
      <c r="K169" s="10"/>
      <c r="L169" s="9" t="s">
        <v>83</v>
      </c>
      <c r="M169" s="65">
        <f t="shared" si="84"/>
        <v>0</v>
      </c>
      <c r="N169" s="66" t="s">
        <v>857</v>
      </c>
      <c r="O169" s="67">
        <v>1990</v>
      </c>
      <c r="P169" s="68">
        <f t="shared" si="85"/>
        <v>1.094736842105263</v>
      </c>
      <c r="Q169" s="69">
        <f t="shared" si="79"/>
        <v>0</v>
      </c>
      <c r="R169" s="73">
        <v>77</v>
      </c>
      <c r="S169" s="74">
        <v>1.25</v>
      </c>
      <c r="T169" s="75">
        <v>3.7000000000000002E-3</v>
      </c>
      <c r="U169" s="43">
        <f t="shared" si="86"/>
        <v>0</v>
      </c>
      <c r="V169" s="43">
        <f t="shared" si="87"/>
        <v>0</v>
      </c>
      <c r="X169" s="61">
        <v>950</v>
      </c>
      <c r="Y169" s="96">
        <v>950</v>
      </c>
      <c r="Z169" s="96">
        <v>17100</v>
      </c>
      <c r="AA169" s="64">
        <v>17100</v>
      </c>
    </row>
    <row r="170" spans="1:27" x14ac:dyDescent="0.25">
      <c r="A170" s="89" t="s">
        <v>351</v>
      </c>
      <c r="B170" s="72" t="s">
        <v>352</v>
      </c>
      <c r="C170" s="107" t="s">
        <v>276</v>
      </c>
      <c r="D170" s="23">
        <v>1</v>
      </c>
      <c r="E170" s="24">
        <v>12</v>
      </c>
      <c r="F170" s="25">
        <v>1</v>
      </c>
      <c r="G170" s="61">
        <f t="shared" si="80"/>
        <v>950</v>
      </c>
      <c r="H170" s="61">
        <f t="shared" si="81"/>
        <v>950</v>
      </c>
      <c r="I170" s="61">
        <f t="shared" si="82"/>
        <v>11400</v>
      </c>
      <c r="J170" s="61">
        <f t="shared" si="83"/>
        <v>11400</v>
      </c>
      <c r="K170" s="10"/>
      <c r="L170" s="9" t="s">
        <v>83</v>
      </c>
      <c r="M170" s="65">
        <f t="shared" si="84"/>
        <v>0</v>
      </c>
      <c r="N170" s="66" t="s">
        <v>857</v>
      </c>
      <c r="O170" s="67">
        <v>1990</v>
      </c>
      <c r="P170" s="68">
        <f t="shared" si="85"/>
        <v>1.094736842105263</v>
      </c>
      <c r="Q170" s="69">
        <f t="shared" si="79"/>
        <v>0</v>
      </c>
      <c r="R170" s="73">
        <v>135</v>
      </c>
      <c r="S170" s="74">
        <v>1.08</v>
      </c>
      <c r="T170" s="75">
        <v>4.1000000000000003E-3</v>
      </c>
      <c r="U170" s="43">
        <f t="shared" si="86"/>
        <v>0</v>
      </c>
      <c r="V170" s="43">
        <f t="shared" si="87"/>
        <v>0</v>
      </c>
      <c r="X170" s="61">
        <v>950</v>
      </c>
      <c r="Y170" s="96">
        <v>950</v>
      </c>
      <c r="Z170" s="96">
        <v>11400</v>
      </c>
      <c r="AA170" s="64">
        <v>11400</v>
      </c>
    </row>
    <row r="171" spans="1:27" x14ac:dyDescent="0.25">
      <c r="A171" s="89" t="s">
        <v>353</v>
      </c>
      <c r="B171" s="72" t="s">
        <v>354</v>
      </c>
      <c r="C171" s="107" t="s">
        <v>328</v>
      </c>
      <c r="D171" s="23">
        <v>1</v>
      </c>
      <c r="E171" s="24">
        <v>10</v>
      </c>
      <c r="F171" s="25">
        <v>1</v>
      </c>
      <c r="G171" s="61">
        <f t="shared" si="80"/>
        <v>1150</v>
      </c>
      <c r="H171" s="61">
        <f t="shared" si="81"/>
        <v>1150</v>
      </c>
      <c r="I171" s="61">
        <f t="shared" si="82"/>
        <v>11500</v>
      </c>
      <c r="J171" s="61">
        <f t="shared" si="83"/>
        <v>11500</v>
      </c>
      <c r="K171" s="10"/>
      <c r="L171" s="9" t="s">
        <v>83</v>
      </c>
      <c r="M171" s="65">
        <f t="shared" si="84"/>
        <v>0</v>
      </c>
      <c r="N171" s="66" t="s">
        <v>857</v>
      </c>
      <c r="O171" s="67">
        <v>2290</v>
      </c>
      <c r="P171" s="68">
        <f t="shared" si="85"/>
        <v>0.99130434782608701</v>
      </c>
      <c r="Q171" s="69">
        <f t="shared" si="79"/>
        <v>0</v>
      </c>
      <c r="R171" s="73">
        <v>220</v>
      </c>
      <c r="S171" s="87">
        <v>2.2999999999999998</v>
      </c>
      <c r="T171" s="75">
        <v>5.1999999999999998E-3</v>
      </c>
      <c r="U171" s="43">
        <f t="shared" si="86"/>
        <v>0</v>
      </c>
      <c r="V171" s="43">
        <f t="shared" si="87"/>
        <v>0</v>
      </c>
      <c r="X171" s="61">
        <v>1150</v>
      </c>
      <c r="Y171" s="96">
        <v>1150</v>
      </c>
      <c r="Z171" s="96">
        <v>11500</v>
      </c>
      <c r="AA171" s="64">
        <v>11500</v>
      </c>
    </row>
    <row r="172" spans="1:27" x14ac:dyDescent="0.25">
      <c r="A172" s="89" t="s">
        <v>355</v>
      </c>
      <c r="B172" s="72" t="s">
        <v>356</v>
      </c>
      <c r="C172" s="107" t="s">
        <v>328</v>
      </c>
      <c r="D172" s="23">
        <v>1</v>
      </c>
      <c r="E172" s="24">
        <v>10</v>
      </c>
      <c r="F172" s="25">
        <v>1</v>
      </c>
      <c r="G172" s="61">
        <f t="shared" si="80"/>
        <v>1150</v>
      </c>
      <c r="H172" s="61">
        <f t="shared" si="81"/>
        <v>1150</v>
      </c>
      <c r="I172" s="61">
        <f t="shared" si="82"/>
        <v>11500</v>
      </c>
      <c r="J172" s="61">
        <f t="shared" si="83"/>
        <v>11500</v>
      </c>
      <c r="K172" s="10"/>
      <c r="L172" s="9" t="s">
        <v>83</v>
      </c>
      <c r="M172" s="65">
        <f t="shared" si="84"/>
        <v>0</v>
      </c>
      <c r="N172" s="66" t="s">
        <v>857</v>
      </c>
      <c r="O172" s="67">
        <v>2290</v>
      </c>
      <c r="P172" s="68">
        <f t="shared" si="85"/>
        <v>0.99130434782608701</v>
      </c>
      <c r="Q172" s="69">
        <f t="shared" si="79"/>
        <v>0</v>
      </c>
      <c r="R172" s="73">
        <v>178</v>
      </c>
      <c r="S172" s="87">
        <v>1.6</v>
      </c>
      <c r="T172" s="75">
        <v>4.7000000000000002E-3</v>
      </c>
      <c r="U172" s="43">
        <f t="shared" si="86"/>
        <v>0</v>
      </c>
      <c r="V172" s="43">
        <f t="shared" si="87"/>
        <v>0</v>
      </c>
      <c r="X172" s="61">
        <v>1150</v>
      </c>
      <c r="Y172" s="96">
        <v>1150</v>
      </c>
      <c r="Z172" s="96">
        <v>11500</v>
      </c>
      <c r="AA172" s="64">
        <v>11500</v>
      </c>
    </row>
    <row r="173" spans="1:27" x14ac:dyDescent="0.25">
      <c r="A173" s="89" t="s">
        <v>357</v>
      </c>
      <c r="B173" s="72" t="s">
        <v>358</v>
      </c>
      <c r="C173" s="107" t="s">
        <v>328</v>
      </c>
      <c r="D173" s="23">
        <v>1</v>
      </c>
      <c r="E173" s="24">
        <v>10</v>
      </c>
      <c r="F173" s="25">
        <v>1</v>
      </c>
      <c r="G173" s="61">
        <f t="shared" si="80"/>
        <v>1150</v>
      </c>
      <c r="H173" s="61">
        <f t="shared" si="81"/>
        <v>1150</v>
      </c>
      <c r="I173" s="61">
        <f t="shared" si="82"/>
        <v>11500</v>
      </c>
      <c r="J173" s="61">
        <f t="shared" si="83"/>
        <v>11500</v>
      </c>
      <c r="K173" s="10"/>
      <c r="L173" s="9" t="s">
        <v>83</v>
      </c>
      <c r="M173" s="65">
        <f t="shared" si="84"/>
        <v>0</v>
      </c>
      <c r="N173" s="66" t="s">
        <v>857</v>
      </c>
      <c r="O173" s="67">
        <v>2290</v>
      </c>
      <c r="P173" s="68">
        <f t="shared" si="85"/>
        <v>0.99130434782608701</v>
      </c>
      <c r="Q173" s="69">
        <f t="shared" si="79"/>
        <v>0</v>
      </c>
      <c r="R173" s="73">
        <v>331</v>
      </c>
      <c r="S173" s="87">
        <v>2.2999999999999998</v>
      </c>
      <c r="T173" s="75">
        <v>5.1999999999999998E-3</v>
      </c>
      <c r="U173" s="43">
        <f t="shared" si="86"/>
        <v>0</v>
      </c>
      <c r="V173" s="43">
        <f t="shared" si="87"/>
        <v>0</v>
      </c>
      <c r="X173" s="61">
        <v>1150</v>
      </c>
      <c r="Y173" s="96">
        <v>1150</v>
      </c>
      <c r="Z173" s="96">
        <v>11500</v>
      </c>
      <c r="AA173" s="64">
        <v>11500</v>
      </c>
    </row>
    <row r="174" spans="1:27" x14ac:dyDescent="0.25">
      <c r="A174" s="71" t="s">
        <v>359</v>
      </c>
      <c r="B174" s="72" t="s">
        <v>360</v>
      </c>
      <c r="C174" s="107" t="s">
        <v>328</v>
      </c>
      <c r="D174" s="23">
        <v>1</v>
      </c>
      <c r="E174" s="24">
        <v>10</v>
      </c>
      <c r="F174" s="25">
        <v>1</v>
      </c>
      <c r="G174" s="61">
        <f t="shared" si="80"/>
        <v>1150</v>
      </c>
      <c r="H174" s="61">
        <f t="shared" si="81"/>
        <v>1150</v>
      </c>
      <c r="I174" s="61">
        <f t="shared" si="82"/>
        <v>11500</v>
      </c>
      <c r="J174" s="61">
        <f t="shared" si="83"/>
        <v>11500</v>
      </c>
      <c r="K174" s="10"/>
      <c r="L174" s="9" t="s">
        <v>83</v>
      </c>
      <c r="M174" s="65">
        <f t="shared" si="84"/>
        <v>0</v>
      </c>
      <c r="N174" s="66" t="s">
        <v>857</v>
      </c>
      <c r="O174" s="67">
        <v>2290</v>
      </c>
      <c r="P174" s="68">
        <f t="shared" si="85"/>
        <v>0.99130434782608701</v>
      </c>
      <c r="Q174" s="69">
        <f t="shared" si="79"/>
        <v>0</v>
      </c>
      <c r="R174" s="73">
        <v>234</v>
      </c>
      <c r="S174" s="87">
        <v>1.6</v>
      </c>
      <c r="T174" s="75">
        <v>4.7000000000000002E-3</v>
      </c>
      <c r="U174" s="43">
        <f t="shared" si="86"/>
        <v>0</v>
      </c>
      <c r="V174" s="43">
        <f t="shared" si="87"/>
        <v>0</v>
      </c>
      <c r="X174" s="61">
        <v>1150</v>
      </c>
      <c r="Y174" s="96">
        <v>1150</v>
      </c>
      <c r="Z174" s="96">
        <v>11500</v>
      </c>
      <c r="AA174" s="64">
        <v>11500</v>
      </c>
    </row>
    <row r="175" spans="1:27" x14ac:dyDescent="0.25">
      <c r="A175" s="71" t="s">
        <v>361</v>
      </c>
      <c r="B175" s="72" t="s">
        <v>362</v>
      </c>
      <c r="C175" s="107" t="s">
        <v>328</v>
      </c>
      <c r="D175" s="23">
        <v>1</v>
      </c>
      <c r="E175" s="24">
        <v>10</v>
      </c>
      <c r="F175" s="25">
        <v>1</v>
      </c>
      <c r="G175" s="61">
        <f t="shared" si="80"/>
        <v>1150</v>
      </c>
      <c r="H175" s="61">
        <f t="shared" si="81"/>
        <v>1150</v>
      </c>
      <c r="I175" s="61">
        <f t="shared" si="82"/>
        <v>11500</v>
      </c>
      <c r="J175" s="61">
        <f t="shared" si="83"/>
        <v>11500</v>
      </c>
      <c r="K175" s="10"/>
      <c r="L175" s="9" t="s">
        <v>83</v>
      </c>
      <c r="M175" s="65">
        <f t="shared" si="84"/>
        <v>0</v>
      </c>
      <c r="N175" s="66" t="s">
        <v>857</v>
      </c>
      <c r="O175" s="67">
        <v>2290</v>
      </c>
      <c r="P175" s="68">
        <f t="shared" si="85"/>
        <v>0.99130434782608701</v>
      </c>
      <c r="Q175" s="69">
        <f t="shared" si="79"/>
        <v>0</v>
      </c>
      <c r="R175" s="73">
        <v>136</v>
      </c>
      <c r="S175" s="87">
        <v>2.2999999999999998</v>
      </c>
      <c r="T175" s="75">
        <v>5.1999999999999998E-3</v>
      </c>
      <c r="U175" s="43">
        <f t="shared" si="86"/>
        <v>0</v>
      </c>
      <c r="V175" s="43">
        <f t="shared" si="87"/>
        <v>0</v>
      </c>
      <c r="X175" s="61">
        <v>1150</v>
      </c>
      <c r="Y175" s="96">
        <v>1150</v>
      </c>
      <c r="Z175" s="96">
        <v>11500</v>
      </c>
      <c r="AA175" s="64">
        <v>11500</v>
      </c>
    </row>
    <row r="176" spans="1:27" x14ac:dyDescent="0.25">
      <c r="A176" s="71" t="s">
        <v>363</v>
      </c>
      <c r="B176" s="72" t="s">
        <v>364</v>
      </c>
      <c r="C176" s="107" t="s">
        <v>365</v>
      </c>
      <c r="D176" s="23">
        <v>1</v>
      </c>
      <c r="E176" s="24">
        <v>12</v>
      </c>
      <c r="F176" s="25">
        <v>1</v>
      </c>
      <c r="G176" s="61">
        <f t="shared" si="80"/>
        <v>1100</v>
      </c>
      <c r="H176" s="61">
        <f t="shared" si="81"/>
        <v>1100</v>
      </c>
      <c r="I176" s="61">
        <f t="shared" si="82"/>
        <v>13200</v>
      </c>
      <c r="J176" s="61">
        <f t="shared" si="83"/>
        <v>13200</v>
      </c>
      <c r="K176" s="10"/>
      <c r="L176" s="9" t="s">
        <v>83</v>
      </c>
      <c r="M176" s="65">
        <f t="shared" si="84"/>
        <v>0</v>
      </c>
      <c r="N176" s="66" t="s">
        <v>857</v>
      </c>
      <c r="O176" s="67">
        <v>1990</v>
      </c>
      <c r="P176" s="68">
        <f t="shared" si="85"/>
        <v>0.80909090909090908</v>
      </c>
      <c r="Q176" s="69">
        <f t="shared" si="79"/>
        <v>0</v>
      </c>
      <c r="R176" s="73">
        <v>150</v>
      </c>
      <c r="S176" s="74">
        <v>1.75</v>
      </c>
      <c r="T176" s="75">
        <v>4.5999999999999999E-3</v>
      </c>
      <c r="U176" s="43">
        <f t="shared" si="86"/>
        <v>0</v>
      </c>
      <c r="V176" s="43">
        <f t="shared" si="87"/>
        <v>0</v>
      </c>
      <c r="X176" s="61">
        <v>1100</v>
      </c>
      <c r="Y176" s="96">
        <v>1100</v>
      </c>
      <c r="Z176" s="96">
        <v>13200</v>
      </c>
      <c r="AA176" s="64">
        <v>13200</v>
      </c>
    </row>
    <row r="177" spans="1:27" x14ac:dyDescent="0.25">
      <c r="A177" s="71" t="s">
        <v>366</v>
      </c>
      <c r="B177" s="72" t="s">
        <v>367</v>
      </c>
      <c r="C177" s="107" t="s">
        <v>368</v>
      </c>
      <c r="D177" s="23">
        <v>1</v>
      </c>
      <c r="E177" s="24">
        <v>8</v>
      </c>
      <c r="F177" s="25">
        <v>1</v>
      </c>
      <c r="G177" s="61">
        <f t="shared" si="80"/>
        <v>1600</v>
      </c>
      <c r="H177" s="61">
        <f t="shared" si="81"/>
        <v>1600</v>
      </c>
      <c r="I177" s="61">
        <f t="shared" si="82"/>
        <v>12800</v>
      </c>
      <c r="J177" s="61">
        <f t="shared" si="83"/>
        <v>12800</v>
      </c>
      <c r="K177" s="10"/>
      <c r="L177" s="9" t="s">
        <v>83</v>
      </c>
      <c r="M177" s="65">
        <f t="shared" si="84"/>
        <v>0</v>
      </c>
      <c r="N177" s="66" t="s">
        <v>857</v>
      </c>
      <c r="O177" s="67">
        <v>2990</v>
      </c>
      <c r="P177" s="68">
        <f t="shared" si="85"/>
        <v>0.86874999999999991</v>
      </c>
      <c r="Q177" s="69">
        <f t="shared" si="79"/>
        <v>0</v>
      </c>
      <c r="R177" s="73">
        <v>223</v>
      </c>
      <c r="S177" s="106">
        <v>2</v>
      </c>
      <c r="T177" s="90">
        <v>6.0000000000000001E-3</v>
      </c>
      <c r="U177" s="43">
        <f t="shared" si="86"/>
        <v>0</v>
      </c>
      <c r="V177" s="43">
        <f t="shared" si="87"/>
        <v>0</v>
      </c>
      <c r="X177" s="61">
        <v>1600</v>
      </c>
      <c r="Y177" s="96">
        <v>1600</v>
      </c>
      <c r="Z177" s="96">
        <v>12800</v>
      </c>
      <c r="AA177" s="64">
        <v>12800</v>
      </c>
    </row>
    <row r="178" spans="1:27" x14ac:dyDescent="0.25">
      <c r="A178" s="71" t="s">
        <v>369</v>
      </c>
      <c r="B178" s="72" t="s">
        <v>370</v>
      </c>
      <c r="C178" s="107" t="s">
        <v>371</v>
      </c>
      <c r="D178" s="23">
        <v>1</v>
      </c>
      <c r="E178" s="24">
        <v>12</v>
      </c>
      <c r="F178" s="25">
        <v>1</v>
      </c>
      <c r="G178" s="61">
        <f t="shared" si="80"/>
        <v>1100</v>
      </c>
      <c r="H178" s="61">
        <f t="shared" si="81"/>
        <v>1100</v>
      </c>
      <c r="I178" s="61">
        <f t="shared" si="82"/>
        <v>13200</v>
      </c>
      <c r="J178" s="61">
        <f t="shared" si="83"/>
        <v>13200</v>
      </c>
      <c r="K178" s="10"/>
      <c r="L178" s="9" t="s">
        <v>83</v>
      </c>
      <c r="M178" s="65">
        <f t="shared" si="84"/>
        <v>0</v>
      </c>
      <c r="N178" s="66" t="s">
        <v>857</v>
      </c>
      <c r="O178" s="67">
        <v>1990</v>
      </c>
      <c r="P178" s="68">
        <f t="shared" si="85"/>
        <v>0.80909090909090908</v>
      </c>
      <c r="Q178" s="69">
        <f t="shared" si="79"/>
        <v>0</v>
      </c>
      <c r="R178" s="73">
        <v>101</v>
      </c>
      <c r="S178" s="74">
        <v>1.75</v>
      </c>
      <c r="T178" s="75">
        <v>4.5999999999999999E-3</v>
      </c>
      <c r="U178" s="43">
        <f t="shared" si="86"/>
        <v>0</v>
      </c>
      <c r="V178" s="43">
        <f t="shared" si="87"/>
        <v>0</v>
      </c>
      <c r="X178" s="61">
        <v>1100</v>
      </c>
      <c r="Y178" s="96">
        <v>1100</v>
      </c>
      <c r="Z178" s="96">
        <v>13200</v>
      </c>
      <c r="AA178" s="64">
        <v>13200</v>
      </c>
    </row>
    <row r="179" spans="1:27" x14ac:dyDescent="0.25">
      <c r="A179" s="71" t="s">
        <v>372</v>
      </c>
      <c r="B179" s="72" t="s">
        <v>373</v>
      </c>
      <c r="C179" s="107" t="s">
        <v>368</v>
      </c>
      <c r="D179" s="23">
        <v>1</v>
      </c>
      <c r="E179" s="24">
        <v>8</v>
      </c>
      <c r="F179" s="25">
        <v>1</v>
      </c>
      <c r="G179" s="61">
        <f t="shared" si="80"/>
        <v>1600</v>
      </c>
      <c r="H179" s="61">
        <f t="shared" si="81"/>
        <v>1600</v>
      </c>
      <c r="I179" s="61">
        <f t="shared" si="82"/>
        <v>12800</v>
      </c>
      <c r="J179" s="61">
        <f t="shared" si="83"/>
        <v>12800</v>
      </c>
      <c r="K179" s="10"/>
      <c r="L179" s="9" t="s">
        <v>83</v>
      </c>
      <c r="M179" s="65">
        <f t="shared" si="84"/>
        <v>0</v>
      </c>
      <c r="N179" s="66" t="s">
        <v>857</v>
      </c>
      <c r="O179" s="67">
        <v>2990</v>
      </c>
      <c r="P179" s="68">
        <f t="shared" si="85"/>
        <v>0.86874999999999991</v>
      </c>
      <c r="Q179" s="69">
        <f t="shared" si="79"/>
        <v>0</v>
      </c>
      <c r="R179" s="73">
        <v>119</v>
      </c>
      <c r="S179" s="106">
        <v>2</v>
      </c>
      <c r="T179" s="90">
        <v>6.0000000000000001E-3</v>
      </c>
      <c r="U179" s="43">
        <f t="shared" si="86"/>
        <v>0</v>
      </c>
      <c r="V179" s="43">
        <f t="shared" si="87"/>
        <v>0</v>
      </c>
      <c r="X179" s="61">
        <v>1600</v>
      </c>
      <c r="Y179" s="96">
        <v>1600</v>
      </c>
      <c r="Z179" s="96">
        <v>12800</v>
      </c>
      <c r="AA179" s="64">
        <v>12800</v>
      </c>
    </row>
    <row r="180" spans="1:27" x14ac:dyDescent="0.25">
      <c r="A180" s="71" t="s">
        <v>374</v>
      </c>
      <c r="B180" s="72" t="s">
        <v>375</v>
      </c>
      <c r="C180" s="107" t="s">
        <v>368</v>
      </c>
      <c r="D180" s="23">
        <v>1</v>
      </c>
      <c r="E180" s="24">
        <v>8</v>
      </c>
      <c r="F180" s="25">
        <v>1</v>
      </c>
      <c r="G180" s="61">
        <f t="shared" si="80"/>
        <v>1600</v>
      </c>
      <c r="H180" s="61">
        <f t="shared" si="81"/>
        <v>1600</v>
      </c>
      <c r="I180" s="61">
        <f t="shared" si="82"/>
        <v>12800</v>
      </c>
      <c r="J180" s="61">
        <f t="shared" si="83"/>
        <v>12800</v>
      </c>
      <c r="K180" s="10"/>
      <c r="L180" s="9" t="s">
        <v>83</v>
      </c>
      <c r="M180" s="65">
        <f t="shared" si="84"/>
        <v>0</v>
      </c>
      <c r="N180" s="66" t="s">
        <v>857</v>
      </c>
      <c r="O180" s="67">
        <v>2990</v>
      </c>
      <c r="P180" s="68">
        <f t="shared" si="85"/>
        <v>0.86874999999999991</v>
      </c>
      <c r="Q180" s="69">
        <f t="shared" si="79"/>
        <v>0</v>
      </c>
      <c r="R180" s="73">
        <v>77</v>
      </c>
      <c r="S180" s="106">
        <v>2</v>
      </c>
      <c r="T180" s="90">
        <v>6.0000000000000001E-3</v>
      </c>
      <c r="U180" s="43">
        <f t="shared" si="86"/>
        <v>0</v>
      </c>
      <c r="V180" s="43">
        <f t="shared" si="87"/>
        <v>0</v>
      </c>
      <c r="X180" s="61">
        <v>1600</v>
      </c>
      <c r="Y180" s="96">
        <v>1600</v>
      </c>
      <c r="Z180" s="96">
        <v>12800</v>
      </c>
      <c r="AA180" s="64">
        <v>12800</v>
      </c>
    </row>
    <row r="181" spans="1:27" x14ac:dyDescent="0.25">
      <c r="A181" s="71" t="s">
        <v>376</v>
      </c>
      <c r="B181" s="72" t="s">
        <v>377</v>
      </c>
      <c r="C181" s="107" t="s">
        <v>368</v>
      </c>
      <c r="D181" s="23">
        <v>1</v>
      </c>
      <c r="E181" s="24">
        <v>8</v>
      </c>
      <c r="F181" s="25">
        <v>1</v>
      </c>
      <c r="G181" s="61">
        <f t="shared" si="80"/>
        <v>1600</v>
      </c>
      <c r="H181" s="61">
        <f t="shared" si="81"/>
        <v>1600</v>
      </c>
      <c r="I181" s="61">
        <f t="shared" si="82"/>
        <v>12800</v>
      </c>
      <c r="J181" s="61">
        <f t="shared" si="83"/>
        <v>12800</v>
      </c>
      <c r="K181" s="10"/>
      <c r="L181" s="9" t="s">
        <v>83</v>
      </c>
      <c r="M181" s="65">
        <f t="shared" si="84"/>
        <v>0</v>
      </c>
      <c r="N181" s="66" t="s">
        <v>857</v>
      </c>
      <c r="O181" s="67">
        <v>2990</v>
      </c>
      <c r="P181" s="68">
        <f t="shared" si="85"/>
        <v>0.86874999999999991</v>
      </c>
      <c r="Q181" s="69">
        <f t="shared" si="79"/>
        <v>0</v>
      </c>
      <c r="R181" s="73">
        <v>140</v>
      </c>
      <c r="S181" s="87">
        <v>2.5</v>
      </c>
      <c r="T181" s="90">
        <v>7.0000000000000001E-3</v>
      </c>
      <c r="U181" s="43">
        <f t="shared" si="86"/>
        <v>0</v>
      </c>
      <c r="V181" s="43">
        <f t="shared" si="87"/>
        <v>0</v>
      </c>
      <c r="X181" s="61">
        <v>1600</v>
      </c>
      <c r="Y181" s="96">
        <v>1600</v>
      </c>
      <c r="Z181" s="96">
        <v>12800</v>
      </c>
      <c r="AA181" s="64">
        <v>12800</v>
      </c>
    </row>
    <row r="182" spans="1:27" x14ac:dyDescent="0.25">
      <c r="A182" s="71" t="s">
        <v>378</v>
      </c>
      <c r="B182" s="72" t="s">
        <v>379</v>
      </c>
      <c r="C182" s="107" t="s">
        <v>368</v>
      </c>
      <c r="D182" s="23">
        <v>1</v>
      </c>
      <c r="E182" s="24">
        <v>8</v>
      </c>
      <c r="F182" s="25">
        <v>1</v>
      </c>
      <c r="G182" s="61">
        <f t="shared" si="80"/>
        <v>1600</v>
      </c>
      <c r="H182" s="61">
        <f t="shared" si="81"/>
        <v>1600</v>
      </c>
      <c r="I182" s="61">
        <f t="shared" si="82"/>
        <v>12800</v>
      </c>
      <c r="J182" s="61">
        <f t="shared" si="83"/>
        <v>12800</v>
      </c>
      <c r="K182" s="10"/>
      <c r="L182" s="9" t="s">
        <v>83</v>
      </c>
      <c r="M182" s="65">
        <f t="shared" si="84"/>
        <v>0</v>
      </c>
      <c r="N182" s="66" t="s">
        <v>857</v>
      </c>
      <c r="O182" s="67">
        <v>2990</v>
      </c>
      <c r="P182" s="68">
        <f t="shared" si="85"/>
        <v>0.86874999999999991</v>
      </c>
      <c r="Q182" s="69">
        <f t="shared" si="79"/>
        <v>0</v>
      </c>
      <c r="R182" s="73">
        <v>302</v>
      </c>
      <c r="S182" s="74">
        <v>2.13</v>
      </c>
      <c r="T182" s="75">
        <v>6.7999999999999996E-3</v>
      </c>
      <c r="U182" s="43">
        <f t="shared" si="86"/>
        <v>0</v>
      </c>
      <c r="V182" s="43">
        <f t="shared" si="87"/>
        <v>0</v>
      </c>
      <c r="X182" s="61">
        <v>1600</v>
      </c>
      <c r="Y182" s="96">
        <v>1600</v>
      </c>
      <c r="Z182" s="96">
        <v>12800</v>
      </c>
      <c r="AA182" s="64">
        <v>12800</v>
      </c>
    </row>
    <row r="183" spans="1:27" x14ac:dyDescent="0.25">
      <c r="A183" s="89" t="s">
        <v>380</v>
      </c>
      <c r="B183" s="72" t="s">
        <v>381</v>
      </c>
      <c r="C183" s="107" t="s">
        <v>368</v>
      </c>
      <c r="D183" s="23">
        <v>1</v>
      </c>
      <c r="E183" s="24">
        <v>8</v>
      </c>
      <c r="F183" s="25">
        <v>1</v>
      </c>
      <c r="G183" s="61">
        <f t="shared" si="80"/>
        <v>1600</v>
      </c>
      <c r="H183" s="61">
        <f t="shared" si="81"/>
        <v>1600</v>
      </c>
      <c r="I183" s="61">
        <f t="shared" si="82"/>
        <v>12800</v>
      </c>
      <c r="J183" s="61">
        <f t="shared" si="83"/>
        <v>12800</v>
      </c>
      <c r="K183" s="10"/>
      <c r="L183" s="9" t="s">
        <v>83</v>
      </c>
      <c r="M183" s="65">
        <f t="shared" si="84"/>
        <v>0</v>
      </c>
      <c r="N183" s="66" t="s">
        <v>857</v>
      </c>
      <c r="O183" s="67">
        <v>2990</v>
      </c>
      <c r="P183" s="68">
        <f t="shared" si="85"/>
        <v>0.86874999999999991</v>
      </c>
      <c r="Q183" s="69">
        <f t="shared" si="79"/>
        <v>0</v>
      </c>
      <c r="R183" s="73">
        <v>38</v>
      </c>
      <c r="S183" s="87">
        <v>2.5</v>
      </c>
      <c r="T183" s="90">
        <v>7.0000000000000001E-3</v>
      </c>
      <c r="U183" s="43">
        <f t="shared" si="86"/>
        <v>0</v>
      </c>
      <c r="V183" s="43">
        <f t="shared" si="87"/>
        <v>0</v>
      </c>
      <c r="X183" s="61">
        <v>1600</v>
      </c>
      <c r="Y183" s="96">
        <v>1600</v>
      </c>
      <c r="Z183" s="96">
        <v>12800</v>
      </c>
      <c r="AA183" s="64">
        <v>12800</v>
      </c>
    </row>
    <row r="184" spans="1:27" x14ac:dyDescent="0.25">
      <c r="A184" s="71" t="s">
        <v>382</v>
      </c>
      <c r="B184" s="72" t="s">
        <v>383</v>
      </c>
      <c r="C184" s="107" t="s">
        <v>368</v>
      </c>
      <c r="D184" s="23">
        <v>1</v>
      </c>
      <c r="E184" s="24">
        <v>8</v>
      </c>
      <c r="F184" s="25">
        <v>1</v>
      </c>
      <c r="G184" s="61">
        <f t="shared" si="80"/>
        <v>1600</v>
      </c>
      <c r="H184" s="61">
        <f t="shared" si="81"/>
        <v>1600</v>
      </c>
      <c r="I184" s="61">
        <f t="shared" si="82"/>
        <v>12800</v>
      </c>
      <c r="J184" s="61">
        <f t="shared" si="83"/>
        <v>12800</v>
      </c>
      <c r="K184" s="10"/>
      <c r="L184" s="9" t="s">
        <v>83</v>
      </c>
      <c r="M184" s="65">
        <f t="shared" si="84"/>
        <v>0</v>
      </c>
      <c r="N184" s="66" t="s">
        <v>857</v>
      </c>
      <c r="O184" s="67">
        <v>2990</v>
      </c>
      <c r="P184" s="68">
        <f t="shared" si="85"/>
        <v>0.86874999999999991</v>
      </c>
      <c r="Q184" s="69">
        <f t="shared" si="79"/>
        <v>0</v>
      </c>
      <c r="R184" s="73">
        <v>103</v>
      </c>
      <c r="S184" s="74">
        <v>2.13</v>
      </c>
      <c r="T184" s="75">
        <v>6.7999999999999996E-3</v>
      </c>
      <c r="U184" s="43">
        <f t="shared" si="86"/>
        <v>0</v>
      </c>
      <c r="V184" s="43">
        <f t="shared" si="87"/>
        <v>0</v>
      </c>
      <c r="X184" s="61">
        <v>1600</v>
      </c>
      <c r="Y184" s="96">
        <v>1600</v>
      </c>
      <c r="Z184" s="96">
        <v>12800</v>
      </c>
      <c r="AA184" s="64">
        <v>12800</v>
      </c>
    </row>
    <row r="185" spans="1:27" x14ac:dyDescent="0.25">
      <c r="A185" s="89" t="s">
        <v>384</v>
      </c>
      <c r="B185" s="72" t="s">
        <v>385</v>
      </c>
      <c r="C185" s="107" t="s">
        <v>368</v>
      </c>
      <c r="D185" s="23">
        <v>1</v>
      </c>
      <c r="E185" s="24">
        <v>8</v>
      </c>
      <c r="F185" s="25">
        <v>1</v>
      </c>
      <c r="G185" s="61">
        <f t="shared" si="80"/>
        <v>1600</v>
      </c>
      <c r="H185" s="61">
        <f t="shared" si="81"/>
        <v>1600</v>
      </c>
      <c r="I185" s="61">
        <f t="shared" si="82"/>
        <v>12800</v>
      </c>
      <c r="J185" s="61">
        <f t="shared" si="83"/>
        <v>12800</v>
      </c>
      <c r="K185" s="10"/>
      <c r="L185" s="9" t="s">
        <v>83</v>
      </c>
      <c r="M185" s="65">
        <f t="shared" si="84"/>
        <v>0</v>
      </c>
      <c r="N185" s="66" t="s">
        <v>857</v>
      </c>
      <c r="O185" s="67">
        <v>2990</v>
      </c>
      <c r="P185" s="68">
        <f t="shared" si="85"/>
        <v>0.86874999999999991</v>
      </c>
      <c r="Q185" s="69">
        <f t="shared" si="79"/>
        <v>0</v>
      </c>
      <c r="R185" s="73">
        <v>170</v>
      </c>
      <c r="S185" s="87">
        <v>2.5</v>
      </c>
      <c r="T185" s="90">
        <v>7.0000000000000001E-3</v>
      </c>
      <c r="U185" s="43">
        <f t="shared" si="86"/>
        <v>0</v>
      </c>
      <c r="V185" s="43">
        <f t="shared" si="87"/>
        <v>0</v>
      </c>
      <c r="X185" s="61">
        <v>1600</v>
      </c>
      <c r="Y185" s="96">
        <v>1600</v>
      </c>
      <c r="Z185" s="96">
        <v>12800</v>
      </c>
      <c r="AA185" s="64">
        <v>12800</v>
      </c>
    </row>
    <row r="186" spans="1:27" x14ac:dyDescent="0.25">
      <c r="A186" s="97" t="s">
        <v>800</v>
      </c>
      <c r="B186" s="109" t="s">
        <v>835</v>
      </c>
      <c r="C186" s="60" t="s">
        <v>801</v>
      </c>
      <c r="D186" s="23">
        <v>1</v>
      </c>
      <c r="E186" s="24">
        <v>6</v>
      </c>
      <c r="F186" s="25">
        <v>1</v>
      </c>
      <c r="G186" s="61">
        <f t="shared" si="80"/>
        <v>1400</v>
      </c>
      <c r="H186" s="61">
        <f t="shared" si="81"/>
        <v>1400</v>
      </c>
      <c r="I186" s="61">
        <f t="shared" si="82"/>
        <v>8400</v>
      </c>
      <c r="J186" s="61">
        <f t="shared" si="83"/>
        <v>8400</v>
      </c>
      <c r="K186" s="10"/>
      <c r="L186" s="9" t="s">
        <v>83</v>
      </c>
      <c r="M186" s="65">
        <f t="shared" si="84"/>
        <v>0</v>
      </c>
      <c r="N186" s="66" t="s">
        <v>857</v>
      </c>
      <c r="O186" s="67">
        <v>2990</v>
      </c>
      <c r="P186" s="68">
        <f t="shared" si="85"/>
        <v>1.1357142857142857</v>
      </c>
      <c r="Q186" s="69">
        <f t="shared" si="79"/>
        <v>0</v>
      </c>
      <c r="R186" s="73">
        <v>57</v>
      </c>
      <c r="S186" s="110">
        <v>4</v>
      </c>
      <c r="T186" s="111">
        <v>9.7999999999999997E-3</v>
      </c>
      <c r="U186" s="43">
        <f t="shared" si="86"/>
        <v>0</v>
      </c>
      <c r="V186" s="43">
        <f t="shared" si="87"/>
        <v>0</v>
      </c>
      <c r="X186" s="61">
        <v>1400</v>
      </c>
      <c r="Y186" s="96">
        <v>1400</v>
      </c>
      <c r="Z186" s="96">
        <v>8400</v>
      </c>
      <c r="AA186" s="64">
        <v>8400</v>
      </c>
    </row>
    <row r="187" spans="1:27" x14ac:dyDescent="0.25">
      <c r="A187" s="71" t="s">
        <v>386</v>
      </c>
      <c r="B187" s="15" t="s">
        <v>387</v>
      </c>
      <c r="C187" s="107" t="s">
        <v>388</v>
      </c>
      <c r="D187" s="23">
        <v>1</v>
      </c>
      <c r="E187" s="24">
        <v>6</v>
      </c>
      <c r="F187" s="25">
        <v>1</v>
      </c>
      <c r="G187" s="61">
        <f t="shared" si="80"/>
        <v>1900</v>
      </c>
      <c r="H187" s="61">
        <f t="shared" si="81"/>
        <v>1900</v>
      </c>
      <c r="I187" s="61">
        <f t="shared" si="82"/>
        <v>11400</v>
      </c>
      <c r="J187" s="61">
        <f t="shared" si="83"/>
        <v>11400</v>
      </c>
      <c r="K187" s="10"/>
      <c r="L187" s="9" t="s">
        <v>83</v>
      </c>
      <c r="M187" s="65">
        <f t="shared" si="84"/>
        <v>0</v>
      </c>
      <c r="N187" s="66" t="s">
        <v>857</v>
      </c>
      <c r="O187" s="67">
        <v>3490</v>
      </c>
      <c r="P187" s="68">
        <f t="shared" si="85"/>
        <v>0.83684210526315783</v>
      </c>
      <c r="Q187" s="69">
        <f t="shared" si="79"/>
        <v>0</v>
      </c>
      <c r="R187" s="73">
        <v>142</v>
      </c>
      <c r="S187" s="74">
        <v>2.83</v>
      </c>
      <c r="T187" s="75">
        <v>9.7999999999999997E-3</v>
      </c>
      <c r="U187" s="43">
        <f t="shared" si="86"/>
        <v>0</v>
      </c>
      <c r="V187" s="43">
        <f t="shared" si="87"/>
        <v>0</v>
      </c>
      <c r="X187" s="61">
        <v>1900</v>
      </c>
      <c r="Y187" s="96">
        <v>1900</v>
      </c>
      <c r="Z187" s="96">
        <v>11400</v>
      </c>
      <c r="AA187" s="64">
        <v>11400</v>
      </c>
    </row>
    <row r="188" spans="1:27" x14ac:dyDescent="0.25">
      <c r="A188" s="97" t="s">
        <v>832</v>
      </c>
      <c r="B188" s="109" t="s">
        <v>836</v>
      </c>
      <c r="C188" s="60" t="s">
        <v>831</v>
      </c>
      <c r="D188" s="23">
        <v>1</v>
      </c>
      <c r="E188" s="24">
        <v>8</v>
      </c>
      <c r="F188" s="25">
        <v>1</v>
      </c>
      <c r="G188" s="61">
        <f t="shared" si="80"/>
        <v>1000</v>
      </c>
      <c r="H188" s="61">
        <f t="shared" si="81"/>
        <v>1000</v>
      </c>
      <c r="I188" s="61">
        <f t="shared" si="82"/>
        <v>8000</v>
      </c>
      <c r="J188" s="61">
        <f t="shared" si="83"/>
        <v>8000</v>
      </c>
      <c r="K188" s="10"/>
      <c r="L188" s="9" t="s">
        <v>83</v>
      </c>
      <c r="M188" s="65">
        <f t="shared" si="84"/>
        <v>0</v>
      </c>
      <c r="N188" s="66" t="s">
        <v>857</v>
      </c>
      <c r="O188" s="67">
        <v>1990</v>
      </c>
      <c r="P188" s="68">
        <f t="shared" si="85"/>
        <v>0.99</v>
      </c>
      <c r="Q188" s="69">
        <f t="shared" si="79"/>
        <v>0</v>
      </c>
      <c r="R188" s="73">
        <v>60</v>
      </c>
      <c r="S188" s="110">
        <v>4</v>
      </c>
      <c r="T188" s="111">
        <v>9.7999999999999997E-3</v>
      </c>
      <c r="U188" s="43">
        <f t="shared" si="86"/>
        <v>0</v>
      </c>
      <c r="V188" s="43">
        <f t="shared" si="87"/>
        <v>0</v>
      </c>
      <c r="X188" s="61">
        <v>1000</v>
      </c>
      <c r="Y188" s="96">
        <v>1000</v>
      </c>
      <c r="Z188" s="96">
        <v>8000</v>
      </c>
      <c r="AA188" s="64">
        <v>8000</v>
      </c>
    </row>
    <row r="189" spans="1:27" x14ac:dyDescent="0.25">
      <c r="A189" s="71" t="s">
        <v>389</v>
      </c>
      <c r="B189" s="15" t="s">
        <v>390</v>
      </c>
      <c r="C189" s="107" t="s">
        <v>388</v>
      </c>
      <c r="D189" s="23">
        <v>1</v>
      </c>
      <c r="E189" s="24">
        <v>8</v>
      </c>
      <c r="F189" s="25">
        <v>1</v>
      </c>
      <c r="G189" s="61">
        <f t="shared" si="80"/>
        <v>1900</v>
      </c>
      <c r="H189" s="61">
        <f t="shared" si="81"/>
        <v>1900</v>
      </c>
      <c r="I189" s="61">
        <f t="shared" si="82"/>
        <v>15200</v>
      </c>
      <c r="J189" s="61">
        <f t="shared" si="83"/>
        <v>15200</v>
      </c>
      <c r="K189" s="10"/>
      <c r="L189" s="9" t="s">
        <v>83</v>
      </c>
      <c r="M189" s="65">
        <f t="shared" si="84"/>
        <v>0</v>
      </c>
      <c r="N189" s="66" t="s">
        <v>857</v>
      </c>
      <c r="O189" s="67">
        <v>3490</v>
      </c>
      <c r="P189" s="68">
        <f t="shared" si="85"/>
        <v>0.83684210526315783</v>
      </c>
      <c r="Q189" s="69">
        <f t="shared" si="79"/>
        <v>0</v>
      </c>
      <c r="R189" s="73">
        <v>42</v>
      </c>
      <c r="S189" s="74">
        <v>2.88</v>
      </c>
      <c r="T189" s="75">
        <v>9.5999999999999992E-3</v>
      </c>
      <c r="U189" s="43">
        <f t="shared" si="86"/>
        <v>0</v>
      </c>
      <c r="V189" s="43">
        <f t="shared" si="87"/>
        <v>0</v>
      </c>
      <c r="X189" s="61">
        <v>1900</v>
      </c>
      <c r="Y189" s="96">
        <v>1900</v>
      </c>
      <c r="Z189" s="96">
        <v>15200</v>
      </c>
      <c r="AA189" s="64">
        <v>15200</v>
      </c>
    </row>
    <row r="190" spans="1:27" ht="12.75" x14ac:dyDescent="0.25">
      <c r="A190" s="89" t="s">
        <v>391</v>
      </c>
      <c r="B190" s="15" t="s">
        <v>392</v>
      </c>
      <c r="C190" s="107" t="s">
        <v>388</v>
      </c>
      <c r="D190" s="23">
        <v>1</v>
      </c>
      <c r="E190" s="24">
        <v>8</v>
      </c>
      <c r="F190" s="25">
        <v>1</v>
      </c>
      <c r="G190" s="61">
        <f t="shared" si="80"/>
        <v>1550</v>
      </c>
      <c r="H190" s="61">
        <f t="shared" si="81"/>
        <v>1550</v>
      </c>
      <c r="I190" s="61">
        <f t="shared" si="82"/>
        <v>12400</v>
      </c>
      <c r="J190" s="61">
        <f t="shared" si="83"/>
        <v>12400</v>
      </c>
      <c r="K190" s="10"/>
      <c r="L190" s="9" t="s">
        <v>83</v>
      </c>
      <c r="M190" s="65">
        <f t="shared" si="84"/>
        <v>0</v>
      </c>
      <c r="N190" s="98"/>
      <c r="O190" s="67">
        <v>2990</v>
      </c>
      <c r="P190" s="68">
        <f t="shared" si="85"/>
        <v>0.92903225806451606</v>
      </c>
      <c r="Q190" s="69">
        <f t="shared" si="79"/>
        <v>0</v>
      </c>
      <c r="R190" s="73">
        <v>169</v>
      </c>
      <c r="S190" s="74">
        <v>2.88</v>
      </c>
      <c r="T190" s="75">
        <v>9.5999999999999992E-3</v>
      </c>
      <c r="U190" s="43">
        <f t="shared" si="86"/>
        <v>0</v>
      </c>
      <c r="V190" s="43">
        <f t="shared" si="87"/>
        <v>0</v>
      </c>
      <c r="X190" s="61">
        <v>1550</v>
      </c>
      <c r="Y190" s="96">
        <v>1550</v>
      </c>
      <c r="Z190" s="96">
        <v>12400</v>
      </c>
      <c r="AA190" s="64">
        <v>12400</v>
      </c>
    </row>
    <row r="191" spans="1:27" x14ac:dyDescent="0.25">
      <c r="A191" s="97" t="s">
        <v>829</v>
      </c>
      <c r="B191" s="109" t="s">
        <v>837</v>
      </c>
      <c r="C191" s="60" t="s">
        <v>830</v>
      </c>
      <c r="D191" s="23">
        <v>1</v>
      </c>
      <c r="E191" s="24">
        <v>8</v>
      </c>
      <c r="F191" s="25">
        <v>1</v>
      </c>
      <c r="G191" s="61">
        <f t="shared" si="80"/>
        <v>1250</v>
      </c>
      <c r="H191" s="61">
        <f t="shared" si="81"/>
        <v>1250</v>
      </c>
      <c r="I191" s="61">
        <f t="shared" si="82"/>
        <v>10000</v>
      </c>
      <c r="J191" s="61">
        <f t="shared" si="83"/>
        <v>10000</v>
      </c>
      <c r="K191" s="10"/>
      <c r="L191" s="9" t="s">
        <v>83</v>
      </c>
      <c r="M191" s="65">
        <f t="shared" si="84"/>
        <v>0</v>
      </c>
      <c r="N191" s="66" t="s">
        <v>857</v>
      </c>
      <c r="O191" s="67">
        <v>2490</v>
      </c>
      <c r="P191" s="68">
        <f t="shared" si="85"/>
        <v>0.99199999999999999</v>
      </c>
      <c r="Q191" s="69">
        <f t="shared" si="79"/>
        <v>0</v>
      </c>
      <c r="R191" s="73">
        <v>52</v>
      </c>
      <c r="S191" s="110">
        <v>4</v>
      </c>
      <c r="T191" s="111">
        <v>9.5999999999999992E-3</v>
      </c>
      <c r="U191" s="43">
        <f t="shared" si="86"/>
        <v>0</v>
      </c>
      <c r="V191" s="43">
        <f t="shared" si="87"/>
        <v>0</v>
      </c>
      <c r="X191" s="61">
        <v>1250</v>
      </c>
      <c r="Y191" s="96">
        <v>1250</v>
      </c>
      <c r="Z191" s="96">
        <v>10000</v>
      </c>
      <c r="AA191" s="64">
        <v>10000</v>
      </c>
    </row>
    <row r="192" spans="1:27" x14ac:dyDescent="0.25">
      <c r="A192" s="71" t="s">
        <v>393</v>
      </c>
      <c r="B192" s="72" t="s">
        <v>394</v>
      </c>
      <c r="C192" s="107" t="s">
        <v>388</v>
      </c>
      <c r="D192" s="23">
        <v>1</v>
      </c>
      <c r="E192" s="24">
        <v>8</v>
      </c>
      <c r="F192" s="25">
        <v>1</v>
      </c>
      <c r="G192" s="61">
        <f t="shared" si="80"/>
        <v>1900</v>
      </c>
      <c r="H192" s="61">
        <f t="shared" si="81"/>
        <v>1900</v>
      </c>
      <c r="I192" s="61">
        <f t="shared" si="82"/>
        <v>15200</v>
      </c>
      <c r="J192" s="61">
        <f t="shared" si="83"/>
        <v>15200</v>
      </c>
      <c r="K192" s="10"/>
      <c r="L192" s="9" t="s">
        <v>83</v>
      </c>
      <c r="M192" s="65">
        <f t="shared" si="84"/>
        <v>0</v>
      </c>
      <c r="N192" s="66" t="s">
        <v>857</v>
      </c>
      <c r="O192" s="67">
        <v>3490</v>
      </c>
      <c r="P192" s="68">
        <f t="shared" si="85"/>
        <v>0.83684210526315783</v>
      </c>
      <c r="Q192" s="69">
        <f t="shared" si="79"/>
        <v>0</v>
      </c>
      <c r="R192" s="73">
        <v>35</v>
      </c>
      <c r="S192" s="74">
        <v>2.88</v>
      </c>
      <c r="T192" s="75">
        <v>9.5999999999999992E-3</v>
      </c>
      <c r="U192" s="43">
        <f t="shared" si="86"/>
        <v>0</v>
      </c>
      <c r="V192" s="43">
        <f t="shared" si="87"/>
        <v>0</v>
      </c>
      <c r="X192" s="61">
        <v>1900</v>
      </c>
      <c r="Y192" s="96">
        <v>1900</v>
      </c>
      <c r="Z192" s="96">
        <v>15200</v>
      </c>
      <c r="AA192" s="64">
        <v>15200</v>
      </c>
    </row>
    <row r="193" spans="1:27" x14ac:dyDescent="0.25">
      <c r="A193" s="89" t="s">
        <v>395</v>
      </c>
      <c r="B193" s="72" t="s">
        <v>396</v>
      </c>
      <c r="C193" s="107" t="s">
        <v>388</v>
      </c>
      <c r="D193" s="23">
        <v>1</v>
      </c>
      <c r="E193" s="24">
        <v>6</v>
      </c>
      <c r="F193" s="25">
        <v>1</v>
      </c>
      <c r="G193" s="61">
        <f t="shared" si="80"/>
        <v>1900</v>
      </c>
      <c r="H193" s="61">
        <f t="shared" si="81"/>
        <v>1900</v>
      </c>
      <c r="I193" s="61">
        <f t="shared" si="82"/>
        <v>11400</v>
      </c>
      <c r="J193" s="61">
        <f t="shared" si="83"/>
        <v>11400</v>
      </c>
      <c r="K193" s="10"/>
      <c r="L193" s="9" t="s">
        <v>83</v>
      </c>
      <c r="M193" s="65">
        <f t="shared" si="84"/>
        <v>0</v>
      </c>
      <c r="N193" s="66" t="s">
        <v>857</v>
      </c>
      <c r="O193" s="67">
        <v>3490</v>
      </c>
      <c r="P193" s="68">
        <f t="shared" si="85"/>
        <v>0.83684210526315783</v>
      </c>
      <c r="Q193" s="69">
        <f t="shared" si="79"/>
        <v>0</v>
      </c>
      <c r="R193" s="73">
        <v>42</v>
      </c>
      <c r="S193" s="74">
        <v>2.83</v>
      </c>
      <c r="T193" s="75">
        <v>9.4999999999999998E-3</v>
      </c>
      <c r="U193" s="43">
        <f t="shared" si="86"/>
        <v>0</v>
      </c>
      <c r="V193" s="43">
        <f t="shared" si="87"/>
        <v>0</v>
      </c>
      <c r="X193" s="61">
        <v>1900</v>
      </c>
      <c r="Y193" s="96">
        <v>1900</v>
      </c>
      <c r="Z193" s="96">
        <v>11400</v>
      </c>
      <c r="AA193" s="64">
        <v>11400</v>
      </c>
    </row>
    <row r="194" spans="1:27" x14ac:dyDescent="0.25">
      <c r="A194" s="89" t="s">
        <v>397</v>
      </c>
      <c r="B194" s="72" t="s">
        <v>398</v>
      </c>
      <c r="C194" s="107" t="s">
        <v>388</v>
      </c>
      <c r="D194" s="23">
        <v>1</v>
      </c>
      <c r="E194" s="24">
        <v>6</v>
      </c>
      <c r="F194" s="25">
        <v>1</v>
      </c>
      <c r="G194" s="61">
        <f t="shared" si="80"/>
        <v>1900</v>
      </c>
      <c r="H194" s="61">
        <f t="shared" si="81"/>
        <v>1900</v>
      </c>
      <c r="I194" s="61">
        <f t="shared" si="82"/>
        <v>11400</v>
      </c>
      <c r="J194" s="61">
        <f t="shared" si="83"/>
        <v>11400</v>
      </c>
      <c r="K194" s="10"/>
      <c r="L194" s="9" t="s">
        <v>83</v>
      </c>
      <c r="M194" s="65">
        <f t="shared" si="84"/>
        <v>0</v>
      </c>
      <c r="N194" s="66" t="s">
        <v>857</v>
      </c>
      <c r="O194" s="67">
        <v>3490</v>
      </c>
      <c r="P194" s="68">
        <f t="shared" si="85"/>
        <v>0.83684210526315783</v>
      </c>
      <c r="Q194" s="69">
        <f t="shared" si="79"/>
        <v>0</v>
      </c>
      <c r="R194" s="73">
        <v>61</v>
      </c>
      <c r="S194" s="74">
        <v>3.17</v>
      </c>
      <c r="T194" s="75">
        <v>1.0200000000000001E-2</v>
      </c>
      <c r="U194" s="43">
        <f t="shared" si="86"/>
        <v>0</v>
      </c>
      <c r="V194" s="43">
        <f t="shared" si="87"/>
        <v>0</v>
      </c>
      <c r="X194" s="61">
        <v>1900</v>
      </c>
      <c r="Y194" s="96">
        <v>1900</v>
      </c>
      <c r="Z194" s="96">
        <v>11400</v>
      </c>
      <c r="AA194" s="64">
        <v>11400</v>
      </c>
    </row>
    <row r="195" spans="1:27" x14ac:dyDescent="0.25">
      <c r="A195" s="89" t="s">
        <v>399</v>
      </c>
      <c r="B195" s="72" t="s">
        <v>400</v>
      </c>
      <c r="C195" s="107" t="s">
        <v>388</v>
      </c>
      <c r="D195" s="23">
        <v>1</v>
      </c>
      <c r="E195" s="24">
        <v>6</v>
      </c>
      <c r="F195" s="25">
        <v>1</v>
      </c>
      <c r="G195" s="61">
        <f t="shared" si="80"/>
        <v>1900</v>
      </c>
      <c r="H195" s="61">
        <f t="shared" si="81"/>
        <v>1900</v>
      </c>
      <c r="I195" s="61">
        <f t="shared" si="82"/>
        <v>11400</v>
      </c>
      <c r="J195" s="61">
        <f t="shared" si="83"/>
        <v>11400</v>
      </c>
      <c r="K195" s="10"/>
      <c r="L195" s="9" t="s">
        <v>83</v>
      </c>
      <c r="M195" s="65">
        <f t="shared" si="84"/>
        <v>0</v>
      </c>
      <c r="N195" s="66" t="s">
        <v>857</v>
      </c>
      <c r="O195" s="67">
        <v>3490</v>
      </c>
      <c r="P195" s="68">
        <f t="shared" si="85"/>
        <v>0.83684210526315783</v>
      </c>
      <c r="Q195" s="69">
        <f t="shared" si="79"/>
        <v>0</v>
      </c>
      <c r="R195" s="73">
        <v>71</v>
      </c>
      <c r="S195" s="74">
        <v>3.17</v>
      </c>
      <c r="T195" s="75">
        <v>1.0200000000000001E-2</v>
      </c>
      <c r="U195" s="43">
        <f t="shared" si="86"/>
        <v>0</v>
      </c>
      <c r="V195" s="43">
        <f t="shared" si="87"/>
        <v>0</v>
      </c>
      <c r="X195" s="61">
        <v>1900</v>
      </c>
      <c r="Y195" s="96">
        <v>1900</v>
      </c>
      <c r="Z195" s="96">
        <v>11400</v>
      </c>
      <c r="AA195" s="64">
        <v>11400</v>
      </c>
    </row>
    <row r="196" spans="1:27" x14ac:dyDescent="0.25">
      <c r="A196" s="89" t="s">
        <v>401</v>
      </c>
      <c r="B196" s="72" t="s">
        <v>402</v>
      </c>
      <c r="C196" s="107" t="s">
        <v>388</v>
      </c>
      <c r="D196" s="23">
        <v>1</v>
      </c>
      <c r="E196" s="24">
        <v>6</v>
      </c>
      <c r="F196" s="25">
        <v>1</v>
      </c>
      <c r="G196" s="61">
        <f t="shared" si="80"/>
        <v>1900</v>
      </c>
      <c r="H196" s="61">
        <f t="shared" si="81"/>
        <v>1900</v>
      </c>
      <c r="I196" s="61">
        <f t="shared" si="82"/>
        <v>11400</v>
      </c>
      <c r="J196" s="61">
        <f t="shared" si="83"/>
        <v>11400</v>
      </c>
      <c r="K196" s="10"/>
      <c r="L196" s="9" t="s">
        <v>83</v>
      </c>
      <c r="M196" s="65">
        <f t="shared" si="84"/>
        <v>0</v>
      </c>
      <c r="N196" s="66" t="s">
        <v>857</v>
      </c>
      <c r="O196" s="67">
        <v>3490</v>
      </c>
      <c r="P196" s="68">
        <f t="shared" si="85"/>
        <v>0.83684210526315783</v>
      </c>
      <c r="Q196" s="69">
        <f t="shared" si="79"/>
        <v>0</v>
      </c>
      <c r="R196" s="73">
        <v>42</v>
      </c>
      <c r="S196" s="74">
        <v>3.17</v>
      </c>
      <c r="T196" s="75">
        <v>1.0200000000000001E-2</v>
      </c>
      <c r="U196" s="43">
        <f t="shared" si="86"/>
        <v>0</v>
      </c>
      <c r="V196" s="43">
        <f t="shared" si="87"/>
        <v>0</v>
      </c>
      <c r="X196" s="61">
        <v>1900</v>
      </c>
      <c r="Y196" s="96">
        <v>1900</v>
      </c>
      <c r="Z196" s="96">
        <v>11400</v>
      </c>
      <c r="AA196" s="64">
        <v>11400</v>
      </c>
    </row>
    <row r="197" spans="1:27" x14ac:dyDescent="0.25">
      <c r="A197" s="89" t="s">
        <v>403</v>
      </c>
      <c r="B197" s="72" t="s">
        <v>404</v>
      </c>
      <c r="C197" s="107" t="s">
        <v>388</v>
      </c>
      <c r="D197" s="23">
        <v>1</v>
      </c>
      <c r="E197" s="24">
        <v>6</v>
      </c>
      <c r="F197" s="25">
        <v>1</v>
      </c>
      <c r="G197" s="61">
        <f t="shared" si="80"/>
        <v>1900</v>
      </c>
      <c r="H197" s="61">
        <f t="shared" si="81"/>
        <v>1900</v>
      </c>
      <c r="I197" s="61">
        <f t="shared" si="82"/>
        <v>11400</v>
      </c>
      <c r="J197" s="61">
        <f t="shared" si="83"/>
        <v>11400</v>
      </c>
      <c r="K197" s="10"/>
      <c r="L197" s="9" t="s">
        <v>83</v>
      </c>
      <c r="M197" s="65">
        <f t="shared" si="84"/>
        <v>0</v>
      </c>
      <c r="N197" s="66" t="s">
        <v>857</v>
      </c>
      <c r="O197" s="67">
        <v>3490</v>
      </c>
      <c r="P197" s="68">
        <f t="shared" si="85"/>
        <v>0.83684210526315783</v>
      </c>
      <c r="Q197" s="69">
        <f t="shared" ref="Q197:Q260" si="88">(O197)*D197*K197</f>
        <v>0</v>
      </c>
      <c r="R197" s="73">
        <v>34</v>
      </c>
      <c r="S197" s="74">
        <v>3.17</v>
      </c>
      <c r="T197" s="75">
        <v>1.0200000000000001E-2</v>
      </c>
      <c r="U197" s="43">
        <f t="shared" si="86"/>
        <v>0</v>
      </c>
      <c r="V197" s="43">
        <f t="shared" si="87"/>
        <v>0</v>
      </c>
      <c r="X197" s="61">
        <v>1900</v>
      </c>
      <c r="Y197" s="96">
        <v>1900</v>
      </c>
      <c r="Z197" s="96">
        <v>11400</v>
      </c>
      <c r="AA197" s="64">
        <v>11400</v>
      </c>
    </row>
    <row r="198" spans="1:27" x14ac:dyDescent="0.25">
      <c r="A198" s="89" t="s">
        <v>405</v>
      </c>
      <c r="B198" s="72" t="s">
        <v>406</v>
      </c>
      <c r="C198" s="107" t="s">
        <v>388</v>
      </c>
      <c r="D198" s="23">
        <v>1</v>
      </c>
      <c r="E198" s="24">
        <v>8</v>
      </c>
      <c r="F198" s="25">
        <v>1</v>
      </c>
      <c r="G198" s="61">
        <f t="shared" si="80"/>
        <v>1550</v>
      </c>
      <c r="H198" s="61">
        <f t="shared" si="81"/>
        <v>1550</v>
      </c>
      <c r="I198" s="61">
        <f t="shared" si="82"/>
        <v>12400</v>
      </c>
      <c r="J198" s="61">
        <f t="shared" si="83"/>
        <v>12400</v>
      </c>
      <c r="K198" s="10"/>
      <c r="L198" s="9" t="s">
        <v>83</v>
      </c>
      <c r="M198" s="65">
        <f t="shared" si="84"/>
        <v>0</v>
      </c>
      <c r="N198" s="66" t="s">
        <v>857</v>
      </c>
      <c r="O198" s="67">
        <v>2990</v>
      </c>
      <c r="P198" s="68">
        <f t="shared" si="85"/>
        <v>0.92903225806451606</v>
      </c>
      <c r="Q198" s="69">
        <f t="shared" si="88"/>
        <v>0</v>
      </c>
      <c r="R198" s="73">
        <v>241</v>
      </c>
      <c r="S198" s="74">
        <v>2.88</v>
      </c>
      <c r="T198" s="75">
        <v>9.5999999999999992E-3</v>
      </c>
      <c r="U198" s="43">
        <f t="shared" si="86"/>
        <v>0</v>
      </c>
      <c r="V198" s="43">
        <f t="shared" si="87"/>
        <v>0</v>
      </c>
      <c r="X198" s="61">
        <v>1550</v>
      </c>
      <c r="Y198" s="96">
        <v>1550</v>
      </c>
      <c r="Z198" s="96">
        <v>12400</v>
      </c>
      <c r="AA198" s="64">
        <v>12400</v>
      </c>
    </row>
    <row r="199" spans="1:27" x14ac:dyDescent="0.25">
      <c r="A199" s="89" t="s">
        <v>407</v>
      </c>
      <c r="B199" s="72" t="s">
        <v>408</v>
      </c>
      <c r="C199" s="107" t="s">
        <v>388</v>
      </c>
      <c r="D199" s="23">
        <v>1</v>
      </c>
      <c r="E199" s="24">
        <v>6</v>
      </c>
      <c r="F199" s="25">
        <v>1</v>
      </c>
      <c r="G199" s="61">
        <f t="shared" si="80"/>
        <v>1900</v>
      </c>
      <c r="H199" s="61">
        <f t="shared" si="81"/>
        <v>1900</v>
      </c>
      <c r="I199" s="61">
        <f t="shared" si="82"/>
        <v>11400</v>
      </c>
      <c r="J199" s="61">
        <f t="shared" si="83"/>
        <v>11400</v>
      </c>
      <c r="K199" s="10"/>
      <c r="L199" s="9" t="s">
        <v>83</v>
      </c>
      <c r="M199" s="65">
        <f t="shared" si="84"/>
        <v>0</v>
      </c>
      <c r="N199" s="66" t="s">
        <v>857</v>
      </c>
      <c r="O199" s="67">
        <v>3490</v>
      </c>
      <c r="P199" s="68">
        <f t="shared" si="85"/>
        <v>0.83684210526315783</v>
      </c>
      <c r="Q199" s="69">
        <f t="shared" si="88"/>
        <v>0</v>
      </c>
      <c r="R199" s="73">
        <v>69</v>
      </c>
      <c r="S199" s="74">
        <v>3.17</v>
      </c>
      <c r="T199" s="75">
        <v>1.0200000000000001E-2</v>
      </c>
      <c r="U199" s="43">
        <f t="shared" si="86"/>
        <v>0</v>
      </c>
      <c r="V199" s="43">
        <f t="shared" si="87"/>
        <v>0</v>
      </c>
      <c r="X199" s="61">
        <v>1900</v>
      </c>
      <c r="Y199" s="96">
        <v>1900</v>
      </c>
      <c r="Z199" s="96">
        <v>11400</v>
      </c>
      <c r="AA199" s="64">
        <v>11400</v>
      </c>
    </row>
    <row r="200" spans="1:27" x14ac:dyDescent="0.25">
      <c r="A200" s="89" t="s">
        <v>409</v>
      </c>
      <c r="B200" s="72" t="s">
        <v>410</v>
      </c>
      <c r="C200" s="107" t="s">
        <v>388</v>
      </c>
      <c r="D200" s="23">
        <v>1</v>
      </c>
      <c r="E200" s="24">
        <v>8</v>
      </c>
      <c r="F200" s="25">
        <v>1</v>
      </c>
      <c r="G200" s="61">
        <f t="shared" si="80"/>
        <v>1550</v>
      </c>
      <c r="H200" s="61">
        <f t="shared" si="81"/>
        <v>1550</v>
      </c>
      <c r="I200" s="61">
        <f t="shared" si="82"/>
        <v>12400</v>
      </c>
      <c r="J200" s="61">
        <f t="shared" si="83"/>
        <v>12400</v>
      </c>
      <c r="K200" s="10"/>
      <c r="L200" s="9" t="s">
        <v>83</v>
      </c>
      <c r="M200" s="65">
        <f t="shared" si="84"/>
        <v>0</v>
      </c>
      <c r="N200" s="66" t="s">
        <v>857</v>
      </c>
      <c r="O200" s="67">
        <v>2990</v>
      </c>
      <c r="P200" s="68">
        <f t="shared" si="85"/>
        <v>0.92903225806451606</v>
      </c>
      <c r="Q200" s="69">
        <f t="shared" si="88"/>
        <v>0</v>
      </c>
      <c r="R200" s="73">
        <v>168</v>
      </c>
      <c r="S200" s="74">
        <v>2.25</v>
      </c>
      <c r="T200" s="75">
        <v>7.3000000000000001E-3</v>
      </c>
      <c r="U200" s="43">
        <f t="shared" si="86"/>
        <v>0</v>
      </c>
      <c r="V200" s="43">
        <f t="shared" si="87"/>
        <v>0</v>
      </c>
      <c r="X200" s="61">
        <v>1550</v>
      </c>
      <c r="Y200" s="96">
        <v>1550</v>
      </c>
      <c r="Z200" s="96">
        <v>12400</v>
      </c>
      <c r="AA200" s="64">
        <v>12400</v>
      </c>
    </row>
    <row r="201" spans="1:27" x14ac:dyDescent="0.25">
      <c r="A201" s="89" t="s">
        <v>411</v>
      </c>
      <c r="B201" s="72" t="s">
        <v>412</v>
      </c>
      <c r="C201" s="107" t="s">
        <v>388</v>
      </c>
      <c r="D201" s="23">
        <v>1</v>
      </c>
      <c r="E201" s="24">
        <v>6</v>
      </c>
      <c r="F201" s="25">
        <v>1</v>
      </c>
      <c r="G201" s="61">
        <f t="shared" si="80"/>
        <v>1900</v>
      </c>
      <c r="H201" s="61">
        <f t="shared" si="81"/>
        <v>1900</v>
      </c>
      <c r="I201" s="61">
        <f t="shared" si="82"/>
        <v>11400</v>
      </c>
      <c r="J201" s="61">
        <f t="shared" si="83"/>
        <v>11400</v>
      </c>
      <c r="K201" s="10"/>
      <c r="L201" s="9" t="s">
        <v>83</v>
      </c>
      <c r="M201" s="65">
        <f t="shared" si="84"/>
        <v>0</v>
      </c>
      <c r="N201" s="66" t="s">
        <v>857</v>
      </c>
      <c r="O201" s="67">
        <v>3590</v>
      </c>
      <c r="P201" s="68">
        <f t="shared" si="85"/>
        <v>0.88947368421052642</v>
      </c>
      <c r="Q201" s="69">
        <f t="shared" si="88"/>
        <v>0</v>
      </c>
      <c r="R201" s="73">
        <v>60</v>
      </c>
      <c r="S201" s="74">
        <v>2.83</v>
      </c>
      <c r="T201" s="75">
        <v>9.7999999999999997E-3</v>
      </c>
      <c r="U201" s="43">
        <f t="shared" si="86"/>
        <v>0</v>
      </c>
      <c r="V201" s="43">
        <f t="shared" si="87"/>
        <v>0</v>
      </c>
      <c r="X201" s="61">
        <v>1900</v>
      </c>
      <c r="Y201" s="96">
        <v>1900</v>
      </c>
      <c r="Z201" s="96">
        <v>11400</v>
      </c>
      <c r="AA201" s="64">
        <v>11400</v>
      </c>
    </row>
    <row r="202" spans="1:27" x14ac:dyDescent="0.25">
      <c r="A202" s="89" t="s">
        <v>413</v>
      </c>
      <c r="B202" s="72" t="s">
        <v>414</v>
      </c>
      <c r="C202" s="107" t="s">
        <v>388</v>
      </c>
      <c r="D202" s="23">
        <v>1</v>
      </c>
      <c r="E202" s="24">
        <v>6</v>
      </c>
      <c r="F202" s="25">
        <v>1</v>
      </c>
      <c r="G202" s="61">
        <f t="shared" si="80"/>
        <v>1900</v>
      </c>
      <c r="H202" s="61">
        <f t="shared" si="81"/>
        <v>1900</v>
      </c>
      <c r="I202" s="61">
        <f t="shared" si="82"/>
        <v>11400</v>
      </c>
      <c r="J202" s="61">
        <f t="shared" si="83"/>
        <v>11400</v>
      </c>
      <c r="K202" s="10"/>
      <c r="L202" s="9" t="s">
        <v>83</v>
      </c>
      <c r="M202" s="65">
        <f t="shared" si="84"/>
        <v>0</v>
      </c>
      <c r="N202" s="66" t="s">
        <v>857</v>
      </c>
      <c r="O202" s="67">
        <v>3590</v>
      </c>
      <c r="P202" s="68">
        <f t="shared" si="85"/>
        <v>0.88947368421052642</v>
      </c>
      <c r="Q202" s="69">
        <f t="shared" si="88"/>
        <v>0</v>
      </c>
      <c r="R202" s="73">
        <v>142</v>
      </c>
      <c r="S202" s="74">
        <v>3.17</v>
      </c>
      <c r="T202" s="75">
        <v>1.0200000000000001E-2</v>
      </c>
      <c r="U202" s="43">
        <f t="shared" si="86"/>
        <v>0</v>
      </c>
      <c r="V202" s="43">
        <f t="shared" si="87"/>
        <v>0</v>
      </c>
      <c r="X202" s="61">
        <v>1900</v>
      </c>
      <c r="Y202" s="96">
        <v>1900</v>
      </c>
      <c r="Z202" s="96">
        <v>11400</v>
      </c>
      <c r="AA202" s="64">
        <v>11400</v>
      </c>
    </row>
    <row r="203" spans="1:27" x14ac:dyDescent="0.25">
      <c r="A203" s="89" t="s">
        <v>415</v>
      </c>
      <c r="B203" s="72" t="s">
        <v>416</v>
      </c>
      <c r="C203" s="107" t="s">
        <v>388</v>
      </c>
      <c r="D203" s="23">
        <v>1</v>
      </c>
      <c r="E203" s="24">
        <v>6</v>
      </c>
      <c r="F203" s="25">
        <v>1</v>
      </c>
      <c r="G203" s="61">
        <f t="shared" si="80"/>
        <v>1900</v>
      </c>
      <c r="H203" s="61">
        <f t="shared" si="81"/>
        <v>1900</v>
      </c>
      <c r="I203" s="61">
        <f t="shared" si="82"/>
        <v>11400</v>
      </c>
      <c r="J203" s="61">
        <f t="shared" si="83"/>
        <v>11400</v>
      </c>
      <c r="K203" s="10"/>
      <c r="L203" s="9" t="s">
        <v>83</v>
      </c>
      <c r="M203" s="65">
        <f t="shared" si="84"/>
        <v>0</v>
      </c>
      <c r="N203" s="66" t="s">
        <v>857</v>
      </c>
      <c r="O203" s="67">
        <v>3590</v>
      </c>
      <c r="P203" s="68">
        <f t="shared" si="85"/>
        <v>0.88947368421052642</v>
      </c>
      <c r="Q203" s="69">
        <f t="shared" si="88"/>
        <v>0</v>
      </c>
      <c r="R203" s="73">
        <v>72</v>
      </c>
      <c r="S203" s="74">
        <v>2.83</v>
      </c>
      <c r="T203" s="75">
        <v>9.7999999999999997E-3</v>
      </c>
      <c r="U203" s="43">
        <f t="shared" si="86"/>
        <v>0</v>
      </c>
      <c r="V203" s="43">
        <f t="shared" si="87"/>
        <v>0</v>
      </c>
      <c r="X203" s="61">
        <v>1900</v>
      </c>
      <c r="Y203" s="96">
        <v>1900</v>
      </c>
      <c r="Z203" s="96">
        <v>11400</v>
      </c>
      <c r="AA203" s="64">
        <v>11400</v>
      </c>
    </row>
    <row r="204" spans="1:27" x14ac:dyDescent="0.25">
      <c r="A204" s="89" t="s">
        <v>417</v>
      </c>
      <c r="B204" s="72" t="s">
        <v>418</v>
      </c>
      <c r="C204" s="107" t="s">
        <v>388</v>
      </c>
      <c r="D204" s="23">
        <v>1</v>
      </c>
      <c r="E204" s="24">
        <v>6</v>
      </c>
      <c r="F204" s="25">
        <v>1</v>
      </c>
      <c r="G204" s="61">
        <f t="shared" si="80"/>
        <v>1900</v>
      </c>
      <c r="H204" s="61">
        <f t="shared" si="81"/>
        <v>1900</v>
      </c>
      <c r="I204" s="61">
        <f t="shared" si="82"/>
        <v>11400</v>
      </c>
      <c r="J204" s="61">
        <f t="shared" si="83"/>
        <v>11400</v>
      </c>
      <c r="K204" s="10"/>
      <c r="L204" s="9" t="s">
        <v>83</v>
      </c>
      <c r="M204" s="65">
        <f t="shared" si="84"/>
        <v>0</v>
      </c>
      <c r="N204" s="66" t="s">
        <v>857</v>
      </c>
      <c r="O204" s="67">
        <v>3590</v>
      </c>
      <c r="P204" s="68">
        <f t="shared" si="85"/>
        <v>0.88947368421052642</v>
      </c>
      <c r="Q204" s="69">
        <f t="shared" si="88"/>
        <v>0</v>
      </c>
      <c r="R204" s="73">
        <v>78</v>
      </c>
      <c r="S204" s="74">
        <v>2.83</v>
      </c>
      <c r="T204" s="75">
        <v>9.7999999999999997E-3</v>
      </c>
      <c r="U204" s="43">
        <f t="shared" si="86"/>
        <v>0</v>
      </c>
      <c r="V204" s="43">
        <f t="shared" si="87"/>
        <v>0</v>
      </c>
      <c r="X204" s="61">
        <v>1900</v>
      </c>
      <c r="Y204" s="96">
        <v>1900</v>
      </c>
      <c r="Z204" s="96">
        <v>11400</v>
      </c>
      <c r="AA204" s="64">
        <v>11400</v>
      </c>
    </row>
    <row r="205" spans="1:27" x14ac:dyDescent="0.25">
      <c r="A205" s="89" t="s">
        <v>419</v>
      </c>
      <c r="B205" s="72" t="s">
        <v>420</v>
      </c>
      <c r="C205" s="107" t="s">
        <v>388</v>
      </c>
      <c r="D205" s="23">
        <v>1</v>
      </c>
      <c r="E205" s="24">
        <v>6</v>
      </c>
      <c r="F205" s="25">
        <v>1</v>
      </c>
      <c r="G205" s="61">
        <f t="shared" si="80"/>
        <v>1900</v>
      </c>
      <c r="H205" s="61">
        <f t="shared" si="81"/>
        <v>1900</v>
      </c>
      <c r="I205" s="61">
        <f t="shared" si="82"/>
        <v>11400</v>
      </c>
      <c r="J205" s="61">
        <f t="shared" si="83"/>
        <v>11400</v>
      </c>
      <c r="K205" s="10"/>
      <c r="L205" s="9" t="s">
        <v>83</v>
      </c>
      <c r="M205" s="65">
        <f t="shared" si="84"/>
        <v>0</v>
      </c>
      <c r="N205" s="66" t="s">
        <v>857</v>
      </c>
      <c r="O205" s="67">
        <v>3590</v>
      </c>
      <c r="P205" s="68">
        <f t="shared" si="85"/>
        <v>0.88947368421052642</v>
      </c>
      <c r="Q205" s="69">
        <f t="shared" si="88"/>
        <v>0</v>
      </c>
      <c r="R205" s="73">
        <v>36</v>
      </c>
      <c r="S205" s="74">
        <v>2.83</v>
      </c>
      <c r="T205" s="75">
        <v>9.7999999999999997E-3</v>
      </c>
      <c r="U205" s="43">
        <f t="shared" si="86"/>
        <v>0</v>
      </c>
      <c r="V205" s="43">
        <f t="shared" si="87"/>
        <v>0</v>
      </c>
      <c r="X205" s="61">
        <v>1900</v>
      </c>
      <c r="Y205" s="96">
        <v>1900</v>
      </c>
      <c r="Z205" s="96">
        <v>11400</v>
      </c>
      <c r="AA205" s="64">
        <v>11400</v>
      </c>
    </row>
    <row r="206" spans="1:27" x14ac:dyDescent="0.25">
      <c r="A206" s="89" t="s">
        <v>421</v>
      </c>
      <c r="B206" s="72" t="s">
        <v>422</v>
      </c>
      <c r="C206" s="107" t="s">
        <v>388</v>
      </c>
      <c r="D206" s="23">
        <v>1</v>
      </c>
      <c r="E206" s="24">
        <v>6</v>
      </c>
      <c r="F206" s="25">
        <v>1</v>
      </c>
      <c r="G206" s="61">
        <f t="shared" si="80"/>
        <v>1900</v>
      </c>
      <c r="H206" s="61">
        <f t="shared" si="81"/>
        <v>1900</v>
      </c>
      <c r="I206" s="61">
        <f t="shared" si="82"/>
        <v>11400</v>
      </c>
      <c r="J206" s="61">
        <f t="shared" si="83"/>
        <v>11400</v>
      </c>
      <c r="K206" s="10"/>
      <c r="L206" s="9" t="s">
        <v>83</v>
      </c>
      <c r="M206" s="65">
        <f t="shared" si="84"/>
        <v>0</v>
      </c>
      <c r="N206" s="100" t="s">
        <v>857</v>
      </c>
      <c r="O206" s="67">
        <v>3590</v>
      </c>
      <c r="P206" s="68">
        <f t="shared" si="85"/>
        <v>0.88947368421052642</v>
      </c>
      <c r="Q206" s="69">
        <f t="shared" si="88"/>
        <v>0</v>
      </c>
      <c r="R206" s="73">
        <v>81</v>
      </c>
      <c r="S206" s="74">
        <v>3.17</v>
      </c>
      <c r="T206" s="75">
        <v>1.0200000000000001E-2</v>
      </c>
      <c r="U206" s="43">
        <f t="shared" si="86"/>
        <v>0</v>
      </c>
      <c r="V206" s="43">
        <f t="shared" si="87"/>
        <v>0</v>
      </c>
      <c r="X206" s="61">
        <v>1900</v>
      </c>
      <c r="Y206" s="96">
        <v>1900</v>
      </c>
      <c r="Z206" s="96">
        <v>11400</v>
      </c>
      <c r="AA206" s="64">
        <v>11400</v>
      </c>
    </row>
    <row r="207" spans="1:27" x14ac:dyDescent="0.25">
      <c r="A207" s="89" t="s">
        <v>423</v>
      </c>
      <c r="B207" s="72" t="s">
        <v>424</v>
      </c>
      <c r="C207" s="107" t="s">
        <v>388</v>
      </c>
      <c r="D207" s="23">
        <v>1</v>
      </c>
      <c r="E207" s="24">
        <v>6</v>
      </c>
      <c r="F207" s="25">
        <v>1</v>
      </c>
      <c r="G207" s="61">
        <f t="shared" si="80"/>
        <v>1900</v>
      </c>
      <c r="H207" s="61">
        <f t="shared" si="81"/>
        <v>1900</v>
      </c>
      <c r="I207" s="61">
        <f t="shared" si="82"/>
        <v>11400</v>
      </c>
      <c r="J207" s="61">
        <f t="shared" si="83"/>
        <v>11400</v>
      </c>
      <c r="K207" s="10"/>
      <c r="L207" s="9" t="s">
        <v>83</v>
      </c>
      <c r="M207" s="65">
        <f t="shared" si="84"/>
        <v>0</v>
      </c>
      <c r="N207" s="66" t="s">
        <v>857</v>
      </c>
      <c r="O207" s="67">
        <v>3590</v>
      </c>
      <c r="P207" s="68">
        <f t="shared" si="85"/>
        <v>0.88947368421052642</v>
      </c>
      <c r="Q207" s="69">
        <f t="shared" si="88"/>
        <v>0</v>
      </c>
      <c r="R207" s="73">
        <v>48</v>
      </c>
      <c r="S207" s="74">
        <v>3.17</v>
      </c>
      <c r="T207" s="75">
        <v>1.0200000000000001E-2</v>
      </c>
      <c r="U207" s="43">
        <f t="shared" si="86"/>
        <v>0</v>
      </c>
      <c r="V207" s="43">
        <f t="shared" si="87"/>
        <v>0</v>
      </c>
      <c r="X207" s="61">
        <v>1900</v>
      </c>
      <c r="Y207" s="96">
        <v>1900</v>
      </c>
      <c r="Z207" s="96">
        <v>11400</v>
      </c>
      <c r="AA207" s="64">
        <v>11400</v>
      </c>
    </row>
    <row r="208" spans="1:27" x14ac:dyDescent="0.25">
      <c r="A208" s="71" t="s">
        <v>425</v>
      </c>
      <c r="B208" s="72" t="s">
        <v>426</v>
      </c>
      <c r="C208" s="107" t="s">
        <v>388</v>
      </c>
      <c r="D208" s="23">
        <v>1</v>
      </c>
      <c r="E208" s="24">
        <v>6</v>
      </c>
      <c r="F208" s="25">
        <v>1</v>
      </c>
      <c r="G208" s="61">
        <f t="shared" si="80"/>
        <v>1900</v>
      </c>
      <c r="H208" s="61">
        <f t="shared" si="81"/>
        <v>1900</v>
      </c>
      <c r="I208" s="61">
        <f t="shared" si="82"/>
        <v>11400</v>
      </c>
      <c r="J208" s="61">
        <f t="shared" si="83"/>
        <v>11400</v>
      </c>
      <c r="K208" s="10"/>
      <c r="L208" s="9" t="s">
        <v>83</v>
      </c>
      <c r="M208" s="65">
        <f t="shared" si="84"/>
        <v>0</v>
      </c>
      <c r="N208" s="66" t="s">
        <v>857</v>
      </c>
      <c r="O208" s="67">
        <v>3590</v>
      </c>
      <c r="P208" s="68">
        <f t="shared" si="85"/>
        <v>0.88947368421052642</v>
      </c>
      <c r="Q208" s="69">
        <f t="shared" si="88"/>
        <v>0</v>
      </c>
      <c r="R208" s="73">
        <v>117</v>
      </c>
      <c r="S208" s="74">
        <v>3.17</v>
      </c>
      <c r="T208" s="75">
        <v>1.0200000000000001E-2</v>
      </c>
      <c r="U208" s="43">
        <f t="shared" si="86"/>
        <v>0</v>
      </c>
      <c r="V208" s="43">
        <f t="shared" si="87"/>
        <v>0</v>
      </c>
      <c r="X208" s="61">
        <v>1900</v>
      </c>
      <c r="Y208" s="96">
        <v>1900</v>
      </c>
      <c r="Z208" s="96">
        <v>11400</v>
      </c>
      <c r="AA208" s="64">
        <v>11400</v>
      </c>
    </row>
    <row r="209" spans="1:27" x14ac:dyDescent="0.25">
      <c r="A209" s="71" t="s">
        <v>427</v>
      </c>
      <c r="B209" s="72" t="s">
        <v>428</v>
      </c>
      <c r="C209" s="107" t="s">
        <v>388</v>
      </c>
      <c r="D209" s="23">
        <v>1</v>
      </c>
      <c r="E209" s="24">
        <v>8</v>
      </c>
      <c r="F209" s="25">
        <v>1</v>
      </c>
      <c r="G209" s="61">
        <f t="shared" si="80"/>
        <v>1900</v>
      </c>
      <c r="H209" s="61">
        <f t="shared" si="81"/>
        <v>1900</v>
      </c>
      <c r="I209" s="61">
        <f t="shared" si="82"/>
        <v>15200</v>
      </c>
      <c r="J209" s="61">
        <f t="shared" si="83"/>
        <v>15200</v>
      </c>
      <c r="K209" s="10"/>
      <c r="L209" s="9" t="s">
        <v>83</v>
      </c>
      <c r="M209" s="65">
        <f t="shared" si="84"/>
        <v>0</v>
      </c>
      <c r="N209" s="66" t="s">
        <v>857</v>
      </c>
      <c r="O209" s="67">
        <v>3590</v>
      </c>
      <c r="P209" s="68">
        <f t="shared" si="85"/>
        <v>0.88947368421052642</v>
      </c>
      <c r="Q209" s="69">
        <f t="shared" si="88"/>
        <v>0</v>
      </c>
      <c r="R209" s="73">
        <v>67</v>
      </c>
      <c r="S209" s="74">
        <v>2.88</v>
      </c>
      <c r="T209" s="75">
        <v>9.4000000000000004E-3</v>
      </c>
      <c r="U209" s="43">
        <f t="shared" si="86"/>
        <v>0</v>
      </c>
      <c r="V209" s="43">
        <f t="shared" si="87"/>
        <v>0</v>
      </c>
      <c r="X209" s="61">
        <v>1900</v>
      </c>
      <c r="Y209" s="96">
        <v>1900</v>
      </c>
      <c r="Z209" s="96">
        <v>15200</v>
      </c>
      <c r="AA209" s="64">
        <v>15200</v>
      </c>
    </row>
    <row r="210" spans="1:27" x14ac:dyDescent="0.25">
      <c r="A210" s="71" t="s">
        <v>429</v>
      </c>
      <c r="B210" s="72" t="s">
        <v>430</v>
      </c>
      <c r="C210" s="107" t="s">
        <v>388</v>
      </c>
      <c r="D210" s="23">
        <v>1</v>
      </c>
      <c r="E210" s="24">
        <v>8</v>
      </c>
      <c r="F210" s="25">
        <v>1</v>
      </c>
      <c r="G210" s="61">
        <f t="shared" si="80"/>
        <v>1900</v>
      </c>
      <c r="H210" s="61">
        <f t="shared" si="81"/>
        <v>1900</v>
      </c>
      <c r="I210" s="61">
        <f t="shared" si="82"/>
        <v>15200</v>
      </c>
      <c r="J210" s="61">
        <f t="shared" si="83"/>
        <v>15200</v>
      </c>
      <c r="K210" s="10"/>
      <c r="L210" s="9" t="s">
        <v>83</v>
      </c>
      <c r="M210" s="65">
        <f t="shared" si="84"/>
        <v>0</v>
      </c>
      <c r="N210" s="66" t="s">
        <v>857</v>
      </c>
      <c r="O210" s="67">
        <v>3590</v>
      </c>
      <c r="P210" s="68">
        <f t="shared" si="85"/>
        <v>0.88947368421052642</v>
      </c>
      <c r="Q210" s="69">
        <f t="shared" si="88"/>
        <v>0</v>
      </c>
      <c r="R210" s="73">
        <v>59</v>
      </c>
      <c r="S210" s="74">
        <v>2.88</v>
      </c>
      <c r="T210" s="75">
        <v>9.5999999999999992E-3</v>
      </c>
      <c r="U210" s="43">
        <f t="shared" si="86"/>
        <v>0</v>
      </c>
      <c r="V210" s="43">
        <f t="shared" si="87"/>
        <v>0</v>
      </c>
      <c r="X210" s="61">
        <v>1900</v>
      </c>
      <c r="Y210" s="96">
        <v>1900</v>
      </c>
      <c r="Z210" s="96">
        <v>15200</v>
      </c>
      <c r="AA210" s="64">
        <v>15200</v>
      </c>
    </row>
    <row r="211" spans="1:27" x14ac:dyDescent="0.25">
      <c r="A211" s="71" t="s">
        <v>431</v>
      </c>
      <c r="B211" s="72" t="s">
        <v>432</v>
      </c>
      <c r="C211" s="107" t="s">
        <v>388</v>
      </c>
      <c r="D211" s="23">
        <v>1</v>
      </c>
      <c r="E211" s="24">
        <v>8</v>
      </c>
      <c r="F211" s="25">
        <v>1</v>
      </c>
      <c r="G211" s="61">
        <f t="shared" si="80"/>
        <v>1900</v>
      </c>
      <c r="H211" s="61">
        <f t="shared" si="81"/>
        <v>1900</v>
      </c>
      <c r="I211" s="61">
        <f t="shared" si="82"/>
        <v>15200</v>
      </c>
      <c r="J211" s="61">
        <f t="shared" si="83"/>
        <v>15200</v>
      </c>
      <c r="K211" s="10"/>
      <c r="L211" s="9" t="s">
        <v>83</v>
      </c>
      <c r="M211" s="65">
        <f t="shared" si="84"/>
        <v>0</v>
      </c>
      <c r="N211" s="66" t="s">
        <v>857</v>
      </c>
      <c r="O211" s="67">
        <v>3590</v>
      </c>
      <c r="P211" s="68">
        <f t="shared" si="85"/>
        <v>0.88947368421052642</v>
      </c>
      <c r="Q211" s="69">
        <f t="shared" si="88"/>
        <v>0</v>
      </c>
      <c r="R211" s="73">
        <v>101</v>
      </c>
      <c r="S211" s="74">
        <v>2.83</v>
      </c>
      <c r="T211" s="75">
        <v>9.7999999999999997E-3</v>
      </c>
      <c r="U211" s="43">
        <f t="shared" si="86"/>
        <v>0</v>
      </c>
      <c r="V211" s="43">
        <f t="shared" si="87"/>
        <v>0</v>
      </c>
      <c r="X211" s="61">
        <v>1900</v>
      </c>
      <c r="Y211" s="96">
        <v>1900</v>
      </c>
      <c r="Z211" s="96">
        <v>15200</v>
      </c>
      <c r="AA211" s="64">
        <v>15200</v>
      </c>
    </row>
    <row r="212" spans="1:27" x14ac:dyDescent="0.25">
      <c r="A212" s="71" t="s">
        <v>433</v>
      </c>
      <c r="B212" s="72" t="s">
        <v>434</v>
      </c>
      <c r="C212" s="107" t="s">
        <v>333</v>
      </c>
      <c r="D212" s="23">
        <v>1</v>
      </c>
      <c r="E212" s="24">
        <v>8</v>
      </c>
      <c r="F212" s="25">
        <v>1</v>
      </c>
      <c r="G212" s="61">
        <f t="shared" si="80"/>
        <v>1700</v>
      </c>
      <c r="H212" s="61">
        <f t="shared" si="81"/>
        <v>1700</v>
      </c>
      <c r="I212" s="61">
        <f t="shared" si="82"/>
        <v>13600</v>
      </c>
      <c r="J212" s="61">
        <f t="shared" si="83"/>
        <v>13600</v>
      </c>
      <c r="K212" s="10"/>
      <c r="L212" s="9" t="s">
        <v>83</v>
      </c>
      <c r="M212" s="65">
        <f t="shared" si="84"/>
        <v>0</v>
      </c>
      <c r="N212" s="66" t="s">
        <v>857</v>
      </c>
      <c r="O212" s="67">
        <v>2890</v>
      </c>
      <c r="P212" s="68">
        <f t="shared" si="85"/>
        <v>0.7</v>
      </c>
      <c r="Q212" s="69">
        <f t="shared" si="88"/>
        <v>0</v>
      </c>
      <c r="R212" s="73">
        <v>42</v>
      </c>
      <c r="S212" s="74">
        <v>1.63</v>
      </c>
      <c r="T212" s="90">
        <v>5.0000000000000001E-3</v>
      </c>
      <c r="U212" s="43">
        <f t="shared" si="86"/>
        <v>0</v>
      </c>
      <c r="V212" s="43">
        <f t="shared" si="87"/>
        <v>0</v>
      </c>
      <c r="X212" s="61">
        <v>1700</v>
      </c>
      <c r="Y212" s="96">
        <v>1700</v>
      </c>
      <c r="Z212" s="96">
        <v>13600</v>
      </c>
      <c r="AA212" s="64">
        <v>13600</v>
      </c>
    </row>
    <row r="213" spans="1:27" x14ac:dyDescent="0.25">
      <c r="A213" s="71" t="s">
        <v>435</v>
      </c>
      <c r="B213" s="72" t="s">
        <v>436</v>
      </c>
      <c r="C213" s="107" t="s">
        <v>333</v>
      </c>
      <c r="D213" s="23">
        <v>1</v>
      </c>
      <c r="E213" s="24">
        <v>8</v>
      </c>
      <c r="F213" s="25">
        <v>1</v>
      </c>
      <c r="G213" s="61">
        <f t="shared" si="80"/>
        <v>1700</v>
      </c>
      <c r="H213" s="61">
        <f t="shared" si="81"/>
        <v>1700</v>
      </c>
      <c r="I213" s="61">
        <f t="shared" si="82"/>
        <v>13600</v>
      </c>
      <c r="J213" s="61">
        <f t="shared" si="83"/>
        <v>13600</v>
      </c>
      <c r="K213" s="10"/>
      <c r="L213" s="9" t="s">
        <v>83</v>
      </c>
      <c r="M213" s="65">
        <f t="shared" si="84"/>
        <v>0</v>
      </c>
      <c r="N213" s="66" t="s">
        <v>857</v>
      </c>
      <c r="O213" s="67">
        <v>2890</v>
      </c>
      <c r="P213" s="68">
        <f t="shared" si="85"/>
        <v>0.7</v>
      </c>
      <c r="Q213" s="69">
        <f t="shared" si="88"/>
        <v>0</v>
      </c>
      <c r="R213" s="73">
        <v>18</v>
      </c>
      <c r="S213" s="106">
        <v>2</v>
      </c>
      <c r="T213" s="75">
        <v>6.8999999999999999E-3</v>
      </c>
      <c r="U213" s="43">
        <f t="shared" si="86"/>
        <v>0</v>
      </c>
      <c r="V213" s="43">
        <f t="shared" si="87"/>
        <v>0</v>
      </c>
      <c r="X213" s="61">
        <v>1700</v>
      </c>
      <c r="Y213" s="96">
        <v>1700</v>
      </c>
      <c r="Z213" s="96">
        <v>13600</v>
      </c>
      <c r="AA213" s="64">
        <v>13600</v>
      </c>
    </row>
    <row r="214" spans="1:27" x14ac:dyDescent="0.25">
      <c r="A214" s="71" t="s">
        <v>437</v>
      </c>
      <c r="B214" s="72" t="s">
        <v>438</v>
      </c>
      <c r="C214" s="60" t="s">
        <v>333</v>
      </c>
      <c r="D214" s="23">
        <v>1</v>
      </c>
      <c r="E214" s="24">
        <v>8</v>
      </c>
      <c r="F214" s="25">
        <v>1</v>
      </c>
      <c r="G214" s="61">
        <f t="shared" si="80"/>
        <v>1700</v>
      </c>
      <c r="H214" s="61">
        <f t="shared" si="81"/>
        <v>1700</v>
      </c>
      <c r="I214" s="61">
        <f t="shared" si="82"/>
        <v>13600</v>
      </c>
      <c r="J214" s="61">
        <f t="shared" si="83"/>
        <v>13600</v>
      </c>
      <c r="K214" s="10"/>
      <c r="L214" s="9" t="s">
        <v>83</v>
      </c>
      <c r="M214" s="65">
        <f t="shared" si="84"/>
        <v>0</v>
      </c>
      <c r="N214" s="66" t="s">
        <v>857</v>
      </c>
      <c r="O214" s="67">
        <v>2890</v>
      </c>
      <c r="P214" s="68">
        <f t="shared" si="85"/>
        <v>0.7</v>
      </c>
      <c r="Q214" s="69">
        <f t="shared" si="88"/>
        <v>0</v>
      </c>
      <c r="R214" s="73">
        <v>61</v>
      </c>
      <c r="S214" s="106">
        <v>2</v>
      </c>
      <c r="T214" s="75">
        <v>6.8999999999999999E-3</v>
      </c>
      <c r="U214" s="43">
        <f t="shared" si="86"/>
        <v>0</v>
      </c>
      <c r="V214" s="43">
        <f t="shared" si="87"/>
        <v>0</v>
      </c>
      <c r="X214" s="61">
        <v>1700</v>
      </c>
      <c r="Y214" s="96">
        <v>1700</v>
      </c>
      <c r="Z214" s="96">
        <v>13600</v>
      </c>
      <c r="AA214" s="64">
        <v>13600</v>
      </c>
    </row>
    <row r="215" spans="1:27" x14ac:dyDescent="0.25">
      <c r="A215" s="71" t="s">
        <v>439</v>
      </c>
      <c r="B215" s="72" t="s">
        <v>440</v>
      </c>
      <c r="C215" s="107" t="s">
        <v>333</v>
      </c>
      <c r="D215" s="23">
        <v>1</v>
      </c>
      <c r="E215" s="24">
        <v>8</v>
      </c>
      <c r="F215" s="25">
        <v>1</v>
      </c>
      <c r="G215" s="61">
        <f t="shared" si="80"/>
        <v>1700</v>
      </c>
      <c r="H215" s="61">
        <f t="shared" si="81"/>
        <v>1700</v>
      </c>
      <c r="I215" s="61">
        <f t="shared" si="82"/>
        <v>13600</v>
      </c>
      <c r="J215" s="61">
        <f t="shared" si="83"/>
        <v>13600</v>
      </c>
      <c r="K215" s="10"/>
      <c r="L215" s="9" t="s">
        <v>83</v>
      </c>
      <c r="M215" s="65">
        <f t="shared" si="84"/>
        <v>0</v>
      </c>
      <c r="N215" s="66" t="s">
        <v>857</v>
      </c>
      <c r="O215" s="67">
        <v>2890</v>
      </c>
      <c r="P215" s="68">
        <f t="shared" si="85"/>
        <v>0.7</v>
      </c>
      <c r="Q215" s="69">
        <f t="shared" si="88"/>
        <v>0</v>
      </c>
      <c r="R215" s="73">
        <v>111</v>
      </c>
      <c r="S215" s="74">
        <v>2.25</v>
      </c>
      <c r="T215" s="75">
        <v>6.8999999999999999E-3</v>
      </c>
      <c r="U215" s="43">
        <f t="shared" si="86"/>
        <v>0</v>
      </c>
      <c r="V215" s="43">
        <f t="shared" si="87"/>
        <v>0</v>
      </c>
      <c r="X215" s="61">
        <v>1700</v>
      </c>
      <c r="Y215" s="96">
        <v>1700</v>
      </c>
      <c r="Z215" s="96">
        <v>13600</v>
      </c>
      <c r="AA215" s="64">
        <v>13600</v>
      </c>
    </row>
    <row r="216" spans="1:27" x14ac:dyDescent="0.25">
      <c r="A216" s="71" t="s">
        <v>441</v>
      </c>
      <c r="B216" s="72" t="s">
        <v>442</v>
      </c>
      <c r="C216" s="107" t="s">
        <v>333</v>
      </c>
      <c r="D216" s="23">
        <v>1</v>
      </c>
      <c r="E216" s="24">
        <v>8</v>
      </c>
      <c r="F216" s="25">
        <v>1</v>
      </c>
      <c r="G216" s="61">
        <f t="shared" si="80"/>
        <v>1700</v>
      </c>
      <c r="H216" s="61">
        <f t="shared" si="81"/>
        <v>1700</v>
      </c>
      <c r="I216" s="61">
        <f t="shared" si="82"/>
        <v>13600</v>
      </c>
      <c r="J216" s="61">
        <f t="shared" si="83"/>
        <v>13600</v>
      </c>
      <c r="K216" s="10"/>
      <c r="L216" s="9" t="s">
        <v>83</v>
      </c>
      <c r="M216" s="65">
        <f t="shared" si="84"/>
        <v>0</v>
      </c>
      <c r="N216" s="66" t="s">
        <v>857</v>
      </c>
      <c r="O216" s="67">
        <v>2890</v>
      </c>
      <c r="P216" s="68">
        <f t="shared" si="85"/>
        <v>0.7</v>
      </c>
      <c r="Q216" s="69">
        <f t="shared" si="88"/>
        <v>0</v>
      </c>
      <c r="R216" s="73">
        <v>96</v>
      </c>
      <c r="S216" s="74">
        <v>2.25</v>
      </c>
      <c r="T216" s="75">
        <v>6.8999999999999999E-3</v>
      </c>
      <c r="U216" s="43">
        <f t="shared" si="86"/>
        <v>0</v>
      </c>
      <c r="V216" s="43">
        <f t="shared" si="87"/>
        <v>0</v>
      </c>
      <c r="X216" s="61">
        <v>1700</v>
      </c>
      <c r="Y216" s="96">
        <v>1700</v>
      </c>
      <c r="Z216" s="96">
        <v>13600</v>
      </c>
      <c r="AA216" s="64">
        <v>13600</v>
      </c>
    </row>
    <row r="217" spans="1:27" x14ac:dyDescent="0.25">
      <c r="A217" s="97" t="s">
        <v>827</v>
      </c>
      <c r="B217" s="109" t="s">
        <v>838</v>
      </c>
      <c r="C217" s="60" t="s">
        <v>826</v>
      </c>
      <c r="D217" s="23">
        <v>1</v>
      </c>
      <c r="E217" s="24">
        <v>8</v>
      </c>
      <c r="F217" s="25">
        <v>1</v>
      </c>
      <c r="G217" s="61">
        <f t="shared" si="80"/>
        <v>1400</v>
      </c>
      <c r="H217" s="61">
        <f t="shared" si="81"/>
        <v>1400</v>
      </c>
      <c r="I217" s="61">
        <f t="shared" si="82"/>
        <v>11200</v>
      </c>
      <c r="J217" s="61">
        <f t="shared" si="83"/>
        <v>11200</v>
      </c>
      <c r="K217" s="10"/>
      <c r="L217" s="9" t="s">
        <v>83</v>
      </c>
      <c r="M217" s="65">
        <f t="shared" si="84"/>
        <v>0</v>
      </c>
      <c r="N217" s="66" t="s">
        <v>857</v>
      </c>
      <c r="O217" s="67">
        <v>2490</v>
      </c>
      <c r="P217" s="68">
        <f t="shared" si="85"/>
        <v>0.77857142857142847</v>
      </c>
      <c r="Q217" s="69">
        <f t="shared" si="88"/>
        <v>0</v>
      </c>
      <c r="R217" s="73">
        <v>86</v>
      </c>
      <c r="S217" s="110">
        <v>2.25</v>
      </c>
      <c r="T217" s="111">
        <v>6.8999999999999999E-3</v>
      </c>
      <c r="U217" s="43">
        <f t="shared" si="86"/>
        <v>0</v>
      </c>
      <c r="V217" s="43">
        <f t="shared" si="87"/>
        <v>0</v>
      </c>
      <c r="X217" s="61">
        <v>1400</v>
      </c>
      <c r="Y217" s="96">
        <v>1400</v>
      </c>
      <c r="Z217" s="96">
        <v>11200</v>
      </c>
      <c r="AA217" s="64">
        <v>11200</v>
      </c>
    </row>
    <row r="218" spans="1:27" x14ac:dyDescent="0.25">
      <c r="A218" s="71" t="s">
        <v>443</v>
      </c>
      <c r="B218" s="72" t="s">
        <v>828</v>
      </c>
      <c r="C218" s="107" t="s">
        <v>446</v>
      </c>
      <c r="D218" s="23">
        <v>1</v>
      </c>
      <c r="E218" s="24">
        <v>4</v>
      </c>
      <c r="F218" s="25">
        <v>1</v>
      </c>
      <c r="G218" s="61">
        <f t="shared" si="80"/>
        <v>2500</v>
      </c>
      <c r="H218" s="61">
        <f t="shared" si="81"/>
        <v>2500</v>
      </c>
      <c r="I218" s="61">
        <f t="shared" si="82"/>
        <v>10000</v>
      </c>
      <c r="J218" s="61">
        <f t="shared" si="83"/>
        <v>10000</v>
      </c>
      <c r="K218" s="10"/>
      <c r="L218" s="9" t="s">
        <v>83</v>
      </c>
      <c r="M218" s="65">
        <f t="shared" si="84"/>
        <v>0</v>
      </c>
      <c r="N218" s="66" t="s">
        <v>857</v>
      </c>
      <c r="O218" s="67">
        <v>3990</v>
      </c>
      <c r="P218" s="68">
        <f t="shared" si="85"/>
        <v>0.59600000000000009</v>
      </c>
      <c r="Q218" s="69">
        <f t="shared" si="88"/>
        <v>0</v>
      </c>
      <c r="R218" s="73">
        <v>102</v>
      </c>
      <c r="S218" s="106">
        <v>4</v>
      </c>
      <c r="T218" s="75">
        <v>1.09E-2</v>
      </c>
      <c r="U218" s="43">
        <f t="shared" si="86"/>
        <v>0</v>
      </c>
      <c r="V218" s="43">
        <f t="shared" si="87"/>
        <v>0</v>
      </c>
      <c r="X218" s="61">
        <v>2500</v>
      </c>
      <c r="Y218" s="96">
        <v>2500</v>
      </c>
      <c r="Z218" s="96">
        <v>10000</v>
      </c>
      <c r="AA218" s="64">
        <v>10000</v>
      </c>
    </row>
    <row r="219" spans="1:27" x14ac:dyDescent="0.25">
      <c r="A219" s="71" t="s">
        <v>444</v>
      </c>
      <c r="B219" s="72" t="s">
        <v>445</v>
      </c>
      <c r="C219" s="107" t="s">
        <v>446</v>
      </c>
      <c r="D219" s="23">
        <v>1</v>
      </c>
      <c r="E219" s="24">
        <v>4</v>
      </c>
      <c r="F219" s="25">
        <v>1</v>
      </c>
      <c r="G219" s="61">
        <f t="shared" si="80"/>
        <v>2500</v>
      </c>
      <c r="H219" s="61">
        <f t="shared" si="81"/>
        <v>2500</v>
      </c>
      <c r="I219" s="61">
        <f t="shared" si="82"/>
        <v>10000</v>
      </c>
      <c r="J219" s="61">
        <f t="shared" si="83"/>
        <v>10000</v>
      </c>
      <c r="K219" s="10"/>
      <c r="L219" s="9" t="s">
        <v>83</v>
      </c>
      <c r="M219" s="65">
        <f t="shared" si="84"/>
        <v>0</v>
      </c>
      <c r="N219" s="66" t="s">
        <v>857</v>
      </c>
      <c r="O219" s="67">
        <v>3990</v>
      </c>
      <c r="P219" s="68">
        <f t="shared" si="85"/>
        <v>0.59600000000000009</v>
      </c>
      <c r="Q219" s="69">
        <f t="shared" si="88"/>
        <v>0</v>
      </c>
      <c r="R219" s="73">
        <v>37</v>
      </c>
      <c r="S219" s="74">
        <v>4.25</v>
      </c>
      <c r="T219" s="75">
        <v>1.15E-2</v>
      </c>
      <c r="U219" s="43">
        <f t="shared" si="86"/>
        <v>0</v>
      </c>
      <c r="V219" s="43">
        <f t="shared" si="87"/>
        <v>0</v>
      </c>
      <c r="X219" s="61">
        <v>2500</v>
      </c>
      <c r="Y219" s="96">
        <v>2500</v>
      </c>
      <c r="Z219" s="96">
        <v>10000</v>
      </c>
      <c r="AA219" s="64">
        <v>10000</v>
      </c>
    </row>
    <row r="220" spans="1:27" x14ac:dyDescent="0.25">
      <c r="A220" s="89" t="s">
        <v>447</v>
      </c>
      <c r="B220" s="72" t="s">
        <v>448</v>
      </c>
      <c r="C220" s="107" t="s">
        <v>446</v>
      </c>
      <c r="D220" s="23">
        <v>1</v>
      </c>
      <c r="E220" s="24">
        <v>4</v>
      </c>
      <c r="F220" s="25">
        <v>1</v>
      </c>
      <c r="G220" s="61">
        <f t="shared" si="80"/>
        <v>2500</v>
      </c>
      <c r="H220" s="61">
        <f t="shared" si="81"/>
        <v>2500</v>
      </c>
      <c r="I220" s="61">
        <f t="shared" si="82"/>
        <v>10000</v>
      </c>
      <c r="J220" s="61">
        <f t="shared" si="83"/>
        <v>10000</v>
      </c>
      <c r="K220" s="10"/>
      <c r="L220" s="9" t="s">
        <v>83</v>
      </c>
      <c r="M220" s="65">
        <f t="shared" si="84"/>
        <v>0</v>
      </c>
      <c r="N220" s="66" t="s">
        <v>857</v>
      </c>
      <c r="O220" s="67">
        <v>3990</v>
      </c>
      <c r="P220" s="68">
        <f t="shared" si="85"/>
        <v>0.59600000000000009</v>
      </c>
      <c r="Q220" s="69">
        <f t="shared" si="88"/>
        <v>0</v>
      </c>
      <c r="R220" s="73">
        <v>156</v>
      </c>
      <c r="S220" s="74">
        <v>4.25</v>
      </c>
      <c r="T220" s="75">
        <v>1.15E-2</v>
      </c>
      <c r="U220" s="43">
        <f t="shared" si="86"/>
        <v>0</v>
      </c>
      <c r="V220" s="43">
        <f t="shared" si="87"/>
        <v>0</v>
      </c>
      <c r="X220" s="61">
        <v>2500</v>
      </c>
      <c r="Y220" s="96">
        <v>2500</v>
      </c>
      <c r="Z220" s="96">
        <v>10000</v>
      </c>
      <c r="AA220" s="64">
        <v>10000</v>
      </c>
    </row>
    <row r="221" spans="1:27" x14ac:dyDescent="0.25">
      <c r="A221" s="89" t="s">
        <v>449</v>
      </c>
      <c r="B221" s="72" t="s">
        <v>450</v>
      </c>
      <c r="C221" s="107" t="s">
        <v>446</v>
      </c>
      <c r="D221" s="23">
        <v>1</v>
      </c>
      <c r="E221" s="24">
        <v>4</v>
      </c>
      <c r="F221" s="25">
        <v>1</v>
      </c>
      <c r="G221" s="61">
        <f t="shared" si="80"/>
        <v>2500</v>
      </c>
      <c r="H221" s="61">
        <f t="shared" si="81"/>
        <v>2500</v>
      </c>
      <c r="I221" s="61">
        <f t="shared" si="82"/>
        <v>10000</v>
      </c>
      <c r="J221" s="61">
        <f t="shared" si="83"/>
        <v>10000</v>
      </c>
      <c r="K221" s="10"/>
      <c r="L221" s="9" t="s">
        <v>83</v>
      </c>
      <c r="M221" s="65">
        <f t="shared" si="84"/>
        <v>0</v>
      </c>
      <c r="N221" s="66" t="s">
        <v>857</v>
      </c>
      <c r="O221" s="67">
        <v>3990</v>
      </c>
      <c r="P221" s="68">
        <f t="shared" si="85"/>
        <v>0.59600000000000009</v>
      </c>
      <c r="Q221" s="69">
        <f t="shared" si="88"/>
        <v>0</v>
      </c>
      <c r="R221" s="73">
        <v>25</v>
      </c>
      <c r="S221" s="74">
        <v>4.25</v>
      </c>
      <c r="T221" s="75">
        <v>1.15E-2</v>
      </c>
      <c r="U221" s="43">
        <f t="shared" si="86"/>
        <v>0</v>
      </c>
      <c r="V221" s="43">
        <f t="shared" si="87"/>
        <v>0</v>
      </c>
      <c r="X221" s="61">
        <v>2500</v>
      </c>
      <c r="Y221" s="96">
        <v>2500</v>
      </c>
      <c r="Z221" s="96">
        <v>10000</v>
      </c>
      <c r="AA221" s="64">
        <v>10000</v>
      </c>
    </row>
    <row r="222" spans="1:27" x14ac:dyDescent="0.25">
      <c r="A222" s="89" t="s">
        <v>451</v>
      </c>
      <c r="B222" s="72" t="s">
        <v>452</v>
      </c>
      <c r="C222" s="107" t="s">
        <v>446</v>
      </c>
      <c r="D222" s="23">
        <v>1</v>
      </c>
      <c r="E222" s="24">
        <v>4</v>
      </c>
      <c r="F222" s="25">
        <v>1</v>
      </c>
      <c r="G222" s="61">
        <f t="shared" si="80"/>
        <v>2500</v>
      </c>
      <c r="H222" s="61">
        <f t="shared" si="81"/>
        <v>2500</v>
      </c>
      <c r="I222" s="61">
        <f t="shared" si="82"/>
        <v>10000</v>
      </c>
      <c r="J222" s="61">
        <f t="shared" si="83"/>
        <v>10000</v>
      </c>
      <c r="K222" s="10"/>
      <c r="L222" s="9" t="s">
        <v>83</v>
      </c>
      <c r="M222" s="65">
        <f t="shared" si="84"/>
        <v>0</v>
      </c>
      <c r="N222" s="100" t="s">
        <v>857</v>
      </c>
      <c r="O222" s="67">
        <v>3990</v>
      </c>
      <c r="P222" s="68">
        <f t="shared" si="85"/>
        <v>0.59600000000000009</v>
      </c>
      <c r="Q222" s="69">
        <f t="shared" si="88"/>
        <v>0</v>
      </c>
      <c r="R222" s="73">
        <v>62</v>
      </c>
      <c r="S222" s="74">
        <v>4.25</v>
      </c>
      <c r="T222" s="75">
        <v>1.15E-2</v>
      </c>
      <c r="U222" s="43">
        <f t="shared" si="86"/>
        <v>0</v>
      </c>
      <c r="V222" s="43">
        <f t="shared" si="87"/>
        <v>0</v>
      </c>
      <c r="X222" s="61">
        <v>2500</v>
      </c>
      <c r="Y222" s="96">
        <v>2500</v>
      </c>
      <c r="Z222" s="96">
        <v>10000</v>
      </c>
      <c r="AA222" s="64">
        <v>10000</v>
      </c>
    </row>
    <row r="223" spans="1:27" x14ac:dyDescent="0.25">
      <c r="A223" s="71" t="s">
        <v>453</v>
      </c>
      <c r="B223" s="72" t="s">
        <v>454</v>
      </c>
      <c r="C223" s="107" t="s">
        <v>446</v>
      </c>
      <c r="D223" s="23">
        <v>1</v>
      </c>
      <c r="E223" s="24">
        <v>4</v>
      </c>
      <c r="F223" s="25">
        <v>1</v>
      </c>
      <c r="G223" s="61">
        <f t="shared" si="80"/>
        <v>2500</v>
      </c>
      <c r="H223" s="61">
        <f t="shared" si="81"/>
        <v>2500</v>
      </c>
      <c r="I223" s="61">
        <f t="shared" si="82"/>
        <v>10000</v>
      </c>
      <c r="J223" s="61">
        <f t="shared" si="83"/>
        <v>10000</v>
      </c>
      <c r="K223" s="10"/>
      <c r="L223" s="9" t="s">
        <v>83</v>
      </c>
      <c r="M223" s="65">
        <f t="shared" si="84"/>
        <v>0</v>
      </c>
      <c r="N223" s="66" t="s">
        <v>857</v>
      </c>
      <c r="O223" s="67">
        <v>3990</v>
      </c>
      <c r="P223" s="68">
        <f t="shared" si="85"/>
        <v>0.59600000000000009</v>
      </c>
      <c r="Q223" s="69">
        <f t="shared" si="88"/>
        <v>0</v>
      </c>
      <c r="R223" s="73">
        <v>132</v>
      </c>
      <c r="S223" s="74">
        <v>4.25</v>
      </c>
      <c r="T223" s="75">
        <v>1.15E-2</v>
      </c>
      <c r="U223" s="43">
        <f t="shared" si="86"/>
        <v>0</v>
      </c>
      <c r="V223" s="43">
        <f t="shared" si="87"/>
        <v>0</v>
      </c>
      <c r="X223" s="61">
        <v>2500</v>
      </c>
      <c r="Y223" s="96">
        <v>2500</v>
      </c>
      <c r="Z223" s="96">
        <v>10000</v>
      </c>
      <c r="AA223" s="64">
        <v>10000</v>
      </c>
    </row>
    <row r="224" spans="1:27" x14ac:dyDescent="0.25">
      <c r="A224" s="89" t="s">
        <v>455</v>
      </c>
      <c r="B224" s="72" t="s">
        <v>456</v>
      </c>
      <c r="C224" s="107" t="s">
        <v>446</v>
      </c>
      <c r="D224" s="23">
        <v>1</v>
      </c>
      <c r="E224" s="24">
        <v>4</v>
      </c>
      <c r="F224" s="25">
        <v>1</v>
      </c>
      <c r="G224" s="61">
        <f t="shared" si="80"/>
        <v>2500</v>
      </c>
      <c r="H224" s="61">
        <f t="shared" si="81"/>
        <v>2500</v>
      </c>
      <c r="I224" s="61">
        <f t="shared" si="82"/>
        <v>10000</v>
      </c>
      <c r="J224" s="61">
        <f t="shared" si="83"/>
        <v>10000</v>
      </c>
      <c r="K224" s="10"/>
      <c r="L224" s="9" t="s">
        <v>83</v>
      </c>
      <c r="M224" s="65">
        <f t="shared" si="84"/>
        <v>0</v>
      </c>
      <c r="N224" s="66" t="s">
        <v>857</v>
      </c>
      <c r="O224" s="67">
        <v>3990</v>
      </c>
      <c r="P224" s="68">
        <f t="shared" si="85"/>
        <v>0.59600000000000009</v>
      </c>
      <c r="Q224" s="69">
        <f t="shared" si="88"/>
        <v>0</v>
      </c>
      <c r="R224" s="73">
        <v>51</v>
      </c>
      <c r="S224" s="74">
        <v>4.25</v>
      </c>
      <c r="T224" s="75">
        <v>1.15E-2</v>
      </c>
      <c r="U224" s="43">
        <f t="shared" si="86"/>
        <v>0</v>
      </c>
      <c r="V224" s="43">
        <f t="shared" si="87"/>
        <v>0</v>
      </c>
      <c r="X224" s="61">
        <v>2500</v>
      </c>
      <c r="Y224" s="96">
        <v>2500</v>
      </c>
      <c r="Z224" s="96">
        <v>10000</v>
      </c>
      <c r="AA224" s="64">
        <v>10000</v>
      </c>
    </row>
    <row r="225" spans="1:27" x14ac:dyDescent="0.25">
      <c r="A225" s="89" t="s">
        <v>457</v>
      </c>
      <c r="B225" s="72" t="s">
        <v>458</v>
      </c>
      <c r="C225" s="107" t="s">
        <v>446</v>
      </c>
      <c r="D225" s="23">
        <v>1</v>
      </c>
      <c r="E225" s="24">
        <v>4</v>
      </c>
      <c r="F225" s="25">
        <v>1</v>
      </c>
      <c r="G225" s="61">
        <f t="shared" si="80"/>
        <v>2500</v>
      </c>
      <c r="H225" s="61">
        <f t="shared" si="81"/>
        <v>2500</v>
      </c>
      <c r="I225" s="61">
        <f t="shared" si="82"/>
        <v>10000</v>
      </c>
      <c r="J225" s="61">
        <f t="shared" si="83"/>
        <v>10000</v>
      </c>
      <c r="K225" s="10"/>
      <c r="L225" s="9" t="s">
        <v>83</v>
      </c>
      <c r="M225" s="65">
        <f t="shared" si="84"/>
        <v>0</v>
      </c>
      <c r="N225" s="66" t="s">
        <v>857</v>
      </c>
      <c r="O225" s="67">
        <v>3990</v>
      </c>
      <c r="P225" s="68">
        <f t="shared" si="85"/>
        <v>0.59600000000000009</v>
      </c>
      <c r="Q225" s="69">
        <f t="shared" si="88"/>
        <v>0</v>
      </c>
      <c r="R225" s="73">
        <v>38</v>
      </c>
      <c r="S225" s="74">
        <v>4.25</v>
      </c>
      <c r="T225" s="75">
        <v>1.15E-2</v>
      </c>
      <c r="U225" s="43">
        <f t="shared" si="86"/>
        <v>0</v>
      </c>
      <c r="V225" s="43">
        <f t="shared" si="87"/>
        <v>0</v>
      </c>
      <c r="X225" s="61">
        <v>2500</v>
      </c>
      <c r="Y225" s="96">
        <v>2500</v>
      </c>
      <c r="Z225" s="96">
        <v>10000</v>
      </c>
      <c r="AA225" s="64">
        <v>10000</v>
      </c>
    </row>
    <row r="226" spans="1:27" ht="12.75" x14ac:dyDescent="0.25">
      <c r="A226" s="89" t="s">
        <v>459</v>
      </c>
      <c r="B226" s="72" t="s">
        <v>460</v>
      </c>
      <c r="C226" s="107" t="s">
        <v>446</v>
      </c>
      <c r="D226" s="23">
        <v>1</v>
      </c>
      <c r="E226" s="24">
        <v>6</v>
      </c>
      <c r="F226" s="25">
        <v>1</v>
      </c>
      <c r="G226" s="61">
        <f t="shared" si="80"/>
        <v>2100</v>
      </c>
      <c r="H226" s="61">
        <f t="shared" si="81"/>
        <v>2100</v>
      </c>
      <c r="I226" s="61">
        <f t="shared" si="82"/>
        <v>12600</v>
      </c>
      <c r="J226" s="61">
        <f t="shared" si="83"/>
        <v>12600</v>
      </c>
      <c r="K226" s="10"/>
      <c r="L226" s="9" t="s">
        <v>83</v>
      </c>
      <c r="M226" s="65">
        <f t="shared" si="84"/>
        <v>0</v>
      </c>
      <c r="N226" s="98"/>
      <c r="O226" s="67">
        <v>3490</v>
      </c>
      <c r="P226" s="68">
        <f t="shared" si="85"/>
        <v>0.661904761904762</v>
      </c>
      <c r="Q226" s="69">
        <f t="shared" si="88"/>
        <v>0</v>
      </c>
      <c r="R226" s="73">
        <v>97</v>
      </c>
      <c r="S226" s="74">
        <v>2.83</v>
      </c>
      <c r="T226" s="75">
        <v>7.3000000000000001E-3</v>
      </c>
      <c r="U226" s="43">
        <f t="shared" si="86"/>
        <v>0</v>
      </c>
      <c r="V226" s="43">
        <f t="shared" si="87"/>
        <v>0</v>
      </c>
      <c r="X226" s="61">
        <v>2100</v>
      </c>
      <c r="Y226" s="96">
        <v>2100</v>
      </c>
      <c r="Z226" s="96">
        <v>12600</v>
      </c>
      <c r="AA226" s="64">
        <v>12600</v>
      </c>
    </row>
    <row r="227" spans="1:27" x14ac:dyDescent="0.25">
      <c r="A227" s="89" t="s">
        <v>461</v>
      </c>
      <c r="B227" s="72" t="s">
        <v>462</v>
      </c>
      <c r="C227" s="107" t="s">
        <v>446</v>
      </c>
      <c r="D227" s="23">
        <v>1</v>
      </c>
      <c r="E227" s="24">
        <v>4</v>
      </c>
      <c r="F227" s="25">
        <v>1</v>
      </c>
      <c r="G227" s="61">
        <f t="shared" si="80"/>
        <v>2500</v>
      </c>
      <c r="H227" s="61">
        <f t="shared" si="81"/>
        <v>2500</v>
      </c>
      <c r="I227" s="61">
        <f t="shared" si="82"/>
        <v>10000</v>
      </c>
      <c r="J227" s="61">
        <f t="shared" si="83"/>
        <v>10000</v>
      </c>
      <c r="K227" s="10"/>
      <c r="L227" s="9" t="s">
        <v>83</v>
      </c>
      <c r="M227" s="65">
        <f t="shared" si="84"/>
        <v>0</v>
      </c>
      <c r="N227" s="66" t="s">
        <v>857</v>
      </c>
      <c r="O227" s="67">
        <v>3990</v>
      </c>
      <c r="P227" s="68">
        <f t="shared" si="85"/>
        <v>0.59600000000000009</v>
      </c>
      <c r="Q227" s="69">
        <f t="shared" si="88"/>
        <v>0</v>
      </c>
      <c r="R227" s="73">
        <v>39</v>
      </c>
      <c r="S227" s="106">
        <v>4</v>
      </c>
      <c r="T227" s="75">
        <v>1.09E-2</v>
      </c>
      <c r="U227" s="43">
        <f t="shared" si="86"/>
        <v>0</v>
      </c>
      <c r="V227" s="43">
        <f t="shared" si="87"/>
        <v>0</v>
      </c>
      <c r="X227" s="61">
        <v>2500</v>
      </c>
      <c r="Y227" s="96">
        <v>2500</v>
      </c>
      <c r="Z227" s="96">
        <v>10000</v>
      </c>
      <c r="AA227" s="64">
        <v>10000</v>
      </c>
    </row>
    <row r="228" spans="1:27" x14ac:dyDescent="0.25">
      <c r="A228" s="89" t="s">
        <v>463</v>
      </c>
      <c r="B228" s="72" t="s">
        <v>464</v>
      </c>
      <c r="C228" s="107" t="s">
        <v>446</v>
      </c>
      <c r="D228" s="23">
        <v>1</v>
      </c>
      <c r="E228" s="24">
        <v>4</v>
      </c>
      <c r="F228" s="25">
        <v>1</v>
      </c>
      <c r="G228" s="61">
        <f t="shared" si="80"/>
        <v>2500</v>
      </c>
      <c r="H228" s="61">
        <f t="shared" si="81"/>
        <v>2500</v>
      </c>
      <c r="I228" s="61">
        <f t="shared" si="82"/>
        <v>10000</v>
      </c>
      <c r="J228" s="61">
        <f t="shared" si="83"/>
        <v>10000</v>
      </c>
      <c r="K228" s="10"/>
      <c r="L228" s="9" t="s">
        <v>83</v>
      </c>
      <c r="M228" s="65">
        <f t="shared" si="84"/>
        <v>0</v>
      </c>
      <c r="N228" s="66" t="s">
        <v>857</v>
      </c>
      <c r="O228" s="67">
        <v>3990</v>
      </c>
      <c r="P228" s="68">
        <f t="shared" si="85"/>
        <v>0.59600000000000009</v>
      </c>
      <c r="Q228" s="69">
        <f t="shared" si="88"/>
        <v>0</v>
      </c>
      <c r="R228" s="73">
        <v>32</v>
      </c>
      <c r="S228" s="106">
        <v>4</v>
      </c>
      <c r="T228" s="75">
        <v>1.09E-2</v>
      </c>
      <c r="U228" s="43">
        <f t="shared" si="86"/>
        <v>0</v>
      </c>
      <c r="V228" s="43">
        <f t="shared" si="87"/>
        <v>0</v>
      </c>
      <c r="X228" s="61">
        <v>2500</v>
      </c>
      <c r="Y228" s="96">
        <v>2500</v>
      </c>
      <c r="Z228" s="96">
        <v>10000</v>
      </c>
      <c r="AA228" s="64">
        <v>10000</v>
      </c>
    </row>
    <row r="229" spans="1:27" x14ac:dyDescent="0.25">
      <c r="A229" s="89" t="s">
        <v>465</v>
      </c>
      <c r="B229" s="72" t="s">
        <v>466</v>
      </c>
      <c r="C229" s="107" t="s">
        <v>446</v>
      </c>
      <c r="D229" s="23">
        <v>1</v>
      </c>
      <c r="E229" s="24">
        <v>4</v>
      </c>
      <c r="F229" s="25">
        <v>1</v>
      </c>
      <c r="G229" s="61">
        <f t="shared" ref="G229:G292" si="89">X229-(X229*$N$1)</f>
        <v>2500</v>
      </c>
      <c r="H229" s="61">
        <f t="shared" ref="H229:H292" si="90">Y229-(Y229*$N$1)</f>
        <v>2500</v>
      </c>
      <c r="I229" s="61">
        <f t="shared" ref="I229:I292" si="91">Z229-(Z229*$N$1)</f>
        <v>10000</v>
      </c>
      <c r="J229" s="61">
        <f t="shared" ref="J229:J292" si="92">AA229-(AA229*$N$1)</f>
        <v>10000</v>
      </c>
      <c r="K229" s="10"/>
      <c r="L229" s="9" t="s">
        <v>83</v>
      </c>
      <c r="M229" s="65">
        <f t="shared" ref="M229:M292" si="93">K229*H229</f>
        <v>0</v>
      </c>
      <c r="N229" s="66" t="s">
        <v>857</v>
      </c>
      <c r="O229" s="67">
        <v>3990</v>
      </c>
      <c r="P229" s="68">
        <f t="shared" ref="P229:P292" si="94">O229/G229-1</f>
        <v>0.59600000000000009</v>
      </c>
      <c r="Q229" s="69">
        <f t="shared" si="88"/>
        <v>0</v>
      </c>
      <c r="R229" s="73">
        <v>69</v>
      </c>
      <c r="S229" s="74">
        <v>4.25</v>
      </c>
      <c r="T229" s="75">
        <v>1.15E-2</v>
      </c>
      <c r="U229" s="43">
        <f t="shared" ref="U229:U292" si="95">K229*S229</f>
        <v>0</v>
      </c>
      <c r="V229" s="43">
        <f t="shared" ref="V229:V292" si="96">T229*K229</f>
        <v>0</v>
      </c>
      <c r="X229" s="61">
        <v>2500</v>
      </c>
      <c r="Y229" s="96">
        <v>2500</v>
      </c>
      <c r="Z229" s="96">
        <v>10000</v>
      </c>
      <c r="AA229" s="64">
        <v>10000</v>
      </c>
    </row>
    <row r="230" spans="1:27" x14ac:dyDescent="0.25">
      <c r="A230" s="89" t="s">
        <v>467</v>
      </c>
      <c r="B230" s="72" t="s">
        <v>468</v>
      </c>
      <c r="C230" s="107" t="s">
        <v>446</v>
      </c>
      <c r="D230" s="23">
        <v>1</v>
      </c>
      <c r="E230" s="24">
        <v>4</v>
      </c>
      <c r="F230" s="25">
        <v>1</v>
      </c>
      <c r="G230" s="61">
        <f t="shared" si="89"/>
        <v>2500</v>
      </c>
      <c r="H230" s="61">
        <f t="shared" si="90"/>
        <v>2500</v>
      </c>
      <c r="I230" s="61">
        <f t="shared" si="91"/>
        <v>10000</v>
      </c>
      <c r="J230" s="61">
        <f t="shared" si="92"/>
        <v>10000</v>
      </c>
      <c r="K230" s="10"/>
      <c r="L230" s="9" t="s">
        <v>83</v>
      </c>
      <c r="M230" s="65">
        <f t="shared" si="93"/>
        <v>0</v>
      </c>
      <c r="N230" s="66" t="s">
        <v>857</v>
      </c>
      <c r="O230" s="67">
        <v>3990</v>
      </c>
      <c r="P230" s="68">
        <f t="shared" si="94"/>
        <v>0.59600000000000009</v>
      </c>
      <c r="Q230" s="69">
        <f t="shared" si="88"/>
        <v>0</v>
      </c>
      <c r="R230" s="73">
        <v>56</v>
      </c>
      <c r="S230" s="106">
        <v>4</v>
      </c>
      <c r="T230" s="75">
        <v>1.09E-2</v>
      </c>
      <c r="U230" s="43">
        <f t="shared" si="95"/>
        <v>0</v>
      </c>
      <c r="V230" s="43">
        <f t="shared" si="96"/>
        <v>0</v>
      </c>
      <c r="X230" s="61">
        <v>2500</v>
      </c>
      <c r="Y230" s="96">
        <v>2500</v>
      </c>
      <c r="Z230" s="96">
        <v>10000</v>
      </c>
      <c r="AA230" s="64">
        <v>10000</v>
      </c>
    </row>
    <row r="231" spans="1:27" x14ac:dyDescent="0.25">
      <c r="A231" s="71" t="s">
        <v>469</v>
      </c>
      <c r="B231" s="72" t="s">
        <v>470</v>
      </c>
      <c r="C231" s="60" t="s">
        <v>446</v>
      </c>
      <c r="D231" s="23">
        <v>1</v>
      </c>
      <c r="E231" s="24">
        <v>4</v>
      </c>
      <c r="F231" s="25">
        <v>1</v>
      </c>
      <c r="G231" s="61">
        <f t="shared" si="89"/>
        <v>2500</v>
      </c>
      <c r="H231" s="61">
        <f t="shared" si="90"/>
        <v>2500</v>
      </c>
      <c r="I231" s="61">
        <f t="shared" si="91"/>
        <v>10000</v>
      </c>
      <c r="J231" s="61">
        <f t="shared" si="92"/>
        <v>10000</v>
      </c>
      <c r="K231" s="10"/>
      <c r="L231" s="9" t="s">
        <v>83</v>
      </c>
      <c r="M231" s="65">
        <f t="shared" si="93"/>
        <v>0</v>
      </c>
      <c r="N231" s="66" t="s">
        <v>857</v>
      </c>
      <c r="O231" s="67">
        <v>3990</v>
      </c>
      <c r="P231" s="68">
        <f t="shared" si="94"/>
        <v>0.59600000000000009</v>
      </c>
      <c r="Q231" s="69">
        <f t="shared" si="88"/>
        <v>0</v>
      </c>
      <c r="R231" s="73">
        <v>29</v>
      </c>
      <c r="S231" s="106">
        <v>4</v>
      </c>
      <c r="T231" s="75">
        <v>1.09E-2</v>
      </c>
      <c r="U231" s="43">
        <f t="shared" si="95"/>
        <v>0</v>
      </c>
      <c r="V231" s="43">
        <f t="shared" si="96"/>
        <v>0</v>
      </c>
      <c r="X231" s="61">
        <v>2500</v>
      </c>
      <c r="Y231" s="96">
        <v>2500</v>
      </c>
      <c r="Z231" s="96">
        <v>10000</v>
      </c>
      <c r="AA231" s="64">
        <v>10000</v>
      </c>
    </row>
    <row r="232" spans="1:27" x14ac:dyDescent="0.25">
      <c r="A232" s="71" t="s">
        <v>471</v>
      </c>
      <c r="B232" s="72" t="s">
        <v>472</v>
      </c>
      <c r="C232" s="107" t="s">
        <v>446</v>
      </c>
      <c r="D232" s="23">
        <v>1</v>
      </c>
      <c r="E232" s="24">
        <v>4</v>
      </c>
      <c r="F232" s="25">
        <v>1</v>
      </c>
      <c r="G232" s="61">
        <f t="shared" si="89"/>
        <v>2500</v>
      </c>
      <c r="H232" s="61">
        <f t="shared" si="90"/>
        <v>2500</v>
      </c>
      <c r="I232" s="61">
        <f t="shared" si="91"/>
        <v>10000</v>
      </c>
      <c r="J232" s="61">
        <f t="shared" si="92"/>
        <v>10000</v>
      </c>
      <c r="K232" s="10"/>
      <c r="L232" s="9" t="s">
        <v>83</v>
      </c>
      <c r="M232" s="65">
        <f t="shared" si="93"/>
        <v>0</v>
      </c>
      <c r="N232" s="66" t="s">
        <v>857</v>
      </c>
      <c r="O232" s="67">
        <v>3990</v>
      </c>
      <c r="P232" s="68">
        <f t="shared" si="94"/>
        <v>0.59600000000000009</v>
      </c>
      <c r="Q232" s="69">
        <f t="shared" si="88"/>
        <v>0</v>
      </c>
      <c r="R232" s="73">
        <v>72</v>
      </c>
      <c r="S232" s="106">
        <v>4</v>
      </c>
      <c r="T232" s="75">
        <v>1.09E-2</v>
      </c>
      <c r="U232" s="43">
        <f t="shared" si="95"/>
        <v>0</v>
      </c>
      <c r="V232" s="43">
        <f t="shared" si="96"/>
        <v>0</v>
      </c>
      <c r="X232" s="61">
        <v>2500</v>
      </c>
      <c r="Y232" s="96">
        <v>2500</v>
      </c>
      <c r="Z232" s="96">
        <v>10000</v>
      </c>
      <c r="AA232" s="64">
        <v>10000</v>
      </c>
    </row>
    <row r="233" spans="1:27" x14ac:dyDescent="0.25">
      <c r="A233" s="89" t="s">
        <v>473</v>
      </c>
      <c r="B233" s="72" t="s">
        <v>474</v>
      </c>
      <c r="C233" s="107" t="s">
        <v>446</v>
      </c>
      <c r="D233" s="23">
        <v>1</v>
      </c>
      <c r="E233" s="24">
        <v>6</v>
      </c>
      <c r="F233" s="25">
        <v>1</v>
      </c>
      <c r="G233" s="61">
        <f t="shared" si="89"/>
        <v>2100</v>
      </c>
      <c r="H233" s="61">
        <f t="shared" si="90"/>
        <v>2100</v>
      </c>
      <c r="I233" s="61">
        <f t="shared" si="91"/>
        <v>12600</v>
      </c>
      <c r="J233" s="61">
        <f t="shared" si="92"/>
        <v>12600</v>
      </c>
      <c r="K233" s="10"/>
      <c r="L233" s="9" t="s">
        <v>83</v>
      </c>
      <c r="M233" s="65">
        <f t="shared" si="93"/>
        <v>0</v>
      </c>
      <c r="N233" s="66" t="s">
        <v>857</v>
      </c>
      <c r="O233" s="67">
        <v>3490</v>
      </c>
      <c r="P233" s="68">
        <f t="shared" si="94"/>
        <v>0.661904761904762</v>
      </c>
      <c r="Q233" s="69">
        <f t="shared" si="88"/>
        <v>0</v>
      </c>
      <c r="R233" s="73">
        <v>179</v>
      </c>
      <c r="S233" s="74">
        <v>2.83</v>
      </c>
      <c r="T233" s="75">
        <v>7.3000000000000001E-3</v>
      </c>
      <c r="U233" s="43">
        <f t="shared" si="95"/>
        <v>0</v>
      </c>
      <c r="V233" s="43">
        <f t="shared" si="96"/>
        <v>0</v>
      </c>
      <c r="X233" s="61">
        <v>2100</v>
      </c>
      <c r="Y233" s="96">
        <v>2100</v>
      </c>
      <c r="Z233" s="96">
        <v>12600</v>
      </c>
      <c r="AA233" s="64">
        <v>12600</v>
      </c>
    </row>
    <row r="234" spans="1:27" x14ac:dyDescent="0.25">
      <c r="A234" s="71" t="s">
        <v>475</v>
      </c>
      <c r="B234" s="72" t="s">
        <v>476</v>
      </c>
      <c r="C234" s="107" t="s">
        <v>477</v>
      </c>
      <c r="D234" s="23">
        <v>1</v>
      </c>
      <c r="E234" s="24">
        <v>6</v>
      </c>
      <c r="F234" s="25">
        <v>1</v>
      </c>
      <c r="G234" s="61">
        <f t="shared" si="89"/>
        <v>2500</v>
      </c>
      <c r="H234" s="61">
        <f t="shared" si="90"/>
        <v>2500</v>
      </c>
      <c r="I234" s="61">
        <f t="shared" si="91"/>
        <v>15000</v>
      </c>
      <c r="J234" s="61">
        <f t="shared" si="92"/>
        <v>15000</v>
      </c>
      <c r="K234" s="10"/>
      <c r="L234" s="9" t="s">
        <v>83</v>
      </c>
      <c r="M234" s="65">
        <f t="shared" si="93"/>
        <v>0</v>
      </c>
      <c r="N234" s="66" t="s">
        <v>857</v>
      </c>
      <c r="O234" s="67">
        <v>4290</v>
      </c>
      <c r="P234" s="68">
        <f t="shared" si="94"/>
        <v>0.71599999999999997</v>
      </c>
      <c r="Q234" s="69">
        <f t="shared" si="88"/>
        <v>0</v>
      </c>
      <c r="R234" s="73">
        <v>80</v>
      </c>
      <c r="S234" s="106">
        <v>3</v>
      </c>
      <c r="T234" s="75">
        <v>9.4999999999999998E-3</v>
      </c>
      <c r="U234" s="43">
        <f t="shared" si="95"/>
        <v>0</v>
      </c>
      <c r="V234" s="43">
        <f t="shared" si="96"/>
        <v>0</v>
      </c>
      <c r="X234" s="61">
        <v>2500</v>
      </c>
      <c r="Y234" s="96">
        <v>2500</v>
      </c>
      <c r="Z234" s="96">
        <v>15000</v>
      </c>
      <c r="AA234" s="64">
        <v>15000</v>
      </c>
    </row>
    <row r="235" spans="1:27" x14ac:dyDescent="0.25">
      <c r="A235" s="71" t="s">
        <v>824</v>
      </c>
      <c r="B235" s="109" t="s">
        <v>839</v>
      </c>
      <c r="C235" s="107" t="s">
        <v>825</v>
      </c>
      <c r="D235" s="23">
        <v>1</v>
      </c>
      <c r="E235" s="24">
        <v>4</v>
      </c>
      <c r="F235" s="25">
        <v>1</v>
      </c>
      <c r="G235" s="61">
        <f t="shared" si="89"/>
        <v>2000</v>
      </c>
      <c r="H235" s="61">
        <f t="shared" si="90"/>
        <v>2000</v>
      </c>
      <c r="I235" s="61">
        <f t="shared" si="91"/>
        <v>8000</v>
      </c>
      <c r="J235" s="61">
        <f t="shared" si="92"/>
        <v>8000</v>
      </c>
      <c r="K235" s="10"/>
      <c r="L235" s="9" t="s">
        <v>83</v>
      </c>
      <c r="M235" s="65">
        <f t="shared" si="93"/>
        <v>0</v>
      </c>
      <c r="N235" s="66" t="s">
        <v>857</v>
      </c>
      <c r="O235" s="67">
        <v>3490</v>
      </c>
      <c r="P235" s="68">
        <f t="shared" si="94"/>
        <v>0.74500000000000011</v>
      </c>
      <c r="Q235" s="69">
        <f t="shared" si="88"/>
        <v>0</v>
      </c>
      <c r="R235" s="73">
        <v>43</v>
      </c>
      <c r="S235" s="112">
        <v>3</v>
      </c>
      <c r="T235" s="111">
        <v>9.4999999999999998E-3</v>
      </c>
      <c r="U235" s="43">
        <f t="shared" si="95"/>
        <v>0</v>
      </c>
      <c r="V235" s="43">
        <f t="shared" si="96"/>
        <v>0</v>
      </c>
      <c r="X235" s="61">
        <v>2000</v>
      </c>
      <c r="Y235" s="96">
        <v>2000</v>
      </c>
      <c r="Z235" s="96">
        <v>8000</v>
      </c>
      <c r="AA235" s="64">
        <v>8000</v>
      </c>
    </row>
    <row r="236" spans="1:27" x14ac:dyDescent="0.25">
      <c r="A236" s="71" t="s">
        <v>822</v>
      </c>
      <c r="B236" s="109" t="s">
        <v>840</v>
      </c>
      <c r="C236" s="107" t="s">
        <v>823</v>
      </c>
      <c r="D236" s="23">
        <v>1</v>
      </c>
      <c r="E236" s="24">
        <v>4</v>
      </c>
      <c r="F236" s="25">
        <v>1</v>
      </c>
      <c r="G236" s="61">
        <f t="shared" si="89"/>
        <v>2250</v>
      </c>
      <c r="H236" s="61">
        <f t="shared" si="90"/>
        <v>2250</v>
      </c>
      <c r="I236" s="61">
        <f t="shared" si="91"/>
        <v>9000</v>
      </c>
      <c r="J236" s="61">
        <f t="shared" si="92"/>
        <v>9000</v>
      </c>
      <c r="K236" s="10"/>
      <c r="L236" s="9" t="s">
        <v>83</v>
      </c>
      <c r="M236" s="65">
        <f t="shared" si="93"/>
        <v>0</v>
      </c>
      <c r="N236" s="66" t="s">
        <v>857</v>
      </c>
      <c r="O236" s="67">
        <v>3990</v>
      </c>
      <c r="P236" s="68">
        <f t="shared" si="94"/>
        <v>0.77333333333333343</v>
      </c>
      <c r="Q236" s="69">
        <f t="shared" si="88"/>
        <v>0</v>
      </c>
      <c r="R236" s="73">
        <v>45</v>
      </c>
      <c r="S236" s="112">
        <v>3</v>
      </c>
      <c r="T236" s="111">
        <v>9.4999999999999998E-3</v>
      </c>
      <c r="U236" s="43">
        <f t="shared" si="95"/>
        <v>0</v>
      </c>
      <c r="V236" s="43">
        <f t="shared" si="96"/>
        <v>0</v>
      </c>
      <c r="X236" s="61">
        <v>2250</v>
      </c>
      <c r="Y236" s="96">
        <v>2250</v>
      </c>
      <c r="Z236" s="96">
        <v>9000</v>
      </c>
      <c r="AA236" s="64">
        <v>9000</v>
      </c>
    </row>
    <row r="237" spans="1:27" x14ac:dyDescent="0.25">
      <c r="A237" s="89" t="s">
        <v>478</v>
      </c>
      <c r="B237" s="72" t="s">
        <v>479</v>
      </c>
      <c r="C237" s="107" t="s">
        <v>477</v>
      </c>
      <c r="D237" s="23">
        <v>1</v>
      </c>
      <c r="E237" s="24">
        <v>6</v>
      </c>
      <c r="F237" s="25">
        <v>1</v>
      </c>
      <c r="G237" s="61">
        <f t="shared" si="89"/>
        <v>2500</v>
      </c>
      <c r="H237" s="61">
        <f t="shared" si="90"/>
        <v>2500</v>
      </c>
      <c r="I237" s="61">
        <f t="shared" si="91"/>
        <v>15000</v>
      </c>
      <c r="J237" s="61">
        <f t="shared" si="92"/>
        <v>15000</v>
      </c>
      <c r="K237" s="10"/>
      <c r="L237" s="9" t="s">
        <v>83</v>
      </c>
      <c r="M237" s="65">
        <f t="shared" si="93"/>
        <v>0</v>
      </c>
      <c r="N237" s="66" t="s">
        <v>857</v>
      </c>
      <c r="O237" s="67">
        <v>3990</v>
      </c>
      <c r="P237" s="68">
        <f t="shared" si="94"/>
        <v>0.59600000000000009</v>
      </c>
      <c r="Q237" s="69">
        <f t="shared" si="88"/>
        <v>0</v>
      </c>
      <c r="R237" s="73">
        <v>57</v>
      </c>
      <c r="S237" s="106">
        <v>3</v>
      </c>
      <c r="T237" s="75">
        <v>9.4999999999999998E-3</v>
      </c>
      <c r="U237" s="43">
        <f t="shared" si="95"/>
        <v>0</v>
      </c>
      <c r="V237" s="43">
        <f t="shared" si="96"/>
        <v>0</v>
      </c>
      <c r="X237" s="61">
        <v>2500</v>
      </c>
      <c r="Y237" s="96">
        <v>2500</v>
      </c>
      <c r="Z237" s="96">
        <v>15000</v>
      </c>
      <c r="AA237" s="64">
        <v>15000</v>
      </c>
    </row>
    <row r="238" spans="1:27" x14ac:dyDescent="0.25">
      <c r="A238" s="89" t="s">
        <v>480</v>
      </c>
      <c r="B238" s="72" t="s">
        <v>481</v>
      </c>
      <c r="C238" s="107" t="s">
        <v>477</v>
      </c>
      <c r="D238" s="23">
        <v>1</v>
      </c>
      <c r="E238" s="24">
        <v>6</v>
      </c>
      <c r="F238" s="25">
        <v>1</v>
      </c>
      <c r="G238" s="61">
        <f t="shared" si="89"/>
        <v>2500</v>
      </c>
      <c r="H238" s="61">
        <f t="shared" si="90"/>
        <v>2500</v>
      </c>
      <c r="I238" s="61">
        <f t="shared" si="91"/>
        <v>15000</v>
      </c>
      <c r="J238" s="61">
        <f t="shared" si="92"/>
        <v>15000</v>
      </c>
      <c r="K238" s="10"/>
      <c r="L238" s="9" t="s">
        <v>83</v>
      </c>
      <c r="M238" s="65">
        <f t="shared" si="93"/>
        <v>0</v>
      </c>
      <c r="N238" s="66" t="s">
        <v>857</v>
      </c>
      <c r="O238" s="67">
        <v>3990</v>
      </c>
      <c r="P238" s="68">
        <f t="shared" si="94"/>
        <v>0.59600000000000009</v>
      </c>
      <c r="Q238" s="69">
        <f t="shared" si="88"/>
        <v>0</v>
      </c>
      <c r="R238" s="73">
        <v>144</v>
      </c>
      <c r="S238" s="87">
        <v>2.5</v>
      </c>
      <c r="T238" s="75">
        <v>7.1999999999999998E-3</v>
      </c>
      <c r="U238" s="43">
        <f t="shared" si="95"/>
        <v>0</v>
      </c>
      <c r="V238" s="43">
        <f t="shared" si="96"/>
        <v>0</v>
      </c>
      <c r="X238" s="61">
        <v>2500</v>
      </c>
      <c r="Y238" s="96">
        <v>2500</v>
      </c>
      <c r="Z238" s="96">
        <v>15000</v>
      </c>
      <c r="AA238" s="64">
        <v>15000</v>
      </c>
    </row>
    <row r="239" spans="1:27" x14ac:dyDescent="0.25">
      <c r="A239" s="89" t="s">
        <v>482</v>
      </c>
      <c r="B239" s="72" t="s">
        <v>483</v>
      </c>
      <c r="C239" s="107" t="s">
        <v>484</v>
      </c>
      <c r="D239" s="23">
        <v>1</v>
      </c>
      <c r="E239" s="24">
        <v>4</v>
      </c>
      <c r="F239" s="25">
        <v>1</v>
      </c>
      <c r="G239" s="61">
        <f t="shared" si="89"/>
        <v>3700</v>
      </c>
      <c r="H239" s="61">
        <f t="shared" si="90"/>
        <v>3700</v>
      </c>
      <c r="I239" s="61">
        <f t="shared" si="91"/>
        <v>14800</v>
      </c>
      <c r="J239" s="61">
        <f t="shared" si="92"/>
        <v>14800</v>
      </c>
      <c r="K239" s="10"/>
      <c r="L239" s="9" t="s">
        <v>83</v>
      </c>
      <c r="M239" s="65">
        <f t="shared" si="93"/>
        <v>0</v>
      </c>
      <c r="N239" s="66" t="s">
        <v>857</v>
      </c>
      <c r="O239" s="67">
        <v>5900</v>
      </c>
      <c r="P239" s="68">
        <f t="shared" si="94"/>
        <v>0.59459459459459452</v>
      </c>
      <c r="Q239" s="69">
        <f t="shared" si="88"/>
        <v>0</v>
      </c>
      <c r="R239" s="73">
        <v>161</v>
      </c>
      <c r="S239" s="74">
        <v>5.75</v>
      </c>
      <c r="T239" s="75">
        <v>1.5299999999999999E-2</v>
      </c>
      <c r="U239" s="43">
        <f t="shared" si="95"/>
        <v>0</v>
      </c>
      <c r="V239" s="43">
        <f t="shared" si="96"/>
        <v>0</v>
      </c>
      <c r="X239" s="61">
        <v>3700</v>
      </c>
      <c r="Y239" s="96">
        <v>3700</v>
      </c>
      <c r="Z239" s="96">
        <v>14800</v>
      </c>
      <c r="AA239" s="64">
        <v>14800</v>
      </c>
    </row>
    <row r="240" spans="1:27" x14ac:dyDescent="0.25">
      <c r="A240" s="71" t="s">
        <v>485</v>
      </c>
      <c r="B240" s="72" t="s">
        <v>486</v>
      </c>
      <c r="C240" s="107" t="s">
        <v>484</v>
      </c>
      <c r="D240" s="23">
        <v>1</v>
      </c>
      <c r="E240" s="24">
        <v>4</v>
      </c>
      <c r="F240" s="25">
        <v>1</v>
      </c>
      <c r="G240" s="61">
        <f t="shared" si="89"/>
        <v>3700</v>
      </c>
      <c r="H240" s="61">
        <f t="shared" si="90"/>
        <v>3700</v>
      </c>
      <c r="I240" s="61">
        <f t="shared" si="91"/>
        <v>14800</v>
      </c>
      <c r="J240" s="61">
        <f t="shared" si="92"/>
        <v>14800</v>
      </c>
      <c r="K240" s="10"/>
      <c r="L240" s="9" t="s">
        <v>83</v>
      </c>
      <c r="M240" s="65">
        <f t="shared" si="93"/>
        <v>0</v>
      </c>
      <c r="N240" s="66" t="s">
        <v>857</v>
      </c>
      <c r="O240" s="67">
        <v>5900</v>
      </c>
      <c r="P240" s="68">
        <f t="shared" si="94"/>
        <v>0.59459459459459452</v>
      </c>
      <c r="Q240" s="69">
        <f t="shared" si="88"/>
        <v>0</v>
      </c>
      <c r="R240" s="73">
        <v>55</v>
      </c>
      <c r="S240" s="74">
        <v>5.75</v>
      </c>
      <c r="T240" s="75">
        <v>1.5299999999999999E-2</v>
      </c>
      <c r="U240" s="43">
        <f t="shared" si="95"/>
        <v>0</v>
      </c>
      <c r="V240" s="43">
        <f t="shared" si="96"/>
        <v>0</v>
      </c>
      <c r="X240" s="61">
        <v>3700</v>
      </c>
      <c r="Y240" s="96">
        <v>3700</v>
      </c>
      <c r="Z240" s="96">
        <v>14800</v>
      </c>
      <c r="AA240" s="64">
        <v>14800</v>
      </c>
    </row>
    <row r="241" spans="1:27" x14ac:dyDescent="0.25">
      <c r="A241" s="89" t="s">
        <v>487</v>
      </c>
      <c r="B241" s="72" t="s">
        <v>488</v>
      </c>
      <c r="C241" s="107" t="s">
        <v>484</v>
      </c>
      <c r="D241" s="23">
        <v>1</v>
      </c>
      <c r="E241" s="24">
        <v>4</v>
      </c>
      <c r="F241" s="25">
        <v>1</v>
      </c>
      <c r="G241" s="61">
        <f t="shared" si="89"/>
        <v>3700</v>
      </c>
      <c r="H241" s="61">
        <f t="shared" si="90"/>
        <v>3700</v>
      </c>
      <c r="I241" s="61">
        <f t="shared" si="91"/>
        <v>14800</v>
      </c>
      <c r="J241" s="61">
        <f t="shared" si="92"/>
        <v>14800</v>
      </c>
      <c r="K241" s="10"/>
      <c r="L241" s="9" t="s">
        <v>83</v>
      </c>
      <c r="M241" s="65">
        <f t="shared" si="93"/>
        <v>0</v>
      </c>
      <c r="N241" s="66" t="s">
        <v>857</v>
      </c>
      <c r="O241" s="67">
        <v>5900</v>
      </c>
      <c r="P241" s="68">
        <f t="shared" si="94"/>
        <v>0.59459459459459452</v>
      </c>
      <c r="Q241" s="69">
        <f t="shared" si="88"/>
        <v>0</v>
      </c>
      <c r="R241" s="73">
        <v>148</v>
      </c>
      <c r="S241" s="87">
        <v>4.5</v>
      </c>
      <c r="T241" s="75">
        <v>1.38E-2</v>
      </c>
      <c r="U241" s="43">
        <f t="shared" si="95"/>
        <v>0</v>
      </c>
      <c r="V241" s="43">
        <f t="shared" si="96"/>
        <v>0</v>
      </c>
      <c r="X241" s="61">
        <v>3700</v>
      </c>
      <c r="Y241" s="96">
        <v>3700</v>
      </c>
      <c r="Z241" s="96">
        <v>14800</v>
      </c>
      <c r="AA241" s="64">
        <v>14800</v>
      </c>
    </row>
    <row r="242" spans="1:27" x14ac:dyDescent="0.25">
      <c r="A242" s="71" t="s">
        <v>489</v>
      </c>
      <c r="B242" s="72" t="s">
        <v>490</v>
      </c>
      <c r="C242" s="60" t="s">
        <v>484</v>
      </c>
      <c r="D242" s="23">
        <v>1</v>
      </c>
      <c r="E242" s="24">
        <v>4</v>
      </c>
      <c r="F242" s="25">
        <v>1</v>
      </c>
      <c r="G242" s="61">
        <f t="shared" si="89"/>
        <v>3700</v>
      </c>
      <c r="H242" s="61">
        <f t="shared" si="90"/>
        <v>3700</v>
      </c>
      <c r="I242" s="61">
        <f t="shared" si="91"/>
        <v>14800</v>
      </c>
      <c r="J242" s="61">
        <f t="shared" si="92"/>
        <v>14800</v>
      </c>
      <c r="K242" s="10"/>
      <c r="L242" s="9" t="s">
        <v>83</v>
      </c>
      <c r="M242" s="65">
        <f t="shared" si="93"/>
        <v>0</v>
      </c>
      <c r="N242" s="66" t="s">
        <v>857</v>
      </c>
      <c r="O242" s="67">
        <v>5900</v>
      </c>
      <c r="P242" s="68">
        <f t="shared" si="94"/>
        <v>0.59459459459459452</v>
      </c>
      <c r="Q242" s="69">
        <f t="shared" si="88"/>
        <v>0</v>
      </c>
      <c r="R242" s="73">
        <v>32</v>
      </c>
      <c r="S242" s="106">
        <v>5</v>
      </c>
      <c r="T242" s="90">
        <v>1.4999999999999999E-2</v>
      </c>
      <c r="U242" s="43">
        <f t="shared" si="95"/>
        <v>0</v>
      </c>
      <c r="V242" s="43">
        <f t="shared" si="96"/>
        <v>0</v>
      </c>
      <c r="X242" s="61">
        <v>3700</v>
      </c>
      <c r="Y242" s="96">
        <v>3700</v>
      </c>
      <c r="Z242" s="96">
        <v>14800</v>
      </c>
      <c r="AA242" s="64">
        <v>14800</v>
      </c>
    </row>
    <row r="243" spans="1:27" x14ac:dyDescent="0.25">
      <c r="A243" s="89" t="s">
        <v>491</v>
      </c>
      <c r="B243" s="72" t="s">
        <v>492</v>
      </c>
      <c r="C243" s="107" t="s">
        <v>484</v>
      </c>
      <c r="D243" s="23">
        <v>1</v>
      </c>
      <c r="E243" s="24">
        <v>4</v>
      </c>
      <c r="F243" s="25">
        <v>1</v>
      </c>
      <c r="G243" s="61">
        <f t="shared" si="89"/>
        <v>3700</v>
      </c>
      <c r="H243" s="61">
        <f t="shared" si="90"/>
        <v>3700</v>
      </c>
      <c r="I243" s="61">
        <f t="shared" si="91"/>
        <v>14800</v>
      </c>
      <c r="J243" s="61">
        <f t="shared" si="92"/>
        <v>14800</v>
      </c>
      <c r="K243" s="10"/>
      <c r="L243" s="9" t="s">
        <v>83</v>
      </c>
      <c r="M243" s="65">
        <f t="shared" si="93"/>
        <v>0</v>
      </c>
      <c r="N243" s="66" t="s">
        <v>857</v>
      </c>
      <c r="O243" s="67">
        <v>5900</v>
      </c>
      <c r="P243" s="68">
        <f t="shared" si="94"/>
        <v>0.59459459459459452</v>
      </c>
      <c r="Q243" s="69">
        <f t="shared" si="88"/>
        <v>0</v>
      </c>
      <c r="R243" s="73">
        <v>4</v>
      </c>
      <c r="S243" s="106">
        <v>5</v>
      </c>
      <c r="T243" s="90">
        <v>1.4999999999999999E-2</v>
      </c>
      <c r="U243" s="43">
        <f t="shared" si="95"/>
        <v>0</v>
      </c>
      <c r="V243" s="43">
        <f t="shared" si="96"/>
        <v>0</v>
      </c>
      <c r="X243" s="61">
        <v>3700</v>
      </c>
      <c r="Y243" s="96">
        <v>3700</v>
      </c>
      <c r="Z243" s="96">
        <v>14800</v>
      </c>
      <c r="AA243" s="64">
        <v>14800</v>
      </c>
    </row>
    <row r="244" spans="1:27" x14ac:dyDescent="0.25">
      <c r="A244" s="71" t="s">
        <v>493</v>
      </c>
      <c r="B244" s="72" t="s">
        <v>494</v>
      </c>
      <c r="C244" s="107" t="s">
        <v>495</v>
      </c>
      <c r="D244" s="23">
        <v>1</v>
      </c>
      <c r="E244" s="24">
        <v>2</v>
      </c>
      <c r="F244" s="25">
        <v>1</v>
      </c>
      <c r="G244" s="61">
        <f t="shared" si="89"/>
        <v>3700</v>
      </c>
      <c r="H244" s="61">
        <f t="shared" si="90"/>
        <v>3700</v>
      </c>
      <c r="I244" s="61">
        <f t="shared" si="91"/>
        <v>7400</v>
      </c>
      <c r="J244" s="61">
        <f t="shared" si="92"/>
        <v>7400</v>
      </c>
      <c r="K244" s="10"/>
      <c r="L244" s="9" t="s">
        <v>83</v>
      </c>
      <c r="M244" s="65">
        <f t="shared" si="93"/>
        <v>0</v>
      </c>
      <c r="N244" s="66" t="s">
        <v>857</v>
      </c>
      <c r="O244" s="67">
        <v>5900</v>
      </c>
      <c r="P244" s="68">
        <f t="shared" si="94"/>
        <v>0.59459459459459452</v>
      </c>
      <c r="Q244" s="69">
        <f t="shared" si="88"/>
        <v>0</v>
      </c>
      <c r="R244" s="73">
        <v>178</v>
      </c>
      <c r="S244" s="87">
        <v>6.5</v>
      </c>
      <c r="T244" s="90">
        <v>1.9E-2</v>
      </c>
      <c r="U244" s="43">
        <f t="shared" si="95"/>
        <v>0</v>
      </c>
      <c r="V244" s="43">
        <f t="shared" si="96"/>
        <v>0</v>
      </c>
      <c r="X244" s="61">
        <v>3700</v>
      </c>
      <c r="Y244" s="96">
        <v>3700</v>
      </c>
      <c r="Z244" s="96">
        <v>7400</v>
      </c>
      <c r="AA244" s="64">
        <v>7400</v>
      </c>
    </row>
    <row r="245" spans="1:27" x14ac:dyDescent="0.25">
      <c r="A245" s="71" t="s">
        <v>496</v>
      </c>
      <c r="B245" s="72" t="s">
        <v>497</v>
      </c>
      <c r="C245" s="107" t="s">
        <v>495</v>
      </c>
      <c r="D245" s="23">
        <v>1</v>
      </c>
      <c r="E245" s="24">
        <v>2</v>
      </c>
      <c r="F245" s="25">
        <v>1</v>
      </c>
      <c r="G245" s="61">
        <f t="shared" si="89"/>
        <v>3700</v>
      </c>
      <c r="H245" s="61">
        <f t="shared" si="90"/>
        <v>3700</v>
      </c>
      <c r="I245" s="61">
        <f t="shared" si="91"/>
        <v>7400</v>
      </c>
      <c r="J245" s="61">
        <f t="shared" si="92"/>
        <v>7400</v>
      </c>
      <c r="K245" s="10"/>
      <c r="L245" s="9" t="s">
        <v>83</v>
      </c>
      <c r="M245" s="65">
        <f t="shared" si="93"/>
        <v>0</v>
      </c>
      <c r="N245" s="66" t="s">
        <v>857</v>
      </c>
      <c r="O245" s="67">
        <v>5900</v>
      </c>
      <c r="P245" s="68">
        <f t="shared" si="94"/>
        <v>0.59459459459459452</v>
      </c>
      <c r="Q245" s="69">
        <f t="shared" si="88"/>
        <v>0</v>
      </c>
      <c r="R245" s="73">
        <v>59</v>
      </c>
      <c r="S245" s="87">
        <v>6.5</v>
      </c>
      <c r="T245" s="90">
        <v>1.9E-2</v>
      </c>
      <c r="U245" s="43">
        <f t="shared" si="95"/>
        <v>0</v>
      </c>
      <c r="V245" s="43">
        <f t="shared" si="96"/>
        <v>0</v>
      </c>
      <c r="X245" s="61">
        <v>3700</v>
      </c>
      <c r="Y245" s="96">
        <v>3700</v>
      </c>
      <c r="Z245" s="96">
        <v>7400</v>
      </c>
      <c r="AA245" s="64">
        <v>7400</v>
      </c>
    </row>
    <row r="246" spans="1:27" x14ac:dyDescent="0.25">
      <c r="A246" s="89" t="s">
        <v>498</v>
      </c>
      <c r="B246" s="72" t="s">
        <v>499</v>
      </c>
      <c r="C246" s="107" t="s">
        <v>495</v>
      </c>
      <c r="D246" s="23">
        <v>1</v>
      </c>
      <c r="E246" s="24">
        <v>2</v>
      </c>
      <c r="F246" s="25">
        <v>1</v>
      </c>
      <c r="G246" s="61">
        <f t="shared" si="89"/>
        <v>3700</v>
      </c>
      <c r="H246" s="61">
        <f t="shared" si="90"/>
        <v>3700</v>
      </c>
      <c r="I246" s="61">
        <f t="shared" si="91"/>
        <v>7400</v>
      </c>
      <c r="J246" s="61">
        <f t="shared" si="92"/>
        <v>7400</v>
      </c>
      <c r="K246" s="10"/>
      <c r="L246" s="9" t="s">
        <v>83</v>
      </c>
      <c r="M246" s="65">
        <f t="shared" si="93"/>
        <v>0</v>
      </c>
      <c r="N246" s="66" t="s">
        <v>857</v>
      </c>
      <c r="O246" s="67">
        <v>5900</v>
      </c>
      <c r="P246" s="68">
        <f t="shared" si="94"/>
        <v>0.59459459459459452</v>
      </c>
      <c r="Q246" s="69">
        <f t="shared" si="88"/>
        <v>0</v>
      </c>
      <c r="R246" s="73">
        <v>55</v>
      </c>
      <c r="S246" s="87">
        <v>6.5</v>
      </c>
      <c r="T246" s="90">
        <v>1.9E-2</v>
      </c>
      <c r="U246" s="43">
        <f t="shared" si="95"/>
        <v>0</v>
      </c>
      <c r="V246" s="43">
        <f t="shared" si="96"/>
        <v>0</v>
      </c>
      <c r="X246" s="61">
        <v>3700</v>
      </c>
      <c r="Y246" s="96">
        <v>3700</v>
      </c>
      <c r="Z246" s="96">
        <v>7400</v>
      </c>
      <c r="AA246" s="64">
        <v>7400</v>
      </c>
    </row>
    <row r="247" spans="1:27" x14ac:dyDescent="0.25">
      <c r="A247" s="89" t="s">
        <v>500</v>
      </c>
      <c r="B247" s="72" t="s">
        <v>501</v>
      </c>
      <c r="C247" s="107" t="s">
        <v>495</v>
      </c>
      <c r="D247" s="23">
        <v>1</v>
      </c>
      <c r="E247" s="24">
        <v>4</v>
      </c>
      <c r="F247" s="25">
        <v>1</v>
      </c>
      <c r="G247" s="61">
        <f t="shared" si="89"/>
        <v>3700</v>
      </c>
      <c r="H247" s="61">
        <f t="shared" si="90"/>
        <v>3700</v>
      </c>
      <c r="I247" s="61">
        <f t="shared" si="91"/>
        <v>14800</v>
      </c>
      <c r="J247" s="61">
        <f t="shared" si="92"/>
        <v>14800</v>
      </c>
      <c r="K247" s="10"/>
      <c r="L247" s="9" t="s">
        <v>83</v>
      </c>
      <c r="M247" s="65">
        <f t="shared" si="93"/>
        <v>0</v>
      </c>
      <c r="N247" s="66" t="s">
        <v>857</v>
      </c>
      <c r="O247" s="67">
        <v>5900</v>
      </c>
      <c r="P247" s="68">
        <f t="shared" si="94"/>
        <v>0.59459459459459452</v>
      </c>
      <c r="Q247" s="69">
        <f t="shared" si="88"/>
        <v>0</v>
      </c>
      <c r="R247" s="73">
        <v>26</v>
      </c>
      <c r="S247" s="74">
        <v>5.25</v>
      </c>
      <c r="T247" s="75">
        <v>1.7899999999999999E-2</v>
      </c>
      <c r="U247" s="43">
        <f t="shared" si="95"/>
        <v>0</v>
      </c>
      <c r="V247" s="43">
        <f t="shared" si="96"/>
        <v>0</v>
      </c>
      <c r="X247" s="61">
        <v>3700</v>
      </c>
      <c r="Y247" s="96">
        <v>3700</v>
      </c>
      <c r="Z247" s="96">
        <v>14800</v>
      </c>
      <c r="AA247" s="64">
        <v>14800</v>
      </c>
    </row>
    <row r="248" spans="1:27" x14ac:dyDescent="0.25">
      <c r="A248" s="113" t="s">
        <v>817</v>
      </c>
      <c r="B248" s="72" t="s">
        <v>819</v>
      </c>
      <c r="C248" s="108" t="s">
        <v>818</v>
      </c>
      <c r="D248" s="23">
        <v>1</v>
      </c>
      <c r="E248" s="24">
        <v>2</v>
      </c>
      <c r="F248" s="25">
        <v>1</v>
      </c>
      <c r="G248" s="61">
        <f t="shared" si="89"/>
        <v>5200</v>
      </c>
      <c r="H248" s="61">
        <f t="shared" si="90"/>
        <v>5200</v>
      </c>
      <c r="I248" s="61">
        <f t="shared" si="91"/>
        <v>10400</v>
      </c>
      <c r="J248" s="61">
        <f t="shared" si="92"/>
        <v>10400</v>
      </c>
      <c r="K248" s="10"/>
      <c r="L248" s="9" t="s">
        <v>83</v>
      </c>
      <c r="M248" s="65">
        <f t="shared" si="93"/>
        <v>0</v>
      </c>
      <c r="N248" s="66" t="s">
        <v>857</v>
      </c>
      <c r="O248" s="67">
        <v>7900</v>
      </c>
      <c r="P248" s="68">
        <f t="shared" si="94"/>
        <v>0.51923076923076916</v>
      </c>
      <c r="Q248" s="69">
        <f t="shared" si="88"/>
        <v>0</v>
      </c>
      <c r="R248" s="73">
        <v>17</v>
      </c>
      <c r="S248" s="86">
        <v>8.5</v>
      </c>
      <c r="T248" s="111">
        <v>2.1499999999999998E-2</v>
      </c>
      <c r="U248" s="43">
        <f t="shared" si="95"/>
        <v>0</v>
      </c>
      <c r="V248" s="43">
        <f t="shared" si="96"/>
        <v>0</v>
      </c>
      <c r="X248" s="61">
        <v>5200</v>
      </c>
      <c r="Y248" s="96">
        <v>5200</v>
      </c>
      <c r="Z248" s="96">
        <v>10400</v>
      </c>
      <c r="AA248" s="64">
        <v>10400</v>
      </c>
    </row>
    <row r="249" spans="1:27" x14ac:dyDescent="0.25">
      <c r="A249" s="89" t="s">
        <v>502</v>
      </c>
      <c r="B249" s="72" t="s">
        <v>503</v>
      </c>
      <c r="C249" s="107" t="s">
        <v>504</v>
      </c>
      <c r="D249" s="23">
        <v>1</v>
      </c>
      <c r="E249" s="24">
        <v>2</v>
      </c>
      <c r="F249" s="25">
        <v>1</v>
      </c>
      <c r="G249" s="61">
        <f t="shared" si="89"/>
        <v>4600</v>
      </c>
      <c r="H249" s="61">
        <f t="shared" si="90"/>
        <v>4600</v>
      </c>
      <c r="I249" s="61">
        <f t="shared" si="91"/>
        <v>9200</v>
      </c>
      <c r="J249" s="61">
        <f t="shared" si="92"/>
        <v>9200</v>
      </c>
      <c r="K249" s="10"/>
      <c r="L249" s="9" t="s">
        <v>83</v>
      </c>
      <c r="M249" s="65">
        <f t="shared" si="93"/>
        <v>0</v>
      </c>
      <c r="N249" s="66" t="s">
        <v>857</v>
      </c>
      <c r="O249" s="67">
        <v>6900</v>
      </c>
      <c r="P249" s="68">
        <f t="shared" si="94"/>
        <v>0.5</v>
      </c>
      <c r="Q249" s="69">
        <f t="shared" si="88"/>
        <v>0</v>
      </c>
      <c r="R249" s="73">
        <v>66</v>
      </c>
      <c r="S249" s="87">
        <v>8.5</v>
      </c>
      <c r="T249" s="75">
        <v>2.1499999999999998E-2</v>
      </c>
      <c r="U249" s="43">
        <f t="shared" si="95"/>
        <v>0</v>
      </c>
      <c r="V249" s="43">
        <f t="shared" si="96"/>
        <v>0</v>
      </c>
      <c r="X249" s="61">
        <v>4600</v>
      </c>
      <c r="Y249" s="96">
        <v>4600</v>
      </c>
      <c r="Z249" s="96">
        <v>9200</v>
      </c>
      <c r="AA249" s="64">
        <v>9200</v>
      </c>
    </row>
    <row r="250" spans="1:27" x14ac:dyDescent="0.25">
      <c r="A250" s="89" t="s">
        <v>505</v>
      </c>
      <c r="B250" s="72" t="s">
        <v>506</v>
      </c>
      <c r="C250" s="107" t="s">
        <v>833</v>
      </c>
      <c r="D250" s="23">
        <v>1</v>
      </c>
      <c r="E250" s="24">
        <v>4</v>
      </c>
      <c r="F250" s="25">
        <v>1</v>
      </c>
      <c r="G250" s="61">
        <f t="shared" si="89"/>
        <v>2700</v>
      </c>
      <c r="H250" s="61">
        <f t="shared" si="90"/>
        <v>2700</v>
      </c>
      <c r="I250" s="61">
        <f t="shared" si="91"/>
        <v>10800</v>
      </c>
      <c r="J250" s="61">
        <f t="shared" si="92"/>
        <v>10800</v>
      </c>
      <c r="K250" s="10"/>
      <c r="L250" s="9" t="s">
        <v>83</v>
      </c>
      <c r="M250" s="65">
        <f t="shared" si="93"/>
        <v>0</v>
      </c>
      <c r="N250" s="66" t="s">
        <v>857</v>
      </c>
      <c r="O250" s="67">
        <v>4900</v>
      </c>
      <c r="P250" s="68">
        <f t="shared" si="94"/>
        <v>0.81481481481481488</v>
      </c>
      <c r="Q250" s="69">
        <f t="shared" si="88"/>
        <v>0</v>
      </c>
      <c r="R250" s="73">
        <v>63</v>
      </c>
      <c r="S250" s="74">
        <v>5.25</v>
      </c>
      <c r="T250" s="75">
        <v>1.23E-2</v>
      </c>
      <c r="U250" s="43">
        <f t="shared" si="95"/>
        <v>0</v>
      </c>
      <c r="V250" s="43">
        <f t="shared" si="96"/>
        <v>0</v>
      </c>
      <c r="X250" s="61">
        <v>2700</v>
      </c>
      <c r="Y250" s="96">
        <v>2700</v>
      </c>
      <c r="Z250" s="96">
        <v>10800</v>
      </c>
      <c r="AA250" s="64">
        <v>10800</v>
      </c>
    </row>
    <row r="251" spans="1:27" x14ac:dyDescent="0.25">
      <c r="A251" s="89" t="s">
        <v>507</v>
      </c>
      <c r="B251" s="72" t="s">
        <v>508</v>
      </c>
      <c r="C251" s="107" t="s">
        <v>509</v>
      </c>
      <c r="D251" s="23">
        <v>1</v>
      </c>
      <c r="E251" s="24">
        <v>4</v>
      </c>
      <c r="F251" s="25">
        <v>1</v>
      </c>
      <c r="G251" s="61">
        <f t="shared" si="89"/>
        <v>3200</v>
      </c>
      <c r="H251" s="61">
        <f t="shared" si="90"/>
        <v>3200</v>
      </c>
      <c r="I251" s="61">
        <f t="shared" si="91"/>
        <v>12800</v>
      </c>
      <c r="J251" s="61">
        <f t="shared" si="92"/>
        <v>12800</v>
      </c>
      <c r="K251" s="10"/>
      <c r="L251" s="9" t="s">
        <v>83</v>
      </c>
      <c r="M251" s="65">
        <f t="shared" si="93"/>
        <v>0</v>
      </c>
      <c r="N251" s="66" t="s">
        <v>857</v>
      </c>
      <c r="O251" s="67">
        <v>4900</v>
      </c>
      <c r="P251" s="68">
        <f t="shared" si="94"/>
        <v>0.53125</v>
      </c>
      <c r="Q251" s="69">
        <f t="shared" si="88"/>
        <v>0</v>
      </c>
      <c r="R251" s="73">
        <v>33</v>
      </c>
      <c r="S251" s="74">
        <v>5.25</v>
      </c>
      <c r="T251" s="75">
        <v>1.23E-2</v>
      </c>
      <c r="U251" s="43">
        <f t="shared" si="95"/>
        <v>0</v>
      </c>
      <c r="V251" s="43">
        <f t="shared" si="96"/>
        <v>0</v>
      </c>
      <c r="X251" s="61">
        <v>3200</v>
      </c>
      <c r="Y251" s="96">
        <v>3200</v>
      </c>
      <c r="Z251" s="96">
        <v>12800</v>
      </c>
      <c r="AA251" s="64">
        <v>12800</v>
      </c>
    </row>
    <row r="252" spans="1:27" x14ac:dyDescent="0.25">
      <c r="A252" s="89" t="s">
        <v>510</v>
      </c>
      <c r="B252" s="72" t="s">
        <v>511</v>
      </c>
      <c r="C252" s="107" t="s">
        <v>484</v>
      </c>
      <c r="D252" s="23">
        <v>1</v>
      </c>
      <c r="E252" s="24">
        <v>4</v>
      </c>
      <c r="F252" s="25">
        <v>1</v>
      </c>
      <c r="G252" s="61">
        <f t="shared" si="89"/>
        <v>3100</v>
      </c>
      <c r="H252" s="61">
        <f t="shared" si="90"/>
        <v>3100</v>
      </c>
      <c r="I252" s="61">
        <f t="shared" si="91"/>
        <v>12400</v>
      </c>
      <c r="J252" s="61">
        <f t="shared" si="92"/>
        <v>12400</v>
      </c>
      <c r="K252" s="10"/>
      <c r="L252" s="9" t="s">
        <v>83</v>
      </c>
      <c r="M252" s="65">
        <f t="shared" si="93"/>
        <v>0</v>
      </c>
      <c r="N252" s="66" t="s">
        <v>857</v>
      </c>
      <c r="O252" s="67">
        <v>4900</v>
      </c>
      <c r="P252" s="68">
        <f t="shared" si="94"/>
        <v>0.58064516129032251</v>
      </c>
      <c r="Q252" s="69">
        <f t="shared" si="88"/>
        <v>0</v>
      </c>
      <c r="R252" s="73">
        <v>56</v>
      </c>
      <c r="S252" s="106">
        <v>5</v>
      </c>
      <c r="T252" s="90">
        <v>1.4999999999999999E-2</v>
      </c>
      <c r="U252" s="43">
        <f t="shared" si="95"/>
        <v>0</v>
      </c>
      <c r="V252" s="43">
        <f t="shared" si="96"/>
        <v>0</v>
      </c>
      <c r="X252" s="61">
        <v>3100</v>
      </c>
      <c r="Y252" s="96">
        <v>3100</v>
      </c>
      <c r="Z252" s="96">
        <v>12400</v>
      </c>
      <c r="AA252" s="64">
        <v>12400</v>
      </c>
    </row>
    <row r="253" spans="1:27" x14ac:dyDescent="0.25">
      <c r="A253" s="89" t="s">
        <v>512</v>
      </c>
      <c r="B253" s="72" t="s">
        <v>513</v>
      </c>
      <c r="C253" s="107" t="s">
        <v>484</v>
      </c>
      <c r="D253" s="23">
        <v>1</v>
      </c>
      <c r="E253" s="24">
        <v>4</v>
      </c>
      <c r="F253" s="25">
        <v>1</v>
      </c>
      <c r="G253" s="61">
        <f t="shared" si="89"/>
        <v>3100</v>
      </c>
      <c r="H253" s="61">
        <f t="shared" si="90"/>
        <v>3100</v>
      </c>
      <c r="I253" s="61">
        <f t="shared" si="91"/>
        <v>12400</v>
      </c>
      <c r="J253" s="61">
        <f t="shared" si="92"/>
        <v>12400</v>
      </c>
      <c r="K253" s="10"/>
      <c r="L253" s="9" t="s">
        <v>83</v>
      </c>
      <c r="M253" s="65">
        <f t="shared" si="93"/>
        <v>0</v>
      </c>
      <c r="N253" s="66" t="s">
        <v>857</v>
      </c>
      <c r="O253" s="67">
        <v>4900</v>
      </c>
      <c r="P253" s="68">
        <f t="shared" si="94"/>
        <v>0.58064516129032251</v>
      </c>
      <c r="Q253" s="69">
        <f t="shared" si="88"/>
        <v>0</v>
      </c>
      <c r="R253" s="73">
        <v>26</v>
      </c>
      <c r="S253" s="106">
        <v>5</v>
      </c>
      <c r="T253" s="90">
        <v>1.4999999999999999E-2</v>
      </c>
      <c r="U253" s="43">
        <f t="shared" si="95"/>
        <v>0</v>
      </c>
      <c r="V253" s="43">
        <f t="shared" si="96"/>
        <v>0</v>
      </c>
      <c r="X253" s="61">
        <v>3100</v>
      </c>
      <c r="Y253" s="96">
        <v>3100</v>
      </c>
      <c r="Z253" s="96">
        <v>12400</v>
      </c>
      <c r="AA253" s="64">
        <v>12400</v>
      </c>
    </row>
    <row r="254" spans="1:27" x14ac:dyDescent="0.25">
      <c r="A254" s="113" t="s">
        <v>813</v>
      </c>
      <c r="B254" s="109" t="s">
        <v>841</v>
      </c>
      <c r="C254" s="107" t="s">
        <v>509</v>
      </c>
      <c r="D254" s="23">
        <v>1</v>
      </c>
      <c r="E254" s="24">
        <v>4</v>
      </c>
      <c r="F254" s="25">
        <v>1</v>
      </c>
      <c r="G254" s="61">
        <f t="shared" si="89"/>
        <v>2700</v>
      </c>
      <c r="H254" s="61">
        <f t="shared" si="90"/>
        <v>2700</v>
      </c>
      <c r="I254" s="61">
        <f t="shared" si="91"/>
        <v>10800</v>
      </c>
      <c r="J254" s="61">
        <f t="shared" si="92"/>
        <v>10800</v>
      </c>
      <c r="K254" s="10"/>
      <c r="L254" s="9" t="s">
        <v>83</v>
      </c>
      <c r="M254" s="65">
        <f t="shared" si="93"/>
        <v>0</v>
      </c>
      <c r="N254" s="66" t="s">
        <v>857</v>
      </c>
      <c r="O254" s="67">
        <v>4900</v>
      </c>
      <c r="P254" s="68">
        <f t="shared" si="94"/>
        <v>0.81481481481481488</v>
      </c>
      <c r="Q254" s="69">
        <f t="shared" si="88"/>
        <v>0</v>
      </c>
      <c r="R254" s="73">
        <v>44</v>
      </c>
      <c r="S254" s="110">
        <v>3.25</v>
      </c>
      <c r="T254" s="111">
        <v>1.06E-2</v>
      </c>
      <c r="U254" s="43">
        <f t="shared" si="95"/>
        <v>0</v>
      </c>
      <c r="V254" s="43">
        <f t="shared" si="96"/>
        <v>0</v>
      </c>
      <c r="X254" s="61">
        <v>2700</v>
      </c>
      <c r="Y254" s="96">
        <v>2700</v>
      </c>
      <c r="Z254" s="96">
        <v>10800</v>
      </c>
      <c r="AA254" s="64">
        <v>10800</v>
      </c>
    </row>
    <row r="255" spans="1:27" x14ac:dyDescent="0.25">
      <c r="A255" s="89" t="s">
        <v>514</v>
      </c>
      <c r="B255" s="72" t="s">
        <v>515</v>
      </c>
      <c r="C255" s="107" t="s">
        <v>509</v>
      </c>
      <c r="D255" s="23">
        <v>1</v>
      </c>
      <c r="E255" s="24">
        <v>4</v>
      </c>
      <c r="F255" s="25">
        <v>1</v>
      </c>
      <c r="G255" s="61">
        <f t="shared" si="89"/>
        <v>3200</v>
      </c>
      <c r="H255" s="61">
        <f t="shared" si="90"/>
        <v>3200</v>
      </c>
      <c r="I255" s="61">
        <f t="shared" si="91"/>
        <v>12800</v>
      </c>
      <c r="J255" s="61">
        <f t="shared" si="92"/>
        <v>12800</v>
      </c>
      <c r="K255" s="10"/>
      <c r="L255" s="9" t="s">
        <v>83</v>
      </c>
      <c r="M255" s="65">
        <f t="shared" si="93"/>
        <v>0</v>
      </c>
      <c r="N255" s="66" t="s">
        <v>857</v>
      </c>
      <c r="O255" s="67">
        <v>5900</v>
      </c>
      <c r="P255" s="68">
        <f t="shared" si="94"/>
        <v>0.84375</v>
      </c>
      <c r="Q255" s="69">
        <f t="shared" si="88"/>
        <v>0</v>
      </c>
      <c r="R255" s="73">
        <v>32</v>
      </c>
      <c r="S255" s="74">
        <v>5.25</v>
      </c>
      <c r="T255" s="75">
        <v>1.23E-2</v>
      </c>
      <c r="U255" s="43">
        <f t="shared" si="95"/>
        <v>0</v>
      </c>
      <c r="V255" s="43">
        <f t="shared" si="96"/>
        <v>0</v>
      </c>
      <c r="X255" s="61">
        <v>3200</v>
      </c>
      <c r="Y255" s="96">
        <v>3200</v>
      </c>
      <c r="Z255" s="96">
        <v>12800</v>
      </c>
      <c r="AA255" s="64">
        <v>12800</v>
      </c>
    </row>
    <row r="256" spans="1:27" x14ac:dyDescent="0.25">
      <c r="A256" s="89" t="s">
        <v>516</v>
      </c>
      <c r="B256" s="72" t="s">
        <v>517</v>
      </c>
      <c r="C256" s="107" t="s">
        <v>509</v>
      </c>
      <c r="D256" s="23">
        <v>1</v>
      </c>
      <c r="E256" s="24">
        <v>4</v>
      </c>
      <c r="F256" s="25">
        <v>1</v>
      </c>
      <c r="G256" s="61">
        <f t="shared" si="89"/>
        <v>3200</v>
      </c>
      <c r="H256" s="61">
        <f t="shared" si="90"/>
        <v>3200</v>
      </c>
      <c r="I256" s="61">
        <f t="shared" si="91"/>
        <v>12800</v>
      </c>
      <c r="J256" s="61">
        <f t="shared" si="92"/>
        <v>12800</v>
      </c>
      <c r="K256" s="10"/>
      <c r="L256" s="9" t="s">
        <v>83</v>
      </c>
      <c r="M256" s="65">
        <f t="shared" si="93"/>
        <v>0</v>
      </c>
      <c r="N256" s="66" t="s">
        <v>857</v>
      </c>
      <c r="O256" s="67">
        <v>5900</v>
      </c>
      <c r="P256" s="68">
        <f t="shared" si="94"/>
        <v>0.84375</v>
      </c>
      <c r="Q256" s="69">
        <f t="shared" si="88"/>
        <v>0</v>
      </c>
      <c r="R256" s="73">
        <v>30</v>
      </c>
      <c r="S256" s="74">
        <v>3.25</v>
      </c>
      <c r="T256" s="75">
        <v>1.06E-2</v>
      </c>
      <c r="U256" s="43">
        <f t="shared" si="95"/>
        <v>0</v>
      </c>
      <c r="V256" s="43">
        <f t="shared" si="96"/>
        <v>0</v>
      </c>
      <c r="X256" s="61">
        <v>3200</v>
      </c>
      <c r="Y256" s="96">
        <v>3200</v>
      </c>
      <c r="Z256" s="96">
        <v>12800</v>
      </c>
      <c r="AA256" s="64">
        <v>12800</v>
      </c>
    </row>
    <row r="257" spans="1:27" x14ac:dyDescent="0.25">
      <c r="A257" s="71" t="s">
        <v>518</v>
      </c>
      <c r="B257" s="72" t="s">
        <v>519</v>
      </c>
      <c r="C257" s="107" t="s">
        <v>509</v>
      </c>
      <c r="D257" s="23">
        <v>1</v>
      </c>
      <c r="E257" s="24">
        <v>4</v>
      </c>
      <c r="F257" s="25">
        <v>1</v>
      </c>
      <c r="G257" s="61">
        <f t="shared" si="89"/>
        <v>3200</v>
      </c>
      <c r="H257" s="61">
        <f t="shared" si="90"/>
        <v>3200</v>
      </c>
      <c r="I257" s="61">
        <f t="shared" si="91"/>
        <v>12800</v>
      </c>
      <c r="J257" s="61">
        <f t="shared" si="92"/>
        <v>12800</v>
      </c>
      <c r="K257" s="10"/>
      <c r="L257" s="9" t="s">
        <v>83</v>
      </c>
      <c r="M257" s="65">
        <f t="shared" si="93"/>
        <v>0</v>
      </c>
      <c r="N257" s="66" t="s">
        <v>857</v>
      </c>
      <c r="O257" s="67">
        <v>5900</v>
      </c>
      <c r="P257" s="68">
        <f t="shared" si="94"/>
        <v>0.84375</v>
      </c>
      <c r="Q257" s="69">
        <f t="shared" si="88"/>
        <v>0</v>
      </c>
      <c r="R257" s="73">
        <v>38</v>
      </c>
      <c r="S257" s="74">
        <v>3.75</v>
      </c>
      <c r="T257" s="90">
        <v>1.0999999999999999E-2</v>
      </c>
      <c r="U257" s="43">
        <f t="shared" si="95"/>
        <v>0</v>
      </c>
      <c r="V257" s="43">
        <f t="shared" si="96"/>
        <v>0</v>
      </c>
      <c r="X257" s="61">
        <v>3200</v>
      </c>
      <c r="Y257" s="96">
        <v>3200</v>
      </c>
      <c r="Z257" s="96">
        <v>12800</v>
      </c>
      <c r="AA257" s="64">
        <v>12800</v>
      </c>
    </row>
    <row r="258" spans="1:27" x14ac:dyDescent="0.25">
      <c r="A258" s="89" t="s">
        <v>520</v>
      </c>
      <c r="B258" s="72" t="s">
        <v>521</v>
      </c>
      <c r="C258" s="107" t="s">
        <v>522</v>
      </c>
      <c r="D258" s="23">
        <v>1</v>
      </c>
      <c r="E258" s="24">
        <v>2</v>
      </c>
      <c r="F258" s="25">
        <v>1</v>
      </c>
      <c r="G258" s="61">
        <f t="shared" si="89"/>
        <v>5100</v>
      </c>
      <c r="H258" s="61">
        <f t="shared" si="90"/>
        <v>5100</v>
      </c>
      <c r="I258" s="61">
        <f t="shared" si="91"/>
        <v>10200</v>
      </c>
      <c r="J258" s="61">
        <f t="shared" si="92"/>
        <v>10200</v>
      </c>
      <c r="K258" s="10"/>
      <c r="L258" s="9" t="s">
        <v>83</v>
      </c>
      <c r="M258" s="65">
        <f t="shared" si="93"/>
        <v>0</v>
      </c>
      <c r="N258" s="66" t="s">
        <v>857</v>
      </c>
      <c r="O258" s="67">
        <v>7900</v>
      </c>
      <c r="P258" s="68">
        <f t="shared" si="94"/>
        <v>0.5490196078431373</v>
      </c>
      <c r="Q258" s="69">
        <f t="shared" si="88"/>
        <v>0</v>
      </c>
      <c r="R258" s="73">
        <v>41</v>
      </c>
      <c r="S258" s="87">
        <v>8.5</v>
      </c>
      <c r="T258" s="75">
        <v>2.1499999999999998E-2</v>
      </c>
      <c r="U258" s="43">
        <f t="shared" si="95"/>
        <v>0</v>
      </c>
      <c r="V258" s="43">
        <f t="shared" si="96"/>
        <v>0</v>
      </c>
      <c r="X258" s="61">
        <v>5100</v>
      </c>
      <c r="Y258" s="96">
        <v>5100</v>
      </c>
      <c r="Z258" s="96">
        <v>10200</v>
      </c>
      <c r="AA258" s="64">
        <v>10200</v>
      </c>
    </row>
    <row r="259" spans="1:27" x14ac:dyDescent="0.25">
      <c r="A259" s="89" t="s">
        <v>523</v>
      </c>
      <c r="B259" s="72" t="s">
        <v>524</v>
      </c>
      <c r="C259" s="107" t="s">
        <v>522</v>
      </c>
      <c r="D259" s="23">
        <v>1</v>
      </c>
      <c r="E259" s="24">
        <v>4</v>
      </c>
      <c r="F259" s="25">
        <v>1</v>
      </c>
      <c r="G259" s="61">
        <f t="shared" si="89"/>
        <v>4500</v>
      </c>
      <c r="H259" s="61">
        <f t="shared" si="90"/>
        <v>4500</v>
      </c>
      <c r="I259" s="61">
        <f t="shared" si="91"/>
        <v>18000</v>
      </c>
      <c r="J259" s="61">
        <f t="shared" si="92"/>
        <v>18000</v>
      </c>
      <c r="K259" s="10"/>
      <c r="L259" s="9" t="s">
        <v>83</v>
      </c>
      <c r="M259" s="65">
        <f t="shared" si="93"/>
        <v>0</v>
      </c>
      <c r="N259" s="66" t="s">
        <v>857</v>
      </c>
      <c r="O259" s="67">
        <v>6900</v>
      </c>
      <c r="P259" s="68">
        <f t="shared" si="94"/>
        <v>0.53333333333333344</v>
      </c>
      <c r="Q259" s="69">
        <f t="shared" si="88"/>
        <v>0</v>
      </c>
      <c r="R259" s="73">
        <v>47</v>
      </c>
      <c r="S259" s="74">
        <v>4.25</v>
      </c>
      <c r="T259" s="75">
        <v>1.0500000000000001E-2</v>
      </c>
      <c r="U259" s="43">
        <f t="shared" si="95"/>
        <v>0</v>
      </c>
      <c r="V259" s="43">
        <f t="shared" si="96"/>
        <v>0</v>
      </c>
      <c r="X259" s="61">
        <v>4500</v>
      </c>
      <c r="Y259" s="96">
        <v>4500</v>
      </c>
      <c r="Z259" s="96">
        <v>18000</v>
      </c>
      <c r="AA259" s="64">
        <v>18000</v>
      </c>
    </row>
    <row r="260" spans="1:27" x14ac:dyDescent="0.25">
      <c r="A260" s="89" t="s">
        <v>525</v>
      </c>
      <c r="B260" s="72" t="s">
        <v>526</v>
      </c>
      <c r="C260" s="107" t="s">
        <v>522</v>
      </c>
      <c r="D260" s="23">
        <v>1</v>
      </c>
      <c r="E260" s="24">
        <v>4</v>
      </c>
      <c r="F260" s="25">
        <v>1</v>
      </c>
      <c r="G260" s="61">
        <f t="shared" si="89"/>
        <v>4500</v>
      </c>
      <c r="H260" s="61">
        <f t="shared" si="90"/>
        <v>4500</v>
      </c>
      <c r="I260" s="61">
        <f t="shared" si="91"/>
        <v>18000</v>
      </c>
      <c r="J260" s="61">
        <f t="shared" si="92"/>
        <v>18000</v>
      </c>
      <c r="K260" s="10"/>
      <c r="L260" s="9" t="s">
        <v>83</v>
      </c>
      <c r="M260" s="65">
        <f t="shared" si="93"/>
        <v>0</v>
      </c>
      <c r="N260" s="66" t="s">
        <v>857</v>
      </c>
      <c r="O260" s="67">
        <v>6900</v>
      </c>
      <c r="P260" s="68">
        <f t="shared" si="94"/>
        <v>0.53333333333333344</v>
      </c>
      <c r="Q260" s="69">
        <f t="shared" si="88"/>
        <v>0</v>
      </c>
      <c r="R260" s="73">
        <v>45</v>
      </c>
      <c r="S260" s="74">
        <v>4.25</v>
      </c>
      <c r="T260" s="75">
        <v>1.0500000000000001E-2</v>
      </c>
      <c r="U260" s="43">
        <f t="shared" si="95"/>
        <v>0</v>
      </c>
      <c r="V260" s="43">
        <f t="shared" si="96"/>
        <v>0</v>
      </c>
      <c r="X260" s="61">
        <v>4500</v>
      </c>
      <c r="Y260" s="96">
        <v>4500</v>
      </c>
      <c r="Z260" s="96">
        <v>18000</v>
      </c>
      <c r="AA260" s="64">
        <v>18000</v>
      </c>
    </row>
    <row r="261" spans="1:27" x14ac:dyDescent="0.25">
      <c r="A261" s="71" t="s">
        <v>527</v>
      </c>
      <c r="B261" s="72" t="s">
        <v>528</v>
      </c>
      <c r="C261" s="107" t="s">
        <v>522</v>
      </c>
      <c r="D261" s="23">
        <v>1</v>
      </c>
      <c r="E261" s="24">
        <v>2</v>
      </c>
      <c r="F261" s="25">
        <v>1</v>
      </c>
      <c r="G261" s="61">
        <f t="shared" si="89"/>
        <v>5100</v>
      </c>
      <c r="H261" s="61">
        <f t="shared" si="90"/>
        <v>5100</v>
      </c>
      <c r="I261" s="61">
        <f t="shared" si="91"/>
        <v>10200</v>
      </c>
      <c r="J261" s="61">
        <f t="shared" si="92"/>
        <v>10200</v>
      </c>
      <c r="K261" s="10"/>
      <c r="L261" s="9" t="s">
        <v>83</v>
      </c>
      <c r="M261" s="65">
        <f t="shared" si="93"/>
        <v>0</v>
      </c>
      <c r="N261" s="66" t="s">
        <v>857</v>
      </c>
      <c r="O261" s="67">
        <v>7900</v>
      </c>
      <c r="P261" s="68">
        <f t="shared" si="94"/>
        <v>0.5490196078431373</v>
      </c>
      <c r="Q261" s="69">
        <f t="shared" ref="Q261:Q301" si="97">(O261)*D261*K261</f>
        <v>0</v>
      </c>
      <c r="R261" s="73">
        <v>88</v>
      </c>
      <c r="S261" s="87">
        <v>8.5</v>
      </c>
      <c r="T261" s="75">
        <v>2.1499999999999998E-2</v>
      </c>
      <c r="U261" s="43">
        <f t="shared" si="95"/>
        <v>0</v>
      </c>
      <c r="V261" s="43">
        <f t="shared" si="96"/>
        <v>0</v>
      </c>
      <c r="X261" s="61">
        <v>5100</v>
      </c>
      <c r="Y261" s="96">
        <v>5100</v>
      </c>
      <c r="Z261" s="96">
        <v>10200</v>
      </c>
      <c r="AA261" s="64">
        <v>10200</v>
      </c>
    </row>
    <row r="262" spans="1:27" x14ac:dyDescent="0.25">
      <c r="A262" s="89" t="s">
        <v>529</v>
      </c>
      <c r="B262" s="72" t="s">
        <v>530</v>
      </c>
      <c r="C262" s="107" t="s">
        <v>522</v>
      </c>
      <c r="D262" s="23">
        <v>1</v>
      </c>
      <c r="E262" s="24">
        <v>2</v>
      </c>
      <c r="F262" s="25">
        <v>1</v>
      </c>
      <c r="G262" s="61">
        <f t="shared" si="89"/>
        <v>5100</v>
      </c>
      <c r="H262" s="61">
        <f t="shared" si="90"/>
        <v>5100</v>
      </c>
      <c r="I262" s="61">
        <f t="shared" si="91"/>
        <v>10200</v>
      </c>
      <c r="J262" s="61">
        <f t="shared" si="92"/>
        <v>10200</v>
      </c>
      <c r="K262" s="10"/>
      <c r="L262" s="9" t="s">
        <v>83</v>
      </c>
      <c r="M262" s="65">
        <f t="shared" si="93"/>
        <v>0</v>
      </c>
      <c r="N262" s="66" t="s">
        <v>857</v>
      </c>
      <c r="O262" s="67">
        <v>7900</v>
      </c>
      <c r="P262" s="68">
        <f t="shared" si="94"/>
        <v>0.5490196078431373</v>
      </c>
      <c r="Q262" s="69">
        <f t="shared" si="97"/>
        <v>0</v>
      </c>
      <c r="R262" s="73">
        <v>107</v>
      </c>
      <c r="S262" s="87">
        <v>7.5</v>
      </c>
      <c r="T262" s="74">
        <v>0.02</v>
      </c>
      <c r="U262" s="43">
        <f t="shared" si="95"/>
        <v>0</v>
      </c>
      <c r="V262" s="43">
        <f t="shared" si="96"/>
        <v>0</v>
      </c>
      <c r="X262" s="61">
        <v>5100</v>
      </c>
      <c r="Y262" s="96">
        <v>5100</v>
      </c>
      <c r="Z262" s="96">
        <v>10200</v>
      </c>
      <c r="AA262" s="64">
        <v>10200</v>
      </c>
    </row>
    <row r="263" spans="1:27" x14ac:dyDescent="0.25">
      <c r="A263" s="89" t="s">
        <v>531</v>
      </c>
      <c r="B263" s="72" t="s">
        <v>532</v>
      </c>
      <c r="C263" s="107" t="s">
        <v>522</v>
      </c>
      <c r="D263" s="23">
        <v>1</v>
      </c>
      <c r="E263" s="24">
        <v>2</v>
      </c>
      <c r="F263" s="25">
        <v>1</v>
      </c>
      <c r="G263" s="61">
        <f t="shared" si="89"/>
        <v>5100</v>
      </c>
      <c r="H263" s="61">
        <f t="shared" si="90"/>
        <v>5100</v>
      </c>
      <c r="I263" s="61">
        <f t="shared" si="91"/>
        <v>10200</v>
      </c>
      <c r="J263" s="61">
        <f t="shared" si="92"/>
        <v>10200</v>
      </c>
      <c r="K263" s="10"/>
      <c r="L263" s="9" t="s">
        <v>83</v>
      </c>
      <c r="M263" s="65">
        <f t="shared" si="93"/>
        <v>0</v>
      </c>
      <c r="N263" s="66" t="s">
        <v>857</v>
      </c>
      <c r="O263" s="67">
        <v>7900</v>
      </c>
      <c r="P263" s="68">
        <f t="shared" si="94"/>
        <v>0.5490196078431373</v>
      </c>
      <c r="Q263" s="69">
        <f t="shared" si="97"/>
        <v>0</v>
      </c>
      <c r="R263" s="73">
        <v>34</v>
      </c>
      <c r="S263" s="87">
        <v>8.5</v>
      </c>
      <c r="T263" s="75">
        <v>2.1499999999999998E-2</v>
      </c>
      <c r="U263" s="43">
        <f t="shared" si="95"/>
        <v>0</v>
      </c>
      <c r="V263" s="43">
        <f t="shared" si="96"/>
        <v>0</v>
      </c>
      <c r="X263" s="61">
        <v>5100</v>
      </c>
      <c r="Y263" s="96">
        <v>5100</v>
      </c>
      <c r="Z263" s="96">
        <v>10200</v>
      </c>
      <c r="AA263" s="64">
        <v>10200</v>
      </c>
    </row>
    <row r="264" spans="1:27" x14ac:dyDescent="0.25">
      <c r="A264" s="113" t="s">
        <v>820</v>
      </c>
      <c r="B264" s="109" t="s">
        <v>842</v>
      </c>
      <c r="C264" s="107" t="s">
        <v>821</v>
      </c>
      <c r="D264" s="23">
        <v>1</v>
      </c>
      <c r="E264" s="24">
        <v>2</v>
      </c>
      <c r="F264" s="25">
        <v>1</v>
      </c>
      <c r="G264" s="61">
        <f t="shared" si="89"/>
        <v>3700</v>
      </c>
      <c r="H264" s="61">
        <f t="shared" si="90"/>
        <v>3700</v>
      </c>
      <c r="I264" s="61">
        <f t="shared" si="91"/>
        <v>7400</v>
      </c>
      <c r="J264" s="61">
        <f t="shared" si="92"/>
        <v>7400</v>
      </c>
      <c r="K264" s="10"/>
      <c r="L264" s="9" t="s">
        <v>83</v>
      </c>
      <c r="M264" s="65">
        <f t="shared" si="93"/>
        <v>0</v>
      </c>
      <c r="N264" s="66" t="s">
        <v>857</v>
      </c>
      <c r="O264" s="67">
        <v>5900</v>
      </c>
      <c r="P264" s="68">
        <f t="shared" si="94"/>
        <v>0.59459459459459452</v>
      </c>
      <c r="Q264" s="69">
        <f t="shared" si="97"/>
        <v>0</v>
      </c>
      <c r="R264" s="73">
        <v>32</v>
      </c>
      <c r="S264" s="58">
        <v>7.5</v>
      </c>
      <c r="T264" s="58">
        <v>0.02</v>
      </c>
      <c r="U264" s="43">
        <f t="shared" si="95"/>
        <v>0</v>
      </c>
      <c r="V264" s="43">
        <f t="shared" si="96"/>
        <v>0</v>
      </c>
      <c r="X264" s="61">
        <v>3700</v>
      </c>
      <c r="Y264" s="96">
        <v>3700</v>
      </c>
      <c r="Z264" s="96">
        <v>7400</v>
      </c>
      <c r="AA264" s="64">
        <v>7400</v>
      </c>
    </row>
    <row r="265" spans="1:27" x14ac:dyDescent="0.25">
      <c r="A265" s="71" t="s">
        <v>533</v>
      </c>
      <c r="B265" s="72" t="s">
        <v>534</v>
      </c>
      <c r="C265" s="107" t="s">
        <v>522</v>
      </c>
      <c r="D265" s="23">
        <v>1</v>
      </c>
      <c r="E265" s="24">
        <v>2</v>
      </c>
      <c r="F265" s="25">
        <v>1</v>
      </c>
      <c r="G265" s="61">
        <f t="shared" si="89"/>
        <v>5100</v>
      </c>
      <c r="H265" s="61">
        <f t="shared" si="90"/>
        <v>5100</v>
      </c>
      <c r="I265" s="61">
        <f t="shared" si="91"/>
        <v>10200</v>
      </c>
      <c r="J265" s="61">
        <f t="shared" si="92"/>
        <v>10200</v>
      </c>
      <c r="K265" s="10"/>
      <c r="L265" s="9" t="s">
        <v>83</v>
      </c>
      <c r="M265" s="65">
        <f t="shared" si="93"/>
        <v>0</v>
      </c>
      <c r="N265" s="66" t="s">
        <v>857</v>
      </c>
      <c r="O265" s="67">
        <v>7900</v>
      </c>
      <c r="P265" s="68">
        <f t="shared" si="94"/>
        <v>0.5490196078431373</v>
      </c>
      <c r="Q265" s="69">
        <f t="shared" si="97"/>
        <v>0</v>
      </c>
      <c r="R265" s="73">
        <v>27</v>
      </c>
      <c r="S265" s="87">
        <v>7.5</v>
      </c>
      <c r="T265" s="74">
        <v>0.02</v>
      </c>
      <c r="U265" s="43">
        <f t="shared" si="95"/>
        <v>0</v>
      </c>
      <c r="V265" s="43">
        <f t="shared" si="96"/>
        <v>0</v>
      </c>
      <c r="X265" s="61">
        <v>5100</v>
      </c>
      <c r="Y265" s="96">
        <v>5100</v>
      </c>
      <c r="Z265" s="96">
        <v>10200</v>
      </c>
      <c r="AA265" s="64">
        <v>10200</v>
      </c>
    </row>
    <row r="266" spans="1:27" x14ac:dyDescent="0.25">
      <c r="A266" s="89" t="s">
        <v>535</v>
      </c>
      <c r="B266" s="72" t="s">
        <v>536</v>
      </c>
      <c r="C266" s="107" t="s">
        <v>522</v>
      </c>
      <c r="D266" s="23">
        <v>1</v>
      </c>
      <c r="E266" s="24">
        <v>2</v>
      </c>
      <c r="F266" s="25">
        <v>1</v>
      </c>
      <c r="G266" s="61">
        <f t="shared" si="89"/>
        <v>5100</v>
      </c>
      <c r="H266" s="61">
        <f t="shared" si="90"/>
        <v>5100</v>
      </c>
      <c r="I266" s="61">
        <f t="shared" si="91"/>
        <v>10200</v>
      </c>
      <c r="J266" s="61">
        <f t="shared" si="92"/>
        <v>10200</v>
      </c>
      <c r="K266" s="10"/>
      <c r="L266" s="9" t="s">
        <v>83</v>
      </c>
      <c r="M266" s="65">
        <f t="shared" si="93"/>
        <v>0</v>
      </c>
      <c r="N266" s="66" t="s">
        <v>857</v>
      </c>
      <c r="O266" s="67">
        <v>7900</v>
      </c>
      <c r="P266" s="68">
        <f t="shared" si="94"/>
        <v>0.5490196078431373</v>
      </c>
      <c r="Q266" s="69">
        <f t="shared" si="97"/>
        <v>0</v>
      </c>
      <c r="R266" s="73">
        <v>67</v>
      </c>
      <c r="S266" s="87">
        <v>7.5</v>
      </c>
      <c r="T266" s="74">
        <v>0.02</v>
      </c>
      <c r="U266" s="43">
        <f t="shared" si="95"/>
        <v>0</v>
      </c>
      <c r="V266" s="43">
        <f t="shared" si="96"/>
        <v>0</v>
      </c>
      <c r="X266" s="61">
        <v>5100</v>
      </c>
      <c r="Y266" s="96">
        <v>5100</v>
      </c>
      <c r="Z266" s="96">
        <v>10200</v>
      </c>
      <c r="AA266" s="64">
        <v>10200</v>
      </c>
    </row>
    <row r="267" spans="1:27" x14ac:dyDescent="0.25">
      <c r="A267" s="89" t="s">
        <v>537</v>
      </c>
      <c r="B267" s="72" t="s">
        <v>538</v>
      </c>
      <c r="C267" s="107" t="s">
        <v>522</v>
      </c>
      <c r="D267" s="23">
        <v>1</v>
      </c>
      <c r="E267" s="24">
        <v>2</v>
      </c>
      <c r="F267" s="25">
        <v>1</v>
      </c>
      <c r="G267" s="61">
        <f t="shared" si="89"/>
        <v>5100</v>
      </c>
      <c r="H267" s="61">
        <f t="shared" si="90"/>
        <v>5100</v>
      </c>
      <c r="I267" s="61">
        <f t="shared" si="91"/>
        <v>10200</v>
      </c>
      <c r="J267" s="61">
        <f t="shared" si="92"/>
        <v>10200</v>
      </c>
      <c r="K267" s="10"/>
      <c r="L267" s="9" t="s">
        <v>83</v>
      </c>
      <c r="M267" s="65">
        <f t="shared" si="93"/>
        <v>0</v>
      </c>
      <c r="N267" s="66" t="s">
        <v>857</v>
      </c>
      <c r="O267" s="67">
        <v>7900</v>
      </c>
      <c r="P267" s="68">
        <f t="shared" si="94"/>
        <v>0.5490196078431373</v>
      </c>
      <c r="Q267" s="69">
        <f t="shared" si="97"/>
        <v>0</v>
      </c>
      <c r="R267" s="73">
        <v>75</v>
      </c>
      <c r="S267" s="87">
        <v>8.5</v>
      </c>
      <c r="T267" s="75">
        <v>2.1499999999999998E-2</v>
      </c>
      <c r="U267" s="43">
        <f t="shared" si="95"/>
        <v>0</v>
      </c>
      <c r="V267" s="43">
        <f t="shared" si="96"/>
        <v>0</v>
      </c>
      <c r="X267" s="61">
        <v>5100</v>
      </c>
      <c r="Y267" s="96">
        <v>5100</v>
      </c>
      <c r="Z267" s="96">
        <v>10200</v>
      </c>
      <c r="AA267" s="64">
        <v>10200</v>
      </c>
    </row>
    <row r="268" spans="1:27" x14ac:dyDescent="0.25">
      <c r="A268" s="89" t="s">
        <v>539</v>
      </c>
      <c r="B268" s="72" t="s">
        <v>540</v>
      </c>
      <c r="C268" s="107" t="s">
        <v>522</v>
      </c>
      <c r="D268" s="23">
        <v>1</v>
      </c>
      <c r="E268" s="24">
        <v>2</v>
      </c>
      <c r="F268" s="25">
        <v>1</v>
      </c>
      <c r="G268" s="61">
        <f t="shared" si="89"/>
        <v>5100</v>
      </c>
      <c r="H268" s="61">
        <f t="shared" si="90"/>
        <v>5100</v>
      </c>
      <c r="I268" s="61">
        <f t="shared" si="91"/>
        <v>10200</v>
      </c>
      <c r="J268" s="61">
        <f t="shared" si="92"/>
        <v>10200</v>
      </c>
      <c r="K268" s="10"/>
      <c r="L268" s="9" t="s">
        <v>83</v>
      </c>
      <c r="M268" s="65">
        <f t="shared" si="93"/>
        <v>0</v>
      </c>
      <c r="N268" s="66" t="s">
        <v>857</v>
      </c>
      <c r="O268" s="67">
        <v>7900</v>
      </c>
      <c r="P268" s="68">
        <f t="shared" si="94"/>
        <v>0.5490196078431373</v>
      </c>
      <c r="Q268" s="69">
        <f t="shared" si="97"/>
        <v>0</v>
      </c>
      <c r="R268" s="73">
        <v>93</v>
      </c>
      <c r="S268" s="87">
        <v>8.5</v>
      </c>
      <c r="T268" s="75">
        <v>2.1499999999999998E-2</v>
      </c>
      <c r="U268" s="43">
        <f t="shared" si="95"/>
        <v>0</v>
      </c>
      <c r="V268" s="43">
        <f t="shared" si="96"/>
        <v>0</v>
      </c>
      <c r="X268" s="61">
        <v>5100</v>
      </c>
      <c r="Y268" s="96">
        <v>5100</v>
      </c>
      <c r="Z268" s="96">
        <v>10200</v>
      </c>
      <c r="AA268" s="64">
        <v>10200</v>
      </c>
    </row>
    <row r="269" spans="1:27" x14ac:dyDescent="0.25">
      <c r="A269" s="71" t="s">
        <v>541</v>
      </c>
      <c r="B269" s="72" t="s">
        <v>542</v>
      </c>
      <c r="C269" s="107" t="s">
        <v>522</v>
      </c>
      <c r="D269" s="23">
        <v>1</v>
      </c>
      <c r="E269" s="24">
        <v>2</v>
      </c>
      <c r="F269" s="25">
        <v>1</v>
      </c>
      <c r="G269" s="61">
        <f t="shared" si="89"/>
        <v>5100</v>
      </c>
      <c r="H269" s="61">
        <f t="shared" si="90"/>
        <v>5100</v>
      </c>
      <c r="I269" s="61">
        <f t="shared" si="91"/>
        <v>10200</v>
      </c>
      <c r="J269" s="61">
        <f t="shared" si="92"/>
        <v>10200</v>
      </c>
      <c r="K269" s="10"/>
      <c r="L269" s="9" t="s">
        <v>83</v>
      </c>
      <c r="M269" s="65">
        <f t="shared" si="93"/>
        <v>0</v>
      </c>
      <c r="N269" s="66" t="s">
        <v>857</v>
      </c>
      <c r="O269" s="67">
        <v>7900</v>
      </c>
      <c r="P269" s="68">
        <f t="shared" si="94"/>
        <v>0.5490196078431373</v>
      </c>
      <c r="Q269" s="69">
        <f t="shared" si="97"/>
        <v>0</v>
      </c>
      <c r="R269" s="73">
        <v>13</v>
      </c>
      <c r="S269" s="87">
        <v>7.5</v>
      </c>
      <c r="T269" s="74">
        <v>0.02</v>
      </c>
      <c r="U269" s="43">
        <f t="shared" si="95"/>
        <v>0</v>
      </c>
      <c r="V269" s="43">
        <f t="shared" si="96"/>
        <v>0</v>
      </c>
      <c r="X269" s="61">
        <v>5100</v>
      </c>
      <c r="Y269" s="96">
        <v>5100</v>
      </c>
      <c r="Z269" s="96">
        <v>10200</v>
      </c>
      <c r="AA269" s="64">
        <v>10200</v>
      </c>
    </row>
    <row r="270" spans="1:27" x14ac:dyDescent="0.25">
      <c r="A270" s="71" t="s">
        <v>543</v>
      </c>
      <c r="B270" s="72" t="s">
        <v>544</v>
      </c>
      <c r="C270" s="107" t="s">
        <v>545</v>
      </c>
      <c r="D270" s="23">
        <v>1</v>
      </c>
      <c r="E270" s="24">
        <v>2</v>
      </c>
      <c r="F270" s="25">
        <v>1</v>
      </c>
      <c r="G270" s="61">
        <f t="shared" si="89"/>
        <v>5500</v>
      </c>
      <c r="H270" s="61">
        <f t="shared" si="90"/>
        <v>5500</v>
      </c>
      <c r="I270" s="61">
        <f t="shared" si="91"/>
        <v>11000</v>
      </c>
      <c r="J270" s="61">
        <f t="shared" si="92"/>
        <v>11000</v>
      </c>
      <c r="K270" s="10"/>
      <c r="L270" s="9" t="s">
        <v>83</v>
      </c>
      <c r="M270" s="65">
        <f t="shared" si="93"/>
        <v>0</v>
      </c>
      <c r="N270" s="66" t="s">
        <v>857</v>
      </c>
      <c r="O270" s="67">
        <v>8900</v>
      </c>
      <c r="P270" s="68">
        <f t="shared" si="94"/>
        <v>0.61818181818181817</v>
      </c>
      <c r="Q270" s="69">
        <f t="shared" si="97"/>
        <v>0</v>
      </c>
      <c r="R270" s="73">
        <v>13</v>
      </c>
      <c r="S270" s="106">
        <v>8</v>
      </c>
      <c r="T270" s="75">
        <v>2.1299999999999999E-2</v>
      </c>
      <c r="U270" s="43">
        <f t="shared" si="95"/>
        <v>0</v>
      </c>
      <c r="V270" s="43">
        <f t="shared" si="96"/>
        <v>0</v>
      </c>
      <c r="X270" s="61">
        <v>5500</v>
      </c>
      <c r="Y270" s="96">
        <v>5500</v>
      </c>
      <c r="Z270" s="96">
        <v>11000</v>
      </c>
      <c r="AA270" s="64">
        <v>11000</v>
      </c>
    </row>
    <row r="271" spans="1:27" x14ac:dyDescent="0.25">
      <c r="A271" s="71" t="s">
        <v>546</v>
      </c>
      <c r="B271" s="72" t="s">
        <v>547</v>
      </c>
      <c r="C271" s="107" t="s">
        <v>545</v>
      </c>
      <c r="D271" s="23">
        <v>1</v>
      </c>
      <c r="E271" s="24">
        <v>2</v>
      </c>
      <c r="F271" s="25">
        <v>1</v>
      </c>
      <c r="G271" s="61">
        <f t="shared" si="89"/>
        <v>5500</v>
      </c>
      <c r="H271" s="61">
        <f t="shared" si="90"/>
        <v>5500</v>
      </c>
      <c r="I271" s="61">
        <f t="shared" si="91"/>
        <v>11000</v>
      </c>
      <c r="J271" s="61">
        <f t="shared" si="92"/>
        <v>11000</v>
      </c>
      <c r="K271" s="10"/>
      <c r="L271" s="9" t="s">
        <v>83</v>
      </c>
      <c r="M271" s="65">
        <f t="shared" si="93"/>
        <v>0</v>
      </c>
      <c r="N271" s="66" t="s">
        <v>857</v>
      </c>
      <c r="O271" s="67">
        <v>8900</v>
      </c>
      <c r="P271" s="68">
        <f t="shared" si="94"/>
        <v>0.61818181818181817</v>
      </c>
      <c r="Q271" s="69">
        <f t="shared" si="97"/>
        <v>0</v>
      </c>
      <c r="R271" s="73">
        <v>17</v>
      </c>
      <c r="S271" s="106">
        <v>8</v>
      </c>
      <c r="T271" s="75">
        <v>2.1299999999999999E-2</v>
      </c>
      <c r="U271" s="43">
        <f t="shared" si="95"/>
        <v>0</v>
      </c>
      <c r="V271" s="43">
        <f t="shared" si="96"/>
        <v>0</v>
      </c>
      <c r="X271" s="61">
        <v>5500</v>
      </c>
      <c r="Y271" s="96">
        <v>5500</v>
      </c>
      <c r="Z271" s="96">
        <v>11000</v>
      </c>
      <c r="AA271" s="64">
        <v>11000</v>
      </c>
    </row>
    <row r="272" spans="1:27" x14ac:dyDescent="0.25">
      <c r="A272" s="71" t="s">
        <v>548</v>
      </c>
      <c r="B272" s="72" t="s">
        <v>549</v>
      </c>
      <c r="C272" s="107" t="s">
        <v>550</v>
      </c>
      <c r="D272" s="23">
        <v>1</v>
      </c>
      <c r="E272" s="24">
        <v>1</v>
      </c>
      <c r="F272" s="25">
        <v>1</v>
      </c>
      <c r="G272" s="61">
        <f t="shared" si="89"/>
        <v>9600</v>
      </c>
      <c r="H272" s="61">
        <f t="shared" si="90"/>
        <v>9600</v>
      </c>
      <c r="I272" s="61">
        <f t="shared" si="91"/>
        <v>9600</v>
      </c>
      <c r="J272" s="61">
        <f t="shared" si="92"/>
        <v>9600</v>
      </c>
      <c r="K272" s="10"/>
      <c r="L272" s="9" t="s">
        <v>83</v>
      </c>
      <c r="M272" s="65">
        <f t="shared" si="93"/>
        <v>0</v>
      </c>
      <c r="N272" s="66" t="s">
        <v>857</v>
      </c>
      <c r="O272" s="67">
        <v>14900</v>
      </c>
      <c r="P272" s="68">
        <f t="shared" si="94"/>
        <v>0.55208333333333326</v>
      </c>
      <c r="Q272" s="69">
        <f t="shared" si="97"/>
        <v>0</v>
      </c>
      <c r="R272" s="73">
        <v>39</v>
      </c>
      <c r="S272" s="106">
        <v>10</v>
      </c>
      <c r="T272" s="90">
        <v>3.1E-2</v>
      </c>
      <c r="U272" s="43">
        <f t="shared" si="95"/>
        <v>0</v>
      </c>
      <c r="V272" s="43">
        <f t="shared" si="96"/>
        <v>0</v>
      </c>
      <c r="X272" s="61">
        <v>9600</v>
      </c>
      <c r="Y272" s="96">
        <v>9600</v>
      </c>
      <c r="Z272" s="96">
        <v>9600</v>
      </c>
      <c r="AA272" s="64">
        <v>9600</v>
      </c>
    </row>
    <row r="273" spans="1:27" x14ac:dyDescent="0.25">
      <c r="A273" s="89" t="s">
        <v>551</v>
      </c>
      <c r="B273" s="72" t="s">
        <v>552</v>
      </c>
      <c r="C273" s="107" t="s">
        <v>553</v>
      </c>
      <c r="D273" s="23">
        <v>1</v>
      </c>
      <c r="E273" s="24">
        <v>2</v>
      </c>
      <c r="F273" s="25">
        <v>1</v>
      </c>
      <c r="G273" s="61">
        <f t="shared" si="89"/>
        <v>7400</v>
      </c>
      <c r="H273" s="61">
        <f t="shared" si="90"/>
        <v>7400</v>
      </c>
      <c r="I273" s="61">
        <f t="shared" si="91"/>
        <v>14800</v>
      </c>
      <c r="J273" s="61">
        <f t="shared" si="92"/>
        <v>14800</v>
      </c>
      <c r="K273" s="10"/>
      <c r="L273" s="9" t="s">
        <v>83</v>
      </c>
      <c r="M273" s="65">
        <f t="shared" si="93"/>
        <v>0</v>
      </c>
      <c r="N273" s="66" t="s">
        <v>857</v>
      </c>
      <c r="O273" s="67">
        <v>11900</v>
      </c>
      <c r="P273" s="68">
        <f t="shared" si="94"/>
        <v>0.60810810810810811</v>
      </c>
      <c r="Q273" s="69">
        <f t="shared" si="97"/>
        <v>0</v>
      </c>
      <c r="R273" s="73">
        <v>60</v>
      </c>
      <c r="S273" s="106">
        <v>8</v>
      </c>
      <c r="T273" s="75">
        <v>2.4500000000000001E-2</v>
      </c>
      <c r="U273" s="43">
        <f t="shared" si="95"/>
        <v>0</v>
      </c>
      <c r="V273" s="43">
        <f t="shared" si="96"/>
        <v>0</v>
      </c>
      <c r="X273" s="61">
        <v>7400</v>
      </c>
      <c r="Y273" s="96">
        <v>7400</v>
      </c>
      <c r="Z273" s="96">
        <v>14800</v>
      </c>
      <c r="AA273" s="64">
        <v>14800</v>
      </c>
    </row>
    <row r="274" spans="1:27" x14ac:dyDescent="0.25">
      <c r="A274" s="89" t="s">
        <v>554</v>
      </c>
      <c r="B274" s="72" t="s">
        <v>555</v>
      </c>
      <c r="C274" s="107" t="s">
        <v>553</v>
      </c>
      <c r="D274" s="23">
        <v>1</v>
      </c>
      <c r="E274" s="24">
        <v>2</v>
      </c>
      <c r="F274" s="25">
        <v>1</v>
      </c>
      <c r="G274" s="61">
        <f t="shared" si="89"/>
        <v>7400</v>
      </c>
      <c r="H274" s="61">
        <f t="shared" si="90"/>
        <v>7400</v>
      </c>
      <c r="I274" s="61">
        <f t="shared" si="91"/>
        <v>14800</v>
      </c>
      <c r="J274" s="61">
        <f t="shared" si="92"/>
        <v>14800</v>
      </c>
      <c r="K274" s="10"/>
      <c r="L274" s="9" t="s">
        <v>83</v>
      </c>
      <c r="M274" s="65">
        <f t="shared" si="93"/>
        <v>0</v>
      </c>
      <c r="N274" s="66" t="s">
        <v>857</v>
      </c>
      <c r="O274" s="67">
        <v>11900</v>
      </c>
      <c r="P274" s="68">
        <f t="shared" si="94"/>
        <v>0.60810810810810811</v>
      </c>
      <c r="Q274" s="69">
        <f t="shared" si="97"/>
        <v>0</v>
      </c>
      <c r="R274" s="73">
        <v>16</v>
      </c>
      <c r="S274" s="87">
        <v>9.5</v>
      </c>
      <c r="T274" s="74">
        <v>0.02</v>
      </c>
      <c r="U274" s="43">
        <f t="shared" si="95"/>
        <v>0</v>
      </c>
      <c r="V274" s="43">
        <f t="shared" si="96"/>
        <v>0</v>
      </c>
      <c r="X274" s="61">
        <v>7400</v>
      </c>
      <c r="Y274" s="96">
        <v>7400</v>
      </c>
      <c r="Z274" s="96">
        <v>14800</v>
      </c>
      <c r="AA274" s="64">
        <v>14800</v>
      </c>
    </row>
    <row r="275" spans="1:27" x14ac:dyDescent="0.25">
      <c r="A275" s="89" t="s">
        <v>556</v>
      </c>
      <c r="B275" s="72" t="s">
        <v>557</v>
      </c>
      <c r="C275" s="107" t="s">
        <v>558</v>
      </c>
      <c r="D275" s="23">
        <v>1</v>
      </c>
      <c r="E275" s="24">
        <v>1</v>
      </c>
      <c r="F275" s="25">
        <v>1</v>
      </c>
      <c r="G275" s="61">
        <f t="shared" si="89"/>
        <v>10600</v>
      </c>
      <c r="H275" s="61">
        <f t="shared" si="90"/>
        <v>10600</v>
      </c>
      <c r="I275" s="61">
        <f t="shared" si="91"/>
        <v>10600</v>
      </c>
      <c r="J275" s="61">
        <f t="shared" si="92"/>
        <v>10600</v>
      </c>
      <c r="K275" s="10"/>
      <c r="L275" s="9" t="s">
        <v>83</v>
      </c>
      <c r="M275" s="65">
        <f t="shared" si="93"/>
        <v>0</v>
      </c>
      <c r="N275" s="66" t="s">
        <v>857</v>
      </c>
      <c r="O275" s="67">
        <v>14900</v>
      </c>
      <c r="P275" s="68">
        <f t="shared" si="94"/>
        <v>0.40566037735849059</v>
      </c>
      <c r="Q275" s="69">
        <f t="shared" si="97"/>
        <v>0</v>
      </c>
      <c r="R275" s="73">
        <v>14</v>
      </c>
      <c r="S275" s="106">
        <v>16</v>
      </c>
      <c r="T275" s="75">
        <v>3.95E-2</v>
      </c>
      <c r="U275" s="43">
        <f t="shared" si="95"/>
        <v>0</v>
      </c>
      <c r="V275" s="43">
        <f t="shared" si="96"/>
        <v>0</v>
      </c>
      <c r="X275" s="61">
        <v>10600</v>
      </c>
      <c r="Y275" s="96">
        <v>10600</v>
      </c>
      <c r="Z275" s="96">
        <v>10600</v>
      </c>
      <c r="AA275" s="64">
        <v>10600</v>
      </c>
    </row>
    <row r="276" spans="1:27" x14ac:dyDescent="0.25">
      <c r="A276" s="71" t="s">
        <v>559</v>
      </c>
      <c r="B276" s="72" t="s">
        <v>560</v>
      </c>
      <c r="C276" s="107" t="s">
        <v>561</v>
      </c>
      <c r="D276" s="23">
        <v>1</v>
      </c>
      <c r="E276" s="24">
        <v>1</v>
      </c>
      <c r="F276" s="25">
        <v>1</v>
      </c>
      <c r="G276" s="61">
        <f t="shared" si="89"/>
        <v>10600</v>
      </c>
      <c r="H276" s="61">
        <f t="shared" si="90"/>
        <v>10600</v>
      </c>
      <c r="I276" s="61">
        <f t="shared" si="91"/>
        <v>10600</v>
      </c>
      <c r="J276" s="61">
        <f t="shared" si="92"/>
        <v>10600</v>
      </c>
      <c r="K276" s="10"/>
      <c r="L276" s="9" t="s">
        <v>83</v>
      </c>
      <c r="M276" s="65">
        <f t="shared" si="93"/>
        <v>0</v>
      </c>
      <c r="N276" s="66" t="s">
        <v>857</v>
      </c>
      <c r="O276" s="67">
        <v>14900</v>
      </c>
      <c r="P276" s="68">
        <f t="shared" si="94"/>
        <v>0.40566037735849059</v>
      </c>
      <c r="Q276" s="69">
        <f t="shared" si="97"/>
        <v>0</v>
      </c>
      <c r="R276" s="73">
        <v>19</v>
      </c>
      <c r="S276" s="106">
        <v>16</v>
      </c>
      <c r="T276" s="75">
        <v>3.95E-2</v>
      </c>
      <c r="U276" s="43">
        <f t="shared" si="95"/>
        <v>0</v>
      </c>
      <c r="V276" s="43">
        <f t="shared" si="96"/>
        <v>0</v>
      </c>
      <c r="X276" s="61">
        <v>10600</v>
      </c>
      <c r="Y276" s="96">
        <v>10600</v>
      </c>
      <c r="Z276" s="96">
        <v>10600</v>
      </c>
      <c r="AA276" s="64">
        <v>10600</v>
      </c>
    </row>
    <row r="277" spans="1:27" x14ac:dyDescent="0.25">
      <c r="A277" s="89" t="s">
        <v>562</v>
      </c>
      <c r="B277" s="72" t="s">
        <v>563</v>
      </c>
      <c r="C277" s="107" t="s">
        <v>561</v>
      </c>
      <c r="D277" s="23">
        <v>1</v>
      </c>
      <c r="E277" s="24">
        <v>1</v>
      </c>
      <c r="F277" s="25">
        <v>1</v>
      </c>
      <c r="G277" s="61">
        <f t="shared" si="89"/>
        <v>10600</v>
      </c>
      <c r="H277" s="61">
        <f t="shared" si="90"/>
        <v>10600</v>
      </c>
      <c r="I277" s="61">
        <f t="shared" si="91"/>
        <v>10600</v>
      </c>
      <c r="J277" s="61">
        <f t="shared" si="92"/>
        <v>10600</v>
      </c>
      <c r="K277" s="10"/>
      <c r="L277" s="9" t="s">
        <v>83</v>
      </c>
      <c r="M277" s="65">
        <f t="shared" si="93"/>
        <v>0</v>
      </c>
      <c r="N277" s="66" t="s">
        <v>857</v>
      </c>
      <c r="O277" s="67">
        <v>14900</v>
      </c>
      <c r="P277" s="68">
        <f t="shared" si="94"/>
        <v>0.40566037735849059</v>
      </c>
      <c r="Q277" s="69">
        <f t="shared" si="97"/>
        <v>0</v>
      </c>
      <c r="R277" s="73">
        <v>12</v>
      </c>
      <c r="S277" s="106">
        <v>16</v>
      </c>
      <c r="T277" s="90">
        <v>3.9E-2</v>
      </c>
      <c r="U277" s="43">
        <f t="shared" si="95"/>
        <v>0</v>
      </c>
      <c r="V277" s="43">
        <f t="shared" si="96"/>
        <v>0</v>
      </c>
      <c r="X277" s="61">
        <v>10600</v>
      </c>
      <c r="Y277" s="96">
        <v>10600</v>
      </c>
      <c r="Z277" s="96">
        <v>10600</v>
      </c>
      <c r="AA277" s="64">
        <v>10600</v>
      </c>
    </row>
    <row r="278" spans="1:27" x14ac:dyDescent="0.25">
      <c r="A278" s="89" t="s">
        <v>564</v>
      </c>
      <c r="B278" s="72" t="s">
        <v>565</v>
      </c>
      <c r="C278" s="107" t="s">
        <v>561</v>
      </c>
      <c r="D278" s="23">
        <v>1</v>
      </c>
      <c r="E278" s="24">
        <v>1</v>
      </c>
      <c r="F278" s="25">
        <v>1</v>
      </c>
      <c r="G278" s="61">
        <f t="shared" si="89"/>
        <v>10600</v>
      </c>
      <c r="H278" s="61">
        <f t="shared" si="90"/>
        <v>10600</v>
      </c>
      <c r="I278" s="61">
        <f t="shared" si="91"/>
        <v>10600</v>
      </c>
      <c r="J278" s="61">
        <f t="shared" si="92"/>
        <v>10600</v>
      </c>
      <c r="K278" s="10"/>
      <c r="L278" s="9" t="s">
        <v>83</v>
      </c>
      <c r="M278" s="65">
        <f t="shared" si="93"/>
        <v>0</v>
      </c>
      <c r="N278" s="66" t="s">
        <v>857</v>
      </c>
      <c r="O278" s="67">
        <v>14900</v>
      </c>
      <c r="P278" s="68">
        <f t="shared" si="94"/>
        <v>0.40566037735849059</v>
      </c>
      <c r="Q278" s="69">
        <f t="shared" si="97"/>
        <v>0</v>
      </c>
      <c r="R278" s="73">
        <v>47</v>
      </c>
      <c r="S278" s="106">
        <v>18</v>
      </c>
      <c r="T278" s="90">
        <v>4.2999999999999997E-2</v>
      </c>
      <c r="U278" s="43">
        <f t="shared" si="95"/>
        <v>0</v>
      </c>
      <c r="V278" s="43">
        <f t="shared" si="96"/>
        <v>0</v>
      </c>
      <c r="X278" s="61">
        <v>10600</v>
      </c>
      <c r="Y278" s="96">
        <v>10600</v>
      </c>
      <c r="Z278" s="96">
        <v>10600</v>
      </c>
      <c r="AA278" s="64">
        <v>10600</v>
      </c>
    </row>
    <row r="279" spans="1:27" x14ac:dyDescent="0.25">
      <c r="A279" s="89" t="s">
        <v>566</v>
      </c>
      <c r="B279" s="72" t="s">
        <v>567</v>
      </c>
      <c r="C279" s="107" t="s">
        <v>561</v>
      </c>
      <c r="D279" s="23">
        <v>1</v>
      </c>
      <c r="E279" s="24">
        <v>1</v>
      </c>
      <c r="F279" s="25">
        <v>1</v>
      </c>
      <c r="G279" s="61">
        <f t="shared" si="89"/>
        <v>10600</v>
      </c>
      <c r="H279" s="61">
        <f t="shared" si="90"/>
        <v>10600</v>
      </c>
      <c r="I279" s="61">
        <f t="shared" si="91"/>
        <v>10600</v>
      </c>
      <c r="J279" s="61">
        <f t="shared" si="92"/>
        <v>10600</v>
      </c>
      <c r="K279" s="10"/>
      <c r="L279" s="9" t="s">
        <v>83</v>
      </c>
      <c r="M279" s="65">
        <f t="shared" si="93"/>
        <v>0</v>
      </c>
      <c r="N279" s="66" t="s">
        <v>857</v>
      </c>
      <c r="O279" s="67">
        <v>14900</v>
      </c>
      <c r="P279" s="68">
        <f t="shared" si="94"/>
        <v>0.40566037735849059</v>
      </c>
      <c r="Q279" s="69">
        <f t="shared" si="97"/>
        <v>0</v>
      </c>
      <c r="R279" s="73">
        <v>8</v>
      </c>
      <c r="S279" s="106">
        <v>18</v>
      </c>
      <c r="T279" s="90">
        <v>4.2999999999999997E-2</v>
      </c>
      <c r="U279" s="43">
        <f t="shared" si="95"/>
        <v>0</v>
      </c>
      <c r="V279" s="43">
        <f t="shared" si="96"/>
        <v>0</v>
      </c>
      <c r="X279" s="61">
        <v>10600</v>
      </c>
      <c r="Y279" s="96">
        <v>10600</v>
      </c>
      <c r="Z279" s="96">
        <v>10600</v>
      </c>
      <c r="AA279" s="64">
        <v>10600</v>
      </c>
    </row>
    <row r="280" spans="1:27" x14ac:dyDescent="0.25">
      <c r="A280" s="71" t="s">
        <v>568</v>
      </c>
      <c r="B280" s="72" t="s">
        <v>569</v>
      </c>
      <c r="C280" s="107" t="s">
        <v>561</v>
      </c>
      <c r="D280" s="23">
        <v>1</v>
      </c>
      <c r="E280" s="24">
        <v>1</v>
      </c>
      <c r="F280" s="25">
        <v>1</v>
      </c>
      <c r="G280" s="61">
        <f t="shared" si="89"/>
        <v>10600</v>
      </c>
      <c r="H280" s="61">
        <f t="shared" si="90"/>
        <v>10600</v>
      </c>
      <c r="I280" s="61">
        <f t="shared" si="91"/>
        <v>10600</v>
      </c>
      <c r="J280" s="61">
        <f t="shared" si="92"/>
        <v>10600</v>
      </c>
      <c r="K280" s="10"/>
      <c r="L280" s="9" t="s">
        <v>83</v>
      </c>
      <c r="M280" s="65">
        <f t="shared" si="93"/>
        <v>0</v>
      </c>
      <c r="N280" s="66" t="s">
        <v>857</v>
      </c>
      <c r="O280" s="67">
        <v>14900</v>
      </c>
      <c r="P280" s="68">
        <f t="shared" si="94"/>
        <v>0.40566037735849059</v>
      </c>
      <c r="Q280" s="69">
        <f t="shared" si="97"/>
        <v>0</v>
      </c>
      <c r="R280" s="73">
        <v>20</v>
      </c>
      <c r="S280" s="106">
        <v>18</v>
      </c>
      <c r="T280" s="90">
        <v>4.2999999999999997E-2</v>
      </c>
      <c r="U280" s="43">
        <f t="shared" si="95"/>
        <v>0</v>
      </c>
      <c r="V280" s="43">
        <f t="shared" si="96"/>
        <v>0</v>
      </c>
      <c r="X280" s="61">
        <v>10600</v>
      </c>
      <c r="Y280" s="96">
        <v>10600</v>
      </c>
      <c r="Z280" s="96">
        <v>10600</v>
      </c>
      <c r="AA280" s="64">
        <v>10600</v>
      </c>
    </row>
    <row r="281" spans="1:27" x14ac:dyDescent="0.25">
      <c r="A281" s="89" t="s">
        <v>570</v>
      </c>
      <c r="B281" s="72" t="s">
        <v>571</v>
      </c>
      <c r="C281" s="107" t="s">
        <v>561</v>
      </c>
      <c r="D281" s="23">
        <v>1</v>
      </c>
      <c r="E281" s="24">
        <v>1</v>
      </c>
      <c r="F281" s="25">
        <v>1</v>
      </c>
      <c r="G281" s="61">
        <f t="shared" si="89"/>
        <v>10600</v>
      </c>
      <c r="H281" s="61">
        <f t="shared" si="90"/>
        <v>10600</v>
      </c>
      <c r="I281" s="61">
        <f t="shared" si="91"/>
        <v>10600</v>
      </c>
      <c r="J281" s="61">
        <f t="shared" si="92"/>
        <v>10600</v>
      </c>
      <c r="K281" s="10"/>
      <c r="L281" s="9" t="s">
        <v>83</v>
      </c>
      <c r="M281" s="65">
        <f t="shared" si="93"/>
        <v>0</v>
      </c>
      <c r="N281" s="66" t="s">
        <v>857</v>
      </c>
      <c r="O281" s="67">
        <v>14900</v>
      </c>
      <c r="P281" s="68">
        <f t="shared" si="94"/>
        <v>0.40566037735849059</v>
      </c>
      <c r="Q281" s="69">
        <f t="shared" si="97"/>
        <v>0</v>
      </c>
      <c r="R281" s="73">
        <v>8</v>
      </c>
      <c r="S281" s="106">
        <v>18</v>
      </c>
      <c r="T281" s="90">
        <v>4.2999999999999997E-2</v>
      </c>
      <c r="U281" s="43">
        <f t="shared" si="95"/>
        <v>0</v>
      </c>
      <c r="V281" s="43">
        <f t="shared" si="96"/>
        <v>0</v>
      </c>
      <c r="X281" s="61">
        <v>10600</v>
      </c>
      <c r="Y281" s="96">
        <v>10600</v>
      </c>
      <c r="Z281" s="96">
        <v>10600</v>
      </c>
      <c r="AA281" s="64">
        <v>10600</v>
      </c>
    </row>
    <row r="282" spans="1:27" x14ac:dyDescent="0.25">
      <c r="A282" s="89" t="s">
        <v>572</v>
      </c>
      <c r="B282" s="72" t="s">
        <v>573</v>
      </c>
      <c r="C282" s="107" t="s">
        <v>561</v>
      </c>
      <c r="D282" s="23">
        <v>1</v>
      </c>
      <c r="E282" s="24">
        <v>1</v>
      </c>
      <c r="F282" s="25">
        <v>1</v>
      </c>
      <c r="G282" s="61">
        <f t="shared" si="89"/>
        <v>10600</v>
      </c>
      <c r="H282" s="61">
        <f t="shared" si="90"/>
        <v>10600</v>
      </c>
      <c r="I282" s="61">
        <f t="shared" si="91"/>
        <v>10600</v>
      </c>
      <c r="J282" s="61">
        <f t="shared" si="92"/>
        <v>10600</v>
      </c>
      <c r="K282" s="10"/>
      <c r="L282" s="9" t="s">
        <v>83</v>
      </c>
      <c r="M282" s="65">
        <f t="shared" si="93"/>
        <v>0</v>
      </c>
      <c r="N282" s="66" t="s">
        <v>857</v>
      </c>
      <c r="O282" s="67">
        <v>14900</v>
      </c>
      <c r="P282" s="68">
        <f t="shared" si="94"/>
        <v>0.40566037735849059</v>
      </c>
      <c r="Q282" s="69">
        <f t="shared" si="97"/>
        <v>0</v>
      </c>
      <c r="R282" s="73">
        <v>42</v>
      </c>
      <c r="S282" s="106">
        <v>18</v>
      </c>
      <c r="T282" s="90">
        <v>4.2999999999999997E-2</v>
      </c>
      <c r="U282" s="43">
        <f t="shared" si="95"/>
        <v>0</v>
      </c>
      <c r="V282" s="43">
        <f t="shared" si="96"/>
        <v>0</v>
      </c>
      <c r="X282" s="61">
        <v>10600</v>
      </c>
      <c r="Y282" s="96">
        <v>10600</v>
      </c>
      <c r="Z282" s="96">
        <v>10600</v>
      </c>
      <c r="AA282" s="64">
        <v>10600</v>
      </c>
    </row>
    <row r="283" spans="1:27" x14ac:dyDescent="0.25">
      <c r="A283" s="89" t="s">
        <v>574</v>
      </c>
      <c r="B283" s="72" t="s">
        <v>575</v>
      </c>
      <c r="C283" s="107" t="s">
        <v>561</v>
      </c>
      <c r="D283" s="23">
        <v>1</v>
      </c>
      <c r="E283" s="24">
        <v>1</v>
      </c>
      <c r="F283" s="25">
        <v>1</v>
      </c>
      <c r="G283" s="61">
        <f t="shared" si="89"/>
        <v>10600</v>
      </c>
      <c r="H283" s="61">
        <f t="shared" si="90"/>
        <v>10600</v>
      </c>
      <c r="I283" s="61">
        <f t="shared" si="91"/>
        <v>10600</v>
      </c>
      <c r="J283" s="61">
        <f t="shared" si="92"/>
        <v>10600</v>
      </c>
      <c r="K283" s="10"/>
      <c r="L283" s="9" t="s">
        <v>83</v>
      </c>
      <c r="M283" s="65">
        <f t="shared" si="93"/>
        <v>0</v>
      </c>
      <c r="N283" s="66" t="s">
        <v>857</v>
      </c>
      <c r="O283" s="67">
        <v>14900</v>
      </c>
      <c r="P283" s="68">
        <f t="shared" si="94"/>
        <v>0.40566037735849059</v>
      </c>
      <c r="Q283" s="69">
        <f t="shared" si="97"/>
        <v>0</v>
      </c>
      <c r="R283" s="73">
        <v>17</v>
      </c>
      <c r="S283" s="106">
        <v>18</v>
      </c>
      <c r="T283" s="90">
        <v>4.2999999999999997E-2</v>
      </c>
      <c r="U283" s="43">
        <f t="shared" si="95"/>
        <v>0</v>
      </c>
      <c r="V283" s="43">
        <f t="shared" si="96"/>
        <v>0</v>
      </c>
      <c r="X283" s="61">
        <v>10600</v>
      </c>
      <c r="Y283" s="96">
        <v>10600</v>
      </c>
      <c r="Z283" s="96">
        <v>10600</v>
      </c>
      <c r="AA283" s="64">
        <v>10600</v>
      </c>
    </row>
    <row r="284" spans="1:27" x14ac:dyDescent="0.25">
      <c r="A284" s="89" t="s">
        <v>576</v>
      </c>
      <c r="B284" s="72" t="s">
        <v>577</v>
      </c>
      <c r="C284" s="107" t="s">
        <v>561</v>
      </c>
      <c r="D284" s="23">
        <v>1</v>
      </c>
      <c r="E284" s="24">
        <v>1</v>
      </c>
      <c r="F284" s="25">
        <v>1</v>
      </c>
      <c r="G284" s="61">
        <f t="shared" si="89"/>
        <v>10600</v>
      </c>
      <c r="H284" s="61">
        <f t="shared" si="90"/>
        <v>10600</v>
      </c>
      <c r="I284" s="61">
        <f t="shared" si="91"/>
        <v>10600</v>
      </c>
      <c r="J284" s="61">
        <f t="shared" si="92"/>
        <v>10600</v>
      </c>
      <c r="K284" s="10"/>
      <c r="L284" s="9" t="s">
        <v>83</v>
      </c>
      <c r="M284" s="65">
        <f t="shared" si="93"/>
        <v>0</v>
      </c>
      <c r="N284" s="66" t="s">
        <v>857</v>
      </c>
      <c r="O284" s="67">
        <v>14900</v>
      </c>
      <c r="P284" s="68">
        <f t="shared" si="94"/>
        <v>0.40566037735849059</v>
      </c>
      <c r="Q284" s="69">
        <f t="shared" si="97"/>
        <v>0</v>
      </c>
      <c r="R284" s="73">
        <v>9</v>
      </c>
      <c r="S284" s="106">
        <v>18</v>
      </c>
      <c r="T284" s="90">
        <v>4.2999999999999997E-2</v>
      </c>
      <c r="U284" s="43">
        <f t="shared" si="95"/>
        <v>0</v>
      </c>
      <c r="V284" s="43">
        <f t="shared" si="96"/>
        <v>0</v>
      </c>
      <c r="X284" s="61">
        <v>10600</v>
      </c>
      <c r="Y284" s="96">
        <v>10600</v>
      </c>
      <c r="Z284" s="96">
        <v>10600</v>
      </c>
      <c r="AA284" s="64">
        <v>10600</v>
      </c>
    </row>
    <row r="285" spans="1:27" x14ac:dyDescent="0.25">
      <c r="A285" s="89" t="s">
        <v>578</v>
      </c>
      <c r="B285" s="72" t="s">
        <v>579</v>
      </c>
      <c r="C285" s="107" t="s">
        <v>561</v>
      </c>
      <c r="D285" s="23">
        <v>1</v>
      </c>
      <c r="E285" s="24">
        <v>1</v>
      </c>
      <c r="F285" s="25">
        <v>1</v>
      </c>
      <c r="G285" s="61">
        <f t="shared" si="89"/>
        <v>10600</v>
      </c>
      <c r="H285" s="61">
        <f t="shared" si="90"/>
        <v>10600</v>
      </c>
      <c r="I285" s="61">
        <f t="shared" si="91"/>
        <v>10600</v>
      </c>
      <c r="J285" s="61">
        <f t="shared" si="92"/>
        <v>10600</v>
      </c>
      <c r="K285" s="10"/>
      <c r="L285" s="9" t="s">
        <v>83</v>
      </c>
      <c r="M285" s="65">
        <f t="shared" si="93"/>
        <v>0</v>
      </c>
      <c r="N285" s="66" t="s">
        <v>857</v>
      </c>
      <c r="O285" s="67">
        <v>14900</v>
      </c>
      <c r="P285" s="68">
        <f t="shared" si="94"/>
        <v>0.40566037735849059</v>
      </c>
      <c r="Q285" s="69">
        <f t="shared" si="97"/>
        <v>0</v>
      </c>
      <c r="R285" s="73">
        <v>8</v>
      </c>
      <c r="S285" s="106">
        <v>18</v>
      </c>
      <c r="T285" s="90">
        <v>4.2999999999999997E-2</v>
      </c>
      <c r="U285" s="43">
        <f t="shared" si="95"/>
        <v>0</v>
      </c>
      <c r="V285" s="43">
        <f t="shared" si="96"/>
        <v>0</v>
      </c>
      <c r="X285" s="61">
        <v>10600</v>
      </c>
      <c r="Y285" s="96">
        <v>10600</v>
      </c>
      <c r="Z285" s="96">
        <v>10600</v>
      </c>
      <c r="AA285" s="64">
        <v>10600</v>
      </c>
    </row>
    <row r="286" spans="1:27" x14ac:dyDescent="0.25">
      <c r="A286" s="89" t="s">
        <v>580</v>
      </c>
      <c r="B286" s="72" t="s">
        <v>581</v>
      </c>
      <c r="C286" s="107" t="s">
        <v>582</v>
      </c>
      <c r="D286" s="23">
        <v>1</v>
      </c>
      <c r="E286" s="24">
        <v>1</v>
      </c>
      <c r="F286" s="25">
        <v>1</v>
      </c>
      <c r="G286" s="61">
        <f t="shared" si="89"/>
        <v>10600</v>
      </c>
      <c r="H286" s="61">
        <f t="shared" si="90"/>
        <v>10600</v>
      </c>
      <c r="I286" s="61">
        <f t="shared" si="91"/>
        <v>10600</v>
      </c>
      <c r="J286" s="61">
        <f t="shared" si="92"/>
        <v>10600</v>
      </c>
      <c r="K286" s="10"/>
      <c r="L286" s="9" t="s">
        <v>83</v>
      </c>
      <c r="M286" s="65">
        <f t="shared" si="93"/>
        <v>0</v>
      </c>
      <c r="N286" s="66" t="s">
        <v>857</v>
      </c>
      <c r="O286" s="67">
        <v>14900</v>
      </c>
      <c r="P286" s="68">
        <f t="shared" si="94"/>
        <v>0.40566037735849059</v>
      </c>
      <c r="Q286" s="69">
        <f t="shared" si="97"/>
        <v>0</v>
      </c>
      <c r="R286" s="73">
        <v>41</v>
      </c>
      <c r="S286" s="106">
        <v>18</v>
      </c>
      <c r="T286" s="90">
        <v>4.2999999999999997E-2</v>
      </c>
      <c r="U286" s="43">
        <f t="shared" si="95"/>
        <v>0</v>
      </c>
      <c r="V286" s="43">
        <f t="shared" si="96"/>
        <v>0</v>
      </c>
      <c r="X286" s="61">
        <v>10600</v>
      </c>
      <c r="Y286" s="96">
        <v>10600</v>
      </c>
      <c r="Z286" s="96">
        <v>10600</v>
      </c>
      <c r="AA286" s="64">
        <v>10600</v>
      </c>
    </row>
    <row r="287" spans="1:27" x14ac:dyDescent="0.25">
      <c r="A287" s="89" t="s">
        <v>583</v>
      </c>
      <c r="B287" s="72" t="s">
        <v>584</v>
      </c>
      <c r="C287" s="60" t="s">
        <v>561</v>
      </c>
      <c r="D287" s="23">
        <v>1</v>
      </c>
      <c r="E287" s="24">
        <v>1</v>
      </c>
      <c r="F287" s="25">
        <v>1</v>
      </c>
      <c r="G287" s="61">
        <f t="shared" si="89"/>
        <v>10600</v>
      </c>
      <c r="H287" s="61">
        <f t="shared" si="90"/>
        <v>10600</v>
      </c>
      <c r="I287" s="61">
        <f t="shared" si="91"/>
        <v>10600</v>
      </c>
      <c r="J287" s="61">
        <f t="shared" si="92"/>
        <v>10600</v>
      </c>
      <c r="K287" s="10"/>
      <c r="L287" s="9" t="s">
        <v>83</v>
      </c>
      <c r="M287" s="65">
        <f t="shared" si="93"/>
        <v>0</v>
      </c>
      <c r="N287" s="66" t="s">
        <v>857</v>
      </c>
      <c r="O287" s="67">
        <v>14900</v>
      </c>
      <c r="P287" s="68">
        <f t="shared" si="94"/>
        <v>0.40566037735849059</v>
      </c>
      <c r="Q287" s="69">
        <f t="shared" si="97"/>
        <v>0</v>
      </c>
      <c r="R287" s="73">
        <v>7</v>
      </c>
      <c r="S287" s="106">
        <v>18</v>
      </c>
      <c r="T287" s="90">
        <v>4.2999999999999997E-2</v>
      </c>
      <c r="U287" s="43">
        <f t="shared" si="95"/>
        <v>0</v>
      </c>
      <c r="V287" s="43">
        <f t="shared" si="96"/>
        <v>0</v>
      </c>
      <c r="X287" s="61">
        <v>10600</v>
      </c>
      <c r="Y287" s="96">
        <v>10600</v>
      </c>
      <c r="Z287" s="96">
        <v>10600</v>
      </c>
      <c r="AA287" s="64">
        <v>10600</v>
      </c>
    </row>
    <row r="288" spans="1:27" x14ac:dyDescent="0.25">
      <c r="A288" s="89" t="s">
        <v>585</v>
      </c>
      <c r="B288" s="72" t="s">
        <v>586</v>
      </c>
      <c r="C288" s="107" t="s">
        <v>561</v>
      </c>
      <c r="D288" s="23">
        <v>1</v>
      </c>
      <c r="E288" s="24">
        <v>1</v>
      </c>
      <c r="F288" s="25">
        <v>1</v>
      </c>
      <c r="G288" s="61">
        <f t="shared" si="89"/>
        <v>10600</v>
      </c>
      <c r="H288" s="61">
        <f t="shared" si="90"/>
        <v>10600</v>
      </c>
      <c r="I288" s="61">
        <f t="shared" si="91"/>
        <v>10600</v>
      </c>
      <c r="J288" s="61">
        <f t="shared" si="92"/>
        <v>10600</v>
      </c>
      <c r="K288" s="10"/>
      <c r="L288" s="9" t="s">
        <v>83</v>
      </c>
      <c r="M288" s="65">
        <f t="shared" si="93"/>
        <v>0</v>
      </c>
      <c r="N288" s="66" t="s">
        <v>857</v>
      </c>
      <c r="O288" s="67">
        <v>14900</v>
      </c>
      <c r="P288" s="68">
        <f t="shared" si="94"/>
        <v>0.40566037735849059</v>
      </c>
      <c r="Q288" s="69">
        <f t="shared" si="97"/>
        <v>0</v>
      </c>
      <c r="R288" s="73">
        <v>29</v>
      </c>
      <c r="S288" s="106">
        <v>16</v>
      </c>
      <c r="T288" s="75">
        <v>3.95E-2</v>
      </c>
      <c r="U288" s="43">
        <f t="shared" si="95"/>
        <v>0</v>
      </c>
      <c r="V288" s="43">
        <f t="shared" si="96"/>
        <v>0</v>
      </c>
      <c r="X288" s="61">
        <v>10600</v>
      </c>
      <c r="Y288" s="96">
        <v>10600</v>
      </c>
      <c r="Z288" s="96">
        <v>10600</v>
      </c>
      <c r="AA288" s="64">
        <v>10600</v>
      </c>
    </row>
    <row r="289" spans="1:27" x14ac:dyDescent="0.25">
      <c r="A289" s="71" t="s">
        <v>587</v>
      </c>
      <c r="B289" s="72" t="s">
        <v>588</v>
      </c>
      <c r="C289" s="107" t="s">
        <v>561</v>
      </c>
      <c r="D289" s="23">
        <v>1</v>
      </c>
      <c r="E289" s="24">
        <v>1</v>
      </c>
      <c r="F289" s="25">
        <v>1</v>
      </c>
      <c r="G289" s="61">
        <f t="shared" si="89"/>
        <v>10600</v>
      </c>
      <c r="H289" s="61">
        <f t="shared" si="90"/>
        <v>10600</v>
      </c>
      <c r="I289" s="61">
        <f t="shared" si="91"/>
        <v>10600</v>
      </c>
      <c r="J289" s="61">
        <f t="shared" si="92"/>
        <v>10600</v>
      </c>
      <c r="K289" s="10"/>
      <c r="L289" s="9" t="s">
        <v>83</v>
      </c>
      <c r="M289" s="65">
        <f t="shared" si="93"/>
        <v>0</v>
      </c>
      <c r="N289" s="66" t="s">
        <v>857</v>
      </c>
      <c r="O289" s="67">
        <v>14900</v>
      </c>
      <c r="P289" s="68">
        <f t="shared" si="94"/>
        <v>0.40566037735849059</v>
      </c>
      <c r="Q289" s="69">
        <f t="shared" si="97"/>
        <v>0</v>
      </c>
      <c r="R289" s="73">
        <v>51</v>
      </c>
      <c r="S289" s="106">
        <v>16</v>
      </c>
      <c r="T289" s="75">
        <v>3.95E-2</v>
      </c>
      <c r="U289" s="43">
        <f t="shared" si="95"/>
        <v>0</v>
      </c>
      <c r="V289" s="43">
        <f t="shared" si="96"/>
        <v>0</v>
      </c>
      <c r="X289" s="61">
        <v>10600</v>
      </c>
      <c r="Y289" s="96">
        <v>10600</v>
      </c>
      <c r="Z289" s="96">
        <v>10600</v>
      </c>
      <c r="AA289" s="64">
        <v>10600</v>
      </c>
    </row>
    <row r="290" spans="1:27" x14ac:dyDescent="0.25">
      <c r="A290" s="71" t="s">
        <v>589</v>
      </c>
      <c r="B290" s="72" t="s">
        <v>590</v>
      </c>
      <c r="C290" s="107" t="s">
        <v>561</v>
      </c>
      <c r="D290" s="23">
        <v>1</v>
      </c>
      <c r="E290" s="24">
        <v>1</v>
      </c>
      <c r="F290" s="25">
        <v>1</v>
      </c>
      <c r="G290" s="61">
        <f t="shared" si="89"/>
        <v>10600</v>
      </c>
      <c r="H290" s="61">
        <f t="shared" si="90"/>
        <v>10600</v>
      </c>
      <c r="I290" s="61">
        <f t="shared" si="91"/>
        <v>10600</v>
      </c>
      <c r="J290" s="61">
        <f t="shared" si="92"/>
        <v>10600</v>
      </c>
      <c r="K290" s="10"/>
      <c r="L290" s="9" t="s">
        <v>83</v>
      </c>
      <c r="M290" s="65">
        <f t="shared" si="93"/>
        <v>0</v>
      </c>
      <c r="N290" s="66" t="s">
        <v>857</v>
      </c>
      <c r="O290" s="67">
        <v>14900</v>
      </c>
      <c r="P290" s="68">
        <f t="shared" si="94"/>
        <v>0.40566037735849059</v>
      </c>
      <c r="Q290" s="69">
        <f t="shared" si="97"/>
        <v>0</v>
      </c>
      <c r="R290" s="73">
        <v>23</v>
      </c>
      <c r="S290" s="106">
        <v>16</v>
      </c>
      <c r="T290" s="75">
        <v>3.95E-2</v>
      </c>
      <c r="U290" s="43">
        <f t="shared" si="95"/>
        <v>0</v>
      </c>
      <c r="V290" s="43">
        <f t="shared" si="96"/>
        <v>0</v>
      </c>
      <c r="X290" s="61">
        <v>10600</v>
      </c>
      <c r="Y290" s="96">
        <v>10600</v>
      </c>
      <c r="Z290" s="96">
        <v>10600</v>
      </c>
      <c r="AA290" s="64">
        <v>10600</v>
      </c>
    </row>
    <row r="291" spans="1:27" x14ac:dyDescent="0.25">
      <c r="A291" s="89" t="s">
        <v>591</v>
      </c>
      <c r="B291" s="72" t="s">
        <v>592</v>
      </c>
      <c r="C291" s="107" t="s">
        <v>593</v>
      </c>
      <c r="D291" s="23">
        <v>1</v>
      </c>
      <c r="E291" s="24">
        <v>1</v>
      </c>
      <c r="F291" s="25">
        <v>1</v>
      </c>
      <c r="G291" s="61">
        <f t="shared" si="89"/>
        <v>16000</v>
      </c>
      <c r="H291" s="61">
        <f t="shared" si="90"/>
        <v>16000</v>
      </c>
      <c r="I291" s="61">
        <f t="shared" si="91"/>
        <v>16000</v>
      </c>
      <c r="J291" s="61">
        <f t="shared" si="92"/>
        <v>16000</v>
      </c>
      <c r="K291" s="10"/>
      <c r="L291" s="9" t="s">
        <v>83</v>
      </c>
      <c r="M291" s="65">
        <f t="shared" si="93"/>
        <v>0</v>
      </c>
      <c r="N291" s="66" t="s">
        <v>857</v>
      </c>
      <c r="O291" s="67">
        <v>22900</v>
      </c>
      <c r="P291" s="68">
        <f t="shared" si="94"/>
        <v>0.43124999999999991</v>
      </c>
      <c r="Q291" s="69">
        <f t="shared" si="97"/>
        <v>0</v>
      </c>
      <c r="R291" s="73">
        <v>7</v>
      </c>
      <c r="S291" s="106">
        <v>19</v>
      </c>
      <c r="T291" s="90">
        <v>5.3999999999999999E-2</v>
      </c>
      <c r="U291" s="43">
        <f t="shared" si="95"/>
        <v>0</v>
      </c>
      <c r="V291" s="43">
        <f t="shared" si="96"/>
        <v>0</v>
      </c>
      <c r="X291" s="61">
        <v>16000</v>
      </c>
      <c r="Y291" s="96">
        <v>16000</v>
      </c>
      <c r="Z291" s="96">
        <v>16000</v>
      </c>
      <c r="AA291" s="64">
        <v>16000</v>
      </c>
    </row>
    <row r="292" spans="1:27" x14ac:dyDescent="0.25">
      <c r="A292" s="71" t="s">
        <v>594</v>
      </c>
      <c r="B292" s="72" t="s">
        <v>595</v>
      </c>
      <c r="C292" s="107" t="s">
        <v>593</v>
      </c>
      <c r="D292" s="23">
        <v>1</v>
      </c>
      <c r="E292" s="24">
        <v>1</v>
      </c>
      <c r="F292" s="25">
        <v>1</v>
      </c>
      <c r="G292" s="61">
        <f t="shared" si="89"/>
        <v>16000</v>
      </c>
      <c r="H292" s="61">
        <f t="shared" si="90"/>
        <v>16000</v>
      </c>
      <c r="I292" s="61">
        <f t="shared" si="91"/>
        <v>16000</v>
      </c>
      <c r="J292" s="61">
        <f t="shared" si="92"/>
        <v>16000</v>
      </c>
      <c r="K292" s="10"/>
      <c r="L292" s="9" t="s">
        <v>83</v>
      </c>
      <c r="M292" s="65">
        <f t="shared" si="93"/>
        <v>0</v>
      </c>
      <c r="N292" s="66" t="s">
        <v>857</v>
      </c>
      <c r="O292" s="67">
        <v>22900</v>
      </c>
      <c r="P292" s="68">
        <f t="shared" si="94"/>
        <v>0.43124999999999991</v>
      </c>
      <c r="Q292" s="69">
        <f t="shared" si="97"/>
        <v>0</v>
      </c>
      <c r="R292" s="73">
        <v>15</v>
      </c>
      <c r="S292" s="106">
        <v>24</v>
      </c>
      <c r="T292" s="90">
        <v>6.0999999999999999E-2</v>
      </c>
      <c r="U292" s="43">
        <f t="shared" si="95"/>
        <v>0</v>
      </c>
      <c r="V292" s="43">
        <f t="shared" si="96"/>
        <v>0</v>
      </c>
      <c r="X292" s="61">
        <v>16000</v>
      </c>
      <c r="Y292" s="96">
        <v>16000</v>
      </c>
      <c r="Z292" s="96">
        <v>16000</v>
      </c>
      <c r="AA292" s="64">
        <v>16000</v>
      </c>
    </row>
    <row r="293" spans="1:27" x14ac:dyDescent="0.25">
      <c r="A293" s="89" t="s">
        <v>596</v>
      </c>
      <c r="B293" s="72" t="s">
        <v>597</v>
      </c>
      <c r="C293" s="107" t="s">
        <v>862</v>
      </c>
      <c r="D293" s="23">
        <v>1</v>
      </c>
      <c r="E293" s="24">
        <v>1</v>
      </c>
      <c r="F293" s="25">
        <v>1</v>
      </c>
      <c r="G293" s="61">
        <f t="shared" ref="G293:G301" si="98">X293-(X293*$N$1)</f>
        <v>17000</v>
      </c>
      <c r="H293" s="61">
        <f t="shared" ref="H293:H301" si="99">Y293-(Y293*$N$1)</f>
        <v>17000</v>
      </c>
      <c r="I293" s="61">
        <f t="shared" ref="I293:I301" si="100">Z293-(Z293*$N$1)</f>
        <v>17000</v>
      </c>
      <c r="J293" s="61">
        <f t="shared" ref="J293:J301" si="101">AA293-(AA293*$N$1)</f>
        <v>17000</v>
      </c>
      <c r="K293" s="10"/>
      <c r="L293" s="9" t="s">
        <v>83</v>
      </c>
      <c r="M293" s="65">
        <f t="shared" ref="M293:M301" si="102">K293*H293</f>
        <v>0</v>
      </c>
      <c r="N293" s="66" t="s">
        <v>857</v>
      </c>
      <c r="O293" s="67">
        <v>24900</v>
      </c>
      <c r="P293" s="68">
        <f t="shared" ref="P293:P356" si="103">O293/G293-1</f>
        <v>0.46470588235294108</v>
      </c>
      <c r="Q293" s="69">
        <f t="shared" si="97"/>
        <v>0</v>
      </c>
      <c r="R293" s="73">
        <v>17</v>
      </c>
      <c r="S293" s="106">
        <v>21</v>
      </c>
      <c r="T293" s="90">
        <v>6.2E-2</v>
      </c>
      <c r="U293" s="43">
        <f t="shared" ref="U293:U320" si="104">K293*S293</f>
        <v>0</v>
      </c>
      <c r="V293" s="43">
        <f t="shared" ref="V293:V320" si="105">T293*K293</f>
        <v>0</v>
      </c>
      <c r="X293" s="61">
        <v>17000</v>
      </c>
      <c r="Y293" s="96">
        <v>17000</v>
      </c>
      <c r="Z293" s="96">
        <v>17000</v>
      </c>
      <c r="AA293" s="64">
        <v>17000</v>
      </c>
    </row>
    <row r="294" spans="1:27" x14ac:dyDescent="0.25">
      <c r="A294" s="89" t="s">
        <v>598</v>
      </c>
      <c r="B294" s="72" t="s">
        <v>599</v>
      </c>
      <c r="C294" s="107" t="s">
        <v>861</v>
      </c>
      <c r="D294" s="23">
        <v>1</v>
      </c>
      <c r="E294" s="24">
        <v>1</v>
      </c>
      <c r="F294" s="25">
        <v>1</v>
      </c>
      <c r="G294" s="61">
        <f t="shared" si="98"/>
        <v>23500</v>
      </c>
      <c r="H294" s="61">
        <f t="shared" si="99"/>
        <v>23500</v>
      </c>
      <c r="I294" s="61">
        <f t="shared" si="100"/>
        <v>23500</v>
      </c>
      <c r="J294" s="61">
        <f t="shared" si="101"/>
        <v>23500</v>
      </c>
      <c r="K294" s="10"/>
      <c r="L294" s="9" t="s">
        <v>83</v>
      </c>
      <c r="M294" s="65">
        <f t="shared" si="102"/>
        <v>0</v>
      </c>
      <c r="N294" s="66" t="s">
        <v>857</v>
      </c>
      <c r="O294" s="67">
        <v>34900</v>
      </c>
      <c r="P294" s="68">
        <f t="shared" si="103"/>
        <v>0.48510638297872344</v>
      </c>
      <c r="Q294" s="69">
        <f t="shared" si="97"/>
        <v>0</v>
      </c>
      <c r="R294" s="73">
        <v>5</v>
      </c>
      <c r="S294" s="106">
        <v>30</v>
      </c>
      <c r="T294" s="90">
        <v>9.1999999999999998E-2</v>
      </c>
      <c r="U294" s="43">
        <f t="shared" si="104"/>
        <v>0</v>
      </c>
      <c r="V294" s="43">
        <f t="shared" si="105"/>
        <v>0</v>
      </c>
      <c r="X294" s="61">
        <v>23500</v>
      </c>
      <c r="Y294" s="96">
        <v>23500</v>
      </c>
      <c r="Z294" s="96">
        <v>23500</v>
      </c>
      <c r="AA294" s="64">
        <v>23500</v>
      </c>
    </row>
    <row r="295" spans="1:27" x14ac:dyDescent="0.25">
      <c r="A295" s="71" t="s">
        <v>600</v>
      </c>
      <c r="B295" s="72" t="s">
        <v>601</v>
      </c>
      <c r="C295" s="107" t="s">
        <v>602</v>
      </c>
      <c r="D295" s="23">
        <v>1</v>
      </c>
      <c r="E295" s="24">
        <v>1</v>
      </c>
      <c r="F295" s="25">
        <v>1</v>
      </c>
      <c r="G295" s="61">
        <f t="shared" si="98"/>
        <v>23000</v>
      </c>
      <c r="H295" s="61">
        <f t="shared" si="99"/>
        <v>23000</v>
      </c>
      <c r="I295" s="61">
        <f t="shared" si="100"/>
        <v>23000</v>
      </c>
      <c r="J295" s="61">
        <f t="shared" si="101"/>
        <v>23000</v>
      </c>
      <c r="K295" s="10"/>
      <c r="L295" s="9" t="s">
        <v>83</v>
      </c>
      <c r="M295" s="65">
        <f t="shared" si="102"/>
        <v>0</v>
      </c>
      <c r="N295" s="66" t="s">
        <v>857</v>
      </c>
      <c r="O295" s="67">
        <v>32900</v>
      </c>
      <c r="P295" s="68">
        <f t="shared" si="103"/>
        <v>0.43043478260869561</v>
      </c>
      <c r="Q295" s="69">
        <f t="shared" si="97"/>
        <v>0</v>
      </c>
      <c r="R295" s="73">
        <v>10</v>
      </c>
      <c r="S295" s="106">
        <v>30</v>
      </c>
      <c r="T295" s="90">
        <v>7.3999999999999996E-2</v>
      </c>
      <c r="U295" s="43">
        <f t="shared" si="104"/>
        <v>0</v>
      </c>
      <c r="V295" s="43">
        <f t="shared" si="105"/>
        <v>0</v>
      </c>
      <c r="X295" s="61">
        <v>23000</v>
      </c>
      <c r="Y295" s="96">
        <v>23000</v>
      </c>
      <c r="Z295" s="96">
        <v>23000</v>
      </c>
      <c r="AA295" s="64">
        <v>23000</v>
      </c>
    </row>
    <row r="296" spans="1:27" x14ac:dyDescent="0.25">
      <c r="A296" s="89" t="s">
        <v>603</v>
      </c>
      <c r="B296" s="72" t="s">
        <v>604</v>
      </c>
      <c r="C296" s="107" t="s">
        <v>593</v>
      </c>
      <c r="D296" s="23">
        <v>1</v>
      </c>
      <c r="E296" s="24">
        <v>1</v>
      </c>
      <c r="F296" s="25">
        <v>1</v>
      </c>
      <c r="G296" s="61">
        <f t="shared" si="98"/>
        <v>16000</v>
      </c>
      <c r="H296" s="61">
        <f t="shared" si="99"/>
        <v>16000</v>
      </c>
      <c r="I296" s="61">
        <f t="shared" si="100"/>
        <v>16000</v>
      </c>
      <c r="J296" s="61">
        <f t="shared" si="101"/>
        <v>16000</v>
      </c>
      <c r="K296" s="10"/>
      <c r="L296" s="9" t="s">
        <v>83</v>
      </c>
      <c r="M296" s="65">
        <f t="shared" si="102"/>
        <v>0</v>
      </c>
      <c r="N296" s="66" t="s">
        <v>857</v>
      </c>
      <c r="O296" s="67">
        <v>22900</v>
      </c>
      <c r="P296" s="68">
        <f t="shared" si="103"/>
        <v>0.43124999999999991</v>
      </c>
      <c r="Q296" s="69">
        <f t="shared" si="97"/>
        <v>0</v>
      </c>
      <c r="R296" s="73">
        <v>44</v>
      </c>
      <c r="S296" s="106">
        <v>24</v>
      </c>
      <c r="T296" s="90">
        <v>6.0999999999999999E-2</v>
      </c>
      <c r="U296" s="43">
        <f t="shared" si="104"/>
        <v>0</v>
      </c>
      <c r="V296" s="43">
        <f t="shared" si="105"/>
        <v>0</v>
      </c>
      <c r="X296" s="61">
        <v>16000</v>
      </c>
      <c r="Y296" s="96">
        <v>16000</v>
      </c>
      <c r="Z296" s="96">
        <v>16000</v>
      </c>
      <c r="AA296" s="64">
        <v>16000</v>
      </c>
    </row>
    <row r="297" spans="1:27" x14ac:dyDescent="0.25">
      <c r="A297" s="89" t="s">
        <v>605</v>
      </c>
      <c r="B297" s="72" t="s">
        <v>606</v>
      </c>
      <c r="C297" s="107" t="s">
        <v>593</v>
      </c>
      <c r="D297" s="23">
        <v>1</v>
      </c>
      <c r="E297" s="24">
        <v>1</v>
      </c>
      <c r="F297" s="25">
        <v>1</v>
      </c>
      <c r="G297" s="61">
        <f t="shared" si="98"/>
        <v>16000</v>
      </c>
      <c r="H297" s="61">
        <f t="shared" si="99"/>
        <v>16000</v>
      </c>
      <c r="I297" s="61">
        <f t="shared" si="100"/>
        <v>16000</v>
      </c>
      <c r="J297" s="61">
        <f t="shared" si="101"/>
        <v>16000</v>
      </c>
      <c r="K297" s="10"/>
      <c r="L297" s="9" t="s">
        <v>83</v>
      </c>
      <c r="M297" s="65">
        <f t="shared" si="102"/>
        <v>0</v>
      </c>
      <c r="N297" s="66" t="s">
        <v>857</v>
      </c>
      <c r="O297" s="67">
        <v>22900</v>
      </c>
      <c r="P297" s="68">
        <f t="shared" si="103"/>
        <v>0.43124999999999991</v>
      </c>
      <c r="Q297" s="69">
        <f t="shared" si="97"/>
        <v>0</v>
      </c>
      <c r="R297" s="73">
        <v>3</v>
      </c>
      <c r="S297" s="106">
        <v>24</v>
      </c>
      <c r="T297" s="90">
        <v>6.0999999999999999E-2</v>
      </c>
      <c r="U297" s="43">
        <f t="shared" si="104"/>
        <v>0</v>
      </c>
      <c r="V297" s="43">
        <f t="shared" si="105"/>
        <v>0</v>
      </c>
      <c r="X297" s="61">
        <v>16000</v>
      </c>
      <c r="Y297" s="96">
        <v>16000</v>
      </c>
      <c r="Z297" s="96">
        <v>16000</v>
      </c>
      <c r="AA297" s="64">
        <v>16000</v>
      </c>
    </row>
    <row r="298" spans="1:27" x14ac:dyDescent="0.25">
      <c r="A298" s="89" t="s">
        <v>607</v>
      </c>
      <c r="B298" s="72" t="s">
        <v>608</v>
      </c>
      <c r="C298" s="107" t="s">
        <v>593</v>
      </c>
      <c r="D298" s="23">
        <v>1</v>
      </c>
      <c r="E298" s="24">
        <v>1</v>
      </c>
      <c r="F298" s="25">
        <v>1</v>
      </c>
      <c r="G298" s="61">
        <f t="shared" si="98"/>
        <v>16000</v>
      </c>
      <c r="H298" s="61">
        <f t="shared" si="99"/>
        <v>16000</v>
      </c>
      <c r="I298" s="61">
        <f t="shared" si="100"/>
        <v>16000</v>
      </c>
      <c r="J298" s="61">
        <f t="shared" si="101"/>
        <v>16000</v>
      </c>
      <c r="K298" s="10"/>
      <c r="L298" s="9" t="s">
        <v>83</v>
      </c>
      <c r="M298" s="65">
        <f t="shared" si="102"/>
        <v>0</v>
      </c>
      <c r="N298" s="66" t="s">
        <v>857</v>
      </c>
      <c r="O298" s="67">
        <v>22900</v>
      </c>
      <c r="P298" s="68">
        <f t="shared" si="103"/>
        <v>0.43124999999999991</v>
      </c>
      <c r="Q298" s="69">
        <f t="shared" si="97"/>
        <v>0</v>
      </c>
      <c r="R298" s="73">
        <v>8</v>
      </c>
      <c r="S298" s="106">
        <v>23</v>
      </c>
      <c r="T298" s="75">
        <v>5.7799999999999997E-2</v>
      </c>
      <c r="U298" s="43">
        <f t="shared" si="104"/>
        <v>0</v>
      </c>
      <c r="V298" s="43">
        <f t="shared" si="105"/>
        <v>0</v>
      </c>
      <c r="X298" s="61">
        <v>16000</v>
      </c>
      <c r="Y298" s="96">
        <v>16000</v>
      </c>
      <c r="Z298" s="96">
        <v>16000</v>
      </c>
      <c r="AA298" s="64">
        <v>16000</v>
      </c>
    </row>
    <row r="299" spans="1:27" x14ac:dyDescent="0.25">
      <c r="A299" s="113" t="s">
        <v>660</v>
      </c>
      <c r="B299" s="72" t="s">
        <v>661</v>
      </c>
      <c r="C299" s="107" t="s">
        <v>593</v>
      </c>
      <c r="D299" s="23">
        <v>1</v>
      </c>
      <c r="E299" s="24">
        <v>1</v>
      </c>
      <c r="F299" s="25">
        <v>1</v>
      </c>
      <c r="G299" s="61">
        <f t="shared" si="98"/>
        <v>18000</v>
      </c>
      <c r="H299" s="61">
        <f t="shared" si="99"/>
        <v>18000</v>
      </c>
      <c r="I299" s="61">
        <f t="shared" si="100"/>
        <v>18000</v>
      </c>
      <c r="J299" s="61">
        <f t="shared" si="101"/>
        <v>18000</v>
      </c>
      <c r="K299" s="10"/>
      <c r="L299" s="9" t="s">
        <v>83</v>
      </c>
      <c r="M299" s="65">
        <f t="shared" si="102"/>
        <v>0</v>
      </c>
      <c r="N299" s="66" t="s">
        <v>857</v>
      </c>
      <c r="O299" s="67">
        <v>26900</v>
      </c>
      <c r="P299" s="68">
        <f t="shared" si="103"/>
        <v>0.49444444444444446</v>
      </c>
      <c r="Q299" s="69">
        <f t="shared" si="97"/>
        <v>0</v>
      </c>
      <c r="R299" s="73">
        <v>6</v>
      </c>
      <c r="S299" s="114">
        <v>26</v>
      </c>
      <c r="T299" s="115">
        <v>0.09</v>
      </c>
      <c r="U299" s="43">
        <f t="shared" si="104"/>
        <v>0</v>
      </c>
      <c r="V299" s="43">
        <f t="shared" si="105"/>
        <v>0</v>
      </c>
      <c r="X299" s="61">
        <v>18000</v>
      </c>
      <c r="Y299" s="96">
        <v>18000</v>
      </c>
      <c r="Z299" s="96">
        <v>18000</v>
      </c>
      <c r="AA299" s="64">
        <v>18000</v>
      </c>
    </row>
    <row r="300" spans="1:27" x14ac:dyDescent="0.25">
      <c r="A300" s="89" t="s">
        <v>609</v>
      </c>
      <c r="B300" s="72" t="s">
        <v>140</v>
      </c>
      <c r="C300" s="107" t="s">
        <v>602</v>
      </c>
      <c r="D300" s="23">
        <v>1</v>
      </c>
      <c r="E300" s="24">
        <v>1</v>
      </c>
      <c r="F300" s="25">
        <v>1</v>
      </c>
      <c r="G300" s="61">
        <f t="shared" si="98"/>
        <v>23000</v>
      </c>
      <c r="H300" s="61">
        <f t="shared" si="99"/>
        <v>23000</v>
      </c>
      <c r="I300" s="61">
        <f t="shared" si="100"/>
        <v>23000</v>
      </c>
      <c r="J300" s="61">
        <f t="shared" si="101"/>
        <v>23000</v>
      </c>
      <c r="K300" s="10"/>
      <c r="L300" s="9" t="s">
        <v>83</v>
      </c>
      <c r="M300" s="65">
        <f t="shared" si="102"/>
        <v>0</v>
      </c>
      <c r="N300" s="66" t="s">
        <v>857</v>
      </c>
      <c r="O300" s="67">
        <v>29900</v>
      </c>
      <c r="P300" s="68">
        <f t="shared" si="103"/>
        <v>0.30000000000000004</v>
      </c>
      <c r="Q300" s="69">
        <f t="shared" si="97"/>
        <v>0</v>
      </c>
      <c r="R300" s="73">
        <v>15</v>
      </c>
      <c r="S300" s="106">
        <v>25</v>
      </c>
      <c r="T300" s="90">
        <v>7.1999999999999995E-2</v>
      </c>
      <c r="U300" s="43">
        <f t="shared" si="104"/>
        <v>0</v>
      </c>
      <c r="V300" s="43">
        <f t="shared" si="105"/>
        <v>0</v>
      </c>
      <c r="X300" s="61">
        <v>23000</v>
      </c>
      <c r="Y300" s="96">
        <v>23000</v>
      </c>
      <c r="Z300" s="96">
        <v>23000</v>
      </c>
      <c r="AA300" s="64">
        <v>23000</v>
      </c>
    </row>
    <row r="301" spans="1:27" x14ac:dyDescent="0.25">
      <c r="A301" s="89" t="s">
        <v>610</v>
      </c>
      <c r="B301" s="72" t="s">
        <v>611</v>
      </c>
      <c r="C301" s="107" t="s">
        <v>612</v>
      </c>
      <c r="D301" s="23">
        <v>1</v>
      </c>
      <c r="E301" s="24">
        <v>1</v>
      </c>
      <c r="F301" s="25">
        <v>1</v>
      </c>
      <c r="G301" s="61">
        <f t="shared" si="98"/>
        <v>26000</v>
      </c>
      <c r="H301" s="61">
        <f t="shared" si="99"/>
        <v>26000</v>
      </c>
      <c r="I301" s="61">
        <f t="shared" si="100"/>
        <v>26000</v>
      </c>
      <c r="J301" s="61">
        <f t="shared" si="101"/>
        <v>26000</v>
      </c>
      <c r="K301" s="10"/>
      <c r="L301" s="9" t="s">
        <v>83</v>
      </c>
      <c r="M301" s="65">
        <f t="shared" si="102"/>
        <v>0</v>
      </c>
      <c r="N301" s="66" t="s">
        <v>857</v>
      </c>
      <c r="O301" s="67">
        <v>39900</v>
      </c>
      <c r="P301" s="68">
        <f t="shared" si="103"/>
        <v>0.53461538461538471</v>
      </c>
      <c r="Q301" s="69">
        <f t="shared" si="97"/>
        <v>0</v>
      </c>
      <c r="R301" s="73">
        <v>8</v>
      </c>
      <c r="S301" s="106">
        <v>38</v>
      </c>
      <c r="T301" s="90">
        <v>9.2999999999999999E-2</v>
      </c>
      <c r="U301" s="43">
        <f t="shared" si="104"/>
        <v>0</v>
      </c>
      <c r="V301" s="43">
        <f t="shared" si="105"/>
        <v>0</v>
      </c>
      <c r="X301" s="61">
        <v>26000</v>
      </c>
      <c r="Y301" s="96">
        <v>26000</v>
      </c>
      <c r="Z301" s="96">
        <v>26000</v>
      </c>
      <c r="AA301" s="64">
        <v>26000</v>
      </c>
    </row>
    <row r="302" spans="1:27" s="58" customFormat="1" ht="12" x14ac:dyDescent="0.25">
      <c r="A302" s="77" t="s">
        <v>613</v>
      </c>
      <c r="B302" s="51"/>
      <c r="C302" s="50"/>
      <c r="D302" s="20"/>
      <c r="E302" s="21"/>
      <c r="F302" s="22"/>
      <c r="G302" s="78"/>
      <c r="H302" s="78"/>
      <c r="I302" s="78"/>
      <c r="J302" s="79"/>
      <c r="K302" s="8"/>
      <c r="L302" s="11"/>
      <c r="M302" s="81"/>
      <c r="N302" s="91"/>
      <c r="O302" s="92"/>
      <c r="P302" s="93"/>
      <c r="Q302" s="93"/>
      <c r="R302" s="57" t="s">
        <v>3</v>
      </c>
      <c r="U302" s="43">
        <f t="shared" si="104"/>
        <v>0</v>
      </c>
      <c r="V302" s="43">
        <f t="shared" si="105"/>
        <v>0</v>
      </c>
      <c r="X302" s="78"/>
      <c r="Y302" s="78"/>
      <c r="Z302" s="78"/>
      <c r="AA302" s="79"/>
    </row>
    <row r="303" spans="1:27" x14ac:dyDescent="0.25">
      <c r="A303" s="113" t="s">
        <v>614</v>
      </c>
      <c r="B303" s="43" t="s">
        <v>615</v>
      </c>
      <c r="C303" s="107" t="s">
        <v>328</v>
      </c>
      <c r="D303" s="23">
        <v>1</v>
      </c>
      <c r="E303" s="24">
        <v>10</v>
      </c>
      <c r="F303" s="25">
        <v>1</v>
      </c>
      <c r="G303" s="61">
        <f t="shared" ref="G303:G320" si="106">X303-(X303*$N$1)</f>
        <v>1250</v>
      </c>
      <c r="H303" s="61">
        <f t="shared" ref="H303:H320" si="107">Y303-(Y303*$N$1)</f>
        <v>1250</v>
      </c>
      <c r="I303" s="61">
        <f t="shared" ref="I303:I320" si="108">Z303-(Z303*$N$1)</f>
        <v>12500</v>
      </c>
      <c r="J303" s="61">
        <f t="shared" ref="J303:J320" si="109">AA303-(AA303*$N$1)</f>
        <v>12500</v>
      </c>
      <c r="K303" s="10"/>
      <c r="L303" s="9" t="s">
        <v>83</v>
      </c>
      <c r="M303" s="65">
        <f t="shared" ref="M303:M320" si="110">K303*H303</f>
        <v>0</v>
      </c>
      <c r="N303" s="66" t="s">
        <v>857</v>
      </c>
      <c r="O303" s="67">
        <v>2900</v>
      </c>
      <c r="P303" s="68">
        <f t="shared" si="103"/>
        <v>1.3199999999999998</v>
      </c>
      <c r="Q303" s="69">
        <f t="shared" ref="Q303:Q366" si="111">(O303)*D303*K303</f>
        <v>0</v>
      </c>
      <c r="R303" s="73">
        <v>169</v>
      </c>
      <c r="S303" s="87">
        <v>2.2999999999999998</v>
      </c>
      <c r="T303" s="75">
        <v>5.1999999999999998E-3</v>
      </c>
      <c r="U303" s="43">
        <f t="shared" si="104"/>
        <v>0</v>
      </c>
      <c r="V303" s="43">
        <f t="shared" si="105"/>
        <v>0</v>
      </c>
      <c r="X303" s="61">
        <v>1250</v>
      </c>
      <c r="Y303" s="96">
        <v>1250</v>
      </c>
      <c r="Z303" s="96">
        <v>12500</v>
      </c>
      <c r="AA303" s="64">
        <v>12500</v>
      </c>
    </row>
    <row r="304" spans="1:27" x14ac:dyDescent="0.25">
      <c r="A304" s="113" t="s">
        <v>616</v>
      </c>
      <c r="B304" s="43" t="s">
        <v>617</v>
      </c>
      <c r="C304" s="107" t="s">
        <v>328</v>
      </c>
      <c r="D304" s="23">
        <v>1</v>
      </c>
      <c r="E304" s="24">
        <v>10</v>
      </c>
      <c r="F304" s="25">
        <v>1</v>
      </c>
      <c r="G304" s="61">
        <f t="shared" si="106"/>
        <v>1250</v>
      </c>
      <c r="H304" s="61">
        <f t="shared" si="107"/>
        <v>1250</v>
      </c>
      <c r="I304" s="61">
        <f t="shared" si="108"/>
        <v>12500</v>
      </c>
      <c r="J304" s="61">
        <f t="shared" si="109"/>
        <v>12500</v>
      </c>
      <c r="K304" s="10"/>
      <c r="L304" s="9" t="s">
        <v>83</v>
      </c>
      <c r="M304" s="65">
        <f t="shared" si="110"/>
        <v>0</v>
      </c>
      <c r="N304" s="66" t="s">
        <v>857</v>
      </c>
      <c r="O304" s="67">
        <v>2900</v>
      </c>
      <c r="P304" s="68">
        <f t="shared" si="103"/>
        <v>1.3199999999999998</v>
      </c>
      <c r="Q304" s="69">
        <f t="shared" si="111"/>
        <v>0</v>
      </c>
      <c r="R304" s="73">
        <v>146</v>
      </c>
      <c r="S304" s="87">
        <v>2.2999999999999998</v>
      </c>
      <c r="T304" s="75">
        <v>5.1999999999999998E-3</v>
      </c>
      <c r="U304" s="43">
        <f t="shared" si="104"/>
        <v>0</v>
      </c>
      <c r="V304" s="43">
        <f t="shared" si="105"/>
        <v>0</v>
      </c>
      <c r="X304" s="61">
        <v>1250</v>
      </c>
      <c r="Y304" s="96">
        <v>1250</v>
      </c>
      <c r="Z304" s="96">
        <v>12500</v>
      </c>
      <c r="AA304" s="64">
        <v>12500</v>
      </c>
    </row>
    <row r="305" spans="1:27" x14ac:dyDescent="0.25">
      <c r="A305" s="113" t="s">
        <v>618</v>
      </c>
      <c r="B305" s="43" t="s">
        <v>619</v>
      </c>
      <c r="C305" s="107" t="s">
        <v>328</v>
      </c>
      <c r="D305" s="23">
        <v>1</v>
      </c>
      <c r="E305" s="24">
        <v>10</v>
      </c>
      <c r="F305" s="25">
        <v>1</v>
      </c>
      <c r="G305" s="61">
        <f t="shared" si="106"/>
        <v>1250</v>
      </c>
      <c r="H305" s="61">
        <f t="shared" si="107"/>
        <v>1250</v>
      </c>
      <c r="I305" s="61">
        <f t="shared" si="108"/>
        <v>12500</v>
      </c>
      <c r="J305" s="61">
        <f t="shared" si="109"/>
        <v>12500</v>
      </c>
      <c r="K305" s="10"/>
      <c r="L305" s="9" t="s">
        <v>83</v>
      </c>
      <c r="M305" s="65">
        <f t="shared" si="110"/>
        <v>0</v>
      </c>
      <c r="N305" s="66" t="s">
        <v>857</v>
      </c>
      <c r="O305" s="67">
        <v>2900</v>
      </c>
      <c r="P305" s="68">
        <f t="shared" si="103"/>
        <v>1.3199999999999998</v>
      </c>
      <c r="Q305" s="69">
        <f t="shared" si="111"/>
        <v>0</v>
      </c>
      <c r="R305" s="73">
        <v>199</v>
      </c>
      <c r="S305" s="87">
        <v>2.2999999999999998</v>
      </c>
      <c r="T305" s="75">
        <v>5.1999999999999998E-3</v>
      </c>
      <c r="U305" s="43">
        <f t="shared" si="104"/>
        <v>0</v>
      </c>
      <c r="V305" s="43">
        <f t="shared" si="105"/>
        <v>0</v>
      </c>
      <c r="X305" s="61">
        <v>1250</v>
      </c>
      <c r="Y305" s="96">
        <v>1250</v>
      </c>
      <c r="Z305" s="96">
        <v>12500</v>
      </c>
      <c r="AA305" s="64">
        <v>12500</v>
      </c>
    </row>
    <row r="306" spans="1:27" x14ac:dyDescent="0.25">
      <c r="A306" s="113" t="s">
        <v>620</v>
      </c>
      <c r="B306" s="43" t="s">
        <v>621</v>
      </c>
      <c r="C306" s="107" t="s">
        <v>388</v>
      </c>
      <c r="D306" s="23">
        <v>1</v>
      </c>
      <c r="E306" s="24">
        <v>6</v>
      </c>
      <c r="F306" s="25">
        <v>1</v>
      </c>
      <c r="G306" s="61">
        <f t="shared" si="106"/>
        <v>2050</v>
      </c>
      <c r="H306" s="61">
        <f t="shared" si="107"/>
        <v>2050</v>
      </c>
      <c r="I306" s="61">
        <f t="shared" si="108"/>
        <v>12300</v>
      </c>
      <c r="J306" s="61">
        <f t="shared" si="109"/>
        <v>12300</v>
      </c>
      <c r="K306" s="10"/>
      <c r="L306" s="9" t="s">
        <v>83</v>
      </c>
      <c r="M306" s="65">
        <f t="shared" si="110"/>
        <v>0</v>
      </c>
      <c r="N306" s="66" t="s">
        <v>857</v>
      </c>
      <c r="O306" s="67">
        <v>3900</v>
      </c>
      <c r="P306" s="68">
        <f t="shared" si="103"/>
        <v>0.90243902439024382</v>
      </c>
      <c r="Q306" s="69">
        <f t="shared" si="111"/>
        <v>0</v>
      </c>
      <c r="R306" s="73">
        <v>87</v>
      </c>
      <c r="S306" s="74">
        <v>3.17</v>
      </c>
      <c r="T306" s="75">
        <v>1.0200000000000001E-2</v>
      </c>
      <c r="U306" s="43">
        <f t="shared" si="104"/>
        <v>0</v>
      </c>
      <c r="V306" s="43">
        <f t="shared" si="105"/>
        <v>0</v>
      </c>
      <c r="X306" s="61">
        <v>2050</v>
      </c>
      <c r="Y306" s="96">
        <v>2050</v>
      </c>
      <c r="Z306" s="96">
        <v>12300</v>
      </c>
      <c r="AA306" s="64">
        <v>12300</v>
      </c>
    </row>
    <row r="307" spans="1:27" x14ac:dyDescent="0.25">
      <c r="A307" s="113" t="s">
        <v>622</v>
      </c>
      <c r="B307" s="43" t="s">
        <v>623</v>
      </c>
      <c r="C307" s="107" t="s">
        <v>388</v>
      </c>
      <c r="D307" s="23">
        <v>1</v>
      </c>
      <c r="E307" s="24">
        <v>6</v>
      </c>
      <c r="F307" s="25">
        <v>1</v>
      </c>
      <c r="G307" s="61">
        <f t="shared" si="106"/>
        <v>2050</v>
      </c>
      <c r="H307" s="61">
        <f t="shared" si="107"/>
        <v>2050</v>
      </c>
      <c r="I307" s="61">
        <f t="shared" si="108"/>
        <v>12300</v>
      </c>
      <c r="J307" s="61">
        <f t="shared" si="109"/>
        <v>12300</v>
      </c>
      <c r="K307" s="10"/>
      <c r="L307" s="9" t="s">
        <v>83</v>
      </c>
      <c r="M307" s="65">
        <f t="shared" si="110"/>
        <v>0</v>
      </c>
      <c r="N307" s="66" t="s">
        <v>857</v>
      </c>
      <c r="O307" s="67">
        <v>3900</v>
      </c>
      <c r="P307" s="68">
        <f t="shared" si="103"/>
        <v>0.90243902439024382</v>
      </c>
      <c r="Q307" s="69">
        <f t="shared" si="111"/>
        <v>0</v>
      </c>
      <c r="R307" s="73">
        <v>88</v>
      </c>
      <c r="S307" s="74">
        <v>3.17</v>
      </c>
      <c r="T307" s="75">
        <v>1.0200000000000001E-2</v>
      </c>
      <c r="U307" s="43">
        <f t="shared" si="104"/>
        <v>0</v>
      </c>
      <c r="V307" s="43">
        <f t="shared" si="105"/>
        <v>0</v>
      </c>
      <c r="X307" s="61">
        <v>2050</v>
      </c>
      <c r="Y307" s="96">
        <v>2050</v>
      </c>
      <c r="Z307" s="96">
        <v>12300</v>
      </c>
      <c r="AA307" s="64">
        <v>12300</v>
      </c>
    </row>
    <row r="308" spans="1:27" x14ac:dyDescent="0.25">
      <c r="A308" s="113" t="s">
        <v>624</v>
      </c>
      <c r="B308" s="43" t="s">
        <v>625</v>
      </c>
      <c r="C308" s="107" t="s">
        <v>388</v>
      </c>
      <c r="D308" s="23">
        <v>1</v>
      </c>
      <c r="E308" s="24">
        <v>6</v>
      </c>
      <c r="F308" s="25">
        <v>1</v>
      </c>
      <c r="G308" s="61">
        <f t="shared" si="106"/>
        <v>2050</v>
      </c>
      <c r="H308" s="61">
        <f t="shared" si="107"/>
        <v>2050</v>
      </c>
      <c r="I308" s="61">
        <f t="shared" si="108"/>
        <v>12300</v>
      </c>
      <c r="J308" s="61">
        <f t="shared" si="109"/>
        <v>12300</v>
      </c>
      <c r="K308" s="10"/>
      <c r="L308" s="9" t="s">
        <v>83</v>
      </c>
      <c r="M308" s="65">
        <f t="shared" si="110"/>
        <v>0</v>
      </c>
      <c r="N308" s="66" t="s">
        <v>857</v>
      </c>
      <c r="O308" s="67">
        <v>3900</v>
      </c>
      <c r="P308" s="68">
        <f t="shared" si="103"/>
        <v>0.90243902439024382</v>
      </c>
      <c r="Q308" s="69">
        <f t="shared" si="111"/>
        <v>0</v>
      </c>
      <c r="R308" s="73">
        <v>63</v>
      </c>
      <c r="S308" s="74">
        <v>3.17</v>
      </c>
      <c r="T308" s="75">
        <v>1.0200000000000001E-2</v>
      </c>
      <c r="U308" s="43">
        <f t="shared" si="104"/>
        <v>0</v>
      </c>
      <c r="V308" s="43">
        <f t="shared" si="105"/>
        <v>0</v>
      </c>
      <c r="X308" s="61">
        <v>2050</v>
      </c>
      <c r="Y308" s="96">
        <v>2050</v>
      </c>
      <c r="Z308" s="96">
        <v>12300</v>
      </c>
      <c r="AA308" s="64">
        <v>12300</v>
      </c>
    </row>
    <row r="309" spans="1:27" x14ac:dyDescent="0.25">
      <c r="A309" s="113" t="s">
        <v>626</v>
      </c>
      <c r="B309" s="43" t="s">
        <v>627</v>
      </c>
      <c r="C309" s="107" t="s">
        <v>446</v>
      </c>
      <c r="D309" s="23">
        <v>1</v>
      </c>
      <c r="E309" s="24">
        <v>4</v>
      </c>
      <c r="F309" s="25">
        <v>1</v>
      </c>
      <c r="G309" s="61">
        <f t="shared" si="106"/>
        <v>2800</v>
      </c>
      <c r="H309" s="61">
        <f t="shared" si="107"/>
        <v>2800</v>
      </c>
      <c r="I309" s="61">
        <f t="shared" si="108"/>
        <v>11200</v>
      </c>
      <c r="J309" s="61">
        <f t="shared" si="109"/>
        <v>11200</v>
      </c>
      <c r="K309" s="10"/>
      <c r="L309" s="9" t="s">
        <v>83</v>
      </c>
      <c r="M309" s="65">
        <f t="shared" si="110"/>
        <v>0</v>
      </c>
      <c r="N309" s="66" t="s">
        <v>857</v>
      </c>
      <c r="O309" s="67">
        <v>4900</v>
      </c>
      <c r="P309" s="68">
        <f t="shared" si="103"/>
        <v>0.75</v>
      </c>
      <c r="Q309" s="69">
        <f t="shared" si="111"/>
        <v>0</v>
      </c>
      <c r="R309" s="73">
        <v>23</v>
      </c>
      <c r="S309" s="106">
        <v>4</v>
      </c>
      <c r="T309" s="75">
        <v>1.09E-2</v>
      </c>
      <c r="U309" s="43">
        <f t="shared" si="104"/>
        <v>0</v>
      </c>
      <c r="V309" s="43">
        <f t="shared" si="105"/>
        <v>0</v>
      </c>
      <c r="X309" s="61">
        <v>2800</v>
      </c>
      <c r="Y309" s="96">
        <v>2800</v>
      </c>
      <c r="Z309" s="96">
        <v>11200</v>
      </c>
      <c r="AA309" s="64">
        <v>11200</v>
      </c>
    </row>
    <row r="310" spans="1:27" x14ac:dyDescent="0.25">
      <c r="A310" s="113" t="s">
        <v>628</v>
      </c>
      <c r="B310" s="43" t="s">
        <v>629</v>
      </c>
      <c r="C310" s="107" t="s">
        <v>446</v>
      </c>
      <c r="D310" s="23">
        <v>1</v>
      </c>
      <c r="E310" s="24">
        <v>4</v>
      </c>
      <c r="F310" s="25">
        <v>1</v>
      </c>
      <c r="G310" s="61">
        <f t="shared" si="106"/>
        <v>2800</v>
      </c>
      <c r="H310" s="61">
        <f t="shared" si="107"/>
        <v>2800</v>
      </c>
      <c r="I310" s="61">
        <f t="shared" si="108"/>
        <v>11200</v>
      </c>
      <c r="J310" s="61">
        <f t="shared" si="109"/>
        <v>11200</v>
      </c>
      <c r="K310" s="10"/>
      <c r="L310" s="9" t="s">
        <v>83</v>
      </c>
      <c r="M310" s="65">
        <f t="shared" si="110"/>
        <v>0</v>
      </c>
      <c r="N310" s="66" t="s">
        <v>857</v>
      </c>
      <c r="O310" s="67">
        <v>4900</v>
      </c>
      <c r="P310" s="68">
        <f t="shared" si="103"/>
        <v>0.75</v>
      </c>
      <c r="Q310" s="69">
        <f t="shared" si="111"/>
        <v>0</v>
      </c>
      <c r="R310" s="73">
        <v>22</v>
      </c>
      <c r="S310" s="106">
        <v>4</v>
      </c>
      <c r="T310" s="75">
        <v>1.09E-2</v>
      </c>
      <c r="U310" s="43">
        <f t="shared" si="104"/>
        <v>0</v>
      </c>
      <c r="V310" s="43">
        <f t="shared" si="105"/>
        <v>0</v>
      </c>
      <c r="X310" s="61">
        <v>2800</v>
      </c>
      <c r="Y310" s="96">
        <v>2800</v>
      </c>
      <c r="Z310" s="96">
        <v>11200</v>
      </c>
      <c r="AA310" s="64">
        <v>11200</v>
      </c>
    </row>
    <row r="311" spans="1:27" x14ac:dyDescent="0.25">
      <c r="A311" s="113" t="s">
        <v>630</v>
      </c>
      <c r="B311" s="43" t="s">
        <v>631</v>
      </c>
      <c r="C311" s="107" t="s">
        <v>446</v>
      </c>
      <c r="D311" s="23">
        <v>1</v>
      </c>
      <c r="E311" s="24">
        <v>4</v>
      </c>
      <c r="F311" s="25">
        <v>1</v>
      </c>
      <c r="G311" s="61">
        <f t="shared" si="106"/>
        <v>2800</v>
      </c>
      <c r="H311" s="61">
        <f t="shared" si="107"/>
        <v>2800</v>
      </c>
      <c r="I311" s="61">
        <f t="shared" si="108"/>
        <v>11200</v>
      </c>
      <c r="J311" s="61">
        <f t="shared" si="109"/>
        <v>11200</v>
      </c>
      <c r="K311" s="10"/>
      <c r="L311" s="9" t="s">
        <v>83</v>
      </c>
      <c r="M311" s="65">
        <f t="shared" si="110"/>
        <v>0</v>
      </c>
      <c r="N311" s="66" t="s">
        <v>857</v>
      </c>
      <c r="O311" s="67">
        <v>4900</v>
      </c>
      <c r="P311" s="68">
        <f t="shared" si="103"/>
        <v>0.75</v>
      </c>
      <c r="Q311" s="69">
        <f t="shared" si="111"/>
        <v>0</v>
      </c>
      <c r="R311" s="73">
        <v>65</v>
      </c>
      <c r="S311" s="106">
        <v>4</v>
      </c>
      <c r="T311" s="75">
        <v>1.09E-2</v>
      </c>
      <c r="U311" s="43">
        <f t="shared" si="104"/>
        <v>0</v>
      </c>
      <c r="V311" s="43">
        <f t="shared" si="105"/>
        <v>0</v>
      </c>
      <c r="X311" s="61">
        <v>2800</v>
      </c>
      <c r="Y311" s="96">
        <v>2800</v>
      </c>
      <c r="Z311" s="96">
        <v>11200</v>
      </c>
      <c r="AA311" s="64">
        <v>11200</v>
      </c>
    </row>
    <row r="312" spans="1:27" x14ac:dyDescent="0.25">
      <c r="A312" s="113" t="s">
        <v>632</v>
      </c>
      <c r="B312" s="43" t="s">
        <v>633</v>
      </c>
      <c r="C312" s="107" t="s">
        <v>522</v>
      </c>
      <c r="D312" s="23">
        <v>1</v>
      </c>
      <c r="E312" s="24">
        <v>2</v>
      </c>
      <c r="F312" s="25">
        <v>1</v>
      </c>
      <c r="G312" s="61">
        <f t="shared" si="106"/>
        <v>5600</v>
      </c>
      <c r="H312" s="61">
        <f t="shared" si="107"/>
        <v>5600</v>
      </c>
      <c r="I312" s="61">
        <f t="shared" si="108"/>
        <v>11200</v>
      </c>
      <c r="J312" s="61">
        <f t="shared" si="109"/>
        <v>11200</v>
      </c>
      <c r="K312" s="10"/>
      <c r="L312" s="9" t="s">
        <v>83</v>
      </c>
      <c r="M312" s="65">
        <f t="shared" si="110"/>
        <v>0</v>
      </c>
      <c r="N312" s="66" t="s">
        <v>857</v>
      </c>
      <c r="O312" s="67">
        <v>9900</v>
      </c>
      <c r="P312" s="68">
        <f t="shared" si="103"/>
        <v>0.76785714285714279</v>
      </c>
      <c r="Q312" s="69">
        <f t="shared" si="111"/>
        <v>0</v>
      </c>
      <c r="R312" s="73">
        <v>76</v>
      </c>
      <c r="S312" s="87">
        <v>8.5</v>
      </c>
      <c r="T312" s="75">
        <v>2.1499999999999998E-2</v>
      </c>
      <c r="U312" s="43">
        <f t="shared" si="104"/>
        <v>0</v>
      </c>
      <c r="V312" s="43">
        <f t="shared" si="105"/>
        <v>0</v>
      </c>
      <c r="X312" s="61">
        <v>5600</v>
      </c>
      <c r="Y312" s="96">
        <v>5600</v>
      </c>
      <c r="Z312" s="96">
        <v>11200</v>
      </c>
      <c r="AA312" s="64">
        <v>11200</v>
      </c>
    </row>
    <row r="313" spans="1:27" x14ac:dyDescent="0.25">
      <c r="A313" s="113" t="s">
        <v>634</v>
      </c>
      <c r="B313" s="43" t="s">
        <v>635</v>
      </c>
      <c r="C313" s="107" t="s">
        <v>522</v>
      </c>
      <c r="D313" s="23">
        <v>1</v>
      </c>
      <c r="E313" s="24">
        <v>2</v>
      </c>
      <c r="F313" s="25">
        <v>1</v>
      </c>
      <c r="G313" s="61">
        <f t="shared" si="106"/>
        <v>5600</v>
      </c>
      <c r="H313" s="61">
        <f t="shared" si="107"/>
        <v>5600</v>
      </c>
      <c r="I313" s="61">
        <f t="shared" si="108"/>
        <v>11200</v>
      </c>
      <c r="J313" s="61">
        <f t="shared" si="109"/>
        <v>11200</v>
      </c>
      <c r="K313" s="10"/>
      <c r="L313" s="9" t="s">
        <v>83</v>
      </c>
      <c r="M313" s="65">
        <f t="shared" si="110"/>
        <v>0</v>
      </c>
      <c r="N313" s="66" t="s">
        <v>857</v>
      </c>
      <c r="O313" s="67">
        <v>9900</v>
      </c>
      <c r="P313" s="68">
        <f t="shared" si="103"/>
        <v>0.76785714285714279</v>
      </c>
      <c r="Q313" s="69">
        <f t="shared" si="111"/>
        <v>0</v>
      </c>
      <c r="R313" s="73">
        <v>46</v>
      </c>
      <c r="S313" s="87">
        <v>8.5</v>
      </c>
      <c r="T313" s="75">
        <v>2.1499999999999998E-2</v>
      </c>
      <c r="U313" s="43">
        <f t="shared" si="104"/>
        <v>0</v>
      </c>
      <c r="V313" s="43">
        <f t="shared" si="105"/>
        <v>0</v>
      </c>
      <c r="X313" s="61">
        <v>5600</v>
      </c>
      <c r="Y313" s="96">
        <v>5600</v>
      </c>
      <c r="Z313" s="96">
        <v>11200</v>
      </c>
      <c r="AA313" s="64">
        <v>11200</v>
      </c>
    </row>
    <row r="314" spans="1:27" x14ac:dyDescent="0.25">
      <c r="A314" s="113" t="s">
        <v>636</v>
      </c>
      <c r="B314" s="43" t="s">
        <v>637</v>
      </c>
      <c r="C314" s="107" t="s">
        <v>522</v>
      </c>
      <c r="D314" s="23">
        <v>1</v>
      </c>
      <c r="E314" s="24">
        <v>2</v>
      </c>
      <c r="F314" s="25">
        <v>1</v>
      </c>
      <c r="G314" s="61">
        <f t="shared" si="106"/>
        <v>5600</v>
      </c>
      <c r="H314" s="61">
        <f t="shared" si="107"/>
        <v>5600</v>
      </c>
      <c r="I314" s="61">
        <f t="shared" si="108"/>
        <v>11200</v>
      </c>
      <c r="J314" s="61">
        <f t="shared" si="109"/>
        <v>11200</v>
      </c>
      <c r="K314" s="10"/>
      <c r="L314" s="9" t="s">
        <v>83</v>
      </c>
      <c r="M314" s="65">
        <f t="shared" si="110"/>
        <v>0</v>
      </c>
      <c r="N314" s="66" t="s">
        <v>857</v>
      </c>
      <c r="O314" s="67">
        <v>9900</v>
      </c>
      <c r="P314" s="68">
        <f t="shared" si="103"/>
        <v>0.76785714285714279</v>
      </c>
      <c r="Q314" s="69">
        <f t="shared" si="111"/>
        <v>0</v>
      </c>
      <c r="R314" s="73">
        <v>39</v>
      </c>
      <c r="S314" s="87">
        <v>8.5</v>
      </c>
      <c r="T314" s="75">
        <v>2.1499999999999998E-2</v>
      </c>
      <c r="U314" s="43">
        <f t="shared" si="104"/>
        <v>0</v>
      </c>
      <c r="V314" s="43">
        <f t="shared" si="105"/>
        <v>0</v>
      </c>
      <c r="X314" s="61">
        <v>5600</v>
      </c>
      <c r="Y314" s="96">
        <v>5600</v>
      </c>
      <c r="Z314" s="96">
        <v>11200</v>
      </c>
      <c r="AA314" s="64">
        <v>11200</v>
      </c>
    </row>
    <row r="315" spans="1:27" x14ac:dyDescent="0.25">
      <c r="A315" s="113" t="s">
        <v>638</v>
      </c>
      <c r="B315" s="43" t="s">
        <v>639</v>
      </c>
      <c r="C315" s="107" t="s">
        <v>561</v>
      </c>
      <c r="D315" s="23">
        <v>1</v>
      </c>
      <c r="E315" s="24">
        <v>1</v>
      </c>
      <c r="F315" s="25">
        <v>1</v>
      </c>
      <c r="G315" s="61">
        <f t="shared" si="106"/>
        <v>11200</v>
      </c>
      <c r="H315" s="61">
        <f t="shared" si="107"/>
        <v>11200</v>
      </c>
      <c r="I315" s="61">
        <f t="shared" si="108"/>
        <v>11200</v>
      </c>
      <c r="J315" s="61">
        <f t="shared" si="109"/>
        <v>11200</v>
      </c>
      <c r="K315" s="10"/>
      <c r="L315" s="9" t="s">
        <v>83</v>
      </c>
      <c r="M315" s="65">
        <f t="shared" si="110"/>
        <v>0</v>
      </c>
      <c r="N315" s="66" t="s">
        <v>857</v>
      </c>
      <c r="O315" s="67">
        <v>19900</v>
      </c>
      <c r="P315" s="68">
        <f t="shared" si="103"/>
        <v>0.77678571428571419</v>
      </c>
      <c r="Q315" s="69">
        <f t="shared" si="111"/>
        <v>0</v>
      </c>
      <c r="R315" s="73">
        <v>34</v>
      </c>
      <c r="S315" s="106">
        <v>18</v>
      </c>
      <c r="T315" s="90">
        <v>4.2999999999999997E-2</v>
      </c>
      <c r="U315" s="43">
        <f t="shared" si="104"/>
        <v>0</v>
      </c>
      <c r="V315" s="43">
        <f t="shared" si="105"/>
        <v>0</v>
      </c>
      <c r="X315" s="61">
        <v>11200</v>
      </c>
      <c r="Y315" s="96">
        <v>11200</v>
      </c>
      <c r="Z315" s="96">
        <v>11200</v>
      </c>
      <c r="AA315" s="64">
        <v>11200</v>
      </c>
    </row>
    <row r="316" spans="1:27" x14ac:dyDescent="0.25">
      <c r="A316" s="113" t="s">
        <v>640</v>
      </c>
      <c r="B316" s="43" t="s">
        <v>641</v>
      </c>
      <c r="C316" s="107" t="s">
        <v>561</v>
      </c>
      <c r="D316" s="23">
        <v>1</v>
      </c>
      <c r="E316" s="24">
        <v>1</v>
      </c>
      <c r="F316" s="25">
        <v>1</v>
      </c>
      <c r="G316" s="61">
        <f t="shared" si="106"/>
        <v>11200</v>
      </c>
      <c r="H316" s="61">
        <f t="shared" si="107"/>
        <v>11200</v>
      </c>
      <c r="I316" s="61">
        <f t="shared" si="108"/>
        <v>11200</v>
      </c>
      <c r="J316" s="61">
        <f t="shared" si="109"/>
        <v>11200</v>
      </c>
      <c r="K316" s="10"/>
      <c r="L316" s="9" t="s">
        <v>83</v>
      </c>
      <c r="M316" s="65">
        <f t="shared" si="110"/>
        <v>0</v>
      </c>
      <c r="N316" s="66" t="s">
        <v>857</v>
      </c>
      <c r="O316" s="67">
        <v>19900</v>
      </c>
      <c r="P316" s="68">
        <f t="shared" si="103"/>
        <v>0.77678571428571419</v>
      </c>
      <c r="Q316" s="69">
        <f t="shared" si="111"/>
        <v>0</v>
      </c>
      <c r="R316" s="73">
        <v>29</v>
      </c>
      <c r="S316" s="106">
        <v>18</v>
      </c>
      <c r="T316" s="90">
        <v>4.2999999999999997E-2</v>
      </c>
      <c r="U316" s="43">
        <f t="shared" si="104"/>
        <v>0</v>
      </c>
      <c r="V316" s="43">
        <f t="shared" si="105"/>
        <v>0</v>
      </c>
      <c r="X316" s="61">
        <v>11200</v>
      </c>
      <c r="Y316" s="96">
        <v>11200</v>
      </c>
      <c r="Z316" s="96">
        <v>11200</v>
      </c>
      <c r="AA316" s="64">
        <v>11200</v>
      </c>
    </row>
    <row r="317" spans="1:27" x14ac:dyDescent="0.25">
      <c r="A317" s="113" t="s">
        <v>642</v>
      </c>
      <c r="B317" s="43" t="s">
        <v>643</v>
      </c>
      <c r="C317" s="107" t="s">
        <v>561</v>
      </c>
      <c r="D317" s="23">
        <v>1</v>
      </c>
      <c r="E317" s="24">
        <v>1</v>
      </c>
      <c r="F317" s="25">
        <v>1</v>
      </c>
      <c r="G317" s="61">
        <f t="shared" si="106"/>
        <v>11200</v>
      </c>
      <c r="H317" s="61">
        <f t="shared" si="107"/>
        <v>11200</v>
      </c>
      <c r="I317" s="61">
        <f t="shared" si="108"/>
        <v>11200</v>
      </c>
      <c r="J317" s="61">
        <f t="shared" si="109"/>
        <v>11200</v>
      </c>
      <c r="K317" s="10"/>
      <c r="L317" s="9" t="s">
        <v>83</v>
      </c>
      <c r="M317" s="65">
        <f t="shared" si="110"/>
        <v>0</v>
      </c>
      <c r="N317" s="66" t="s">
        <v>857</v>
      </c>
      <c r="O317" s="67">
        <v>19900</v>
      </c>
      <c r="P317" s="68">
        <f t="shared" si="103"/>
        <v>0.77678571428571419</v>
      </c>
      <c r="Q317" s="69">
        <f t="shared" si="111"/>
        <v>0</v>
      </c>
      <c r="R317" s="73">
        <v>20</v>
      </c>
      <c r="S317" s="106">
        <v>18</v>
      </c>
      <c r="T317" s="90">
        <v>4.2999999999999997E-2</v>
      </c>
      <c r="U317" s="43">
        <f t="shared" si="104"/>
        <v>0</v>
      </c>
      <c r="V317" s="43">
        <f t="shared" si="105"/>
        <v>0</v>
      </c>
      <c r="X317" s="61">
        <v>11200</v>
      </c>
      <c r="Y317" s="96">
        <v>11200</v>
      </c>
      <c r="Z317" s="96">
        <v>11200</v>
      </c>
      <c r="AA317" s="64">
        <v>11200</v>
      </c>
    </row>
    <row r="318" spans="1:27" x14ac:dyDescent="0.25">
      <c r="A318" s="113" t="s">
        <v>644</v>
      </c>
      <c r="B318" s="43" t="s">
        <v>645</v>
      </c>
      <c r="C318" s="107" t="s">
        <v>593</v>
      </c>
      <c r="D318" s="23">
        <v>1</v>
      </c>
      <c r="E318" s="24">
        <v>1</v>
      </c>
      <c r="F318" s="25">
        <v>1</v>
      </c>
      <c r="G318" s="61">
        <f t="shared" si="106"/>
        <v>17000</v>
      </c>
      <c r="H318" s="61">
        <f t="shared" si="107"/>
        <v>17000</v>
      </c>
      <c r="I318" s="61">
        <f t="shared" si="108"/>
        <v>17000</v>
      </c>
      <c r="J318" s="61">
        <f t="shared" si="109"/>
        <v>17000</v>
      </c>
      <c r="K318" s="10"/>
      <c r="L318" s="9" t="s">
        <v>83</v>
      </c>
      <c r="M318" s="65">
        <f t="shared" si="110"/>
        <v>0</v>
      </c>
      <c r="N318" s="66" t="s">
        <v>857</v>
      </c>
      <c r="O318" s="67">
        <v>24900</v>
      </c>
      <c r="P318" s="68">
        <f t="shared" si="103"/>
        <v>0.46470588235294108</v>
      </c>
      <c r="Q318" s="69">
        <f t="shared" si="111"/>
        <v>0</v>
      </c>
      <c r="R318" s="73">
        <v>44</v>
      </c>
      <c r="S318" s="106">
        <v>24</v>
      </c>
      <c r="T318" s="90">
        <v>6.0999999999999999E-2</v>
      </c>
      <c r="U318" s="43">
        <f t="shared" si="104"/>
        <v>0</v>
      </c>
      <c r="V318" s="43">
        <f t="shared" si="105"/>
        <v>0</v>
      </c>
      <c r="X318" s="61">
        <v>17000</v>
      </c>
      <c r="Y318" s="96">
        <v>17000</v>
      </c>
      <c r="Z318" s="96">
        <v>17000</v>
      </c>
      <c r="AA318" s="64">
        <v>17000</v>
      </c>
    </row>
    <row r="319" spans="1:27" x14ac:dyDescent="0.25">
      <c r="A319" s="113" t="s">
        <v>646</v>
      </c>
      <c r="B319" s="43" t="s">
        <v>647</v>
      </c>
      <c r="C319" s="107" t="s">
        <v>593</v>
      </c>
      <c r="D319" s="23">
        <v>1</v>
      </c>
      <c r="E319" s="24">
        <v>1</v>
      </c>
      <c r="F319" s="25">
        <v>1</v>
      </c>
      <c r="G319" s="61">
        <f t="shared" si="106"/>
        <v>17000</v>
      </c>
      <c r="H319" s="61">
        <f t="shared" si="107"/>
        <v>17000</v>
      </c>
      <c r="I319" s="61">
        <f t="shared" si="108"/>
        <v>17000</v>
      </c>
      <c r="J319" s="61">
        <f t="shared" si="109"/>
        <v>17000</v>
      </c>
      <c r="K319" s="10"/>
      <c r="L319" s="9" t="s">
        <v>83</v>
      </c>
      <c r="M319" s="65">
        <f t="shared" si="110"/>
        <v>0</v>
      </c>
      <c r="N319" s="66" t="s">
        <v>857</v>
      </c>
      <c r="O319" s="67">
        <v>24900</v>
      </c>
      <c r="P319" s="68">
        <f t="shared" si="103"/>
        <v>0.46470588235294108</v>
      </c>
      <c r="Q319" s="69">
        <f t="shared" si="111"/>
        <v>0</v>
      </c>
      <c r="R319" s="73">
        <v>42</v>
      </c>
      <c r="S319" s="106">
        <v>24</v>
      </c>
      <c r="T319" s="90">
        <v>6.0999999999999999E-2</v>
      </c>
      <c r="U319" s="43">
        <f t="shared" si="104"/>
        <v>0</v>
      </c>
      <c r="V319" s="43">
        <f t="shared" si="105"/>
        <v>0</v>
      </c>
      <c r="X319" s="61">
        <v>17000</v>
      </c>
      <c r="Y319" s="96">
        <v>17000</v>
      </c>
      <c r="Z319" s="96">
        <v>17000</v>
      </c>
      <c r="AA319" s="64">
        <v>17000</v>
      </c>
    </row>
    <row r="320" spans="1:27" x14ac:dyDescent="0.25">
      <c r="A320" s="113" t="s">
        <v>648</v>
      </c>
      <c r="B320" s="43" t="s">
        <v>649</v>
      </c>
      <c r="C320" s="107" t="s">
        <v>593</v>
      </c>
      <c r="D320" s="23">
        <v>1</v>
      </c>
      <c r="E320" s="24">
        <v>1</v>
      </c>
      <c r="F320" s="25">
        <v>1</v>
      </c>
      <c r="G320" s="61">
        <f t="shared" si="106"/>
        <v>17000</v>
      </c>
      <c r="H320" s="61">
        <f t="shared" si="107"/>
        <v>17000</v>
      </c>
      <c r="I320" s="61">
        <f t="shared" si="108"/>
        <v>17000</v>
      </c>
      <c r="J320" s="61">
        <f t="shared" si="109"/>
        <v>17000</v>
      </c>
      <c r="K320" s="10"/>
      <c r="L320" s="9" t="s">
        <v>83</v>
      </c>
      <c r="M320" s="65">
        <f t="shared" si="110"/>
        <v>0</v>
      </c>
      <c r="N320" s="66" t="s">
        <v>857</v>
      </c>
      <c r="O320" s="67">
        <v>24900</v>
      </c>
      <c r="P320" s="68">
        <f t="shared" si="103"/>
        <v>0.46470588235294108</v>
      </c>
      <c r="Q320" s="69">
        <f t="shared" si="111"/>
        <v>0</v>
      </c>
      <c r="R320" s="73">
        <v>35</v>
      </c>
      <c r="S320" s="106">
        <v>24</v>
      </c>
      <c r="T320" s="90">
        <v>6.0999999999999999E-2</v>
      </c>
      <c r="U320" s="43">
        <f t="shared" si="104"/>
        <v>0</v>
      </c>
      <c r="V320" s="43">
        <f t="shared" si="105"/>
        <v>0</v>
      </c>
      <c r="X320" s="61">
        <v>17000</v>
      </c>
      <c r="Y320" s="96">
        <v>17000</v>
      </c>
      <c r="Z320" s="96">
        <v>17000</v>
      </c>
      <c r="AA320" s="64">
        <v>17000</v>
      </c>
    </row>
    <row r="321" spans="1:27" s="58" customFormat="1" ht="12" x14ac:dyDescent="0.25">
      <c r="A321" s="77" t="s">
        <v>650</v>
      </c>
      <c r="B321" s="51"/>
      <c r="C321" s="50"/>
      <c r="D321" s="20"/>
      <c r="E321" s="21"/>
      <c r="F321" s="22"/>
      <c r="G321" s="78"/>
      <c r="H321" s="78"/>
      <c r="I321" s="78"/>
      <c r="J321" s="79"/>
      <c r="K321" s="8"/>
      <c r="L321" s="11"/>
      <c r="M321" s="81"/>
      <c r="N321" s="91"/>
      <c r="O321" s="92"/>
      <c r="P321" s="93"/>
      <c r="Q321" s="93"/>
      <c r="R321" s="99"/>
      <c r="S321" s="99"/>
      <c r="T321" s="99"/>
      <c r="U321" s="99"/>
      <c r="V321" s="99"/>
      <c r="X321" s="78"/>
      <c r="Y321" s="78"/>
      <c r="Z321" s="78"/>
      <c r="AA321" s="79"/>
    </row>
    <row r="322" spans="1:27" ht="12.75" x14ac:dyDescent="0.25">
      <c r="A322" s="113" t="s">
        <v>814</v>
      </c>
      <c r="B322" s="43" t="s">
        <v>798</v>
      </c>
      <c r="C322" s="107" t="s">
        <v>779</v>
      </c>
      <c r="D322" s="23">
        <v>50</v>
      </c>
      <c r="E322" s="24">
        <v>8</v>
      </c>
      <c r="F322" s="25">
        <v>1</v>
      </c>
      <c r="G322" s="61">
        <v>24</v>
      </c>
      <c r="H322" s="62">
        <v>1200</v>
      </c>
      <c r="I322" s="96">
        <v>9600</v>
      </c>
      <c r="J322" s="64">
        <v>9600</v>
      </c>
      <c r="K322" s="10"/>
      <c r="L322" s="9" t="s">
        <v>11</v>
      </c>
      <c r="M322" s="65">
        <f t="shared" ref="M322:M371" si="112">K322*H322</f>
        <v>0</v>
      </c>
      <c r="N322" s="116"/>
      <c r="O322" s="67">
        <v>80</v>
      </c>
      <c r="P322" s="68">
        <f t="shared" si="103"/>
        <v>2.3333333333333335</v>
      </c>
      <c r="Q322" s="69">
        <f t="shared" si="111"/>
        <v>0</v>
      </c>
      <c r="R322" s="73">
        <v>2660</v>
      </c>
      <c r="S322" s="55">
        <v>2</v>
      </c>
      <c r="T322" s="111">
        <v>1.0200000000000001E-2</v>
      </c>
      <c r="U322" s="43">
        <f t="shared" ref="U322:U353" si="113">K322*S322</f>
        <v>0</v>
      </c>
      <c r="V322" s="43">
        <f t="shared" ref="V322:V353" si="114">T322*K322</f>
        <v>0</v>
      </c>
      <c r="X322" s="61">
        <v>24</v>
      </c>
      <c r="Y322" s="62">
        <v>1200</v>
      </c>
      <c r="Z322" s="96">
        <v>9600</v>
      </c>
      <c r="AA322" s="64">
        <v>9600</v>
      </c>
    </row>
    <row r="323" spans="1:27" ht="12.75" x14ac:dyDescent="0.25">
      <c r="A323" s="113" t="s">
        <v>651</v>
      </c>
      <c r="B323" s="43" t="s">
        <v>663</v>
      </c>
      <c r="C323" s="107" t="s">
        <v>749</v>
      </c>
      <c r="D323" s="23">
        <v>50</v>
      </c>
      <c r="E323" s="24">
        <v>12</v>
      </c>
      <c r="F323" s="25">
        <v>1</v>
      </c>
      <c r="G323" s="61">
        <v>12.95</v>
      </c>
      <c r="H323" s="62">
        <v>647.5</v>
      </c>
      <c r="I323" s="96">
        <v>7770</v>
      </c>
      <c r="J323" s="64">
        <v>7770</v>
      </c>
      <c r="K323" s="10"/>
      <c r="L323" s="9" t="s">
        <v>11</v>
      </c>
      <c r="M323" s="65">
        <f t="shared" si="112"/>
        <v>0</v>
      </c>
      <c r="N323" s="116"/>
      <c r="O323" s="67">
        <v>40</v>
      </c>
      <c r="P323" s="68">
        <f t="shared" si="103"/>
        <v>2.0888030888030888</v>
      </c>
      <c r="Q323" s="69">
        <f t="shared" si="111"/>
        <v>0</v>
      </c>
      <c r="R323" s="73">
        <v>37.979999999999997</v>
      </c>
      <c r="S323" s="55">
        <v>2</v>
      </c>
      <c r="T323" s="111">
        <v>1.0200000000000001E-2</v>
      </c>
      <c r="U323" s="43">
        <f t="shared" si="113"/>
        <v>0</v>
      </c>
      <c r="V323" s="43">
        <f t="shared" si="114"/>
        <v>0</v>
      </c>
      <c r="X323" s="61">
        <v>12.95</v>
      </c>
      <c r="Y323" s="62">
        <v>647.5</v>
      </c>
      <c r="Z323" s="96">
        <v>7770</v>
      </c>
      <c r="AA323" s="64">
        <v>7770</v>
      </c>
    </row>
    <row r="324" spans="1:27" ht="12.75" x14ac:dyDescent="0.25">
      <c r="A324" s="113" t="s">
        <v>662</v>
      </c>
      <c r="B324" s="117" t="s">
        <v>719</v>
      </c>
      <c r="C324" s="107" t="s">
        <v>799</v>
      </c>
      <c r="D324" s="23">
        <v>50</v>
      </c>
      <c r="E324" s="24">
        <v>16</v>
      </c>
      <c r="F324" s="25">
        <v>1</v>
      </c>
      <c r="G324" s="61">
        <v>10</v>
      </c>
      <c r="H324" s="62">
        <v>500</v>
      </c>
      <c r="I324" s="96">
        <v>8000</v>
      </c>
      <c r="J324" s="64">
        <v>8000</v>
      </c>
      <c r="K324" s="10"/>
      <c r="L324" s="9" t="s">
        <v>11</v>
      </c>
      <c r="M324" s="65">
        <f t="shared" si="112"/>
        <v>0</v>
      </c>
      <c r="N324" s="116"/>
      <c r="O324" s="67">
        <v>40</v>
      </c>
      <c r="P324" s="68">
        <f t="shared" si="103"/>
        <v>3</v>
      </c>
      <c r="Q324" s="69">
        <f t="shared" si="111"/>
        <v>0</v>
      </c>
      <c r="R324" s="73">
        <v>1073.94</v>
      </c>
      <c r="S324" s="55">
        <v>1</v>
      </c>
      <c r="T324" s="111">
        <v>1.0200000000000001E-2</v>
      </c>
      <c r="U324" s="43">
        <f t="shared" si="113"/>
        <v>0</v>
      </c>
      <c r="V324" s="43">
        <f t="shared" si="114"/>
        <v>0</v>
      </c>
      <c r="X324" s="61">
        <v>10</v>
      </c>
      <c r="Y324" s="62">
        <v>500</v>
      </c>
      <c r="Z324" s="96">
        <v>8000</v>
      </c>
      <c r="AA324" s="64">
        <v>8000</v>
      </c>
    </row>
    <row r="325" spans="1:27" ht="12.75" x14ac:dyDescent="0.25">
      <c r="A325" s="113" t="s">
        <v>664</v>
      </c>
      <c r="B325" s="117" t="s">
        <v>718</v>
      </c>
      <c r="C325" s="107"/>
      <c r="D325" s="23">
        <v>50</v>
      </c>
      <c r="E325" s="24">
        <v>16</v>
      </c>
      <c r="F325" s="25">
        <v>1</v>
      </c>
      <c r="G325" s="61">
        <v>12.385999999999999</v>
      </c>
      <c r="H325" s="62">
        <v>619.29999999999995</v>
      </c>
      <c r="I325" s="96">
        <v>9908.7999999999993</v>
      </c>
      <c r="J325" s="64">
        <v>9908.7999999999993</v>
      </c>
      <c r="K325" s="10"/>
      <c r="L325" s="9" t="s">
        <v>11</v>
      </c>
      <c r="M325" s="65">
        <f t="shared" si="112"/>
        <v>0</v>
      </c>
      <c r="N325" s="116"/>
      <c r="O325" s="67">
        <v>50</v>
      </c>
      <c r="P325" s="68">
        <f t="shared" si="103"/>
        <v>3.036815759728726</v>
      </c>
      <c r="Q325" s="69">
        <f t="shared" si="111"/>
        <v>0</v>
      </c>
      <c r="R325" s="73">
        <v>3314.96</v>
      </c>
      <c r="S325" s="55">
        <v>1</v>
      </c>
      <c r="T325" s="111">
        <v>1.0200000000000001E-2</v>
      </c>
      <c r="U325" s="43">
        <f t="shared" si="113"/>
        <v>0</v>
      </c>
      <c r="V325" s="43">
        <f t="shared" si="114"/>
        <v>0</v>
      </c>
      <c r="X325" s="61">
        <v>12.385999999999999</v>
      </c>
      <c r="Y325" s="62">
        <v>619.29999999999995</v>
      </c>
      <c r="Z325" s="96">
        <v>9908.7999999999993</v>
      </c>
      <c r="AA325" s="64">
        <v>9908.7999999999993</v>
      </c>
    </row>
    <row r="326" spans="1:27" ht="12.75" x14ac:dyDescent="0.25">
      <c r="A326" s="113" t="s">
        <v>668</v>
      </c>
      <c r="B326" s="117" t="s">
        <v>750</v>
      </c>
      <c r="C326" s="107"/>
      <c r="D326" s="23">
        <v>1</v>
      </c>
      <c r="E326" s="24">
        <v>80</v>
      </c>
      <c r="F326" s="25">
        <v>1</v>
      </c>
      <c r="G326" s="61">
        <v>79.3</v>
      </c>
      <c r="H326" s="63">
        <v>79.3</v>
      </c>
      <c r="I326" s="96">
        <v>6344</v>
      </c>
      <c r="J326" s="64">
        <v>6344</v>
      </c>
      <c r="K326" s="10"/>
      <c r="L326" s="9" t="s">
        <v>83</v>
      </c>
      <c r="M326" s="65">
        <f>K326*H326</f>
        <v>0</v>
      </c>
      <c r="N326" s="116"/>
      <c r="O326" s="67">
        <v>250</v>
      </c>
      <c r="P326" s="68">
        <f>O326/G326-1</f>
        <v>2.1525851197982346</v>
      </c>
      <c r="Q326" s="69">
        <f>(O326)*D326*K326</f>
        <v>0</v>
      </c>
      <c r="R326" s="73">
        <v>8685</v>
      </c>
      <c r="S326" s="55">
        <v>0.1</v>
      </c>
      <c r="T326" s="111">
        <v>1.0200000000000001E-2</v>
      </c>
      <c r="U326" s="43">
        <f>K326*S326</f>
        <v>0</v>
      </c>
      <c r="V326" s="43">
        <f>T326*K326</f>
        <v>0</v>
      </c>
      <c r="X326" s="61">
        <v>79.3</v>
      </c>
      <c r="Y326" s="63">
        <v>79.3</v>
      </c>
      <c r="Z326" s="96">
        <v>6344</v>
      </c>
      <c r="AA326" s="64">
        <v>6344</v>
      </c>
    </row>
    <row r="327" spans="1:27" ht="12.75" x14ac:dyDescent="0.25">
      <c r="A327" s="113" t="s">
        <v>667</v>
      </c>
      <c r="B327" s="117" t="s">
        <v>751</v>
      </c>
      <c r="C327" s="107" t="s">
        <v>752</v>
      </c>
      <c r="D327" s="23">
        <v>1</v>
      </c>
      <c r="E327" s="24">
        <v>10</v>
      </c>
      <c r="F327" s="25">
        <v>5</v>
      </c>
      <c r="G327" s="61">
        <v>85.33</v>
      </c>
      <c r="H327" s="63">
        <v>85.33</v>
      </c>
      <c r="I327" s="96">
        <v>853.3</v>
      </c>
      <c r="J327" s="64">
        <v>4266.5</v>
      </c>
      <c r="K327" s="10"/>
      <c r="L327" s="9" t="s">
        <v>83</v>
      </c>
      <c r="M327" s="65">
        <f>K327*H327</f>
        <v>0</v>
      </c>
      <c r="N327" s="116"/>
      <c r="O327" s="67">
        <v>250</v>
      </c>
      <c r="P327" s="68">
        <f>O327/G327-1</f>
        <v>1.9298019453884918</v>
      </c>
      <c r="Q327" s="69">
        <f>(O327)*D327*K327</f>
        <v>0</v>
      </c>
      <c r="R327" s="73">
        <v>1178</v>
      </c>
      <c r="S327" s="55">
        <v>0.1</v>
      </c>
      <c r="T327" s="111">
        <v>1.0200000000000001E-2</v>
      </c>
      <c r="U327" s="43">
        <f>K327*S327</f>
        <v>0</v>
      </c>
      <c r="V327" s="43">
        <f>T327*K327</f>
        <v>0</v>
      </c>
      <c r="X327" s="61">
        <v>85.33</v>
      </c>
      <c r="Y327" s="63">
        <v>85.33</v>
      </c>
      <c r="Z327" s="96">
        <v>853.3</v>
      </c>
      <c r="AA327" s="64">
        <v>4266.5</v>
      </c>
    </row>
    <row r="328" spans="1:27" ht="12.75" x14ac:dyDescent="0.25">
      <c r="A328" s="113" t="s">
        <v>666</v>
      </c>
      <c r="B328" s="117" t="s">
        <v>753</v>
      </c>
      <c r="C328" s="107" t="s">
        <v>749</v>
      </c>
      <c r="D328" s="23">
        <v>50</v>
      </c>
      <c r="E328" s="24">
        <v>12</v>
      </c>
      <c r="F328" s="25">
        <v>1</v>
      </c>
      <c r="G328" s="61">
        <v>9.68</v>
      </c>
      <c r="H328" s="62">
        <v>484</v>
      </c>
      <c r="I328" s="96">
        <v>5808</v>
      </c>
      <c r="J328" s="64">
        <v>5808</v>
      </c>
      <c r="K328" s="10"/>
      <c r="L328" s="9" t="s">
        <v>11</v>
      </c>
      <c r="M328" s="65">
        <f>K328*H328</f>
        <v>0</v>
      </c>
      <c r="N328" s="116"/>
      <c r="O328" s="67">
        <v>30</v>
      </c>
      <c r="P328" s="68">
        <f>O328/G328-1</f>
        <v>2.0991735537190084</v>
      </c>
      <c r="Q328" s="69">
        <f>(O328)*D328*K328</f>
        <v>0</v>
      </c>
      <c r="R328" s="73">
        <v>622.98</v>
      </c>
      <c r="S328" s="55">
        <v>2</v>
      </c>
      <c r="T328" s="111">
        <v>1.0200000000000001E-2</v>
      </c>
      <c r="U328" s="43">
        <f>K328*S328</f>
        <v>0</v>
      </c>
      <c r="V328" s="43">
        <f>T328*K328</f>
        <v>0</v>
      </c>
      <c r="X328" s="61">
        <v>9.68</v>
      </c>
      <c r="Y328" s="62">
        <v>484</v>
      </c>
      <c r="Z328" s="96">
        <v>5808</v>
      </c>
      <c r="AA328" s="64">
        <v>5808</v>
      </c>
    </row>
    <row r="329" spans="1:27" ht="12.75" x14ac:dyDescent="0.25">
      <c r="A329" s="113" t="s">
        <v>665</v>
      </c>
      <c r="B329" s="117" t="s">
        <v>754</v>
      </c>
      <c r="C329" s="107" t="s">
        <v>797</v>
      </c>
      <c r="D329" s="23">
        <v>12</v>
      </c>
      <c r="E329" s="24">
        <v>8</v>
      </c>
      <c r="F329" s="25">
        <v>1</v>
      </c>
      <c r="G329" s="61">
        <v>17.8</v>
      </c>
      <c r="H329" s="62">
        <v>213.6</v>
      </c>
      <c r="I329" s="96">
        <v>1708.8</v>
      </c>
      <c r="J329" s="64">
        <v>1708.8</v>
      </c>
      <c r="K329" s="10"/>
      <c r="L329" s="9" t="s">
        <v>11</v>
      </c>
      <c r="M329" s="65">
        <f t="shared" si="112"/>
        <v>0</v>
      </c>
      <c r="N329" s="116"/>
      <c r="O329" s="67">
        <v>60</v>
      </c>
      <c r="P329" s="68">
        <f t="shared" si="103"/>
        <v>2.3707865168539324</v>
      </c>
      <c r="Q329" s="69">
        <f t="shared" si="111"/>
        <v>0</v>
      </c>
      <c r="R329" s="73">
        <v>11</v>
      </c>
      <c r="S329" s="55">
        <v>1</v>
      </c>
      <c r="T329" s="111">
        <v>1.0200000000000001E-2</v>
      </c>
      <c r="U329" s="43">
        <f t="shared" si="113"/>
        <v>0</v>
      </c>
      <c r="V329" s="43">
        <f t="shared" si="114"/>
        <v>0</v>
      </c>
      <c r="X329" s="61">
        <v>17.8</v>
      </c>
      <c r="Y329" s="62">
        <v>213.6</v>
      </c>
      <c r="Z329" s="96">
        <v>1708.8</v>
      </c>
      <c r="AA329" s="64">
        <v>1708.8</v>
      </c>
    </row>
    <row r="330" spans="1:27" ht="12.75" x14ac:dyDescent="0.25">
      <c r="A330" s="113" t="s">
        <v>669</v>
      </c>
      <c r="B330" s="117" t="s">
        <v>755</v>
      </c>
      <c r="C330" s="107" t="s">
        <v>797</v>
      </c>
      <c r="D330" s="23">
        <v>12</v>
      </c>
      <c r="E330" s="24">
        <v>8</v>
      </c>
      <c r="F330" s="25">
        <v>1</v>
      </c>
      <c r="G330" s="61">
        <v>21.18</v>
      </c>
      <c r="H330" s="62">
        <v>254.16</v>
      </c>
      <c r="I330" s="96">
        <v>2033.28</v>
      </c>
      <c r="J330" s="64">
        <v>2033.28</v>
      </c>
      <c r="K330" s="10"/>
      <c r="L330" s="9" t="s">
        <v>11</v>
      </c>
      <c r="M330" s="65">
        <f t="shared" si="112"/>
        <v>0</v>
      </c>
      <c r="N330" s="116"/>
      <c r="O330" s="67">
        <v>60</v>
      </c>
      <c r="P330" s="68">
        <f t="shared" si="103"/>
        <v>1.8328611898016995</v>
      </c>
      <c r="Q330" s="69">
        <f t="shared" si="111"/>
        <v>0</v>
      </c>
      <c r="R330" s="73">
        <v>6.9160000000000004</v>
      </c>
      <c r="S330" s="55">
        <v>1</v>
      </c>
      <c r="T330" s="111">
        <v>1.0200000000000001E-2</v>
      </c>
      <c r="U330" s="43">
        <f t="shared" si="113"/>
        <v>0</v>
      </c>
      <c r="V330" s="43">
        <f t="shared" si="114"/>
        <v>0</v>
      </c>
      <c r="X330" s="61">
        <v>21.18</v>
      </c>
      <c r="Y330" s="62">
        <v>254.16</v>
      </c>
      <c r="Z330" s="96">
        <v>2033.28</v>
      </c>
      <c r="AA330" s="64">
        <v>2033.28</v>
      </c>
    </row>
    <row r="331" spans="1:27" ht="12.75" x14ac:dyDescent="0.25">
      <c r="A331" s="113" t="s">
        <v>670</v>
      </c>
      <c r="B331" s="117" t="s">
        <v>756</v>
      </c>
      <c r="C331" s="107" t="s">
        <v>797</v>
      </c>
      <c r="D331" s="23">
        <v>12</v>
      </c>
      <c r="E331" s="24">
        <v>8</v>
      </c>
      <c r="F331" s="25">
        <v>1</v>
      </c>
      <c r="G331" s="61">
        <v>21.55</v>
      </c>
      <c r="H331" s="62">
        <v>258.60000000000002</v>
      </c>
      <c r="I331" s="96">
        <v>2068.8000000000002</v>
      </c>
      <c r="J331" s="64">
        <v>2068.8000000000002</v>
      </c>
      <c r="K331" s="10"/>
      <c r="L331" s="9" t="s">
        <v>11</v>
      </c>
      <c r="M331" s="65">
        <f t="shared" si="112"/>
        <v>0</v>
      </c>
      <c r="N331" s="116"/>
      <c r="O331" s="67">
        <v>60</v>
      </c>
      <c r="P331" s="68">
        <f t="shared" si="103"/>
        <v>1.7842227378190256</v>
      </c>
      <c r="Q331" s="69">
        <f t="shared" si="111"/>
        <v>0</v>
      </c>
      <c r="R331" s="73">
        <v>384</v>
      </c>
      <c r="S331" s="55">
        <v>1</v>
      </c>
      <c r="T331" s="111">
        <v>1.0200000000000001E-2</v>
      </c>
      <c r="U331" s="43">
        <f t="shared" si="113"/>
        <v>0</v>
      </c>
      <c r="V331" s="43">
        <f t="shared" si="114"/>
        <v>0</v>
      </c>
      <c r="X331" s="61">
        <v>21.55</v>
      </c>
      <c r="Y331" s="62">
        <v>258.60000000000002</v>
      </c>
      <c r="Z331" s="96">
        <v>2068.8000000000002</v>
      </c>
      <c r="AA331" s="64">
        <v>2068.8000000000002</v>
      </c>
    </row>
    <row r="332" spans="1:27" ht="12.75" x14ac:dyDescent="0.25">
      <c r="A332" s="113" t="s">
        <v>671</v>
      </c>
      <c r="B332" s="117" t="s">
        <v>757</v>
      </c>
      <c r="C332" s="107" t="s">
        <v>795</v>
      </c>
      <c r="D332" s="23">
        <v>12</v>
      </c>
      <c r="E332" s="24">
        <v>8</v>
      </c>
      <c r="F332" s="25">
        <v>1</v>
      </c>
      <c r="G332" s="61">
        <v>15.43</v>
      </c>
      <c r="H332" s="62">
        <v>185.16</v>
      </c>
      <c r="I332" s="96">
        <v>1481.28</v>
      </c>
      <c r="J332" s="64">
        <v>1481.28</v>
      </c>
      <c r="K332" s="10"/>
      <c r="L332" s="9" t="s">
        <v>11</v>
      </c>
      <c r="M332" s="65">
        <f t="shared" si="112"/>
        <v>0</v>
      </c>
      <c r="N332" s="116"/>
      <c r="O332" s="67">
        <v>50</v>
      </c>
      <c r="P332" s="68">
        <f t="shared" si="103"/>
        <v>2.2404406999351911</v>
      </c>
      <c r="Q332" s="69">
        <f t="shared" si="111"/>
        <v>0</v>
      </c>
      <c r="R332" s="73">
        <v>1079.9169999999999</v>
      </c>
      <c r="S332" s="55">
        <v>1</v>
      </c>
      <c r="T332" s="111">
        <v>1.0200000000000001E-2</v>
      </c>
      <c r="U332" s="43">
        <f t="shared" si="113"/>
        <v>0</v>
      </c>
      <c r="V332" s="43">
        <f t="shared" si="114"/>
        <v>0</v>
      </c>
      <c r="X332" s="61">
        <v>15.43</v>
      </c>
      <c r="Y332" s="62">
        <v>185.16</v>
      </c>
      <c r="Z332" s="96">
        <v>1481.28</v>
      </c>
      <c r="AA332" s="64">
        <v>1481.28</v>
      </c>
    </row>
    <row r="333" spans="1:27" ht="12.75" x14ac:dyDescent="0.25">
      <c r="A333" s="113" t="s">
        <v>672</v>
      </c>
      <c r="B333" s="117" t="s">
        <v>758</v>
      </c>
      <c r="C333" s="107" t="s">
        <v>795</v>
      </c>
      <c r="D333" s="23">
        <v>12</v>
      </c>
      <c r="E333" s="24">
        <v>8</v>
      </c>
      <c r="F333" s="25">
        <v>1</v>
      </c>
      <c r="G333" s="61">
        <v>18.46</v>
      </c>
      <c r="H333" s="62">
        <v>221.52</v>
      </c>
      <c r="I333" s="96">
        <v>1772.16</v>
      </c>
      <c r="J333" s="64">
        <v>1772.16</v>
      </c>
      <c r="K333" s="10"/>
      <c r="L333" s="9" t="s">
        <v>11</v>
      </c>
      <c r="M333" s="65">
        <f t="shared" si="112"/>
        <v>0</v>
      </c>
      <c r="N333" s="116"/>
      <c r="O333" s="67">
        <v>50</v>
      </c>
      <c r="P333" s="68">
        <f t="shared" si="103"/>
        <v>1.7085590465872156</v>
      </c>
      <c r="Q333" s="69">
        <f t="shared" si="111"/>
        <v>0</v>
      </c>
      <c r="R333" s="73">
        <v>305</v>
      </c>
      <c r="S333" s="55">
        <v>1</v>
      </c>
      <c r="T333" s="111">
        <v>1.0200000000000001E-2</v>
      </c>
      <c r="U333" s="43">
        <f t="shared" si="113"/>
        <v>0</v>
      </c>
      <c r="V333" s="43">
        <f t="shared" si="114"/>
        <v>0</v>
      </c>
      <c r="X333" s="61">
        <v>18.46</v>
      </c>
      <c r="Y333" s="62">
        <v>221.52</v>
      </c>
      <c r="Z333" s="96">
        <v>1772.16</v>
      </c>
      <c r="AA333" s="64">
        <v>1772.16</v>
      </c>
    </row>
    <row r="334" spans="1:27" ht="12.75" x14ac:dyDescent="0.25">
      <c r="A334" s="113" t="s">
        <v>673</v>
      </c>
      <c r="B334" s="117" t="s">
        <v>759</v>
      </c>
      <c r="C334" s="107" t="s">
        <v>796</v>
      </c>
      <c r="D334" s="23">
        <v>50</v>
      </c>
      <c r="E334" s="24">
        <v>8</v>
      </c>
      <c r="F334" s="25">
        <v>1</v>
      </c>
      <c r="G334" s="61">
        <v>13.21</v>
      </c>
      <c r="H334" s="62">
        <v>660.5</v>
      </c>
      <c r="I334" s="96">
        <v>5284</v>
      </c>
      <c r="J334" s="64">
        <v>5284</v>
      </c>
      <c r="K334" s="10"/>
      <c r="L334" s="9" t="s">
        <v>11</v>
      </c>
      <c r="M334" s="65">
        <f t="shared" si="112"/>
        <v>0</v>
      </c>
      <c r="N334" s="116"/>
      <c r="O334" s="67">
        <v>50</v>
      </c>
      <c r="P334" s="68">
        <f t="shared" si="103"/>
        <v>2.7850113550340647</v>
      </c>
      <c r="Q334" s="69">
        <f t="shared" si="111"/>
        <v>0</v>
      </c>
      <c r="R334" s="73">
        <v>1166.98</v>
      </c>
      <c r="S334" s="55">
        <v>1</v>
      </c>
      <c r="T334" s="111">
        <v>1.0200000000000001E-2</v>
      </c>
      <c r="U334" s="43">
        <f t="shared" si="113"/>
        <v>0</v>
      </c>
      <c r="V334" s="43">
        <f t="shared" si="114"/>
        <v>0</v>
      </c>
      <c r="X334" s="61">
        <v>13.21</v>
      </c>
      <c r="Y334" s="62">
        <v>660.5</v>
      </c>
      <c r="Z334" s="96">
        <v>5284</v>
      </c>
      <c r="AA334" s="64">
        <v>5284</v>
      </c>
    </row>
    <row r="335" spans="1:27" ht="12.75" x14ac:dyDescent="0.25">
      <c r="A335" s="113" t="s">
        <v>674</v>
      </c>
      <c r="B335" s="117" t="s">
        <v>760</v>
      </c>
      <c r="C335" s="107" t="s">
        <v>795</v>
      </c>
      <c r="D335" s="23">
        <v>12</v>
      </c>
      <c r="E335" s="24">
        <v>8</v>
      </c>
      <c r="F335" s="25">
        <v>1</v>
      </c>
      <c r="G335" s="61">
        <v>17.8</v>
      </c>
      <c r="H335" s="62">
        <v>213.6</v>
      </c>
      <c r="I335" s="96">
        <v>1708.8</v>
      </c>
      <c r="J335" s="64">
        <v>1708.8</v>
      </c>
      <c r="K335" s="10"/>
      <c r="L335" s="9" t="s">
        <v>11</v>
      </c>
      <c r="M335" s="65">
        <f t="shared" si="112"/>
        <v>0</v>
      </c>
      <c r="N335" s="116"/>
      <c r="O335" s="67">
        <v>50</v>
      </c>
      <c r="P335" s="68">
        <f t="shared" si="103"/>
        <v>1.8089887640449436</v>
      </c>
      <c r="Q335" s="69">
        <f t="shared" si="111"/>
        <v>0</v>
      </c>
      <c r="R335" s="73">
        <v>33.834000000000003</v>
      </c>
      <c r="S335" s="55">
        <v>1</v>
      </c>
      <c r="T335" s="111">
        <v>1.0200000000000001E-2</v>
      </c>
      <c r="U335" s="43">
        <f t="shared" si="113"/>
        <v>0</v>
      </c>
      <c r="V335" s="43">
        <f t="shared" si="114"/>
        <v>0</v>
      </c>
      <c r="X335" s="61">
        <v>17.8</v>
      </c>
      <c r="Y335" s="62">
        <v>213.6</v>
      </c>
      <c r="Z335" s="96">
        <v>1708.8</v>
      </c>
      <c r="AA335" s="64">
        <v>1708.8</v>
      </c>
    </row>
    <row r="336" spans="1:27" ht="12.75" x14ac:dyDescent="0.25">
      <c r="A336" s="113" t="s">
        <v>675</v>
      </c>
      <c r="B336" s="117" t="s">
        <v>761</v>
      </c>
      <c r="C336" s="107" t="s">
        <v>658</v>
      </c>
      <c r="D336" s="23">
        <v>12</v>
      </c>
      <c r="E336" s="24">
        <v>8</v>
      </c>
      <c r="F336" s="25">
        <v>1</v>
      </c>
      <c r="G336" s="61">
        <v>13.9</v>
      </c>
      <c r="H336" s="62">
        <v>166.8</v>
      </c>
      <c r="I336" s="96">
        <v>1334.4</v>
      </c>
      <c r="J336" s="64">
        <v>1334.4</v>
      </c>
      <c r="K336" s="10"/>
      <c r="L336" s="9" t="s">
        <v>11</v>
      </c>
      <c r="M336" s="65">
        <f t="shared" si="112"/>
        <v>0</v>
      </c>
      <c r="N336" s="116"/>
      <c r="O336" s="67">
        <v>40</v>
      </c>
      <c r="P336" s="68">
        <f t="shared" si="103"/>
        <v>1.8776978417266186</v>
      </c>
      <c r="Q336" s="69">
        <f t="shared" si="111"/>
        <v>0</v>
      </c>
      <c r="R336" s="73">
        <v>54.75</v>
      </c>
      <c r="S336" s="55">
        <v>1</v>
      </c>
      <c r="T336" s="111">
        <v>1.0200000000000001E-2</v>
      </c>
      <c r="U336" s="43">
        <f t="shared" si="113"/>
        <v>0</v>
      </c>
      <c r="V336" s="43">
        <f t="shared" si="114"/>
        <v>0</v>
      </c>
      <c r="X336" s="61">
        <v>13.9</v>
      </c>
      <c r="Y336" s="62">
        <v>166.8</v>
      </c>
      <c r="Z336" s="96">
        <v>1334.4</v>
      </c>
      <c r="AA336" s="64">
        <v>1334.4</v>
      </c>
    </row>
    <row r="337" spans="1:27" ht="12.75" x14ac:dyDescent="0.25">
      <c r="A337" s="113" t="s">
        <v>676</v>
      </c>
      <c r="B337" s="117" t="s">
        <v>762</v>
      </c>
      <c r="C337" s="107"/>
      <c r="D337" s="23">
        <v>1</v>
      </c>
      <c r="E337" s="24">
        <v>80</v>
      </c>
      <c r="F337" s="25">
        <v>1</v>
      </c>
      <c r="G337" s="61">
        <v>84.97</v>
      </c>
      <c r="H337" s="76">
        <v>84.97</v>
      </c>
      <c r="I337" s="76">
        <v>6797.6</v>
      </c>
      <c r="J337" s="64">
        <v>6797.6</v>
      </c>
      <c r="K337" s="10"/>
      <c r="L337" s="9" t="s">
        <v>83</v>
      </c>
      <c r="M337" s="65">
        <f>K337*H337</f>
        <v>0</v>
      </c>
      <c r="N337" s="116"/>
      <c r="O337" s="67">
        <v>250</v>
      </c>
      <c r="P337" s="68">
        <f>O337/G337-1</f>
        <v>1.9422148993762507</v>
      </c>
      <c r="Q337" s="69">
        <f>(O337)*D337*K337</f>
        <v>0</v>
      </c>
      <c r="R337" s="73">
        <v>760</v>
      </c>
      <c r="S337" s="55">
        <v>0.1</v>
      </c>
      <c r="T337" s="111">
        <v>5.1999999999999998E-3</v>
      </c>
      <c r="U337" s="43">
        <f>K337*S337</f>
        <v>0</v>
      </c>
      <c r="V337" s="43">
        <f>T337*K337</f>
        <v>0</v>
      </c>
      <c r="X337" s="61">
        <v>84.97</v>
      </c>
      <c r="Y337" s="76">
        <v>84.97</v>
      </c>
      <c r="Z337" s="76">
        <v>6797.6</v>
      </c>
      <c r="AA337" s="64">
        <v>6797.6</v>
      </c>
    </row>
    <row r="338" spans="1:27" ht="12.75" x14ac:dyDescent="0.25">
      <c r="A338" s="113" t="s">
        <v>677</v>
      </c>
      <c r="B338" s="117" t="s">
        <v>722</v>
      </c>
      <c r="C338" s="107" t="s">
        <v>799</v>
      </c>
      <c r="D338" s="23">
        <v>60</v>
      </c>
      <c r="E338" s="24">
        <v>12</v>
      </c>
      <c r="F338" s="25">
        <v>1</v>
      </c>
      <c r="G338" s="61">
        <v>12.848000000000001</v>
      </c>
      <c r="H338" s="62">
        <v>770.88</v>
      </c>
      <c r="I338" s="76">
        <v>9250.56</v>
      </c>
      <c r="J338" s="64">
        <v>9250.56</v>
      </c>
      <c r="K338" s="10"/>
      <c r="L338" s="9" t="s">
        <v>11</v>
      </c>
      <c r="M338" s="65">
        <f t="shared" si="112"/>
        <v>0</v>
      </c>
      <c r="N338" s="116"/>
      <c r="O338" s="67">
        <v>40</v>
      </c>
      <c r="P338" s="68">
        <f t="shared" si="103"/>
        <v>2.1133250311332503</v>
      </c>
      <c r="Q338" s="69">
        <f t="shared" si="111"/>
        <v>0</v>
      </c>
      <c r="R338" s="73">
        <v>30</v>
      </c>
      <c r="S338" s="55">
        <v>0.1</v>
      </c>
      <c r="T338" s="111">
        <v>1.0200000000000001E-2</v>
      </c>
      <c r="U338" s="43">
        <f t="shared" si="113"/>
        <v>0</v>
      </c>
      <c r="V338" s="43">
        <f t="shared" si="114"/>
        <v>0</v>
      </c>
      <c r="X338" s="61">
        <v>12.848000000000001</v>
      </c>
      <c r="Y338" s="62">
        <v>770.88</v>
      </c>
      <c r="Z338" s="76">
        <v>9250.56</v>
      </c>
      <c r="AA338" s="64">
        <v>9250.56</v>
      </c>
    </row>
    <row r="339" spans="1:27" ht="12.75" x14ac:dyDescent="0.25">
      <c r="A339" s="113" t="s">
        <v>678</v>
      </c>
      <c r="B339" s="117" t="s">
        <v>721</v>
      </c>
      <c r="C339" s="107"/>
      <c r="D339" s="23">
        <v>1</v>
      </c>
      <c r="E339" s="24">
        <v>80</v>
      </c>
      <c r="F339" s="25">
        <v>1</v>
      </c>
      <c r="G339" s="61">
        <v>86.87</v>
      </c>
      <c r="H339" s="76">
        <v>86.87</v>
      </c>
      <c r="I339" s="76">
        <v>6949.6</v>
      </c>
      <c r="J339" s="64">
        <v>6949.6</v>
      </c>
      <c r="K339" s="10"/>
      <c r="L339" s="9" t="s">
        <v>83</v>
      </c>
      <c r="M339" s="65">
        <f>K339*H339</f>
        <v>0</v>
      </c>
      <c r="N339" s="116"/>
      <c r="O339" s="67">
        <v>250</v>
      </c>
      <c r="P339" s="68">
        <f>O339/G339-1</f>
        <v>1.8778634741567859</v>
      </c>
      <c r="Q339" s="69">
        <f>(O339)*D339*K339</f>
        <v>0</v>
      </c>
      <c r="R339" s="73">
        <v>211</v>
      </c>
      <c r="S339" s="55">
        <v>0.1</v>
      </c>
      <c r="T339" s="111">
        <v>5.1999999999999998E-3</v>
      </c>
      <c r="U339" s="43">
        <f>K339*S339</f>
        <v>0</v>
      </c>
      <c r="V339" s="43">
        <f>T339*K339</f>
        <v>0</v>
      </c>
      <c r="X339" s="61">
        <v>86.87</v>
      </c>
      <c r="Y339" s="76">
        <v>86.87</v>
      </c>
      <c r="Z339" s="76">
        <v>6949.6</v>
      </c>
      <c r="AA339" s="64">
        <v>6949.6</v>
      </c>
    </row>
    <row r="340" spans="1:27" ht="12.75" x14ac:dyDescent="0.25">
      <c r="A340" s="113" t="s">
        <v>679</v>
      </c>
      <c r="B340" s="117" t="s">
        <v>720</v>
      </c>
      <c r="C340" s="107"/>
      <c r="D340" s="23">
        <v>1</v>
      </c>
      <c r="E340" s="24">
        <v>70</v>
      </c>
      <c r="F340" s="25">
        <v>1</v>
      </c>
      <c r="G340" s="61">
        <v>42.48</v>
      </c>
      <c r="H340" s="76">
        <v>42.48</v>
      </c>
      <c r="I340" s="76">
        <v>2973.6</v>
      </c>
      <c r="J340" s="64">
        <v>2973.6</v>
      </c>
      <c r="K340" s="10"/>
      <c r="L340" s="9" t="s">
        <v>83</v>
      </c>
      <c r="M340" s="65">
        <f>K340*H340</f>
        <v>0</v>
      </c>
      <c r="N340" s="116"/>
      <c r="O340" s="67">
        <v>90</v>
      </c>
      <c r="P340" s="68">
        <f>O340/G340-1</f>
        <v>1.1186440677966103</v>
      </c>
      <c r="Q340" s="69">
        <f>(O340)*D340*K340</f>
        <v>0</v>
      </c>
      <c r="R340" s="73">
        <v>2477</v>
      </c>
      <c r="S340" s="55">
        <v>0.2</v>
      </c>
      <c r="T340" s="111">
        <v>5.1999999999999998E-3</v>
      </c>
      <c r="U340" s="43">
        <f>K340*S340</f>
        <v>0</v>
      </c>
      <c r="V340" s="43">
        <f>T340*K340</f>
        <v>0</v>
      </c>
      <c r="X340" s="61">
        <v>42.48</v>
      </c>
      <c r="Y340" s="76">
        <v>42.48</v>
      </c>
      <c r="Z340" s="76">
        <v>2973.6</v>
      </c>
      <c r="AA340" s="64">
        <v>2973.6</v>
      </c>
    </row>
    <row r="341" spans="1:27" ht="12.75" x14ac:dyDescent="0.25">
      <c r="A341" s="113" t="s">
        <v>680</v>
      </c>
      <c r="B341" s="117" t="s">
        <v>763</v>
      </c>
      <c r="C341" s="107" t="s">
        <v>796</v>
      </c>
      <c r="D341" s="23">
        <v>50</v>
      </c>
      <c r="E341" s="24">
        <v>8</v>
      </c>
      <c r="F341" s="25">
        <v>1</v>
      </c>
      <c r="G341" s="61">
        <v>18.39</v>
      </c>
      <c r="H341" s="62">
        <v>919.5</v>
      </c>
      <c r="I341" s="76">
        <v>7356</v>
      </c>
      <c r="J341" s="64">
        <v>7356</v>
      </c>
      <c r="K341" s="10"/>
      <c r="L341" s="9" t="s">
        <v>11</v>
      </c>
      <c r="M341" s="65">
        <f t="shared" si="112"/>
        <v>0</v>
      </c>
      <c r="N341" s="116"/>
      <c r="O341" s="67">
        <v>50</v>
      </c>
      <c r="P341" s="68">
        <f t="shared" si="103"/>
        <v>1.7188689505165851</v>
      </c>
      <c r="Q341" s="69">
        <f t="shared" si="111"/>
        <v>0</v>
      </c>
      <c r="R341" s="73">
        <v>35.979999999999997</v>
      </c>
      <c r="S341" s="55">
        <v>1</v>
      </c>
      <c r="T341" s="111">
        <v>1.0200000000000001E-2</v>
      </c>
      <c r="U341" s="43">
        <f t="shared" si="113"/>
        <v>0</v>
      </c>
      <c r="V341" s="43">
        <f t="shared" si="114"/>
        <v>0</v>
      </c>
      <c r="X341" s="61">
        <v>18.39</v>
      </c>
      <c r="Y341" s="62">
        <v>919.5</v>
      </c>
      <c r="Z341" s="76">
        <v>7356</v>
      </c>
      <c r="AA341" s="64">
        <v>7356</v>
      </c>
    </row>
    <row r="342" spans="1:27" ht="12.75" x14ac:dyDescent="0.25">
      <c r="A342" s="113" t="s">
        <v>681</v>
      </c>
      <c r="B342" s="117" t="s">
        <v>764</v>
      </c>
      <c r="C342" s="107" t="s">
        <v>799</v>
      </c>
      <c r="D342" s="23">
        <v>50</v>
      </c>
      <c r="E342" s="24">
        <v>15</v>
      </c>
      <c r="F342" s="25">
        <v>1</v>
      </c>
      <c r="G342" s="61">
        <v>13.321</v>
      </c>
      <c r="H342" s="62">
        <v>666.05</v>
      </c>
      <c r="I342" s="76">
        <v>9990.75</v>
      </c>
      <c r="J342" s="64">
        <v>9990.75</v>
      </c>
      <c r="K342" s="10"/>
      <c r="L342" s="9" t="s">
        <v>11</v>
      </c>
      <c r="M342" s="65">
        <f t="shared" si="112"/>
        <v>0</v>
      </c>
      <c r="N342" s="116"/>
      <c r="O342" s="67">
        <v>40</v>
      </c>
      <c r="P342" s="68">
        <f t="shared" si="103"/>
        <v>2.0027775692515579</v>
      </c>
      <c r="Q342" s="69">
        <f t="shared" si="111"/>
        <v>0</v>
      </c>
      <c r="R342" s="73">
        <v>94</v>
      </c>
      <c r="S342" s="55">
        <v>1</v>
      </c>
      <c r="T342" s="111">
        <v>1.0200000000000001E-2</v>
      </c>
      <c r="U342" s="43">
        <f t="shared" si="113"/>
        <v>0</v>
      </c>
      <c r="V342" s="43">
        <f t="shared" si="114"/>
        <v>0</v>
      </c>
      <c r="X342" s="61">
        <v>13.321</v>
      </c>
      <c r="Y342" s="62">
        <v>666.05</v>
      </c>
      <c r="Z342" s="76">
        <v>9990.75</v>
      </c>
      <c r="AA342" s="64">
        <v>9990.75</v>
      </c>
    </row>
    <row r="343" spans="1:27" ht="12.75" x14ac:dyDescent="0.25">
      <c r="A343" s="113" t="s">
        <v>682</v>
      </c>
      <c r="B343" s="117" t="s">
        <v>766</v>
      </c>
      <c r="C343" s="107" t="s">
        <v>765</v>
      </c>
      <c r="D343" s="23">
        <v>1</v>
      </c>
      <c r="E343" s="24">
        <v>10</v>
      </c>
      <c r="F343" s="25">
        <v>5</v>
      </c>
      <c r="G343" s="61">
        <v>75.86</v>
      </c>
      <c r="H343" s="76">
        <v>75.86</v>
      </c>
      <c r="I343" s="76">
        <v>758.6</v>
      </c>
      <c r="J343" s="64">
        <v>3793</v>
      </c>
      <c r="K343" s="10"/>
      <c r="L343" s="9" t="s">
        <v>83</v>
      </c>
      <c r="M343" s="65">
        <f>K343*H343</f>
        <v>0</v>
      </c>
      <c r="N343" s="116"/>
      <c r="O343" s="67">
        <v>250</v>
      </c>
      <c r="P343" s="68">
        <f>O343/G343-1</f>
        <v>2.2955444239388347</v>
      </c>
      <c r="Q343" s="69">
        <f>(O343)*D343*K343</f>
        <v>0</v>
      </c>
      <c r="R343" s="73">
        <v>1475</v>
      </c>
      <c r="S343" s="55">
        <v>0.2</v>
      </c>
      <c r="T343" s="111">
        <v>1.0200000000000001E-2</v>
      </c>
      <c r="U343" s="43">
        <f>K343*S343</f>
        <v>0</v>
      </c>
      <c r="V343" s="43">
        <f>T343*K343</f>
        <v>0</v>
      </c>
      <c r="X343" s="61">
        <v>75.86</v>
      </c>
      <c r="Y343" s="76">
        <v>75.86</v>
      </c>
      <c r="Z343" s="76">
        <v>758.6</v>
      </c>
      <c r="AA343" s="64">
        <v>3793</v>
      </c>
    </row>
    <row r="344" spans="1:27" ht="12.75" x14ac:dyDescent="0.25">
      <c r="A344" s="113" t="s">
        <v>683</v>
      </c>
      <c r="B344" s="117" t="s">
        <v>767</v>
      </c>
      <c r="C344" s="107"/>
      <c r="D344" s="23">
        <v>1</v>
      </c>
      <c r="E344" s="24">
        <v>80</v>
      </c>
      <c r="F344" s="25">
        <v>1</v>
      </c>
      <c r="G344" s="61">
        <v>11.55</v>
      </c>
      <c r="H344" s="76">
        <v>11.55</v>
      </c>
      <c r="I344" s="76">
        <v>924</v>
      </c>
      <c r="J344" s="64">
        <v>924</v>
      </c>
      <c r="K344" s="10"/>
      <c r="L344" s="9" t="s">
        <v>83</v>
      </c>
      <c r="M344" s="65">
        <f t="shared" si="112"/>
        <v>0</v>
      </c>
      <c r="N344" s="116"/>
      <c r="O344" s="67">
        <v>40</v>
      </c>
      <c r="P344" s="68">
        <f t="shared" si="103"/>
        <v>2.4632034632034632</v>
      </c>
      <c r="Q344" s="69">
        <f t="shared" si="111"/>
        <v>0</v>
      </c>
      <c r="R344" s="73">
        <v>1115</v>
      </c>
      <c r="S344" s="55">
        <v>0.05</v>
      </c>
      <c r="T344" s="111">
        <v>1.1999999999999999E-3</v>
      </c>
      <c r="U344" s="43">
        <f t="shared" si="113"/>
        <v>0</v>
      </c>
      <c r="V344" s="43">
        <f t="shared" si="114"/>
        <v>0</v>
      </c>
      <c r="X344" s="61">
        <v>11.55</v>
      </c>
      <c r="Y344" s="76">
        <v>11.55</v>
      </c>
      <c r="Z344" s="76">
        <v>924</v>
      </c>
      <c r="AA344" s="64">
        <v>924</v>
      </c>
    </row>
    <row r="345" spans="1:27" ht="12.75" x14ac:dyDescent="0.25">
      <c r="A345" s="113" t="s">
        <v>684</v>
      </c>
      <c r="B345" s="117" t="s">
        <v>768</v>
      </c>
      <c r="C345" s="107"/>
      <c r="D345" s="23">
        <v>1</v>
      </c>
      <c r="E345" s="24">
        <v>80</v>
      </c>
      <c r="F345" s="25">
        <v>1</v>
      </c>
      <c r="G345" s="61">
        <v>11.55</v>
      </c>
      <c r="H345" s="76">
        <v>11.55</v>
      </c>
      <c r="I345" s="76">
        <v>924</v>
      </c>
      <c r="J345" s="64">
        <v>924</v>
      </c>
      <c r="K345" s="10"/>
      <c r="L345" s="9" t="s">
        <v>83</v>
      </c>
      <c r="M345" s="65">
        <f t="shared" si="112"/>
        <v>0</v>
      </c>
      <c r="N345" s="116"/>
      <c r="O345" s="67">
        <v>40</v>
      </c>
      <c r="P345" s="68">
        <f t="shared" si="103"/>
        <v>2.4632034632034632</v>
      </c>
      <c r="Q345" s="69">
        <f t="shared" si="111"/>
        <v>0</v>
      </c>
      <c r="R345" s="73">
        <v>610</v>
      </c>
      <c r="S345" s="55">
        <v>0.05</v>
      </c>
      <c r="T345" s="111">
        <v>1.1999999999999999E-3</v>
      </c>
      <c r="U345" s="43">
        <f t="shared" si="113"/>
        <v>0</v>
      </c>
      <c r="V345" s="43">
        <f t="shared" si="114"/>
        <v>0</v>
      </c>
      <c r="X345" s="61">
        <v>11.55</v>
      </c>
      <c r="Y345" s="76">
        <v>11.55</v>
      </c>
      <c r="Z345" s="76">
        <v>924</v>
      </c>
      <c r="AA345" s="64">
        <v>924</v>
      </c>
    </row>
    <row r="346" spans="1:27" ht="12.75" x14ac:dyDescent="0.25">
      <c r="A346" s="113" t="s">
        <v>685</v>
      </c>
      <c r="B346" s="117" t="s">
        <v>769</v>
      </c>
      <c r="C346" s="107"/>
      <c r="D346" s="23">
        <v>1</v>
      </c>
      <c r="E346" s="24">
        <v>95</v>
      </c>
      <c r="F346" s="25">
        <v>1</v>
      </c>
      <c r="G346" s="61">
        <v>11.55</v>
      </c>
      <c r="H346" s="76">
        <v>11.55</v>
      </c>
      <c r="I346" s="76">
        <v>1097.25</v>
      </c>
      <c r="J346" s="64">
        <v>1097.25</v>
      </c>
      <c r="K346" s="10"/>
      <c r="L346" s="9" t="s">
        <v>83</v>
      </c>
      <c r="M346" s="65">
        <f t="shared" si="112"/>
        <v>0</v>
      </c>
      <c r="N346" s="116"/>
      <c r="O346" s="67">
        <v>40</v>
      </c>
      <c r="P346" s="68">
        <f t="shared" si="103"/>
        <v>2.4632034632034632</v>
      </c>
      <c r="Q346" s="69">
        <f t="shared" si="111"/>
        <v>0</v>
      </c>
      <c r="R346" s="73">
        <v>542</v>
      </c>
      <c r="S346" s="55">
        <v>0.05</v>
      </c>
      <c r="T346" s="111">
        <v>1.1999999999999999E-3</v>
      </c>
      <c r="U346" s="43">
        <f t="shared" si="113"/>
        <v>0</v>
      </c>
      <c r="V346" s="43">
        <f t="shared" si="114"/>
        <v>0</v>
      </c>
      <c r="X346" s="61">
        <v>11.55</v>
      </c>
      <c r="Y346" s="76">
        <v>11.55</v>
      </c>
      <c r="Z346" s="76">
        <v>1097.25</v>
      </c>
      <c r="AA346" s="64">
        <v>1097.25</v>
      </c>
    </row>
    <row r="347" spans="1:27" ht="12.75" x14ac:dyDescent="0.25">
      <c r="A347" s="113" t="s">
        <v>686</v>
      </c>
      <c r="B347" s="117" t="s">
        <v>770</v>
      </c>
      <c r="C347" s="107" t="s">
        <v>771</v>
      </c>
      <c r="D347" s="23">
        <v>1</v>
      </c>
      <c r="E347" s="24">
        <v>110</v>
      </c>
      <c r="F347" s="25">
        <v>1</v>
      </c>
      <c r="G347" s="61">
        <v>38.450000000000003</v>
      </c>
      <c r="H347" s="76">
        <v>38.450000000000003</v>
      </c>
      <c r="I347" s="76">
        <v>4229.5</v>
      </c>
      <c r="J347" s="64">
        <v>4229.5</v>
      </c>
      <c r="K347" s="10"/>
      <c r="L347" s="9" t="s">
        <v>83</v>
      </c>
      <c r="M347" s="65">
        <f t="shared" si="112"/>
        <v>0</v>
      </c>
      <c r="N347" s="116"/>
      <c r="O347" s="67">
        <v>90</v>
      </c>
      <c r="P347" s="68">
        <f t="shared" si="103"/>
        <v>1.3407022106631987</v>
      </c>
      <c r="Q347" s="69">
        <f t="shared" si="111"/>
        <v>0</v>
      </c>
      <c r="R347" s="73">
        <v>520</v>
      </c>
      <c r="S347" s="55">
        <v>0.1</v>
      </c>
      <c r="T347" s="111">
        <v>5.1999999999999998E-3</v>
      </c>
      <c r="U347" s="43">
        <f t="shared" si="113"/>
        <v>0</v>
      </c>
      <c r="V347" s="43">
        <f t="shared" si="114"/>
        <v>0</v>
      </c>
      <c r="X347" s="61">
        <v>38.450000000000003</v>
      </c>
      <c r="Y347" s="76">
        <v>38.450000000000003</v>
      </c>
      <c r="Z347" s="76">
        <v>4229.5</v>
      </c>
      <c r="AA347" s="64">
        <v>4229.5</v>
      </c>
    </row>
    <row r="348" spans="1:27" ht="12.75" x14ac:dyDescent="0.25">
      <c r="A348" s="113" t="s">
        <v>687</v>
      </c>
      <c r="B348" s="117" t="s">
        <v>773</v>
      </c>
      <c r="C348" s="107"/>
      <c r="D348" s="23">
        <v>50</v>
      </c>
      <c r="E348" s="24">
        <v>16</v>
      </c>
      <c r="F348" s="25">
        <v>1</v>
      </c>
      <c r="G348" s="61">
        <v>16.61</v>
      </c>
      <c r="H348" s="62">
        <v>830.5</v>
      </c>
      <c r="I348" s="76">
        <v>13288</v>
      </c>
      <c r="J348" s="64">
        <v>13288</v>
      </c>
      <c r="K348" s="10"/>
      <c r="L348" s="9" t="s">
        <v>11</v>
      </c>
      <c r="M348" s="65">
        <f t="shared" si="112"/>
        <v>0</v>
      </c>
      <c r="N348" s="116"/>
      <c r="O348" s="67">
        <v>50</v>
      </c>
      <c r="P348" s="68">
        <f t="shared" si="103"/>
        <v>2.0102347983142685</v>
      </c>
      <c r="Q348" s="69">
        <f t="shared" si="111"/>
        <v>0</v>
      </c>
      <c r="R348" s="73">
        <v>70</v>
      </c>
      <c r="S348" s="55">
        <v>1</v>
      </c>
      <c r="T348" s="111">
        <v>1.0200000000000001E-2</v>
      </c>
      <c r="U348" s="43">
        <f t="shared" si="113"/>
        <v>0</v>
      </c>
      <c r="V348" s="43">
        <f t="shared" si="114"/>
        <v>0</v>
      </c>
      <c r="X348" s="61">
        <v>16.61</v>
      </c>
      <c r="Y348" s="62">
        <v>830.5</v>
      </c>
      <c r="Z348" s="76">
        <v>13288</v>
      </c>
      <c r="AA348" s="64">
        <v>13288</v>
      </c>
    </row>
    <row r="349" spans="1:27" ht="12.75" x14ac:dyDescent="0.25">
      <c r="A349" s="113" t="s">
        <v>688</v>
      </c>
      <c r="B349" s="117" t="s">
        <v>772</v>
      </c>
      <c r="C349" s="107"/>
      <c r="D349" s="23">
        <v>50</v>
      </c>
      <c r="E349" s="24">
        <v>16</v>
      </c>
      <c r="F349" s="25">
        <v>1</v>
      </c>
      <c r="G349" s="61">
        <v>12.55</v>
      </c>
      <c r="H349" s="62">
        <v>627.5</v>
      </c>
      <c r="I349" s="76">
        <v>10040</v>
      </c>
      <c r="J349" s="64">
        <v>10040</v>
      </c>
      <c r="K349" s="10"/>
      <c r="L349" s="9" t="s">
        <v>11</v>
      </c>
      <c r="M349" s="65">
        <f t="shared" si="112"/>
        <v>0</v>
      </c>
      <c r="N349" s="116"/>
      <c r="O349" s="67">
        <v>40</v>
      </c>
      <c r="P349" s="68">
        <f t="shared" si="103"/>
        <v>2.1872509960159361</v>
      </c>
      <c r="Q349" s="69">
        <f t="shared" si="111"/>
        <v>0</v>
      </c>
      <c r="R349" s="73">
        <v>25</v>
      </c>
      <c r="S349" s="55">
        <v>1</v>
      </c>
      <c r="T349" s="111">
        <v>1.0200000000000001E-2</v>
      </c>
      <c r="U349" s="43">
        <f t="shared" si="113"/>
        <v>0</v>
      </c>
      <c r="V349" s="43">
        <f t="shared" si="114"/>
        <v>0</v>
      </c>
      <c r="X349" s="61">
        <v>12.55</v>
      </c>
      <c r="Y349" s="62">
        <v>627.5</v>
      </c>
      <c r="Z349" s="76">
        <v>10040</v>
      </c>
      <c r="AA349" s="64">
        <v>10040</v>
      </c>
    </row>
    <row r="350" spans="1:27" ht="12.75" x14ac:dyDescent="0.25">
      <c r="A350" s="113" t="s">
        <v>689</v>
      </c>
      <c r="B350" s="117" t="s">
        <v>774</v>
      </c>
      <c r="C350" s="107"/>
      <c r="D350" s="23">
        <v>1</v>
      </c>
      <c r="E350" s="24">
        <v>60</v>
      </c>
      <c r="F350" s="25">
        <v>1</v>
      </c>
      <c r="G350" s="61">
        <v>176.94</v>
      </c>
      <c r="H350" s="76">
        <v>176.94</v>
      </c>
      <c r="I350" s="76">
        <v>10616.4</v>
      </c>
      <c r="J350" s="64">
        <v>10616.4</v>
      </c>
      <c r="K350" s="10"/>
      <c r="L350" s="9" t="s">
        <v>83</v>
      </c>
      <c r="M350" s="65">
        <f t="shared" si="112"/>
        <v>0</v>
      </c>
      <c r="N350" s="116"/>
      <c r="O350" s="67">
        <v>490</v>
      </c>
      <c r="P350" s="68">
        <f t="shared" si="103"/>
        <v>1.7693003277947326</v>
      </c>
      <c r="Q350" s="69">
        <f t="shared" si="111"/>
        <v>0</v>
      </c>
      <c r="R350" s="73">
        <v>357</v>
      </c>
      <c r="S350" s="55">
        <v>0.1</v>
      </c>
      <c r="T350" s="111">
        <v>5.1999999999999998E-3</v>
      </c>
      <c r="U350" s="43">
        <f t="shared" si="113"/>
        <v>0</v>
      </c>
      <c r="V350" s="43">
        <f t="shared" si="114"/>
        <v>0</v>
      </c>
      <c r="X350" s="61">
        <v>176.94</v>
      </c>
      <c r="Y350" s="76">
        <v>176.94</v>
      </c>
      <c r="Z350" s="76">
        <v>10616.4</v>
      </c>
      <c r="AA350" s="64">
        <v>10616.4</v>
      </c>
    </row>
    <row r="351" spans="1:27" ht="12.75" x14ac:dyDescent="0.25">
      <c r="A351" s="113" t="s">
        <v>690</v>
      </c>
      <c r="B351" s="117" t="s">
        <v>775</v>
      </c>
      <c r="C351" s="107"/>
      <c r="D351" s="23">
        <v>1</v>
      </c>
      <c r="E351" s="24">
        <v>82</v>
      </c>
      <c r="F351" s="25">
        <v>1</v>
      </c>
      <c r="G351" s="61">
        <v>145.18</v>
      </c>
      <c r="H351" s="76">
        <v>145.18</v>
      </c>
      <c r="I351" s="76">
        <v>11904.76</v>
      </c>
      <c r="J351" s="64">
        <v>11904.76</v>
      </c>
      <c r="K351" s="10"/>
      <c r="L351" s="9" t="s">
        <v>83</v>
      </c>
      <c r="M351" s="65">
        <f>K351*H351</f>
        <v>0</v>
      </c>
      <c r="N351" s="116"/>
      <c r="O351" s="67">
        <v>390</v>
      </c>
      <c r="P351" s="68">
        <f t="shared" si="103"/>
        <v>1.6863204298112686</v>
      </c>
      <c r="Q351" s="69">
        <f t="shared" si="111"/>
        <v>0</v>
      </c>
      <c r="R351" s="73">
        <v>501</v>
      </c>
      <c r="S351" s="55">
        <v>0.1</v>
      </c>
      <c r="T351" s="111">
        <v>5.1999999999999998E-3</v>
      </c>
      <c r="U351" s="43">
        <f t="shared" si="113"/>
        <v>0</v>
      </c>
      <c r="V351" s="43">
        <f t="shared" si="114"/>
        <v>0</v>
      </c>
      <c r="X351" s="61">
        <v>145.18</v>
      </c>
      <c r="Y351" s="76">
        <v>145.18</v>
      </c>
      <c r="Z351" s="76">
        <v>11904.76</v>
      </c>
      <c r="AA351" s="64">
        <v>11904.76</v>
      </c>
    </row>
    <row r="352" spans="1:27" ht="12.75" x14ac:dyDescent="0.25">
      <c r="A352" s="113" t="s">
        <v>691</v>
      </c>
      <c r="B352" s="117" t="s">
        <v>776</v>
      </c>
      <c r="C352" s="107" t="s">
        <v>796</v>
      </c>
      <c r="D352" s="23">
        <v>50</v>
      </c>
      <c r="E352" s="24">
        <v>8</v>
      </c>
      <c r="F352" s="25">
        <v>1</v>
      </c>
      <c r="G352" s="61">
        <v>17.239999999999998</v>
      </c>
      <c r="H352" s="62">
        <v>862</v>
      </c>
      <c r="I352" s="76">
        <v>6896</v>
      </c>
      <c r="J352" s="64">
        <v>6896</v>
      </c>
      <c r="K352" s="10"/>
      <c r="L352" s="9" t="s">
        <v>11</v>
      </c>
      <c r="M352" s="65">
        <f t="shared" si="112"/>
        <v>0</v>
      </c>
      <c r="N352" s="116"/>
      <c r="O352" s="67">
        <v>50</v>
      </c>
      <c r="P352" s="68">
        <f t="shared" si="103"/>
        <v>1.9002320185614852</v>
      </c>
      <c r="Q352" s="69">
        <f t="shared" si="111"/>
        <v>0</v>
      </c>
      <c r="R352" s="73">
        <v>24.98</v>
      </c>
      <c r="S352" s="55">
        <v>1</v>
      </c>
      <c r="T352" s="111">
        <v>1.0200000000000001E-2</v>
      </c>
      <c r="U352" s="43">
        <f t="shared" si="113"/>
        <v>0</v>
      </c>
      <c r="V352" s="43">
        <f t="shared" si="114"/>
        <v>0</v>
      </c>
      <c r="X352" s="61">
        <v>17.239999999999998</v>
      </c>
      <c r="Y352" s="62">
        <v>862</v>
      </c>
      <c r="Z352" s="76">
        <v>6896</v>
      </c>
      <c r="AA352" s="64">
        <v>6896</v>
      </c>
    </row>
    <row r="353" spans="1:27" ht="12.75" x14ac:dyDescent="0.25">
      <c r="A353" s="113" t="s">
        <v>692</v>
      </c>
      <c r="B353" s="117" t="s">
        <v>777</v>
      </c>
      <c r="C353" s="107" t="s">
        <v>778</v>
      </c>
      <c r="D353" s="23">
        <v>50</v>
      </c>
      <c r="E353" s="24">
        <v>12</v>
      </c>
      <c r="F353" s="25">
        <v>1</v>
      </c>
      <c r="G353" s="61">
        <v>15.73</v>
      </c>
      <c r="H353" s="62">
        <v>786.5</v>
      </c>
      <c r="I353" s="76">
        <v>9438</v>
      </c>
      <c r="J353" s="64">
        <v>9438</v>
      </c>
      <c r="K353" s="10"/>
      <c r="L353" s="9" t="s">
        <v>11</v>
      </c>
      <c r="M353" s="65">
        <f t="shared" si="112"/>
        <v>0</v>
      </c>
      <c r="N353" s="116"/>
      <c r="O353" s="67">
        <v>50</v>
      </c>
      <c r="P353" s="68">
        <f t="shared" si="103"/>
        <v>2.1786395422759059</v>
      </c>
      <c r="Q353" s="69">
        <f t="shared" si="111"/>
        <v>0</v>
      </c>
      <c r="R353" s="73">
        <v>44</v>
      </c>
      <c r="S353" s="55">
        <v>1</v>
      </c>
      <c r="T353" s="111">
        <v>1.0200000000000001E-2</v>
      </c>
      <c r="U353" s="43">
        <f t="shared" si="113"/>
        <v>0</v>
      </c>
      <c r="V353" s="43">
        <f t="shared" si="114"/>
        <v>0</v>
      </c>
      <c r="X353" s="61">
        <v>15.73</v>
      </c>
      <c r="Y353" s="62">
        <v>786.5</v>
      </c>
      <c r="Z353" s="76">
        <v>9438</v>
      </c>
      <c r="AA353" s="64">
        <v>9438</v>
      </c>
    </row>
    <row r="354" spans="1:27" ht="12.75" x14ac:dyDescent="0.25">
      <c r="A354" s="113" t="s">
        <v>693</v>
      </c>
      <c r="B354" s="117" t="s">
        <v>780</v>
      </c>
      <c r="C354" s="107" t="s">
        <v>778</v>
      </c>
      <c r="D354" s="23">
        <v>50</v>
      </c>
      <c r="E354" s="24">
        <v>12</v>
      </c>
      <c r="F354" s="25">
        <v>1</v>
      </c>
      <c r="G354" s="61">
        <v>13.43</v>
      </c>
      <c r="H354" s="62">
        <v>671.5</v>
      </c>
      <c r="I354" s="76">
        <v>8058</v>
      </c>
      <c r="J354" s="64">
        <v>8058</v>
      </c>
      <c r="K354" s="10"/>
      <c r="L354" s="9" t="s">
        <v>11</v>
      </c>
      <c r="M354" s="65">
        <f t="shared" si="112"/>
        <v>0</v>
      </c>
      <c r="N354" s="116"/>
      <c r="O354" s="67">
        <v>40</v>
      </c>
      <c r="P354" s="68">
        <f t="shared" si="103"/>
        <v>1.9784065524944157</v>
      </c>
      <c r="Q354" s="69">
        <f t="shared" si="111"/>
        <v>0</v>
      </c>
      <c r="R354" s="73">
        <v>2503</v>
      </c>
      <c r="S354" s="55">
        <v>1</v>
      </c>
      <c r="T354" s="111">
        <v>1.0200000000000001E-2</v>
      </c>
      <c r="U354" s="43">
        <f t="shared" ref="U354:U377" si="115">K354*S354</f>
        <v>0</v>
      </c>
      <c r="V354" s="43">
        <f t="shared" ref="V354:V377" si="116">T354*K354</f>
        <v>0</v>
      </c>
      <c r="X354" s="61">
        <v>13.43</v>
      </c>
      <c r="Y354" s="62">
        <v>671.5</v>
      </c>
      <c r="Z354" s="76">
        <v>8058</v>
      </c>
      <c r="AA354" s="64">
        <v>8058</v>
      </c>
    </row>
    <row r="355" spans="1:27" ht="12.75" x14ac:dyDescent="0.25">
      <c r="A355" s="113" t="s">
        <v>694</v>
      </c>
      <c r="B355" s="117" t="s">
        <v>781</v>
      </c>
      <c r="C355" s="107" t="s">
        <v>784</v>
      </c>
      <c r="D355" s="23">
        <v>50</v>
      </c>
      <c r="E355" s="24">
        <v>8</v>
      </c>
      <c r="F355" s="25">
        <v>1</v>
      </c>
      <c r="G355" s="61">
        <v>10.3</v>
      </c>
      <c r="H355" s="62">
        <v>515</v>
      </c>
      <c r="I355" s="76">
        <v>4120</v>
      </c>
      <c r="J355" s="64">
        <v>4120</v>
      </c>
      <c r="K355" s="10"/>
      <c r="L355" s="9" t="s">
        <v>11</v>
      </c>
      <c r="M355" s="65">
        <f>K355*H355</f>
        <v>0</v>
      </c>
      <c r="N355" s="116"/>
      <c r="O355" s="67">
        <v>30</v>
      </c>
      <c r="P355" s="68">
        <f t="shared" si="103"/>
        <v>1.9126213592233006</v>
      </c>
      <c r="Q355" s="69">
        <f t="shared" si="111"/>
        <v>0</v>
      </c>
      <c r="R355" s="73">
        <v>21</v>
      </c>
      <c r="S355" s="55">
        <v>1</v>
      </c>
      <c r="T355" s="111">
        <v>1.0200000000000001E-2</v>
      </c>
      <c r="U355" s="43">
        <f t="shared" si="115"/>
        <v>0</v>
      </c>
      <c r="V355" s="43">
        <f t="shared" si="116"/>
        <v>0</v>
      </c>
      <c r="X355" s="61">
        <v>10.3</v>
      </c>
      <c r="Y355" s="62">
        <v>515</v>
      </c>
      <c r="Z355" s="76">
        <v>4120</v>
      </c>
      <c r="AA355" s="64">
        <v>4120</v>
      </c>
    </row>
    <row r="356" spans="1:27" ht="12.75" x14ac:dyDescent="0.25">
      <c r="A356" s="113" t="s">
        <v>695</v>
      </c>
      <c r="B356" s="117" t="s">
        <v>782</v>
      </c>
      <c r="C356" s="107" t="s">
        <v>785</v>
      </c>
      <c r="D356" s="23">
        <v>50</v>
      </c>
      <c r="E356" s="24">
        <v>8</v>
      </c>
      <c r="F356" s="25">
        <v>1</v>
      </c>
      <c r="G356" s="61">
        <v>14.2</v>
      </c>
      <c r="H356" s="62">
        <v>710</v>
      </c>
      <c r="I356" s="76">
        <v>5680</v>
      </c>
      <c r="J356" s="64">
        <v>5680</v>
      </c>
      <c r="K356" s="10"/>
      <c r="L356" s="9" t="s">
        <v>11</v>
      </c>
      <c r="M356" s="65">
        <f t="shared" si="112"/>
        <v>0</v>
      </c>
      <c r="N356" s="116"/>
      <c r="O356" s="67">
        <v>40</v>
      </c>
      <c r="P356" s="68">
        <f t="shared" si="103"/>
        <v>1.8169014084507045</v>
      </c>
      <c r="Q356" s="69">
        <f t="shared" si="111"/>
        <v>0</v>
      </c>
      <c r="R356" s="73">
        <v>2</v>
      </c>
      <c r="S356" s="55">
        <v>1</v>
      </c>
      <c r="T356" s="111">
        <v>1.0200000000000001E-2</v>
      </c>
      <c r="U356" s="43">
        <f t="shared" si="115"/>
        <v>0</v>
      </c>
      <c r="V356" s="43">
        <f t="shared" si="116"/>
        <v>0</v>
      </c>
      <c r="X356" s="61">
        <v>14.2</v>
      </c>
      <c r="Y356" s="62">
        <v>710</v>
      </c>
      <c r="Z356" s="76">
        <v>5680</v>
      </c>
      <c r="AA356" s="64">
        <v>5680</v>
      </c>
    </row>
    <row r="357" spans="1:27" ht="12.75" x14ac:dyDescent="0.25">
      <c r="A357" s="113" t="s">
        <v>696</v>
      </c>
      <c r="B357" s="117" t="s">
        <v>783</v>
      </c>
      <c r="C357" s="107"/>
      <c r="D357" s="23">
        <v>50</v>
      </c>
      <c r="E357" s="24">
        <v>16</v>
      </c>
      <c r="F357" s="25">
        <v>1</v>
      </c>
      <c r="G357" s="61">
        <v>10.66</v>
      </c>
      <c r="H357" s="62">
        <v>533</v>
      </c>
      <c r="I357" s="76">
        <v>8528</v>
      </c>
      <c r="J357" s="64">
        <v>8528</v>
      </c>
      <c r="K357" s="10"/>
      <c r="L357" s="9" t="s">
        <v>11</v>
      </c>
      <c r="M357" s="65">
        <f t="shared" si="112"/>
        <v>0</v>
      </c>
      <c r="N357" s="116"/>
      <c r="O357" s="67">
        <v>30</v>
      </c>
      <c r="P357" s="68">
        <f t="shared" ref="P357:P377" si="117">O357/G357-1</f>
        <v>1.8142589118198873</v>
      </c>
      <c r="Q357" s="69">
        <f t="shared" si="111"/>
        <v>0</v>
      </c>
      <c r="R357" s="73">
        <v>1942</v>
      </c>
      <c r="S357" s="55">
        <v>1</v>
      </c>
      <c r="T357" s="111">
        <v>1.0200000000000001E-2</v>
      </c>
      <c r="U357" s="43">
        <f t="shared" si="115"/>
        <v>0</v>
      </c>
      <c r="V357" s="43">
        <f t="shared" si="116"/>
        <v>0</v>
      </c>
      <c r="X357" s="61">
        <v>10.66</v>
      </c>
      <c r="Y357" s="62">
        <v>533</v>
      </c>
      <c r="Z357" s="76">
        <v>8528</v>
      </c>
      <c r="AA357" s="64">
        <v>8528</v>
      </c>
    </row>
    <row r="358" spans="1:27" ht="12.75" x14ac:dyDescent="0.25">
      <c r="A358" s="113" t="s">
        <v>697</v>
      </c>
      <c r="B358" s="117" t="s">
        <v>786</v>
      </c>
      <c r="C358" s="107" t="s">
        <v>784</v>
      </c>
      <c r="D358" s="23">
        <v>50</v>
      </c>
      <c r="E358" s="24">
        <v>8</v>
      </c>
      <c r="F358" s="25">
        <v>1</v>
      </c>
      <c r="G358" s="61">
        <v>14.17</v>
      </c>
      <c r="H358" s="62">
        <v>708.5</v>
      </c>
      <c r="I358" s="76">
        <v>5668</v>
      </c>
      <c r="J358" s="64">
        <v>5668</v>
      </c>
      <c r="K358" s="10"/>
      <c r="L358" s="9" t="s">
        <v>11</v>
      </c>
      <c r="M358" s="65">
        <f t="shared" si="112"/>
        <v>0</v>
      </c>
      <c r="N358" s="116"/>
      <c r="O358" s="67">
        <v>40</v>
      </c>
      <c r="P358" s="68">
        <f t="shared" si="117"/>
        <v>1.8228652081863093</v>
      </c>
      <c r="Q358" s="69">
        <f t="shared" si="111"/>
        <v>0</v>
      </c>
      <c r="R358" s="73">
        <v>16</v>
      </c>
      <c r="S358" s="55">
        <v>1</v>
      </c>
      <c r="T358" s="111">
        <v>1.0200000000000001E-2</v>
      </c>
      <c r="U358" s="43">
        <f t="shared" si="115"/>
        <v>0</v>
      </c>
      <c r="V358" s="43">
        <f t="shared" si="116"/>
        <v>0</v>
      </c>
      <c r="X358" s="61">
        <v>14.17</v>
      </c>
      <c r="Y358" s="62">
        <v>708.5</v>
      </c>
      <c r="Z358" s="76">
        <v>5668</v>
      </c>
      <c r="AA358" s="64">
        <v>5668</v>
      </c>
    </row>
    <row r="359" spans="1:27" ht="12.75" x14ac:dyDescent="0.25">
      <c r="A359" s="113" t="s">
        <v>698</v>
      </c>
      <c r="B359" s="117" t="s">
        <v>787</v>
      </c>
      <c r="C359" s="107"/>
      <c r="D359" s="23">
        <v>1</v>
      </c>
      <c r="E359" s="24">
        <v>20</v>
      </c>
      <c r="F359" s="25">
        <v>1</v>
      </c>
      <c r="G359" s="61">
        <v>78.97</v>
      </c>
      <c r="H359" s="76">
        <v>78.97</v>
      </c>
      <c r="I359" s="76">
        <v>1579.4</v>
      </c>
      <c r="J359" s="64">
        <v>1579.4</v>
      </c>
      <c r="K359" s="10"/>
      <c r="L359" s="9" t="s">
        <v>83</v>
      </c>
      <c r="M359" s="65">
        <f>K359*H359</f>
        <v>0</v>
      </c>
      <c r="N359" s="116"/>
      <c r="O359" s="67">
        <v>250</v>
      </c>
      <c r="P359" s="68">
        <f t="shared" si="117"/>
        <v>2.1657591490439407</v>
      </c>
      <c r="Q359" s="69">
        <f t="shared" si="111"/>
        <v>0</v>
      </c>
      <c r="R359" s="73">
        <v>329</v>
      </c>
      <c r="S359" s="55">
        <v>0.1</v>
      </c>
      <c r="T359" s="111">
        <v>1.0200000000000001E-2</v>
      </c>
      <c r="U359" s="43">
        <f t="shared" si="115"/>
        <v>0</v>
      </c>
      <c r="V359" s="43">
        <f t="shared" si="116"/>
        <v>0</v>
      </c>
      <c r="X359" s="61">
        <v>78.97</v>
      </c>
      <c r="Y359" s="76">
        <v>78.97</v>
      </c>
      <c r="Z359" s="76">
        <v>1579.4</v>
      </c>
      <c r="AA359" s="64">
        <v>1579.4</v>
      </c>
    </row>
    <row r="360" spans="1:27" ht="12.75" x14ac:dyDescent="0.25">
      <c r="A360" s="113" t="s">
        <v>699</v>
      </c>
      <c r="B360" s="117" t="s">
        <v>789</v>
      </c>
      <c r="C360" s="107" t="s">
        <v>788</v>
      </c>
      <c r="D360" s="23">
        <v>50</v>
      </c>
      <c r="E360" s="24">
        <v>12</v>
      </c>
      <c r="F360" s="25">
        <v>1</v>
      </c>
      <c r="G360" s="61">
        <v>12.95</v>
      </c>
      <c r="H360" s="62">
        <v>647.5</v>
      </c>
      <c r="I360" s="76">
        <v>7770</v>
      </c>
      <c r="J360" s="64">
        <v>7770</v>
      </c>
      <c r="K360" s="10"/>
      <c r="L360" s="9" t="s">
        <v>11</v>
      </c>
      <c r="M360" s="65">
        <f t="shared" si="112"/>
        <v>0</v>
      </c>
      <c r="N360" s="116"/>
      <c r="O360" s="67">
        <v>40</v>
      </c>
      <c r="P360" s="68">
        <f t="shared" si="117"/>
        <v>2.0888030888030888</v>
      </c>
      <c r="Q360" s="69">
        <f t="shared" si="111"/>
        <v>0</v>
      </c>
      <c r="R360" s="73">
        <v>3</v>
      </c>
      <c r="S360" s="55">
        <v>1</v>
      </c>
      <c r="T360" s="111">
        <v>1.0200000000000001E-2</v>
      </c>
      <c r="U360" s="43">
        <f t="shared" si="115"/>
        <v>0</v>
      </c>
      <c r="V360" s="43">
        <f t="shared" si="116"/>
        <v>0</v>
      </c>
      <c r="X360" s="61">
        <v>12.95</v>
      </c>
      <c r="Y360" s="62">
        <v>647.5</v>
      </c>
      <c r="Z360" s="76">
        <v>7770</v>
      </c>
      <c r="AA360" s="64">
        <v>7770</v>
      </c>
    </row>
    <row r="361" spans="1:27" ht="12.75" x14ac:dyDescent="0.25">
      <c r="A361" s="113" t="s">
        <v>700</v>
      </c>
      <c r="B361" s="117" t="s">
        <v>790</v>
      </c>
      <c r="C361" s="107" t="s">
        <v>656</v>
      </c>
      <c r="D361" s="23">
        <v>15</v>
      </c>
      <c r="E361" s="24">
        <v>8</v>
      </c>
      <c r="F361" s="25">
        <v>1</v>
      </c>
      <c r="G361" s="61">
        <v>26.7</v>
      </c>
      <c r="H361" s="62">
        <v>400.5</v>
      </c>
      <c r="I361" s="76">
        <v>3204</v>
      </c>
      <c r="J361" s="64">
        <v>3204</v>
      </c>
      <c r="K361" s="10"/>
      <c r="L361" s="9" t="s">
        <v>11</v>
      </c>
      <c r="M361" s="65">
        <f t="shared" si="112"/>
        <v>0</v>
      </c>
      <c r="N361" s="116"/>
      <c r="O361" s="67">
        <v>90</v>
      </c>
      <c r="P361" s="68">
        <f t="shared" si="117"/>
        <v>2.3707865168539328</v>
      </c>
      <c r="Q361" s="69">
        <f t="shared" si="111"/>
        <v>0</v>
      </c>
      <c r="R361" s="73">
        <v>289</v>
      </c>
      <c r="S361" s="55">
        <v>1</v>
      </c>
      <c r="T361" s="111">
        <v>1.0200000000000001E-2</v>
      </c>
      <c r="U361" s="43">
        <f t="shared" si="115"/>
        <v>0</v>
      </c>
      <c r="V361" s="43">
        <f t="shared" si="116"/>
        <v>0</v>
      </c>
      <c r="X361" s="61">
        <v>26.7</v>
      </c>
      <c r="Y361" s="62">
        <v>400.5</v>
      </c>
      <c r="Z361" s="76">
        <v>3204</v>
      </c>
      <c r="AA361" s="64">
        <v>3204</v>
      </c>
    </row>
    <row r="362" spans="1:27" ht="12.75" x14ac:dyDescent="0.25">
      <c r="A362" s="113" t="s">
        <v>701</v>
      </c>
      <c r="B362" s="117" t="s">
        <v>791</v>
      </c>
      <c r="C362" s="107" t="s">
        <v>656</v>
      </c>
      <c r="D362" s="23">
        <v>15</v>
      </c>
      <c r="E362" s="24">
        <v>8</v>
      </c>
      <c r="F362" s="25">
        <v>1</v>
      </c>
      <c r="G362" s="61">
        <v>26.7</v>
      </c>
      <c r="H362" s="62">
        <v>400.5</v>
      </c>
      <c r="I362" s="76">
        <v>3204</v>
      </c>
      <c r="J362" s="64">
        <v>3204</v>
      </c>
      <c r="K362" s="10"/>
      <c r="L362" s="9" t="s">
        <v>11</v>
      </c>
      <c r="M362" s="65">
        <f>K362*H362</f>
        <v>0</v>
      </c>
      <c r="N362" s="116"/>
      <c r="O362" s="67">
        <v>90</v>
      </c>
      <c r="P362" s="68">
        <f t="shared" si="117"/>
        <v>2.3707865168539328</v>
      </c>
      <c r="Q362" s="69">
        <f t="shared" si="111"/>
        <v>0</v>
      </c>
      <c r="R362" s="73">
        <v>81.933999999999997</v>
      </c>
      <c r="S362" s="55">
        <v>1</v>
      </c>
      <c r="T362" s="111">
        <v>1.0200000000000001E-2</v>
      </c>
      <c r="U362" s="43">
        <f t="shared" si="115"/>
        <v>0</v>
      </c>
      <c r="V362" s="43">
        <f t="shared" si="116"/>
        <v>0</v>
      </c>
      <c r="X362" s="61">
        <v>26.7</v>
      </c>
      <c r="Y362" s="62">
        <v>400.5</v>
      </c>
      <c r="Z362" s="76">
        <v>3204</v>
      </c>
      <c r="AA362" s="64">
        <v>3204</v>
      </c>
    </row>
    <row r="363" spans="1:27" ht="12.75" x14ac:dyDescent="0.25">
      <c r="A363" s="113" t="s">
        <v>702</v>
      </c>
      <c r="B363" s="117" t="s">
        <v>733</v>
      </c>
      <c r="C363" s="107"/>
      <c r="D363" s="23">
        <v>1</v>
      </c>
      <c r="E363" s="24">
        <v>70</v>
      </c>
      <c r="F363" s="25">
        <v>1</v>
      </c>
      <c r="G363" s="61">
        <v>57</v>
      </c>
      <c r="H363" s="76">
        <v>57</v>
      </c>
      <c r="I363" s="76">
        <v>3990</v>
      </c>
      <c r="J363" s="64">
        <v>3990</v>
      </c>
      <c r="K363" s="10"/>
      <c r="L363" s="9" t="s">
        <v>83</v>
      </c>
      <c r="M363" s="65">
        <f t="shared" ref="M363:M364" si="118">K363*G363</f>
        <v>0</v>
      </c>
      <c r="N363" s="116"/>
      <c r="O363" s="67">
        <v>190</v>
      </c>
      <c r="P363" s="68">
        <f t="shared" si="117"/>
        <v>2.3333333333333335</v>
      </c>
      <c r="Q363" s="69">
        <f t="shared" si="111"/>
        <v>0</v>
      </c>
      <c r="R363" s="73">
        <v>259</v>
      </c>
      <c r="S363" s="55">
        <v>0.1</v>
      </c>
      <c r="T363" s="111">
        <v>1.0200000000000001E-2</v>
      </c>
      <c r="U363" s="43">
        <f t="shared" si="115"/>
        <v>0</v>
      </c>
      <c r="V363" s="43">
        <f t="shared" si="116"/>
        <v>0</v>
      </c>
      <c r="X363" s="61">
        <v>57</v>
      </c>
      <c r="Y363" s="76">
        <v>57</v>
      </c>
      <c r="Z363" s="76">
        <v>3990</v>
      </c>
      <c r="AA363" s="64">
        <v>3990</v>
      </c>
    </row>
    <row r="364" spans="1:27" ht="12.75" x14ac:dyDescent="0.25">
      <c r="A364" s="113" t="s">
        <v>703</v>
      </c>
      <c r="B364" s="117" t="s">
        <v>732</v>
      </c>
      <c r="C364" s="107"/>
      <c r="D364" s="23">
        <v>1</v>
      </c>
      <c r="E364" s="24">
        <v>70</v>
      </c>
      <c r="F364" s="25">
        <v>1</v>
      </c>
      <c r="G364" s="61">
        <v>36.630000000000003</v>
      </c>
      <c r="H364" s="76">
        <v>36.630000000000003</v>
      </c>
      <c r="I364" s="76">
        <v>2564.1000000000004</v>
      </c>
      <c r="J364" s="64">
        <v>2564.1000000000004</v>
      </c>
      <c r="K364" s="10"/>
      <c r="L364" s="9" t="s">
        <v>83</v>
      </c>
      <c r="M364" s="65">
        <f t="shared" si="118"/>
        <v>0</v>
      </c>
      <c r="N364" s="116"/>
      <c r="O364" s="67">
        <v>90</v>
      </c>
      <c r="P364" s="68">
        <f t="shared" si="117"/>
        <v>1.4570024570024569</v>
      </c>
      <c r="Q364" s="69">
        <f t="shared" si="111"/>
        <v>0</v>
      </c>
      <c r="R364" s="73">
        <v>2290</v>
      </c>
      <c r="S364" s="55">
        <v>0.1</v>
      </c>
      <c r="T364" s="111">
        <v>1.0200000000000001E-2</v>
      </c>
      <c r="U364" s="43">
        <f t="shared" si="115"/>
        <v>0</v>
      </c>
      <c r="V364" s="43">
        <f t="shared" si="116"/>
        <v>0</v>
      </c>
      <c r="X364" s="61">
        <v>36.630000000000003</v>
      </c>
      <c r="Y364" s="76">
        <v>36.630000000000003</v>
      </c>
      <c r="Z364" s="76">
        <v>2564.1000000000004</v>
      </c>
      <c r="AA364" s="64">
        <v>2564.1000000000004</v>
      </c>
    </row>
    <row r="365" spans="1:27" ht="12.75" x14ac:dyDescent="0.25">
      <c r="A365" s="113" t="s">
        <v>704</v>
      </c>
      <c r="B365" s="117" t="s">
        <v>731</v>
      </c>
      <c r="C365" s="107"/>
      <c r="D365" s="23">
        <v>1</v>
      </c>
      <c r="E365" s="24">
        <v>60</v>
      </c>
      <c r="F365" s="25">
        <v>1</v>
      </c>
      <c r="G365" s="61">
        <v>62.2</v>
      </c>
      <c r="H365" s="76">
        <v>62.2</v>
      </c>
      <c r="I365" s="76">
        <v>3732</v>
      </c>
      <c r="J365" s="64">
        <v>3732</v>
      </c>
      <c r="K365" s="10"/>
      <c r="L365" s="9" t="s">
        <v>83</v>
      </c>
      <c r="M365" s="65">
        <f>K365*G365</f>
        <v>0</v>
      </c>
      <c r="N365" s="116"/>
      <c r="O365" s="67">
        <v>190</v>
      </c>
      <c r="P365" s="68">
        <f t="shared" si="117"/>
        <v>2.0546623794212215</v>
      </c>
      <c r="Q365" s="69">
        <f t="shared" si="111"/>
        <v>0</v>
      </c>
      <c r="R365" s="73">
        <v>886</v>
      </c>
      <c r="S365" s="55">
        <v>0.1</v>
      </c>
      <c r="T365" s="111">
        <v>1.0200000000000001E-2</v>
      </c>
      <c r="U365" s="43">
        <f t="shared" si="115"/>
        <v>0</v>
      </c>
      <c r="V365" s="43">
        <f t="shared" si="116"/>
        <v>0</v>
      </c>
      <c r="X365" s="61">
        <v>62.2</v>
      </c>
      <c r="Y365" s="76">
        <v>62.2</v>
      </c>
      <c r="Z365" s="76">
        <v>3732</v>
      </c>
      <c r="AA365" s="64">
        <v>3732</v>
      </c>
    </row>
    <row r="366" spans="1:27" ht="12.75" x14ac:dyDescent="0.25">
      <c r="A366" s="113" t="s">
        <v>705</v>
      </c>
      <c r="B366" s="117" t="s">
        <v>730</v>
      </c>
      <c r="C366" s="107" t="s">
        <v>795</v>
      </c>
      <c r="D366" s="23">
        <v>12</v>
      </c>
      <c r="E366" s="24">
        <v>8</v>
      </c>
      <c r="F366" s="25">
        <v>1</v>
      </c>
      <c r="G366" s="61">
        <v>15.43</v>
      </c>
      <c r="H366" s="62">
        <v>185.16</v>
      </c>
      <c r="I366" s="76">
        <v>1481.28</v>
      </c>
      <c r="J366" s="64">
        <v>1481.28</v>
      </c>
      <c r="K366" s="10"/>
      <c r="L366" s="9" t="s">
        <v>11</v>
      </c>
      <c r="M366" s="65">
        <f t="shared" si="112"/>
        <v>0</v>
      </c>
      <c r="N366" s="116"/>
      <c r="O366" s="67">
        <v>50</v>
      </c>
      <c r="P366" s="68">
        <f t="shared" si="117"/>
        <v>2.2404406999351911</v>
      </c>
      <c r="Q366" s="69">
        <f t="shared" si="111"/>
        <v>0</v>
      </c>
      <c r="R366" s="73">
        <v>98.834000000000003</v>
      </c>
      <c r="S366" s="55">
        <v>0.5</v>
      </c>
      <c r="T366" s="111">
        <v>1.0200000000000001E-2</v>
      </c>
      <c r="U366" s="43">
        <f t="shared" si="115"/>
        <v>0</v>
      </c>
      <c r="V366" s="43">
        <f t="shared" si="116"/>
        <v>0</v>
      </c>
      <c r="X366" s="61">
        <v>15.43</v>
      </c>
      <c r="Y366" s="62">
        <v>185.16</v>
      </c>
      <c r="Z366" s="76">
        <v>1481.28</v>
      </c>
      <c r="AA366" s="64">
        <v>1481.28</v>
      </c>
    </row>
    <row r="367" spans="1:27" ht="12.75" x14ac:dyDescent="0.25">
      <c r="A367" s="113" t="s">
        <v>706</v>
      </c>
      <c r="B367" s="117" t="s">
        <v>729</v>
      </c>
      <c r="C367" s="107" t="s">
        <v>656</v>
      </c>
      <c r="D367" s="23">
        <v>15</v>
      </c>
      <c r="E367" s="24">
        <v>8</v>
      </c>
      <c r="F367" s="25">
        <v>1</v>
      </c>
      <c r="G367" s="61">
        <v>26.7</v>
      </c>
      <c r="H367" s="62">
        <v>400.5</v>
      </c>
      <c r="I367" s="76">
        <v>3204</v>
      </c>
      <c r="J367" s="64">
        <v>3204</v>
      </c>
      <c r="K367" s="10"/>
      <c r="L367" s="9" t="s">
        <v>11</v>
      </c>
      <c r="M367" s="65">
        <f>K367*H367</f>
        <v>0</v>
      </c>
      <c r="N367" s="116"/>
      <c r="O367" s="67">
        <v>90</v>
      </c>
      <c r="P367" s="68">
        <f t="shared" si="117"/>
        <v>2.3707865168539328</v>
      </c>
      <c r="Q367" s="69">
        <f t="shared" ref="Q367:Q377" si="119">(O367)*D367*K367</f>
        <v>0</v>
      </c>
      <c r="R367" s="73">
        <v>493.93299999999999</v>
      </c>
      <c r="S367" s="55">
        <v>1</v>
      </c>
      <c r="T367" s="111">
        <v>1.0200000000000001E-2</v>
      </c>
      <c r="U367" s="43">
        <f t="shared" si="115"/>
        <v>0</v>
      </c>
      <c r="V367" s="43">
        <f t="shared" si="116"/>
        <v>0</v>
      </c>
      <c r="X367" s="61">
        <v>26.7</v>
      </c>
      <c r="Y367" s="62">
        <v>400.5</v>
      </c>
      <c r="Z367" s="76">
        <v>3204</v>
      </c>
      <c r="AA367" s="64">
        <v>3204</v>
      </c>
    </row>
    <row r="368" spans="1:27" ht="12.75" x14ac:dyDescent="0.25">
      <c r="A368" s="113" t="s">
        <v>707</v>
      </c>
      <c r="B368" s="117" t="s">
        <v>728</v>
      </c>
      <c r="C368" s="107" t="s">
        <v>794</v>
      </c>
      <c r="D368" s="23">
        <v>1</v>
      </c>
      <c r="E368" s="24">
        <v>10</v>
      </c>
      <c r="F368" s="25">
        <v>1</v>
      </c>
      <c r="G368" s="61">
        <v>102.09</v>
      </c>
      <c r="H368" s="63">
        <v>1020.9000000000001</v>
      </c>
      <c r="I368" s="61">
        <v>1020.9000000000001</v>
      </c>
      <c r="J368" s="64">
        <v>1020.9000000000001</v>
      </c>
      <c r="K368" s="10"/>
      <c r="L368" s="9" t="s">
        <v>83</v>
      </c>
      <c r="M368" s="65">
        <f>K368*G368</f>
        <v>0</v>
      </c>
      <c r="N368" s="116"/>
      <c r="O368" s="67">
        <v>290</v>
      </c>
      <c r="P368" s="68">
        <f t="shared" si="117"/>
        <v>1.8406308159467137</v>
      </c>
      <c r="Q368" s="69">
        <f t="shared" si="119"/>
        <v>0</v>
      </c>
      <c r="R368" s="73">
        <v>3825</v>
      </c>
      <c r="S368" s="55">
        <v>0.1</v>
      </c>
      <c r="T368" s="111">
        <v>1.0200000000000001E-2</v>
      </c>
      <c r="U368" s="43">
        <f t="shared" si="115"/>
        <v>0</v>
      </c>
      <c r="V368" s="43">
        <f t="shared" si="116"/>
        <v>0</v>
      </c>
      <c r="X368" s="61">
        <v>102.09</v>
      </c>
      <c r="Y368" s="63">
        <v>1020.9000000000001</v>
      </c>
      <c r="Z368" s="61">
        <v>1020.9000000000001</v>
      </c>
      <c r="AA368" s="64">
        <v>1020.9000000000001</v>
      </c>
    </row>
    <row r="369" spans="1:27" ht="12.75" x14ac:dyDescent="0.25">
      <c r="A369" s="113" t="s">
        <v>708</v>
      </c>
      <c r="B369" s="117" t="s">
        <v>727</v>
      </c>
      <c r="C369" s="107"/>
      <c r="D369" s="23">
        <v>1</v>
      </c>
      <c r="E369" s="24">
        <v>80</v>
      </c>
      <c r="F369" s="25">
        <v>1</v>
      </c>
      <c r="G369" s="61">
        <v>11.55</v>
      </c>
      <c r="H369" s="76">
        <v>924</v>
      </c>
      <c r="I369" s="61">
        <v>924</v>
      </c>
      <c r="J369" s="64">
        <v>924</v>
      </c>
      <c r="K369" s="10"/>
      <c r="L369" s="9" t="s">
        <v>83</v>
      </c>
      <c r="M369" s="65">
        <f>K369*G369</f>
        <v>0</v>
      </c>
      <c r="N369" s="116"/>
      <c r="O369" s="67">
        <v>40</v>
      </c>
      <c r="P369" s="68">
        <f t="shared" si="117"/>
        <v>2.4632034632034632</v>
      </c>
      <c r="Q369" s="69">
        <f t="shared" si="119"/>
        <v>0</v>
      </c>
      <c r="R369" s="73">
        <v>784</v>
      </c>
      <c r="S369" s="55">
        <v>0.1</v>
      </c>
      <c r="T369" s="111">
        <v>1.0200000000000001E-2</v>
      </c>
      <c r="U369" s="43">
        <f t="shared" si="115"/>
        <v>0</v>
      </c>
      <c r="V369" s="43">
        <f t="shared" si="116"/>
        <v>0</v>
      </c>
      <c r="X369" s="61">
        <v>11.55</v>
      </c>
      <c r="Y369" s="76">
        <v>924</v>
      </c>
      <c r="Z369" s="61">
        <v>924</v>
      </c>
      <c r="AA369" s="64">
        <v>924</v>
      </c>
    </row>
    <row r="370" spans="1:27" ht="12.75" x14ac:dyDescent="0.25">
      <c r="A370" s="113" t="s">
        <v>709</v>
      </c>
      <c r="B370" s="117" t="s">
        <v>726</v>
      </c>
      <c r="C370" s="107" t="s">
        <v>792</v>
      </c>
      <c r="D370" s="23">
        <v>2</v>
      </c>
      <c r="E370" s="24">
        <v>20</v>
      </c>
      <c r="F370" s="25">
        <v>1</v>
      </c>
      <c r="G370" s="61">
        <v>128.86000000000001</v>
      </c>
      <c r="H370" s="62">
        <v>257.72000000000003</v>
      </c>
      <c r="I370" s="61">
        <v>5154.4000000000005</v>
      </c>
      <c r="J370" s="64">
        <v>5154.4000000000005</v>
      </c>
      <c r="K370" s="10"/>
      <c r="L370" s="9" t="s">
        <v>11</v>
      </c>
      <c r="M370" s="65">
        <f t="shared" si="112"/>
        <v>0</v>
      </c>
      <c r="N370" s="116"/>
      <c r="O370" s="67">
        <v>390</v>
      </c>
      <c r="P370" s="68">
        <f t="shared" si="117"/>
        <v>2.02654043147602</v>
      </c>
      <c r="Q370" s="69">
        <f t="shared" si="119"/>
        <v>0</v>
      </c>
      <c r="R370" s="73">
        <v>180.5</v>
      </c>
      <c r="S370" s="55">
        <v>1</v>
      </c>
      <c r="T370" s="111">
        <v>1.0200000000000001E-2</v>
      </c>
      <c r="U370" s="43">
        <f t="shared" si="115"/>
        <v>0</v>
      </c>
      <c r="V370" s="43">
        <f t="shared" si="116"/>
        <v>0</v>
      </c>
      <c r="X370" s="61">
        <v>128.86000000000001</v>
      </c>
      <c r="Y370" s="62">
        <v>257.72000000000003</v>
      </c>
      <c r="Z370" s="61">
        <v>5154.4000000000005</v>
      </c>
      <c r="AA370" s="64">
        <v>5154.4000000000005</v>
      </c>
    </row>
    <row r="371" spans="1:27" ht="12.75" x14ac:dyDescent="0.25">
      <c r="A371" s="113" t="s">
        <v>710</v>
      </c>
      <c r="B371" s="117" t="s">
        <v>816</v>
      </c>
      <c r="C371" s="107"/>
      <c r="D371" s="23">
        <v>50</v>
      </c>
      <c r="E371" s="24">
        <v>8</v>
      </c>
      <c r="F371" s="25">
        <v>1</v>
      </c>
      <c r="G371" s="61">
        <v>24</v>
      </c>
      <c r="H371" s="62">
        <v>1200</v>
      </c>
      <c r="I371" s="61">
        <v>9600</v>
      </c>
      <c r="J371" s="64">
        <v>9600</v>
      </c>
      <c r="K371" s="10"/>
      <c r="L371" s="9" t="s">
        <v>11</v>
      </c>
      <c r="M371" s="65">
        <f t="shared" si="112"/>
        <v>0</v>
      </c>
      <c r="N371" s="116"/>
      <c r="O371" s="67">
        <v>90</v>
      </c>
      <c r="P371" s="68">
        <f t="shared" si="117"/>
        <v>2.75</v>
      </c>
      <c r="Q371" s="69">
        <f t="shared" si="119"/>
        <v>0</v>
      </c>
      <c r="R371" s="73">
        <v>0.98</v>
      </c>
      <c r="S371" s="55">
        <v>1</v>
      </c>
      <c r="T371" s="111">
        <v>1.0200000000000001E-2</v>
      </c>
      <c r="U371" s="43">
        <f t="shared" si="115"/>
        <v>0</v>
      </c>
      <c r="V371" s="43">
        <f t="shared" si="116"/>
        <v>0</v>
      </c>
      <c r="X371" s="61">
        <v>24</v>
      </c>
      <c r="Y371" s="62">
        <v>1200</v>
      </c>
      <c r="Z371" s="61">
        <v>9600</v>
      </c>
      <c r="AA371" s="64">
        <v>9600</v>
      </c>
    </row>
    <row r="372" spans="1:27" ht="12.75" x14ac:dyDescent="0.25">
      <c r="A372" s="113" t="s">
        <v>711</v>
      </c>
      <c r="B372" s="117" t="s">
        <v>815</v>
      </c>
      <c r="C372" s="107"/>
      <c r="D372" s="23">
        <v>50</v>
      </c>
      <c r="E372" s="24">
        <v>8</v>
      </c>
      <c r="F372" s="25">
        <v>1</v>
      </c>
      <c r="G372" s="61">
        <v>24</v>
      </c>
      <c r="H372" s="62">
        <v>1200</v>
      </c>
      <c r="I372" s="61">
        <v>9600</v>
      </c>
      <c r="J372" s="64">
        <v>9600</v>
      </c>
      <c r="K372" s="10"/>
      <c r="L372" s="9" t="s">
        <v>11</v>
      </c>
      <c r="M372" s="65">
        <f>K372*H372</f>
        <v>0</v>
      </c>
      <c r="N372" s="116"/>
      <c r="O372" s="67">
        <v>90</v>
      </c>
      <c r="P372" s="68">
        <f t="shared" si="117"/>
        <v>2.75</v>
      </c>
      <c r="Q372" s="69">
        <f t="shared" si="119"/>
        <v>0</v>
      </c>
      <c r="R372" s="73">
        <v>3.98</v>
      </c>
      <c r="S372" s="55">
        <v>1</v>
      </c>
      <c r="T372" s="111">
        <v>1.0200000000000001E-2</v>
      </c>
      <c r="U372" s="43">
        <f t="shared" si="115"/>
        <v>0</v>
      </c>
      <c r="V372" s="43">
        <f t="shared" si="116"/>
        <v>0</v>
      </c>
      <c r="X372" s="61">
        <v>24</v>
      </c>
      <c r="Y372" s="62">
        <v>1200</v>
      </c>
      <c r="Z372" s="61">
        <v>9600</v>
      </c>
      <c r="AA372" s="64">
        <v>9600</v>
      </c>
    </row>
    <row r="373" spans="1:27" ht="12.75" x14ac:dyDescent="0.25">
      <c r="A373" s="113" t="s">
        <v>716</v>
      </c>
      <c r="B373" s="117" t="s">
        <v>725</v>
      </c>
      <c r="C373" s="107" t="s">
        <v>765</v>
      </c>
      <c r="D373" s="23">
        <v>1</v>
      </c>
      <c r="E373" s="24">
        <v>10</v>
      </c>
      <c r="F373" s="25">
        <v>1</v>
      </c>
      <c r="G373" s="61">
        <v>102.09</v>
      </c>
      <c r="H373" s="63">
        <v>1020.9000000000001</v>
      </c>
      <c r="I373" s="61">
        <v>1020.9000000000001</v>
      </c>
      <c r="J373" s="64">
        <v>1020.9000000000001</v>
      </c>
      <c r="K373" s="10"/>
      <c r="L373" s="9" t="s">
        <v>83</v>
      </c>
      <c r="M373" s="65">
        <f t="shared" ref="M373:M374" si="120">K373*G373</f>
        <v>0</v>
      </c>
      <c r="N373" s="116"/>
      <c r="O373" s="67">
        <v>290</v>
      </c>
      <c r="P373" s="68">
        <f t="shared" si="117"/>
        <v>1.8406308159467137</v>
      </c>
      <c r="Q373" s="69">
        <f t="shared" si="119"/>
        <v>0</v>
      </c>
      <c r="R373" s="73">
        <v>551</v>
      </c>
      <c r="S373" s="55">
        <v>0.2</v>
      </c>
      <c r="T373" s="111">
        <v>1.0200000000000001E-2</v>
      </c>
      <c r="U373" s="43">
        <f t="shared" si="115"/>
        <v>0</v>
      </c>
      <c r="V373" s="43">
        <f t="shared" si="116"/>
        <v>0</v>
      </c>
      <c r="X373" s="61">
        <v>102.09</v>
      </c>
      <c r="Y373" s="63">
        <v>1020.9000000000001</v>
      </c>
      <c r="Z373" s="61">
        <v>1020.9000000000001</v>
      </c>
      <c r="AA373" s="64">
        <v>1020.9000000000001</v>
      </c>
    </row>
    <row r="374" spans="1:27" ht="12.75" x14ac:dyDescent="0.25">
      <c r="A374" s="113" t="s">
        <v>712</v>
      </c>
      <c r="B374" s="117" t="s">
        <v>724</v>
      </c>
      <c r="C374" s="107" t="s">
        <v>794</v>
      </c>
      <c r="D374" s="23">
        <v>1</v>
      </c>
      <c r="E374" s="24">
        <v>10</v>
      </c>
      <c r="F374" s="25">
        <v>1</v>
      </c>
      <c r="G374" s="61">
        <v>102.09</v>
      </c>
      <c r="H374" s="63">
        <v>1020.9000000000001</v>
      </c>
      <c r="I374" s="61">
        <v>1020.9000000000001</v>
      </c>
      <c r="J374" s="64">
        <v>1020.9000000000001</v>
      </c>
      <c r="K374" s="10"/>
      <c r="L374" s="9" t="s">
        <v>83</v>
      </c>
      <c r="M374" s="65">
        <f t="shared" si="120"/>
        <v>0</v>
      </c>
      <c r="N374" s="116"/>
      <c r="O374" s="67">
        <v>290</v>
      </c>
      <c r="P374" s="68">
        <f t="shared" si="117"/>
        <v>1.8406308159467137</v>
      </c>
      <c r="Q374" s="69">
        <f t="shared" si="119"/>
        <v>0</v>
      </c>
      <c r="R374" s="73">
        <v>248</v>
      </c>
      <c r="S374" s="55">
        <v>0.2</v>
      </c>
      <c r="T374" s="111">
        <v>1.0200000000000001E-2</v>
      </c>
      <c r="U374" s="43">
        <f t="shared" si="115"/>
        <v>0</v>
      </c>
      <c r="V374" s="43">
        <f t="shared" si="116"/>
        <v>0</v>
      </c>
      <c r="X374" s="61">
        <v>102.09</v>
      </c>
      <c r="Y374" s="63">
        <v>1020.9000000000001</v>
      </c>
      <c r="Z374" s="61">
        <v>1020.9000000000001</v>
      </c>
      <c r="AA374" s="64">
        <v>1020.9000000000001</v>
      </c>
    </row>
    <row r="375" spans="1:27" ht="12.75" x14ac:dyDescent="0.25">
      <c r="A375" s="113" t="s">
        <v>713</v>
      </c>
      <c r="B375" s="117" t="s">
        <v>723</v>
      </c>
      <c r="C375" s="107" t="s">
        <v>794</v>
      </c>
      <c r="D375" s="23">
        <v>1</v>
      </c>
      <c r="E375" s="24">
        <v>10</v>
      </c>
      <c r="F375" s="25">
        <v>1</v>
      </c>
      <c r="G375" s="61">
        <v>102.09</v>
      </c>
      <c r="H375" s="61">
        <v>1020.9000000000001</v>
      </c>
      <c r="I375" s="61">
        <v>1020.9000000000001</v>
      </c>
      <c r="J375" s="64">
        <v>1020.9000000000001</v>
      </c>
      <c r="K375" s="10"/>
      <c r="L375" s="9" t="s">
        <v>83</v>
      </c>
      <c r="M375" s="65">
        <f>K375*G375</f>
        <v>0</v>
      </c>
      <c r="N375" s="116"/>
      <c r="O375" s="67">
        <v>290</v>
      </c>
      <c r="P375" s="68">
        <f t="shared" si="117"/>
        <v>1.8406308159467137</v>
      </c>
      <c r="Q375" s="69">
        <f t="shared" si="119"/>
        <v>0</v>
      </c>
      <c r="R375" s="73">
        <v>39</v>
      </c>
      <c r="S375" s="55">
        <v>0.2</v>
      </c>
      <c r="T375" s="111">
        <v>1.0200000000000001E-2</v>
      </c>
      <c r="U375" s="43">
        <f t="shared" si="115"/>
        <v>0</v>
      </c>
      <c r="V375" s="43">
        <f t="shared" si="116"/>
        <v>0</v>
      </c>
      <c r="X375" s="61">
        <v>102.09</v>
      </c>
      <c r="Y375" s="61">
        <v>1020.9000000000001</v>
      </c>
      <c r="Z375" s="61">
        <v>1020.9000000000001</v>
      </c>
      <c r="AA375" s="64">
        <v>1020.9000000000001</v>
      </c>
    </row>
    <row r="376" spans="1:27" ht="12.75" x14ac:dyDescent="0.25">
      <c r="A376" s="113" t="s">
        <v>714</v>
      </c>
      <c r="B376" s="117" t="s">
        <v>717</v>
      </c>
      <c r="C376" s="107" t="s">
        <v>794</v>
      </c>
      <c r="D376" s="23">
        <v>1</v>
      </c>
      <c r="E376" s="24">
        <v>10</v>
      </c>
      <c r="F376" s="25">
        <v>1</v>
      </c>
      <c r="G376" s="61">
        <v>115.07</v>
      </c>
      <c r="H376" s="61">
        <v>1150.6999999999998</v>
      </c>
      <c r="I376" s="61">
        <v>1150.6999999999998</v>
      </c>
      <c r="J376" s="64">
        <v>1150.6999999999998</v>
      </c>
      <c r="K376" s="10"/>
      <c r="L376" s="9" t="s">
        <v>83</v>
      </c>
      <c r="M376" s="65">
        <f t="shared" ref="M376:M377" si="121">K376*G376</f>
        <v>0</v>
      </c>
      <c r="N376" s="116"/>
      <c r="O376" s="67">
        <v>390</v>
      </c>
      <c r="P376" s="68">
        <f t="shared" si="117"/>
        <v>2.3892413313635181</v>
      </c>
      <c r="Q376" s="69">
        <f t="shared" si="119"/>
        <v>0</v>
      </c>
      <c r="R376" s="73">
        <v>228</v>
      </c>
      <c r="S376" s="55">
        <v>0.2</v>
      </c>
      <c r="T376" s="111">
        <v>1.0200000000000001E-2</v>
      </c>
      <c r="U376" s="43">
        <f t="shared" si="115"/>
        <v>0</v>
      </c>
      <c r="V376" s="43">
        <f t="shared" si="116"/>
        <v>0</v>
      </c>
      <c r="X376" s="61">
        <v>115.07</v>
      </c>
      <c r="Y376" s="61">
        <v>1150.6999999999998</v>
      </c>
      <c r="Z376" s="61">
        <v>1150.6999999999998</v>
      </c>
      <c r="AA376" s="64">
        <v>1150.6999999999998</v>
      </c>
    </row>
    <row r="377" spans="1:27" ht="13.5" thickBot="1" x14ac:dyDescent="0.3">
      <c r="A377" s="118" t="s">
        <v>715</v>
      </c>
      <c r="B377" s="119" t="s">
        <v>793</v>
      </c>
      <c r="C377" s="120" t="s">
        <v>794</v>
      </c>
      <c r="D377" s="26">
        <v>1</v>
      </c>
      <c r="E377" s="27">
        <v>10</v>
      </c>
      <c r="F377" s="28">
        <v>1</v>
      </c>
      <c r="G377" s="121">
        <v>115.07</v>
      </c>
      <c r="H377" s="121">
        <v>1150.6999999999998</v>
      </c>
      <c r="I377" s="121">
        <v>1150.6999999999998</v>
      </c>
      <c r="J377" s="64">
        <v>1150.6999999999998</v>
      </c>
      <c r="K377" s="10"/>
      <c r="L377" s="9" t="s">
        <v>83</v>
      </c>
      <c r="M377" s="65">
        <f t="shared" si="121"/>
        <v>0</v>
      </c>
      <c r="N377" s="122"/>
      <c r="O377" s="67">
        <v>390</v>
      </c>
      <c r="P377" s="68">
        <f t="shared" si="117"/>
        <v>2.3892413313635181</v>
      </c>
      <c r="Q377" s="69">
        <f t="shared" si="119"/>
        <v>0</v>
      </c>
      <c r="R377" s="73">
        <v>292</v>
      </c>
      <c r="S377" s="55">
        <v>0.2</v>
      </c>
      <c r="T377" s="111">
        <v>1.0200000000000001E-2</v>
      </c>
      <c r="U377" s="43">
        <f t="shared" si="115"/>
        <v>0</v>
      </c>
      <c r="V377" s="43">
        <f t="shared" si="116"/>
        <v>0</v>
      </c>
      <c r="X377" s="121">
        <v>115.07</v>
      </c>
      <c r="Y377" s="121">
        <v>1150.6999999999998</v>
      </c>
      <c r="Z377" s="121">
        <v>1150.6999999999998</v>
      </c>
      <c r="AA377" s="64">
        <v>1150.6999999999998</v>
      </c>
    </row>
    <row r="378" spans="1:27" ht="12" x14ac:dyDescent="0.25">
      <c r="A378" s="15"/>
      <c r="D378" s="24"/>
      <c r="E378" s="24"/>
      <c r="F378" s="24"/>
      <c r="H378" s="60"/>
      <c r="I378" s="60"/>
      <c r="J378" s="30"/>
      <c r="K378" s="14"/>
      <c r="L378" s="15"/>
      <c r="M378" s="30"/>
      <c r="U378" s="43"/>
      <c r="V378" s="43"/>
      <c r="Y378" s="60"/>
      <c r="Z378" s="60"/>
      <c r="AA378" s="30"/>
    </row>
    <row r="379" spans="1:27" ht="12" x14ac:dyDescent="0.25">
      <c r="D379" s="29"/>
      <c r="E379" s="29"/>
      <c r="F379" s="29"/>
      <c r="H379" s="60"/>
      <c r="I379" s="60"/>
      <c r="J379" s="30"/>
      <c r="K379" s="14"/>
      <c r="L379" s="15"/>
      <c r="M379" s="30"/>
      <c r="U379" s="43"/>
      <c r="V379" s="43"/>
      <c r="Y379" s="60"/>
      <c r="Z379" s="60"/>
      <c r="AA379" s="30"/>
    </row>
    <row r="380" spans="1:27" ht="12" x14ac:dyDescent="0.25">
      <c r="D380" s="29"/>
      <c r="E380" s="29"/>
      <c r="F380" s="29"/>
      <c r="H380" s="60"/>
      <c r="I380" s="60"/>
      <c r="J380" s="30"/>
      <c r="K380" s="14"/>
      <c r="L380" s="15"/>
      <c r="M380" s="30"/>
      <c r="U380" s="43"/>
      <c r="V380" s="43"/>
      <c r="Y380" s="60"/>
      <c r="Z380" s="60"/>
      <c r="AA380" s="30"/>
    </row>
    <row r="381" spans="1:27" ht="12" x14ac:dyDescent="0.25">
      <c r="D381" s="29"/>
      <c r="E381" s="29"/>
      <c r="F381" s="29"/>
      <c r="H381" s="60"/>
      <c r="I381" s="60"/>
      <c r="J381" s="30"/>
      <c r="K381" s="14"/>
      <c r="L381" s="15"/>
      <c r="M381" s="30"/>
      <c r="U381" s="43"/>
      <c r="V381" s="43"/>
      <c r="Y381" s="60"/>
      <c r="Z381" s="60"/>
      <c r="AA381" s="30"/>
    </row>
    <row r="382" spans="1:27" ht="12" x14ac:dyDescent="0.25">
      <c r="D382" s="29"/>
      <c r="E382" s="29"/>
      <c r="F382" s="29"/>
      <c r="H382" s="60"/>
      <c r="I382" s="60"/>
      <c r="J382" s="30"/>
      <c r="K382" s="14"/>
      <c r="L382" s="15"/>
      <c r="M382" s="30"/>
      <c r="U382" s="43"/>
      <c r="V382" s="43"/>
      <c r="Y382" s="60"/>
      <c r="Z382" s="60"/>
      <c r="AA382" s="30"/>
    </row>
    <row r="383" spans="1:27" ht="12" x14ac:dyDescent="0.25">
      <c r="D383" s="29"/>
      <c r="E383" s="29"/>
      <c r="F383" s="29"/>
      <c r="H383" s="60"/>
      <c r="I383" s="60"/>
      <c r="J383" s="30"/>
      <c r="K383" s="14"/>
      <c r="L383" s="15"/>
      <c r="M383" s="30"/>
      <c r="U383" s="43"/>
      <c r="V383" s="43"/>
      <c r="Y383" s="60"/>
      <c r="Z383" s="60"/>
      <c r="AA383" s="30"/>
    </row>
    <row r="384" spans="1:27" ht="12" x14ac:dyDescent="0.25">
      <c r="D384" s="29"/>
      <c r="E384" s="29"/>
      <c r="F384" s="29"/>
      <c r="H384" s="60"/>
      <c r="I384" s="60"/>
      <c r="J384" s="30"/>
      <c r="K384" s="14"/>
      <c r="L384" s="15"/>
      <c r="M384" s="30"/>
      <c r="U384" s="43"/>
      <c r="V384" s="43"/>
      <c r="Y384" s="60"/>
      <c r="Z384" s="60"/>
      <c r="AA384" s="30"/>
    </row>
    <row r="385" spans="4:27" ht="12" x14ac:dyDescent="0.25">
      <c r="D385" s="29"/>
      <c r="E385" s="29"/>
      <c r="F385" s="29"/>
      <c r="H385" s="60"/>
      <c r="I385" s="60"/>
      <c r="J385" s="30"/>
      <c r="K385" s="14"/>
      <c r="L385" s="15"/>
      <c r="M385" s="30"/>
      <c r="U385" s="43"/>
      <c r="V385" s="43"/>
      <c r="Y385" s="60"/>
      <c r="Z385" s="60"/>
      <c r="AA385" s="30"/>
    </row>
    <row r="386" spans="4:27" ht="12" x14ac:dyDescent="0.25">
      <c r="D386" s="29"/>
      <c r="E386" s="29"/>
      <c r="F386" s="29"/>
      <c r="H386" s="60"/>
      <c r="I386" s="60"/>
      <c r="J386" s="30"/>
      <c r="K386" s="14"/>
      <c r="L386" s="15"/>
      <c r="M386" s="30"/>
      <c r="U386" s="43"/>
      <c r="V386" s="43"/>
      <c r="Y386" s="60"/>
      <c r="Z386" s="60"/>
      <c r="AA386" s="30"/>
    </row>
    <row r="387" spans="4:27" ht="12" x14ac:dyDescent="0.25">
      <c r="D387" s="29"/>
      <c r="E387" s="29"/>
      <c r="F387" s="29"/>
      <c r="H387" s="60"/>
      <c r="I387" s="60"/>
      <c r="J387" s="30"/>
      <c r="K387" s="14"/>
      <c r="L387" s="15"/>
      <c r="M387" s="30"/>
      <c r="U387" s="43"/>
      <c r="V387" s="43"/>
      <c r="Y387" s="60"/>
      <c r="Z387" s="60"/>
      <c r="AA387" s="30"/>
    </row>
    <row r="388" spans="4:27" ht="12" x14ac:dyDescent="0.25">
      <c r="D388" s="29"/>
      <c r="E388" s="29"/>
      <c r="F388" s="29"/>
      <c r="H388" s="60"/>
      <c r="I388" s="60"/>
      <c r="J388" s="30"/>
      <c r="K388" s="14"/>
      <c r="L388" s="15"/>
      <c r="M388" s="30"/>
      <c r="U388" s="43"/>
      <c r="V388" s="43"/>
      <c r="Y388" s="60"/>
      <c r="Z388" s="60"/>
      <c r="AA388" s="30"/>
    </row>
    <row r="389" spans="4:27" ht="12" x14ac:dyDescent="0.25">
      <c r="D389" s="29"/>
      <c r="E389" s="29"/>
      <c r="F389" s="29"/>
      <c r="H389" s="60"/>
      <c r="I389" s="60"/>
      <c r="J389" s="30"/>
      <c r="K389" s="14"/>
      <c r="L389" s="15"/>
      <c r="M389" s="30"/>
      <c r="U389" s="43"/>
      <c r="V389" s="43"/>
      <c r="Y389" s="60"/>
      <c r="Z389" s="60"/>
      <c r="AA389" s="30"/>
    </row>
    <row r="390" spans="4:27" ht="12" x14ac:dyDescent="0.25">
      <c r="D390" s="29"/>
      <c r="E390" s="29"/>
      <c r="F390" s="29"/>
      <c r="H390" s="60"/>
      <c r="I390" s="60"/>
      <c r="J390" s="30"/>
      <c r="K390" s="14"/>
      <c r="L390" s="15"/>
      <c r="M390" s="30"/>
      <c r="U390" s="43"/>
      <c r="V390" s="43"/>
      <c r="Y390" s="60"/>
      <c r="Z390" s="60"/>
      <c r="AA390" s="30"/>
    </row>
    <row r="391" spans="4:27" ht="12" x14ac:dyDescent="0.25">
      <c r="D391" s="29"/>
      <c r="E391" s="29"/>
      <c r="F391" s="29"/>
      <c r="H391" s="60"/>
      <c r="I391" s="60"/>
      <c r="J391" s="30"/>
      <c r="K391" s="14"/>
      <c r="L391" s="15"/>
      <c r="M391" s="30"/>
      <c r="U391" s="43"/>
      <c r="V391" s="43"/>
      <c r="Y391" s="60"/>
      <c r="Z391" s="60"/>
      <c r="AA391" s="30"/>
    </row>
    <row r="392" spans="4:27" ht="12" x14ac:dyDescent="0.25">
      <c r="D392" s="29"/>
      <c r="E392" s="29"/>
      <c r="F392" s="29"/>
      <c r="H392" s="60"/>
      <c r="I392" s="60"/>
      <c r="J392" s="30"/>
      <c r="K392" s="14"/>
      <c r="L392" s="15"/>
      <c r="M392" s="30"/>
      <c r="U392" s="43"/>
      <c r="V392" s="43"/>
      <c r="Y392" s="60"/>
      <c r="Z392" s="60"/>
      <c r="AA392" s="30"/>
    </row>
    <row r="393" spans="4:27" ht="12" x14ac:dyDescent="0.25">
      <c r="D393" s="29"/>
      <c r="E393" s="29"/>
      <c r="F393" s="29"/>
      <c r="H393" s="60"/>
      <c r="I393" s="60"/>
      <c r="J393" s="30"/>
      <c r="K393" s="14"/>
      <c r="L393" s="15"/>
      <c r="M393" s="30"/>
      <c r="U393" s="43"/>
      <c r="V393" s="43"/>
      <c r="Y393" s="60"/>
      <c r="Z393" s="60"/>
      <c r="AA393" s="30"/>
    </row>
    <row r="394" spans="4:27" ht="12" x14ac:dyDescent="0.25">
      <c r="D394" s="29"/>
      <c r="E394" s="29"/>
      <c r="F394" s="29"/>
      <c r="H394" s="60"/>
      <c r="I394" s="60"/>
      <c r="J394" s="30"/>
      <c r="K394" s="14"/>
      <c r="L394" s="15"/>
      <c r="M394" s="30"/>
      <c r="U394" s="43"/>
      <c r="V394" s="43"/>
      <c r="Y394" s="60"/>
      <c r="Z394" s="60"/>
      <c r="AA394" s="30"/>
    </row>
    <row r="395" spans="4:27" ht="12" x14ac:dyDescent="0.25">
      <c r="D395" s="29"/>
      <c r="E395" s="29"/>
      <c r="F395" s="29"/>
      <c r="H395" s="60"/>
      <c r="I395" s="60"/>
      <c r="J395" s="30"/>
      <c r="K395" s="14"/>
      <c r="L395" s="15"/>
      <c r="M395" s="30"/>
      <c r="U395" s="43"/>
      <c r="V395" s="43"/>
      <c r="Y395" s="60"/>
      <c r="Z395" s="60"/>
      <c r="AA395" s="30"/>
    </row>
    <row r="396" spans="4:27" ht="12" x14ac:dyDescent="0.25">
      <c r="D396" s="29"/>
      <c r="E396" s="29"/>
      <c r="F396" s="29"/>
      <c r="H396" s="60"/>
      <c r="I396" s="60"/>
      <c r="J396" s="30"/>
      <c r="K396" s="14"/>
      <c r="L396" s="15"/>
      <c r="M396" s="30"/>
      <c r="U396" s="43"/>
      <c r="V396" s="43"/>
      <c r="Y396" s="60"/>
      <c r="Z396" s="60"/>
      <c r="AA396" s="30"/>
    </row>
    <row r="397" spans="4:27" ht="12" x14ac:dyDescent="0.25">
      <c r="D397" s="29"/>
      <c r="E397" s="29"/>
      <c r="F397" s="29"/>
      <c r="H397" s="60"/>
      <c r="I397" s="60"/>
      <c r="J397" s="30"/>
      <c r="K397" s="14"/>
      <c r="L397" s="15"/>
      <c r="M397" s="30"/>
      <c r="U397" s="43"/>
      <c r="V397" s="43"/>
      <c r="Y397" s="60"/>
      <c r="Z397" s="60"/>
      <c r="AA397" s="30"/>
    </row>
    <row r="398" spans="4:27" ht="12" x14ac:dyDescent="0.25">
      <c r="D398" s="29"/>
      <c r="E398" s="29"/>
      <c r="F398" s="29"/>
      <c r="H398" s="60"/>
      <c r="I398" s="60"/>
      <c r="J398" s="30"/>
      <c r="K398" s="14"/>
      <c r="L398" s="15"/>
      <c r="M398" s="30"/>
      <c r="U398" s="43"/>
      <c r="V398" s="43"/>
      <c r="Y398" s="60"/>
      <c r="Z398" s="60"/>
      <c r="AA398" s="30"/>
    </row>
    <row r="399" spans="4:27" ht="12" x14ac:dyDescent="0.25">
      <c r="J399" s="30"/>
      <c r="K399" s="14"/>
      <c r="L399" s="15"/>
      <c r="M399" s="30"/>
      <c r="U399" s="43"/>
      <c r="V399" s="43"/>
      <c r="AA399" s="30"/>
    </row>
    <row r="400" spans="4:27" ht="12" x14ac:dyDescent="0.25">
      <c r="J400" s="30"/>
      <c r="K400" s="14"/>
      <c r="L400" s="15"/>
      <c r="M400" s="30"/>
      <c r="U400" s="43"/>
      <c r="V400" s="43"/>
      <c r="AA400" s="30"/>
    </row>
    <row r="401" spans="10:27" ht="12" x14ac:dyDescent="0.25">
      <c r="J401" s="30"/>
      <c r="K401" s="14"/>
      <c r="L401" s="15"/>
      <c r="M401" s="30"/>
      <c r="U401" s="43"/>
      <c r="V401" s="43"/>
      <c r="AA401" s="30"/>
    </row>
    <row r="402" spans="10:27" ht="12" x14ac:dyDescent="0.25">
      <c r="J402" s="30"/>
      <c r="K402" s="14"/>
      <c r="L402" s="15"/>
      <c r="M402" s="30"/>
      <c r="U402" s="43"/>
      <c r="V402" s="43"/>
      <c r="AA402" s="30"/>
    </row>
    <row r="403" spans="10:27" ht="12" x14ac:dyDescent="0.25">
      <c r="J403" s="30"/>
      <c r="K403" s="14"/>
      <c r="L403" s="15"/>
      <c r="M403" s="30"/>
      <c r="U403" s="43"/>
      <c r="V403" s="43"/>
      <c r="AA403" s="30"/>
    </row>
    <row r="404" spans="10:27" ht="12" x14ac:dyDescent="0.25">
      <c r="J404" s="30"/>
      <c r="K404" s="14"/>
      <c r="L404" s="15"/>
      <c r="M404" s="30"/>
      <c r="U404" s="43"/>
      <c r="V404" s="43"/>
      <c r="AA404" s="30"/>
    </row>
    <row r="405" spans="10:27" ht="12" x14ac:dyDescent="0.25">
      <c r="J405" s="30"/>
      <c r="K405" s="14"/>
      <c r="L405" s="15"/>
      <c r="M405" s="30"/>
      <c r="U405" s="43"/>
      <c r="V405" s="43"/>
      <c r="AA405" s="30"/>
    </row>
    <row r="406" spans="10:27" ht="12" x14ac:dyDescent="0.25">
      <c r="J406" s="30"/>
      <c r="K406" s="14"/>
      <c r="L406" s="15"/>
      <c r="M406" s="30"/>
      <c r="U406" s="43"/>
      <c r="V406" s="43"/>
      <c r="AA406" s="30"/>
    </row>
    <row r="407" spans="10:27" ht="12" x14ac:dyDescent="0.25">
      <c r="J407" s="30"/>
      <c r="K407" s="14"/>
      <c r="L407" s="15"/>
      <c r="M407" s="30"/>
      <c r="U407" s="43"/>
      <c r="V407" s="43"/>
      <c r="AA407" s="30"/>
    </row>
    <row r="408" spans="10:27" ht="12" x14ac:dyDescent="0.25">
      <c r="J408" s="30"/>
      <c r="K408" s="14"/>
      <c r="L408" s="15"/>
      <c r="M408" s="30"/>
      <c r="U408" s="43"/>
      <c r="V408" s="43"/>
      <c r="AA408" s="30"/>
    </row>
  </sheetData>
  <sheetProtection algorithmName="SHA-512" hashValue="4+I8xk13kXNQ/rafr7F4LyAEUaWtBtbPlmvl3DSs4lA9DUgh9fYmRg8cC1fQIQf1tSetlHIIRZG7MGK2z/XHhA==" saltValue="X+BWCwZmUShW40VCEXmUZw==" spinCount="100000" sheet="1" objects="1" scenarios="1" selectLockedCells="1"/>
  <protectedRanges>
    <protectedRange algorithmName="SHA-512" hashValue="IYnVqlFS6/csE94vXIsSqgvVN4K4dnfe5Nx6PSYz+CnLQPGfeBIeoGVdt1keecZf/vk/385jzoTQ2KjA5SeSCQ==" saltValue="p6XKvnDv69yQhA65ghTtcA==" spinCount="100000" sqref="K9:K11 K47:K67 K13:K21 K303:K320 K4:K7 K69:K92 K23:K35 K101:K301 K37:K42 K94:K99 K44:K45 K322:K377" name="Диапазон1ЗАКАЗ_1"/>
  </protectedRanges>
  <mergeCells count="4">
    <mergeCell ref="C1:D1"/>
    <mergeCell ref="K2:L2"/>
    <mergeCell ref="E1:F1"/>
    <mergeCell ref="K1:L1"/>
  </mergeCells>
  <hyperlinks>
    <hyperlink ref="N20" r:id="rId1" display="http://galaktika.msk.ru/shop/petardy/korsar-6"/>
    <hyperlink ref="N21" r:id="rId2" display="http://galaktika.msk.ru/shop/petardy/big-barabum"/>
    <hyperlink ref="N17" r:id="rId3" display="http://galaktika.msk.ru/shop/petardy/shok"/>
    <hyperlink ref="N6" r:id="rId4" display="http://galaktika.msk.ru/shop/petardy/limonka"/>
    <hyperlink ref="N13" r:id="rId5" display="http://galaktika.msk.ru/shop/petardy/korsar-1_77"/>
    <hyperlink ref="N14" r:id="rId6" display="http://galaktika.msk.ru/shop/petardy/korsar-1"/>
    <hyperlink ref="N18" r:id="rId7" display="http://galaktika.msk.ru/shop/petardy/shuher"/>
    <hyperlink ref="N5" r:id="rId8" display="http://galaktika.msk.ru/shop/petardy/hlopayuschie-shary"/>
    <hyperlink ref="N16" r:id="rId9" display="http://galaktika.msk.ru/shop/petardy/korsar-3"/>
    <hyperlink ref="N15" r:id="rId10" display="http://galaktika.msk.ru/shop/petardy/korsar-1-s-effektom"/>
    <hyperlink ref="N19" r:id="rId11" display="http://galaktika.msk.ru/shop/petardy/korsar-4"/>
    <hyperlink ref="N9" r:id="rId12" display="http://galaktika.msk.ru/shop/bengalskie-svechi/bengalskie-svechi-dlina-400mm-a1012-a1012"/>
    <hyperlink ref="N10" r:id="rId13" display="http://galaktika.msk.ru/shop/bengalskie-svechi/bengalskie-svechi-dlina-650mm-a1015-a1015"/>
    <hyperlink ref="N32" r:id="rId14" display="http://galaktika.msk.ru/shop/rakety/bolshaya-medveditsa"/>
    <hyperlink ref="N33" r:id="rId15" display="http://galaktika.msk.ru/shop/rakety/mlechnyy-put"/>
    <hyperlink ref="N34" r:id="rId16" display="http://galaktika.msk.ru/shop/rakety/andromeda"/>
    <hyperlink ref="N31" r:id="rId17" display="http://galaktika.msk.ru/shop/rakety/sverhnovaya"/>
    <hyperlink ref="N35" r:id="rId18" display="http://galaktika.msk.ru/shop/rakety/tornado"/>
    <hyperlink ref="N41" r:id="rId19" display="http://galaktika.msk.ru/shop/nazemnye-i-letayuschie-feyerverki/istrebitel"/>
    <hyperlink ref="N38" r:id="rId20" display="http://galaktika.msk.ru/shop/nazemnye-i-letayuschie-feyerverki/karlson"/>
    <hyperlink ref="N37" r:id="rId21" display="http://galaktika.msk.ru/shop/nazemnye-i-letayuschie-feyerverki/uley"/>
    <hyperlink ref="N40" r:id="rId22" display="http://galaktika.msk.ru/shop/nazemnye-i-letayuschie-feyerverki/superbabochka"/>
    <hyperlink ref="N39" r:id="rId23" display="http://galaktika.msk.ru/shop/nazemnye-i-letayuschie-feyerverki/vesennyaya-babochka"/>
    <hyperlink ref="N45" r:id="rId24" display="http://galaktika.msk.ru/shop/nazemnye-i-letayuschie-feyerverki/superjuk"/>
    <hyperlink ref="N66" r:id="rId25" display="http://galaktika.msk.ru/shop/fontany/volshebnaya-noch"/>
    <hyperlink ref="N65" r:id="rId26" display="http://galaktika.msk.ru/shop/fontany/akvamarin"/>
    <hyperlink ref="N61" r:id="rId27" display="http://galaktika.msk.ru/shop/fontany/geyzer"/>
    <hyperlink ref="N58" r:id="rId28" display="http://galaktika.msk.ru/shop/fontany/yojik-v-tumane"/>
    <hyperlink ref="N59" r:id="rId29" display="http://galaktika.msk.ru/shop/fontany/etna"/>
    <hyperlink ref="N60" r:id="rId30" display="http://galaktika.msk.ru/shop/fontany/zmey-gorynych"/>
    <hyperlink ref="N55" r:id="rId31" display="http://galaktika.msk.ru/shop/fontany/faer-krasnyy-a4051-a4051"/>
    <hyperlink ref="N49" r:id="rId32" display="http://galaktika.msk.ru/shop/fontany/kadril"/>
    <hyperlink ref="N50" r:id="rId33" display="http://galaktika.msk.ru/shop/fontany/droj-zemli"/>
    <hyperlink ref="N51" r:id="rId34" display="http://galaktika.msk.ru/shop/fontany/fontan-s-salyutom"/>
    <hyperlink ref="N52" r:id="rId35" display="http://galaktika.msk.ru/shop/fontany/fudziyama"/>
    <hyperlink ref="N53" r:id="rId36" display="http://galaktika.msk.ru/shop/fontany/djin"/>
    <hyperlink ref="N54" r:id="rId37" display="http://galaktika.msk.ru/shop/fontany/karnaval"/>
    <hyperlink ref="N47" r:id="rId38" display="http://galaktika.msk.ru/shop/fontany/ogonyok"/>
    <hyperlink ref="N57" r:id="rId39" display="http://galaktika.msk.ru/shop/fontany/fantaziya-13-a4080-a4080"/>
    <hyperlink ref="N62" r:id="rId40" display="http://galaktika.msk.ru/shop/fontany/vezuviy"/>
    <hyperlink ref="N63" r:id="rId41" display="http://galaktika.msk.ru/shop/fontany/kilimandjaro"/>
    <hyperlink ref="N48" r:id="rId42" display="http://galaktika.msk.ru/shop/fontany/nastolnyy-fontan"/>
    <hyperlink ref="N64" r:id="rId43" display="http://galaktika.msk.ru/shop/fontany/eyyafyatlayokudl"/>
    <hyperlink ref="N56" r:id="rId44" display="http://galaktika.msk.ru/shop/fontany/serebryanyy"/>
    <hyperlink ref="N78" r:id="rId45" display="http://galaktika.msk.ru/shop/rimskie-svechi/vecherniy-zvon_315"/>
    <hyperlink ref="N69" r:id="rId46" display="http://galaktika.msk.ru/shop/rimskie-svechi/maskarad"/>
    <hyperlink ref="N70" r:id="rId47" display="http://galaktika.msk.ru/shop/rimskie-svechi/s-novym-godom-30"/>
    <hyperlink ref="N71" r:id="rId48" display="http://galaktika.msk.ru/shop/rimskie-svechi/s-novym-godom-20"/>
    <hyperlink ref="N72" r:id="rId49" display="http://galaktika.msk.ru/shop/rimskie-svechi/s-novym-godom-10"/>
    <hyperlink ref="N73" r:id="rId50" display="http://galaktika.msk.ru/shop/rimskie-svechi/zolotoy-pesok-a5029-a5029"/>
    <hyperlink ref="N74" r:id="rId51" display="http://galaktika.msk.ru/shop/rimskie-svechi/kaktus-a5030-a5030"/>
    <hyperlink ref="N75" r:id="rId52" display="http://galaktika.msk.ru/shop/rimskie-svechi/ldinka"/>
    <hyperlink ref="N76" r:id="rId53" display="http://galaktika.msk.ru/shop/rimskie-svechi/samotsvety"/>
    <hyperlink ref="N77" r:id="rId54" display="http://galaktika.msk.ru/shop/rimskie-svechi/orhideya"/>
    <hyperlink ref="N80" r:id="rId55" display="http://galaktika.msk.ru/shop/rimskie-svechi/polyarnaya-zvezda"/>
    <hyperlink ref="N81" r:id="rId56" display="http://galaktika.msk.ru/shop/rimskie-svechi/granatovyy-braslet-a5042-a5042"/>
    <hyperlink ref="N82" r:id="rId57" display="http://galaktika.msk.ru/shop/rimskie-svechi/ojerele"/>
    <hyperlink ref="N83" r:id="rId58" display="http://galaktika.msk.ru/shop/rimskie-svechi/zvezdopad_316"/>
    <hyperlink ref="N84" r:id="rId59" display="http://galaktika.msk.ru/shop/rimskie-svechi/jemchujnyy-blesk"/>
    <hyperlink ref="N85" r:id="rId60" display="http://galaktika.msk.ru/shop/rimskie-svechi/aysberg"/>
    <hyperlink ref="N86" r:id="rId61" display="http://galaktika.msk.ru/shop/rimskie-svechi/plazma"/>
    <hyperlink ref="N87" r:id="rId62" display="http://galaktika.msk.ru/shop/rimskie-svechi/izumrud"/>
    <hyperlink ref="N88" r:id="rId63" display="http://galaktika.msk.ru/shop/rimskie-svechi/feeriya"/>
    <hyperlink ref="N89" r:id="rId64" display="http://galaktika.msk.ru/shop/rimskie-svechi/zvezdnoe-nebo-a5070-a5070"/>
    <hyperlink ref="N90" r:id="rId65" display="http://galaktika.msk.ru/shop/rimskie-svechi/razgulyay"/>
    <hyperlink ref="N92" r:id="rId66" display="http://galaktika.msk.ru/shop/rimskie-svechi/prazdnichnaya"/>
    <hyperlink ref="N91" r:id="rId67" display="http://galaktika.msk.ru/shop/rimskie-svechi/hrizantema"/>
    <hyperlink ref="N94" r:id="rId68" display="http://galaktika.msk.ru/shop/festivalnye-shary/bogatyrskie"/>
    <hyperlink ref="N95" r:id="rId69" display="http://galaktika.msk.ru/shop/festivalnye-shary/tsar-pushka"/>
    <hyperlink ref="N96" r:id="rId70" display="http://galaktika.msk.ru/shop/festivalnye-shary/ogni-bolshogo-goroda"/>
    <hyperlink ref="N97" r:id="rId71" display="http://galaktika.msk.ru/shop/festivalnye-shary/kutuzov"/>
    <hyperlink ref="N98" r:id="rId72" display="http://galaktika.msk.ru/shop/festivalnye-shary/minomet"/>
    <hyperlink ref="N99" r:id="rId73" display="http://galaktika.msk.ru/shop/festivalnye-shary/festivalnye-shary"/>
    <hyperlink ref="N119" r:id="rId74" display="http://galaktika.msk.ru/shop/batarei-salyutov-malyh-kalibrov/gol"/>
    <hyperlink ref="N122" r:id="rId75" display="http://galaktika.msk.ru/shop/batarei-salyutov-malyh-kalibrov/snejinka"/>
    <hyperlink ref="B131" r:id="rId76" tooltip="Фристайл" display="http://pyrosalut.ru/batarei-salyutov/115-fristajl.html"/>
    <hyperlink ref="N132" r:id="rId77" display="http://galaktika.msk.ru/shop/batarei-salyutov-malyh-kalibrov/yolochka-gori"/>
    <hyperlink ref="N125" r:id="rId78" display="http://galaktika.msk.ru/shop/batarei-salyutov-malyh-kalibrov/zvezdochka"/>
    <hyperlink ref="N206" r:id="rId79" display="http://galaktika.msk.ru/shop/batarei-salyutov-125//statuya-zevsa"/>
    <hyperlink ref="N101" r:id="rId80" display="http://galaktika.msk.ru/shop/batarei-salyutov-malyh-kalibrov/katyusha-25"/>
    <hyperlink ref="N102" r:id="rId81" display="http://galaktika.msk.ru/shop/batarei-salyutov-malyh-kalibrov/katyusha-100"/>
    <hyperlink ref="N103" r:id="rId82" display="http://galaktika.msk.ru/shop/batarei-salyutov-malyh-kalibrov/vasilyok"/>
    <hyperlink ref="N104" r:id="rId83" display="http://galaktika.msk.ru/shop/batarei-salyutov-malyh-kalibrov/domovenok"/>
    <hyperlink ref="N105" r:id="rId84" display="http://galaktika.msk.ru/shop/batarei-salyutov-125/balet-a7004-a7004"/>
    <hyperlink ref="N106" r:id="rId85" display="http://galaktika.msk.ru/shop/batarei-salyutov-malyh-kalibrov/suvenir"/>
    <hyperlink ref="N107" r:id="rId86" display="http://galaktika.msk.ru/shop/batarei-salyutov-malyh-kalibrov/morozko"/>
    <hyperlink ref="N108" r:id="rId87" display="http://galaktika.msk.ru/shop/batarei-salyutov-malyh-kalibrov/rio-rio"/>
    <hyperlink ref="N109" r:id="rId88" display="http://galaktika.msk.ru/shop/batarei-salyutov-malyh-kalibrov/kobra"/>
    <hyperlink ref="N110" r:id="rId89" display="http://galaktika.msk.ru/shop/batarei-salyutov-malyh-kalibrov/zimnyaya-skazka"/>
    <hyperlink ref="N111" r:id="rId90" display="http://galaktika.msk.ru/shop/batarei-salyutov-malyh-kalibrov/syurpriz"/>
    <hyperlink ref="N112" r:id="rId91" display="http://galaktika.msk.ru/shop/batarei-salyutov-malyh-kalibrov/smaylik"/>
    <hyperlink ref="N113" r:id="rId92" display="http://galaktika.msk.ru/shop/batarei-salyutov-malyh-kalibrov/novogodnyaya-elka"/>
    <hyperlink ref="N114" r:id="rId93" display="http://galaktika.msk.ru/shop/batarei-salyutov-malyh-kalibrov/zimushka-zima"/>
    <hyperlink ref="N115" r:id="rId94" display="http://galaktika.msk.ru/shop/batarei-salyutov-malyh-kalibrov/kolobok"/>
    <hyperlink ref="N116" r:id="rId95" display="http://galaktika.msk.ru/shop/batarei-salyutov-malyh-kalibrov/konfetka"/>
    <hyperlink ref="N117" r:id="rId96" display="http://galaktika.msk.ru/shop/batarei-salyutov-malyh-kalibrov/puchina"/>
    <hyperlink ref="N118" r:id="rId97" display="http://galaktika.msk.ru/shop/batarei-salyutov-malyh-kalibrov/metelitsa"/>
    <hyperlink ref="N120" r:id="rId98" display="http://galaktika.msk.ru/shop/batarei-salyutov-malyh-kalibrov/maslenitsa"/>
    <hyperlink ref="N121" r:id="rId99" display="http://galaktika.msk.ru/shop/batarei-salyutov-malyh-kalibrov/na-pososhok"/>
    <hyperlink ref="N123" r:id="rId100" display="http://galaktika.msk.ru/shop/batarei-salyutov-malyh-kalibrov/tihiy-dvorik"/>
    <hyperlink ref="N124" r:id="rId101" display="http://galaktika.msk.ru/shop/batarei-salyutov-malyh-kalibrov/rusalochka"/>
    <hyperlink ref="N126" r:id="rId102" display="http://galaktika.msk.ru/shop/batarei-salyutov-malyh-kalibrov/krasnaya-shapochka"/>
    <hyperlink ref="N127" r:id="rId103" display="http://galaktika.msk.ru/shop/batarei-salyutov-malyh-kalibrov/penalti"/>
    <hyperlink ref="N128" r:id="rId104" display="http://galaktika.msk.ru/shop/batarei-salyutov-malyh-kalibrov/ledyanye-uzory"/>
    <hyperlink ref="N129" r:id="rId105" display="http://galaktika.msk.ru/shop/batarei-salyutov-malyh-kalibrov/anyutiny-glazki"/>
    <hyperlink ref="N130" r:id="rId106" display="http://galaktika.msk.ru/shop/batarei-salyutov-malyh-kalibrov/dyuymovochka"/>
    <hyperlink ref="N131" r:id="rId107" display="http://galaktika.msk.ru/shop/batarei-salyutov-malyh-kalibrov/olimpiada"/>
    <hyperlink ref="N133" r:id="rId108" display="http://galaktika.msk.ru/shop/batarei-salyutov-malyh-kalibrov/shaybu-shaybu"/>
    <hyperlink ref="N134" r:id="rId109" display="http://galaktika.msk.ru/shop/batarei-salyutov-malyh-kalibrov/shokoladka"/>
    <hyperlink ref="N135" r:id="rId110" display="http://galaktika.msk.ru/shop/batarei-salyutov-malyh-kalibrov/umka"/>
    <hyperlink ref="N136" r:id="rId111" display="http://galaktika.msk.ru/shop/batarei-salyutov-malyh-kalibrov/emelya"/>
    <hyperlink ref="N137" r:id="rId112" display="http://galaktika.msk.ru/shop/batarei-salyutov-malyh-kalibrov/delfin"/>
    <hyperlink ref="N138" r:id="rId113" display="http://galaktika.msk.ru/shop/batarei-salyutov-malyh-kalibrov/happy-new-year"/>
    <hyperlink ref="N139" r:id="rId114" display="http://galaktika.msk.ru/shop/batarei-salyutov-malyh-kalibrov/snegiri"/>
    <hyperlink ref="N140" r:id="rId115" display="http://galaktika.msk.ru/shop/batarei-salyutov-malyh-kalibrov/kokteyl"/>
    <hyperlink ref="N141" r:id="rId116" display="http://galaktika.msk.ru/shop/batarei-salyutov-malyh-kalibrov/31-dekabrya"/>
    <hyperlink ref="N142" r:id="rId117" display="http://galaktika.msk.ru/shop/batarei-salyutov-malyh-kalibrov/poshalim"/>
    <hyperlink ref="N143" r:id="rId118" display="http://galaktika.msk.ru/shop/batarei-salyutov-malyh-kalibrov/zimnyaya-noch"/>
    <hyperlink ref="N144" r:id="rId119" display="http://galaktika.msk.ru/shop/batarei-salyutov-malyh-kalibrov/evro"/>
    <hyperlink ref="N145" r:id="rId120" display="http://galaktika.msk.ru/shop/batarei-salyutov-malyh-kalibrov/taiti"/>
    <hyperlink ref="N146" r:id="rId121" display="http://galaktika.msk.ru/shop/batarei-salyutov-malyh-kalibrov/tayfun"/>
    <hyperlink ref="N147" r:id="rId122" display="http://galaktika.msk.ru/shop/batarei-salyutov-malyh-kalibrov/drakon"/>
    <hyperlink ref="N148" r:id="rId123" display="http://galaktika.msk.ru/shop/batarei-salyutov-malyh-kalibrov//fenks"/>
    <hyperlink ref="N149" r:id="rId124" display="http://galaktika.msk.ru/shop/batarei-salyutov-malyh-kalibrov//karamelka"/>
    <hyperlink ref="N150" r:id="rId125" display="http://galaktika.msk.ru/shop/batarei-salyutov-malyh-kalibrov/alladin"/>
    <hyperlink ref="N151" r:id="rId126" display="http://galaktika.msk.ru/shop/batarei-salyutov-malyh-kalibrov/snegurochka"/>
    <hyperlink ref="N152" r:id="rId127" display="http://galaktika.msk.ru/shop/batarei-salyutov-malyh-kalibrov/konyok-gorbunok"/>
    <hyperlink ref="N153" r:id="rId128" display="http://galaktika.msk.ru/shop/batarei-salyutov-malyh-kalibrov/futbol"/>
    <hyperlink ref="N154" r:id="rId129" display="http://galaktika.msk.ru/shop/batarei-salyutov-malyh-kalibrov/shanhay"/>
    <hyperlink ref="N155" r:id="rId130" display="http://galaktika.msk.ru/shop/batarei-salyutov-malyh-kalibrov/tibet"/>
    <hyperlink ref="N156" r:id="rId131" display="http://galaktika.msk.ru/shop/batarei-salyutov-125/boy-kurantov-a7070-a7070"/>
    <hyperlink ref="N157" r:id="rId132" display="http://galaktika.msk.ru/shop/batarei-salyutov-125/vojd-krasnokojih"/>
    <hyperlink ref="N158" r:id="rId133" display="http://galaktika.msk.ru/shop/batarei-salyutov-125/belosnejka"/>
    <hyperlink ref="N159" r:id="rId134" display="http://galaktika.msk.ru/shop/batarei-salyutov-125//parad"/>
    <hyperlink ref="N160" r:id="rId135" display="http://galaktika.msk.ru/shop/batarei-salyutov-malyh-kalibrov//odnoklassniki"/>
    <hyperlink ref="N161" r:id="rId136" display="http://galaktika.msk.ru/shop/batarei-salyutov-malyh-kalibrov//dengi-na-veter"/>
    <hyperlink ref="N162" r:id="rId137" display="http://galaktika.msk.ru/shop/batarei-salyutov-125/galaktika-13"/>
    <hyperlink ref="N163" r:id="rId138" display="http://galaktika.msk.ru/shop/batarei-salyutov-125//dembelskiy"/>
    <hyperlink ref="N164" r:id="rId139" display="http://galaktika.msk.ru/shop/batarei-salyutov-125//zolotaya-seriya-13"/>
    <hyperlink ref="N165" r:id="rId140" display="http://galaktika.msk.ru/shop/batarei-salyutov-125//orion"/>
    <hyperlink ref="N166" r:id="rId141" display="http://galaktika.msk.ru/shop/batarei-salyutov-malyh-kalibrov/olive"/>
    <hyperlink ref="N167" r:id="rId142" display="http://galaktika.msk.ru/shop/batarei-salyutov-malyh-kalibrov/horoshee-nastroenie"/>
    <hyperlink ref="N168" r:id="rId143" display="http://galaktika.msk.ru/shop/batarei-salyutov-malyh-kalibrov/u-lukomorya"/>
    <hyperlink ref="N169" r:id="rId144" display="http://galaktika.msk.ru/shop/batarei-salyutov-malyh-kalibrov/skazka"/>
    <hyperlink ref="N170" r:id="rId145" display="http://galaktika.msk.ru/shop/batarei-salyutov-malyh-kalibrov/raduga"/>
    <hyperlink ref="N171" r:id="rId146" display="http://galaktika.msk.ru/shop/batarei-salyutov-125//neboskreby"/>
    <hyperlink ref="N172" r:id="rId147" display="http://galaktika.msk.ru/shop/batarei-salyutov-125//zolotoy-drakon"/>
    <hyperlink ref="N173" r:id="rId148" display="http://galaktika.msk.ru/shop/batarei-salyutov-125//duh-pustyni"/>
    <hyperlink ref="N174" r:id="rId149" display="http://galaktika.msk.ru/shop/batarei-salyutov-125//kabare"/>
    <hyperlink ref="N175" r:id="rId150" display="http://galaktika.msk.ru/shop/batarei-salyutov-125//hischnik"/>
    <hyperlink ref="N176" r:id="rId151" display="http://galaktika.msk.ru/shop/batarei-salyutov-125//super"/>
    <hyperlink ref="N177" r:id="rId152" display="http://galaktika.msk.ru/shop/batarei-salyutov-125//yagodka"/>
    <hyperlink ref="N178" r:id="rId153" display="http://galaktika.msk.ru/shop/batarei-salyutov-125//jemchujina"/>
    <hyperlink ref="N179" r:id="rId154" display="http://galaktika.msk.ru/shop/batarei-salyutov-125//jemchujina"/>
    <hyperlink ref="N180" r:id="rId155" display="http://galaktika.msk.ru/shop/batarei-salyutov-125//nevalyashka"/>
    <hyperlink ref="N181" r:id="rId156" display="http://galaktika.msk.ru/shop/batarei-salyutov-125//vishenka"/>
    <hyperlink ref="N182" r:id="rId157" display="http://galaktika.msk.ru/shop/batarei-salyutov-125//santa"/>
    <hyperlink ref="N183" r:id="rId158" display="http://galaktika.msk.ru/shop/batarei-salyutov-125//korol-artur"/>
    <hyperlink ref="N184" r:id="rId159" display="http://galaktika.msk.ru/shop/batarei-salyutov-125//belochka"/>
    <hyperlink ref="N185" r:id="rId160" display="http://galaktika.msk.ru/shop/batarei-salyutov-125//vasilisa-prekrasnaya"/>
    <hyperlink ref="N186" r:id="rId161" display="http://galaktika.msk.ru/shop/batarei-salyutov-125//horosho-sidim"/>
    <hyperlink ref="N187" r:id="rId162" display="http://galaktika.msk.ru/shop/batarei-salyutov-125//podsnejnik"/>
    <hyperlink ref="N188" r:id="rId163" display="http://galaktika.msk.ru/shop/batarei-salyutov-125//fantazer-a7196-a7196"/>
    <hyperlink ref="N189" r:id="rId164" display="http://galaktika.msk.ru/shop/batarei-salyutov-125//repka"/>
    <hyperlink ref="N191" r:id="rId165" display="http://galaktika.msk.ru/shop/batarei-salyutov-125//ulybka-a7203-a7203"/>
    <hyperlink ref="N192" r:id="rId166" display="http://galaktika.msk.ru/shop/batarei-salyutov-125//kurochka-ryaba"/>
    <hyperlink ref="N193" r:id="rId167" display="http://galaktika.msk.ru/shop/batarei-salyutov-125//galaktika-19"/>
    <hyperlink ref="N194" r:id="rId168" display="http://galaktika.msk.ru/shop/batarei-salyutov-125//9-maya"/>
    <hyperlink ref="N195" r:id="rId169" display="http://galaktika.msk.ru/shop/batarei-salyutov-125//chetyre-sezona"/>
    <hyperlink ref="N196" r:id="rId170" display="http://galaktika.msk.ru/shop/batarei-salyutov-125//jenih-i-nevesta"/>
    <hyperlink ref="N197" r:id="rId171" display="http://galaktika.msk.ru/shop/batarei-salyutov-125//ostrov-pashi"/>
    <hyperlink ref="N198" r:id="rId172" display="http://galaktika.msk.ru/shop/batarei-salyutov-125//svetofor-a7216-a7216"/>
    <hyperlink ref="N199" r:id="rId173" display="http://galaktika.msk.ru/shop/batarei-salyutov-125//mayak"/>
    <hyperlink ref="N200" r:id="rId174" display="http://galaktika.msk.ru/shop/batarei-salyutov-125//gulyanie-a7218-a7218"/>
    <hyperlink ref="N201" r:id="rId175" display="http://galaktika.msk.ru/shop/batarei-salyutov-125//sady-semiramidy"/>
    <hyperlink ref="N202" r:id="rId176" display="http://galaktika.msk.ru/shop/batarei-salyutov-125//piramidy-heopsa"/>
    <hyperlink ref="N203" r:id="rId177" display="http://galaktika.msk.ru/shop/batarei-salyutov-125//hram-artemidy"/>
    <hyperlink ref="N204" r:id="rId178" display="http://galaktika.msk.ru/shop/batarei-salyutov-125//argonavty"/>
    <hyperlink ref="N205" r:id="rId179" display="http://galaktika.msk.ru/shop/batarei-salyutov-125//don-kihot"/>
    <hyperlink ref="N207" r:id="rId180" display="http://galaktika.msk.ru/shop/batarei-salyutov-125//zolotaya-seriya-19"/>
    <hyperlink ref="N209" r:id="rId181" display="http://galaktika.msk.ru/shop/batarei-salyutov-125//ironiya-sudby"/>
    <hyperlink ref="N210" r:id="rId182" display="http://galaktika.msk.ru/shop/batarei-salyutov-125//kupidon"/>
    <hyperlink ref="N211" r:id="rId183" display="http://galaktika.msk.ru/shop/batarei-salyutov-125//schelkunchik"/>
    <hyperlink ref="N212" r:id="rId184" display="http://galaktika.msk.ru/shop/batarei-salyutov-malyh-kalibrov//zvezdochyot"/>
    <hyperlink ref="N208" r:id="rId185" display="http://galaktika.msk.ru/shop/batarei-salyutov-125//akvarel"/>
    <hyperlink ref="N213" r:id="rId186" display="http://galaktika.msk.ru/shop/batarei-salyutov-125//illyuziya"/>
    <hyperlink ref="N214" r:id="rId187" display="http://galaktika.msk.ru/shop/batarei-salyutov-malyh-kalibrov//youlupukki"/>
    <hyperlink ref="N215" r:id="rId188" display="http://galaktika.msk.ru/shop/batarei-salyutov-malyh-kalibrov//zvezdopad"/>
    <hyperlink ref="N216" r:id="rId189" display="http://galaktika.msk.ru/shop/batarei-salyutov-125//lezginka-a7292-a7292"/>
    <hyperlink ref="N217" r:id="rId190" display="http://galaktika.msk.ru/shop/batarei-salyutov-125//sevastopol-a7295-a7295"/>
    <hyperlink ref="N218" r:id="rId191" display="http://galaktika.msk.ru/shop/batarei-salyutov-125//galaktika-25"/>
    <hyperlink ref="N219" r:id="rId192" display="http://galaktika.msk.ru/shop/batarei-salyutov-125//pobeda"/>
    <hyperlink ref="N220" r:id="rId193" display="http://galaktika.msk.ru/shop/batarei-salyutov-125//s-rojdestvom"/>
    <hyperlink ref="N221" r:id="rId194" display="http://galaktika.msk.ru/shop/batarei-salyutov-125//s-lyubovyu"/>
    <hyperlink ref="N222" r:id="rId195" display="http://galaktika.msk.ru/shop/batarei-salyutov-125//volopas"/>
    <hyperlink ref="N223" r:id="rId196" display="http://galaktika.msk.ru/shop/batarei-salyutov-125//prazdnik"/>
    <hyperlink ref="N224" r:id="rId197" display="http://galaktika.msk.ru/shop/batarei-salyutov-125//skorpion"/>
    <hyperlink ref="N225" r:id="rId198" display="http://galaktika.msk.ru/shop/batarei-salyutov-125//vodopad-viktoriya"/>
    <hyperlink ref="N227" r:id="rId199" display="http://galaktika.msk.ru/shop/batarei-salyutov-125//ozero-titikaka"/>
    <hyperlink ref="N228" r:id="rId200" display="http://galaktika.msk.ru/shop/batarei-salyutov-125//zolotaya-seriya-25"/>
    <hyperlink ref="N229" r:id="rId201" display="http://galaktika.msk.ru/shop/batarei-salyutov-125//zimniy-sad"/>
    <hyperlink ref="N230" r:id="rId202" display="http://galaktika.msk.ru/shop/batarei-salyutov-125//rog-izobiliya"/>
    <hyperlink ref="N231" r:id="rId203" display="http://galaktika.msk.ru/shop/batarei-salyutov-125//goluboy-ogonek"/>
    <hyperlink ref="N232" r:id="rId204" display="http://galaktika.msk.ru/shop/batarei-salyutov-125//rayskiy-sad"/>
    <hyperlink ref="N233" r:id="rId205" display="http://galaktika.msk.ru/shop/batarei-salyutov-malyh-kalibrov//sochelnik-a7316-a7316"/>
    <hyperlink ref="N234" r:id="rId206" display="http://galaktika.msk.ru/shop/batarei-salyutov-125//feyerverk-a7317-a7317"/>
    <hyperlink ref="N235" r:id="rId207" display="http://galaktika.msk.ru/shop/batarei-salyutov-125//festival-a7381-a7381"/>
    <hyperlink ref="N236" r:id="rId208" display="http://galaktika.msk.ru/shop/batarei-salyutov-125//mir-salyutov-a7382-a7382"/>
    <hyperlink ref="N237" r:id="rId209" display="http://galaktika.msk.ru/shop/batarei-salyutov-malyh-kalibrov//novyy-god"/>
    <hyperlink ref="N238" r:id="rId210" display="http://galaktika.msk.ru/shop/batarei-salyutov-malyh-kalibrov//belye-nochi"/>
    <hyperlink ref="N239" r:id="rId211" display="http://galaktika.msk.ru/shop/batarei-salyutov-125//ded-moroz"/>
    <hyperlink ref="N240" r:id="rId212" display="http://galaktika.msk.ru/shop/batarei-salyutov-125//korsar"/>
    <hyperlink ref="N241" r:id="rId213" display="http://galaktika.msk.ru/shop/batarei-salyutov-125//polyarnyy-ekspress"/>
    <hyperlink ref="N242" r:id="rId214" display="http://galaktika.msk.ru/shop/batarei-salyutov-125//lyubit-ne-lyubit"/>
    <hyperlink ref="N243" r:id="rId215" display="http://galaktika.msk.ru/shop/batarei-salyutov-125//kot-v-sapogah"/>
    <hyperlink ref="N244" r:id="rId216" display="http://galaktika.msk.ru/shop/batarei-salyutov-125//novogodniy"/>
    <hyperlink ref="N245" r:id="rId217" display="http://galaktika.msk.ru/shop/batarei-salyutov-125//kobold"/>
    <hyperlink ref="N246" r:id="rId218" display="http://galaktika.msk.ru/shop/batarei-salyutov-125//zolotaya-rybka"/>
    <hyperlink ref="N247" r:id="rId219" display="http://galaktika.msk.ru/shop/batarei-salyutov-125//yaschik-pandorry"/>
    <hyperlink ref="N248" r:id="rId220" display="http://galaktika.msk.ru/shop/batarei-salyutov-125//lebedinoe-ozero"/>
    <hyperlink ref="N249" r:id="rId221" display="http://galaktika.msk.ru/shop/batarei-salyutov-125//strana-chudes"/>
    <hyperlink ref="N250" r:id="rId222" display="http://galaktika.msk.ru/shop/batarei-salyutov-125//bryzgi-shampanskogo-a7433-a7433"/>
    <hyperlink ref="N251" r:id="rId223" display="http://galaktika.msk.ru/shop/batarei-salyutov-125//na-schaste-a7434-a7434"/>
    <hyperlink ref="N252" r:id="rId224" display="http://galaktika.msk.ru/shop/batarei-salyutov-125//snegopad-a7435-a7435"/>
    <hyperlink ref="N253" r:id="rId225" display="http://galaktika.msk.ru/shop/batarei-salyutov-125//madagaskar-a7436-a7436"/>
    <hyperlink ref="N254" r:id="rId226" display="http://galaktika.msk.ru/shop/batarei-salyutov-125//voyna-mirov-a7437-a7437"/>
    <hyperlink ref="N255" r:id="rId227" display="http://galaktika.msk.ru/shop/batarei-salyutov-malyh-kalibrov//magiya-ognya"/>
    <hyperlink ref="N256" r:id="rId228" display="http://galaktika.msk.ru/shop/batarei-salyutov-malyh-kalibrov//nochnaya-feya"/>
    <hyperlink ref="N257" r:id="rId229" display="http://galaktika.msk.ru/shop/batarei-salyutov-malyh-kalibrov//karusel"/>
    <hyperlink ref="N258" r:id="rId230" display="http://galaktika.msk.ru/shop/batarei-salyutov-125//galaktika-49"/>
    <hyperlink ref="N259" r:id="rId231" display="http://galaktika.msk.ru/shop/batarei-salyutov-125//snejnyy-zamok-a7501-a7501"/>
    <hyperlink ref="N260" r:id="rId232" display="http://galaktika.msk.ru/shop/batarei-salyutov-125//sokolinaya-ohota-a7502-a7502"/>
    <hyperlink ref="N261" r:id="rId233" display="http://galaktika.msk.ru/shop/batarei-salyutov-125//podarok"/>
    <hyperlink ref="N262" r:id="rId234" display="http://galaktika.msk.ru/shop/batarei-salyutov-125//s-novym-godom"/>
    <hyperlink ref="N263" r:id="rId235" display="http://galaktika.msk.ru/shop/batarei-salyutov-125//tadj-mahal"/>
    <hyperlink ref="N264" r:id="rId236" display="http://galaktika.msk.ru/shop/batarei-salyutov-125//moroz-krasnyy-nos-a7506-a7506"/>
    <hyperlink ref="N265" r:id="rId237" display="http://galaktika.msk.ru/shop/batarei-salyutov-125//pagoda"/>
    <hyperlink ref="N266" r:id="rId238" display="http://galaktika.msk.ru/shop/batarei-salyutov-125//yadrena-vosh"/>
    <hyperlink ref="N267" r:id="rId239" display="http://galaktika.msk.ru/shop/batarei-salyutov-125//snejnaya-ledi-a7511-a7511"/>
    <hyperlink ref="N268" r:id="rId240" display="http://galaktika.msk.ru/shop/batarei-salyutov-125//zolotaya-seriya-49"/>
    <hyperlink ref="N269" r:id="rId241" display="http://galaktika.msk.ru/shop/batarei-salyutov-125//zateryanyy-mir"/>
    <hyperlink ref="N270" r:id="rId242" display="http://galaktika.msk.ru/shop/batarei-salyutov-125//patriot"/>
    <hyperlink ref="N271" r:id="rId243" display="http://galaktika.msk.ru/shop/batarei-salyutov-125//korporativnyy"/>
    <hyperlink ref="N272" r:id="rId244" display="http://galaktika.msk.ru/shop/batarei-salyutov-125//snejnyy-bars"/>
    <hyperlink ref="N273" r:id="rId245" display="http://galaktika.msk.ru/shop/batarei-salyutov-malyh-kalibrov//staryy-novyy-god"/>
    <hyperlink ref="N274" r:id="rId246" display="http://galaktika.msk.ru/shop/batarei-salyutov-125//novogodnyaya-vecherinka-a7535-a7535"/>
    <hyperlink ref="N275" r:id="rId247" display="http://galaktika.msk.ru/shop/batarei-salyutov-125//snejnyy-vals"/>
    <hyperlink ref="N276" r:id="rId248" display="http://galaktika.msk.ru/shop/batarei-salyutov-125//snegovik"/>
    <hyperlink ref="N277" r:id="rId249" display="http://galaktika.msk.ru/shop/batarei-salyutov-125//meduza-gorgona"/>
    <hyperlink ref="N278" r:id="rId250" display="http://galaktika.msk.ru/shop/batarei-salyutov-125//vechnyy-gorod"/>
    <hyperlink ref="N279" r:id="rId251" display="http://galaktika.msk.ru/shop/batarei-salyutov-125//tretiy-rim"/>
    <hyperlink ref="N280" r:id="rId252" display="http://galaktika.msk.ru/shop/batarei-salyutov-125//kolizey"/>
    <hyperlink ref="N281" r:id="rId253" display="http://galaktika.msk.ru/shop/batarei-salyutov-125//obruchalnye-koltsa"/>
    <hyperlink ref="N282" r:id="rId254" display="http://galaktika.msk.ru/shop/batarei-salyutov-125//alpiyskaya-skazka"/>
    <hyperlink ref="N283" r:id="rId255" display="http://galaktika.msk.ru/shop/batarei-salyutov-125//hozyain-taygi"/>
    <hyperlink ref="N284" r:id="rId256" display="http://galaktika.msk.ru/shop/batarei-salyutov-125//zolotaya-seriya-100"/>
    <hyperlink ref="N285" r:id="rId257" display="http://galaktika.msk.ru/shop/batarei-salyutov-125//dikaya-orhideya"/>
    <hyperlink ref="N286" r:id="rId258" display="http://galaktika.msk.ru/shop/batarei-salyutov-125//jemchujnye-volny"/>
    <hyperlink ref="N287" r:id="rId259" display="http://galaktika.msk.ru/shop/batarei-salyutov-125//v-gostyah-u-skazki"/>
    <hyperlink ref="N288" r:id="rId260" display="http://galaktika.msk.ru/shop/batarei-salyutov-125//novogodnyaya-karusel"/>
    <hyperlink ref="N289" r:id="rId261" display="http://galaktika.msk.ru/shop/batarei-salyutov-125//karnavalnaya-noch"/>
    <hyperlink ref="N290" r:id="rId262" display="http://galaktika.msk.ru/shop/batarei-salyutov-125//pole-chudes"/>
    <hyperlink ref="N291" r:id="rId263" display="http://galaktika.msk.ru/shop/batarei-salyutov-125//malinovye-sny"/>
    <hyperlink ref="N292" r:id="rId264" display="http://galaktika.msk.ru/shop/batarei-salyutov-125//sochi"/>
    <hyperlink ref="N293" r:id="rId265" display="http://galaktika.msk.ru/shop/batarei-salyutov-125//ogni-moskvy"/>
    <hyperlink ref="N294" r:id="rId266" display="http://galaktika.msk.ru/shop/batarei-salyutov-125//ochen-vajnaya-persona"/>
    <hyperlink ref="N295" r:id="rId267" display="http://galaktika.msk.ru/shop/batarei-salyutov-125//eksklyuziv"/>
    <hyperlink ref="N297" r:id="rId268" display="http://galaktika.msk.ru/shop/batarei-salyutov-125//mednyy-vsadnik"/>
    <hyperlink ref="N298" r:id="rId269" display="http://galaktika.msk.ru/shop/batarei-salyutov-125//romeo-i-djuletta"/>
    <hyperlink ref="N300" r:id="rId270" display="http://galaktika.msk.ru/shop/batarei-salyutov-125//vecherniy-zvon"/>
    <hyperlink ref="N296" r:id="rId271" display="http://galaktika.msk.ru/shop/batarei-salyutov-125//moskva-zlatoglavaya"/>
    <hyperlink ref="N299" r:id="rId272" display="http://galaktika.msk.ru/shop/batarei-salyutov-125//pegas"/>
    <hyperlink ref="N301" r:id="rId273" display="http://galaktika.msk.ru/shop/batarei-salyutov-125//podmoskovnye-vechera"/>
    <hyperlink ref="N303" r:id="rId274" display="http://galaktika.msk.ru/shop/batarei-salyutov-125//effektnaya-xs-v7110-b7110"/>
    <hyperlink ref="N304" r:id="rId275" display="http://galaktika.msk.ru/shop/batarei-salyutov-125//zolotaya-xs-v7120-b7120"/>
    <hyperlink ref="N305" r:id="rId276" display="http://galaktika.msk.ru/shop/batarei-salyutov-125//novogodnyaya-xs-v7140-b7140"/>
    <hyperlink ref="N306" r:id="rId277" display="http://galaktika.msk.ru/shop/batarei-salyutov-125//novogodnyaya-s-v7170-b7170"/>
    <hyperlink ref="N307" r:id="rId278" display="http://galaktika.msk.ru/shop/batarei-salyutov-125//effektnaya-s-b7200-v7200"/>
    <hyperlink ref="N308" r:id="rId279" display="http://galaktika.msk.ru/shop/batarei-salyutov-125//zolotaya-s-b7220-v7220"/>
    <hyperlink ref="N309" r:id="rId280" display="http://galaktika.msk.ru/shop/batarei-salyutov-125//effektnaya-m-b7310-v7310"/>
    <hyperlink ref="N310" r:id="rId281" display="http://galaktika.msk.ru/shop/batarei-salyutov-125//zolotaya-m-v7320-b7320"/>
    <hyperlink ref="N311" r:id="rId282" display="http://galaktika.msk.ru/shop/batarei-salyutov-125//novogodnyaya-m-b7330-v7330"/>
    <hyperlink ref="N312" r:id="rId283" display="http://galaktika.msk.ru/shop/batarei-salyutov-125//novogodnyaya-l-b7505-v7505"/>
    <hyperlink ref="N313" r:id="rId284" display="http://galaktika.msk.ru/shop/batarei-salyutov-125//zolotaya-l-b7510-v7510"/>
    <hyperlink ref="N314" r:id="rId285" display="http://galaktika.msk.ru/shop/batarei-salyutov-125/effektnaya-l-v7520-b7520"/>
    <hyperlink ref="N315" r:id="rId286" display="http://galaktika.msk.ru/shop/batarei-salyutov-125//novogodnyaya-xl-b7605-v7605"/>
    <hyperlink ref="N316" r:id="rId287" display="http://galaktika.msk.ru/shop/batarei-salyutov-125//zolotaya-xl-b7610-v7610"/>
    <hyperlink ref="N317" r:id="rId288" display="http://galaktika.msk.ru/shop/batarei-salyutov-125//effektnaya-xl-v7615-b7615"/>
    <hyperlink ref="N318" r:id="rId289" display="http://galaktika.msk.ru/shop/batarei-salyutov-125//novogodnyaya-xxl-b7900-v7900"/>
    <hyperlink ref="N319" r:id="rId290" display="http://galaktika.msk.ru/shop/batarei-salyutov-125/zolotaya-xxl-b7905-v7905"/>
    <hyperlink ref="N320" r:id="rId291" display="http://galaktika.msk.ru/shop/batarei-salyutov-125/effektnaya-xxl-b7940-v7940"/>
    <hyperlink ref="N4" r:id="rId292" display="http://galaktika.msk.ru/shop/petardy/svyazka-16-dyatel"/>
    <hyperlink ref="N30" r:id="rId293" display="http://galaktika.msk.ru/shop/rakety/soyuz-apollon"/>
    <hyperlink ref="N29" r:id="rId294" display="http://galaktika.msk.ru/shop/rakety/zemlya-vozduh"/>
    <hyperlink ref="N28" r:id="rId295" display="http://galaktika.msk.ru/shop/rakety/merkuriy_325"/>
    <hyperlink ref="N27" r:id="rId296" display="http://galaktika.msk.ru/shop/rakety/assorti"/>
    <hyperlink ref="N26" r:id="rId297" display="http://galaktika.msk.ru/shop/rakety/parashyutist"/>
    <hyperlink ref="N25" r:id="rId298" display="http://galaktika.msk.ru/shop/rakety/tehas"/>
    <hyperlink ref="N24" r:id="rId299" display="http://galaktika.msk.ru/shop/rakety/k-zvezdam"/>
    <hyperlink ref="N23" r:id="rId300" display="http://galaktika.msk.ru/shop/rakety/nebesnoe-puteshestvie"/>
    <hyperlink ref="N44" r:id="rId301" display="http://galaktika.msk.ru/shop/nazemnye-i-letayuschie-feyerverki/mysh"/>
    <hyperlink ref="N67" r:id="rId302" display="http://galaktika.msk.ru/shop/fontany/nastolnyy-fontan"/>
  </hyperlinks>
  <pageMargins left="0.7" right="0.7" top="0.75" bottom="0.75" header="0.3" footer="0.3"/>
  <pageSetup paperSize="9" scale="49" fitToHeight="0" orientation="portrait" r:id="rId303"/>
  <drawing r:id="rId3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 ГАЛАКТИКА</vt:lpstr>
      <vt:lpstr>'Прайс лист ГАЛАКТИКА'!Область_печати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Усов</dc:creator>
  <cp:lastModifiedBy>Оксана</cp:lastModifiedBy>
  <cp:lastPrinted>2015-10-29T11:51:29Z</cp:lastPrinted>
  <dcterms:created xsi:type="dcterms:W3CDTF">2015-10-27T16:16:37Z</dcterms:created>
  <dcterms:modified xsi:type="dcterms:W3CDTF">2015-11-25T18:28:20Z</dcterms:modified>
</cp:coreProperties>
</file>