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общий" sheetId="1" r:id="rId1"/>
    <sheet name="детский" sheetId="2" r:id="rId2"/>
  </sheets>
  <definedNames/>
  <calcPr fullCalcOnLoad="1" refMode="R1C1"/>
</workbook>
</file>

<file path=xl/sharedStrings.xml><?xml version="1.0" encoding="utf-8"?>
<sst xmlns="http://schemas.openxmlformats.org/spreadsheetml/2006/main" count="1148" uniqueCount="487">
  <si>
    <t>Размер</t>
  </si>
  <si>
    <t>Наименование</t>
  </si>
  <si>
    <t>50х68</t>
  </si>
  <si>
    <t>68х68</t>
  </si>
  <si>
    <t>200х220</t>
  </si>
  <si>
    <t>155х215</t>
  </si>
  <si>
    <t>СМ-П-3-2</t>
  </si>
  <si>
    <t>СМ-П-5-2</t>
  </si>
  <si>
    <t>СМ-П-3-1</t>
  </si>
  <si>
    <t>СМ-О-3-2</t>
  </si>
  <si>
    <t>СМ-О-7-2</t>
  </si>
  <si>
    <t>145х205</t>
  </si>
  <si>
    <t>"Серебряная мечта"</t>
  </si>
  <si>
    <t>Подушка средняя</t>
  </si>
  <si>
    <t>МС-П-3-3</t>
  </si>
  <si>
    <t>МС-П-5-3</t>
  </si>
  <si>
    <t>НГ-П-3-2</t>
  </si>
  <si>
    <t>НГ-П-5-2</t>
  </si>
  <si>
    <t>ВК-П-3-2</t>
  </si>
  <si>
    <t>ВК-П-5-2</t>
  </si>
  <si>
    <t>ВК-П-3-1</t>
  </si>
  <si>
    <t>ВК-О-3-2</t>
  </si>
  <si>
    <t>ВК-О-7-2</t>
  </si>
  <si>
    <t>Подушка  упругая</t>
  </si>
  <si>
    <t>МП-П-3-3</t>
  </si>
  <si>
    <t>МП-П-5-3</t>
  </si>
  <si>
    <t>МП-О-3-4</t>
  </si>
  <si>
    <t>МП-О-7-4</t>
  </si>
  <si>
    <t>МП-О-3-2</t>
  </si>
  <si>
    <t>МП-О-7-2</t>
  </si>
  <si>
    <t>"Морская свежесть"</t>
  </si>
  <si>
    <t xml:space="preserve">Подушка упругая </t>
  </si>
  <si>
    <t>МСВ-П-3-3</t>
  </si>
  <si>
    <t>МСВ-П-5-3</t>
  </si>
  <si>
    <t>МСВ-О-3-4</t>
  </si>
  <si>
    <t>МСВ-О-7-4</t>
  </si>
  <si>
    <t>МСВ-О-3-2</t>
  </si>
  <si>
    <t>МСВ-О-7-2</t>
  </si>
  <si>
    <t>Одеяло кассетное всесезонное</t>
  </si>
  <si>
    <t>ММ-П-3-3</t>
  </si>
  <si>
    <t>ММ-П-5-3</t>
  </si>
  <si>
    <t>ЖН-П-3-2</t>
  </si>
  <si>
    <t>ЖН-П-5-2</t>
  </si>
  <si>
    <t>АН-П-3-2</t>
  </si>
  <si>
    <t>АН-П-5-2</t>
  </si>
  <si>
    <t>140х205</t>
  </si>
  <si>
    <t>172х205</t>
  </si>
  <si>
    <t>Одеяло кассетное теплое</t>
  </si>
  <si>
    <t>ЗС-П-3-3</t>
  </si>
  <si>
    <t xml:space="preserve"> 145х205</t>
  </si>
  <si>
    <t>ТК-П-3-3</t>
  </si>
  <si>
    <t>ИП-П-3-2</t>
  </si>
  <si>
    <t>ИП-П-5-2</t>
  </si>
  <si>
    <t>ИП-П-3-3</t>
  </si>
  <si>
    <t>ИП-П-5-3</t>
  </si>
  <si>
    <t>ИП-О-5-2</t>
  </si>
  <si>
    <t>ИП-О-7-2</t>
  </si>
  <si>
    <t xml:space="preserve">   68х68</t>
  </si>
  <si>
    <t>МСВ-О-4-4</t>
  </si>
  <si>
    <t>МСВ-О-4-2</t>
  </si>
  <si>
    <t>МП-О-4-4</t>
  </si>
  <si>
    <t>МП-О-4-2</t>
  </si>
  <si>
    <t xml:space="preserve">  150х200</t>
  </si>
  <si>
    <t>ЖС-П-3-3</t>
  </si>
  <si>
    <t>ЖС-П-5-3</t>
  </si>
  <si>
    <t xml:space="preserve">                      Подушка </t>
  </si>
  <si>
    <t>Подушка  средняя</t>
  </si>
  <si>
    <t xml:space="preserve"> Одеяло кассетное всесезонное</t>
  </si>
  <si>
    <t xml:space="preserve"> Подушка мягкая </t>
  </si>
  <si>
    <t>Подушка упругая</t>
  </si>
  <si>
    <t xml:space="preserve"> Подушка  средняя</t>
  </si>
  <si>
    <t xml:space="preserve"> Подушка упругая</t>
  </si>
  <si>
    <t xml:space="preserve"> Подушка средняя </t>
  </si>
  <si>
    <t xml:space="preserve"> Подушка мягкая</t>
  </si>
  <si>
    <t xml:space="preserve">Одеяло кассетное всесезонное </t>
  </si>
  <si>
    <t>КШ-О-5-3</t>
  </si>
  <si>
    <t>Одеяло стеганое всесезонное</t>
  </si>
  <si>
    <t>КШ-О-7-3</t>
  </si>
  <si>
    <t>КШ-О-5-1</t>
  </si>
  <si>
    <t>Одеяло стеганое легкое</t>
  </si>
  <si>
    <t>КШ-П-3-2</t>
  </si>
  <si>
    <t>БК-П-3-2</t>
  </si>
  <si>
    <t>Подушка средняя (стеганый чехол на молнии)</t>
  </si>
  <si>
    <t>БК-П-5-2</t>
  </si>
  <si>
    <t>БК-О-3-3</t>
  </si>
  <si>
    <t>300 гр/м2</t>
  </si>
  <si>
    <t>БК-О-4-3</t>
  </si>
  <si>
    <t>БК-О-7-3</t>
  </si>
  <si>
    <t>СБ-П-3-3</t>
  </si>
  <si>
    <t>СБ-П-5-3</t>
  </si>
  <si>
    <t>СБ-О-3-3</t>
  </si>
  <si>
    <t>СБ-О-4-3</t>
  </si>
  <si>
    <t>СБ-О-7-3</t>
  </si>
  <si>
    <t>ДВ-П-3-3</t>
  </si>
  <si>
    <t>Подушка упругая(стеганый чехол на молнии)</t>
  </si>
  <si>
    <t>ДВ-П-5-3</t>
  </si>
  <si>
    <t>Коллекция "Кружевное облако"</t>
  </si>
  <si>
    <t>ХН-О-3-2</t>
  </si>
  <si>
    <t>200 гр/м2</t>
  </si>
  <si>
    <t>ХН-О-4-2</t>
  </si>
  <si>
    <t>ХН-О-7-2</t>
  </si>
  <si>
    <t>ХН-Н-1-2</t>
  </si>
  <si>
    <t>90х200</t>
  </si>
  <si>
    <t>200гр/м2</t>
  </si>
  <si>
    <t>Наматрацник стеганый с резинкой по углам</t>
  </si>
  <si>
    <t>ХН-Н-3-2</t>
  </si>
  <si>
    <t>140х200</t>
  </si>
  <si>
    <t>ХН-Н-4-2</t>
  </si>
  <si>
    <t>160х200</t>
  </si>
  <si>
    <t>ХН-Н-5-2</t>
  </si>
  <si>
    <t>180х200</t>
  </si>
  <si>
    <t>ХН-Н-6-2</t>
  </si>
  <si>
    <t>200х200</t>
  </si>
  <si>
    <t>ИЗДЕЛИЯ С ПУХОВЫМ И ПУХО-ПЕРОВЫМ НАПОЛНИТЕЛЕМ</t>
  </si>
  <si>
    <t>40х60</t>
  </si>
  <si>
    <t>ДВ-О-3-3</t>
  </si>
  <si>
    <t>ДВ-О-4-3</t>
  </si>
  <si>
    <t>ДВ-О-7-3</t>
  </si>
  <si>
    <t>ЗМ-О-3-3</t>
  </si>
  <si>
    <t>ЗМ-О-4-3</t>
  </si>
  <si>
    <t>ЗМ-О-7-3</t>
  </si>
  <si>
    <t>Подушка «Ружа»</t>
  </si>
  <si>
    <t>наполнитель: 70% пух, 30% перышко</t>
  </si>
  <si>
    <t>Р7-П-3-3</t>
  </si>
  <si>
    <t>Р7-П-5-3</t>
  </si>
  <si>
    <t>Р-П-3-3</t>
  </si>
  <si>
    <t>Р-П-5-3</t>
  </si>
  <si>
    <t>Р9-П-3-3</t>
  </si>
  <si>
    <t>Р9-П-5-3</t>
  </si>
  <si>
    <t>ТА-П-3-2</t>
  </si>
  <si>
    <t>ТА-П-5-2</t>
  </si>
  <si>
    <t>ТА-О-5-2</t>
  </si>
  <si>
    <t>ТА-О-7-2</t>
  </si>
  <si>
    <t>ДЛ-П-3-2</t>
  </si>
  <si>
    <t>ДЛ-О-7-2</t>
  </si>
  <si>
    <t xml:space="preserve">  Подушка средняя </t>
  </si>
  <si>
    <t>ДЛ-О-3-2</t>
  </si>
  <si>
    <t>ДЛ-О-4-2</t>
  </si>
  <si>
    <t>КО-П-13-2</t>
  </si>
  <si>
    <t>КО-П-15-2</t>
  </si>
  <si>
    <t>СБ-Н-1-2</t>
  </si>
  <si>
    <t>СБ-Н-3-1</t>
  </si>
  <si>
    <t>СБ-Н-4-1</t>
  </si>
  <si>
    <t>СБ-Н-5-1</t>
  </si>
  <si>
    <t>СБ-Н-3-2</t>
  </si>
  <si>
    <t>СБ-Н-4-2</t>
  </si>
  <si>
    <t>СБ-Н-5-2</t>
  </si>
  <si>
    <t>ЗМ-Н-1-2</t>
  </si>
  <si>
    <t>ЗМ-Н-3-2</t>
  </si>
  <si>
    <t>ЗМ-Н-4-2</t>
  </si>
  <si>
    <t>ЗМ-Н-5-2</t>
  </si>
  <si>
    <t>ЗМ-Н-6-2</t>
  </si>
  <si>
    <t>СБ-Н-6-2</t>
  </si>
  <si>
    <t>наполнитель: 90% пух, 10% перышко</t>
  </si>
  <si>
    <t>ДЛ-П-5-2</t>
  </si>
  <si>
    <t xml:space="preserve">Подушка средняя </t>
  </si>
  <si>
    <t>РИ-П-3-2</t>
  </si>
  <si>
    <t>РИ-П-5-2</t>
  </si>
  <si>
    <t>РИ-О-3-3</t>
  </si>
  <si>
    <t>РИ-О-4-3</t>
  </si>
  <si>
    <t>РИ-О-7-3</t>
  </si>
  <si>
    <t>40х60х15</t>
  </si>
  <si>
    <t>СШ-О-3-3</t>
  </si>
  <si>
    <t>СШ-О-4-3</t>
  </si>
  <si>
    <t>СШ-О-7-3</t>
  </si>
  <si>
    <t>СШ-П-3-2</t>
  </si>
  <si>
    <t>СШ-П-5-2</t>
  </si>
  <si>
    <t>наполнитель: 50% пух, 50% перышко</t>
  </si>
  <si>
    <t xml:space="preserve">наполнитель: полупуховый 2 категории </t>
  </si>
  <si>
    <t>вид упаковки</t>
  </si>
  <si>
    <t>чемодан</t>
  </si>
  <si>
    <t>пакет</t>
  </si>
  <si>
    <t>Подушка средняя трехслойная</t>
  </si>
  <si>
    <t>Подушка упругая трехслойная</t>
  </si>
  <si>
    <t>Подушка упругая с внутренним ядром</t>
  </si>
  <si>
    <t>КШ-О-7-1</t>
  </si>
  <si>
    <t>сумка</t>
  </si>
  <si>
    <t>160х210</t>
  </si>
  <si>
    <t>СШ-О-6-3</t>
  </si>
  <si>
    <t>РИ-О-6-3</t>
  </si>
  <si>
    <t>БК-О-6-3</t>
  </si>
  <si>
    <t>СБ-О-6-3</t>
  </si>
  <si>
    <t>150х200</t>
  </si>
  <si>
    <t>"Царственный Ирис"</t>
  </si>
  <si>
    <t>ВВ-П-3-2</t>
  </si>
  <si>
    <t>ВВ-П-5-2</t>
  </si>
  <si>
    <t>ВВ-П-3-1</t>
  </si>
  <si>
    <t>ВВ-О-5-3</t>
  </si>
  <si>
    <t>ВВ-О-7-3</t>
  </si>
  <si>
    <t>ЦИ-П-3-2</t>
  </si>
  <si>
    <t>ЦИ-П-5-2</t>
  </si>
  <si>
    <t>ЦИ-О-5-3</t>
  </si>
  <si>
    <t>ЦИ-О-7-3</t>
  </si>
  <si>
    <t>двухслойная</t>
  </si>
  <si>
    <t>с внутренним ядром</t>
  </si>
  <si>
    <t>Штрихкод</t>
  </si>
  <si>
    <t>300гр/м2</t>
  </si>
  <si>
    <t>наполнитель: пуховой категории экстра</t>
  </si>
  <si>
    <t>ткань: 100% хлопок, цвет белый, кант красный атласный</t>
  </si>
  <si>
    <t>ткань: 100% хлопок, цвет белый, кант синий атласный</t>
  </si>
  <si>
    <t>ткань: 100% хлопок, цвет белый, кант белый атласный</t>
  </si>
  <si>
    <t>ткань: 100% хлопок , цвет голубой с "перышком", кант белый</t>
  </si>
  <si>
    <t>ББ-О-3-3</t>
  </si>
  <si>
    <t>ББ-О-4-3</t>
  </si>
  <si>
    <t>ББ-О-7-3</t>
  </si>
  <si>
    <t>ББ-П-3-3</t>
  </si>
  <si>
    <t>ББ-П-5-3</t>
  </si>
  <si>
    <t>ББ-Н-1-2</t>
  </si>
  <si>
    <t>ББ-Н-3-2</t>
  </si>
  <si>
    <t>ББ-Н-4-2</t>
  </si>
  <si>
    <t>ББ-Н-5-2</t>
  </si>
  <si>
    <t>ББ-Н-6-2</t>
  </si>
  <si>
    <t>200гр/м3</t>
  </si>
  <si>
    <t>Коллекция  "Лаванда Антистресс"</t>
  </si>
  <si>
    <t>Коллекция  "Мята Антистресс"</t>
  </si>
  <si>
    <t>ЛА-П-13-2</t>
  </si>
  <si>
    <t>ЛА-П-15-2</t>
  </si>
  <si>
    <t xml:space="preserve">МА-П-13-2 </t>
  </si>
  <si>
    <t>МА-П-15-2</t>
  </si>
  <si>
    <t>Фитолиния " Антистресс"</t>
  </si>
  <si>
    <t xml:space="preserve"> ткань: 100% хлопок, мако-батист, цвет золотисто-бежевый, кант светло-коричневый атласный</t>
  </si>
  <si>
    <t>с пухом кашмирской козы, внутри ультратонкое высокосиликонизированное микроволокно</t>
  </si>
  <si>
    <t>с вложенным саше из натуральной мяты, кант мятно-зеленый атласный</t>
  </si>
  <si>
    <t>с шерстью верблюда,  внутри ультратонкое высокосиликонизированное микроволокно</t>
  </si>
  <si>
    <t>ОП-П-3-2</t>
  </si>
  <si>
    <r>
      <t xml:space="preserve"> </t>
    </r>
    <r>
      <rPr>
        <b/>
        <sz val="9"/>
        <rFont val="Times New Roman"/>
        <family val="1"/>
      </rPr>
      <t>Подушка упругая ( с внутренним ядром)</t>
    </r>
  </si>
  <si>
    <t>Вес наполнителя, кг</t>
  </si>
  <si>
    <t>ткань: 100% хлопок, цвет белый, пр-во Чехия/Seba, кант персиковый атласный.</t>
  </si>
  <si>
    <t>ВК-О-5-2</t>
  </si>
  <si>
    <t>наполнитель: в одеялах и наматрасниках -  шерсть мериносовой овцы</t>
  </si>
  <si>
    <t xml:space="preserve">            Подушка упругая (стеганый чехол на молнии)</t>
  </si>
  <si>
    <t xml:space="preserve">            Подушка средняя (отделка белое кружево)</t>
  </si>
  <si>
    <t>Коллекция "Заботливый сон"</t>
  </si>
  <si>
    <t>подушка с ортопедическим эффектом</t>
  </si>
  <si>
    <t>наполнитель в одеялах: высококачественное эвкалиптовое волокно</t>
  </si>
  <si>
    <t xml:space="preserve">наполнитель: в одеялах - пух кашмирской козы,  в подушках - стеганый чехол </t>
  </si>
  <si>
    <t xml:space="preserve"> в подушках - шерсть мериносовой овцы скрученная в шарики </t>
  </si>
  <si>
    <t>наполнитель:  высококачественное  бамбуковое волокно</t>
  </si>
  <si>
    <t xml:space="preserve">ткань: 100% хлопок-батист, цвет белый, с вышитым кармашком, </t>
  </si>
  <si>
    <t>наполнитель: высококачественное  бамбуковое  волокно</t>
  </si>
  <si>
    <t>наполнитель: высококачественное бамбуковое волокно</t>
  </si>
  <si>
    <t>наполнитель: высококачественное  бамбуковое волокно</t>
  </si>
  <si>
    <t xml:space="preserve">            Подушка упругая  (стеганый чехол на молнии)</t>
  </si>
  <si>
    <t>наполнитель:  в одеялах и наматрасниках - бамбуковое волокно,</t>
  </si>
  <si>
    <t>наполнитель:  ультратонкое высокосиликонизированное микроволокно</t>
  </si>
  <si>
    <t xml:space="preserve">наполнитель:  в одеялах - шерсть верблюда, в подушках- стеганый чехол </t>
  </si>
  <si>
    <t>НА-О-2-2</t>
  </si>
  <si>
    <t>100х150</t>
  </si>
  <si>
    <t>БМ-П-2-1</t>
  </si>
  <si>
    <t>БМ-П-2-2</t>
  </si>
  <si>
    <t>БМ-П-12-2</t>
  </si>
  <si>
    <t xml:space="preserve">Подушка детская средняя </t>
  </si>
  <si>
    <t>БМ-П-13-2</t>
  </si>
  <si>
    <t>БМ-О-2-2</t>
  </si>
  <si>
    <t>БМ-О-1-3</t>
  </si>
  <si>
    <t>110х140</t>
  </si>
  <si>
    <t>БМ-Н-10-2</t>
  </si>
  <si>
    <t>70х140</t>
  </si>
  <si>
    <t>комплект</t>
  </si>
  <si>
    <t>Коллекция " Забавная овечка"</t>
  </si>
  <si>
    <t>наполнитель: шерсть мериносовой овцы</t>
  </si>
  <si>
    <t>ЗО-О-2-3</t>
  </si>
  <si>
    <t>наполнитель:   верблюжий пух "Extra WooL"</t>
  </si>
  <si>
    <t>Коллекция "Кораблик пустыни"</t>
  </si>
  <si>
    <t xml:space="preserve">ткань: 100% хлопок, мако-сатин, цвет золотисто-бежевый. </t>
  </si>
  <si>
    <t>КП-О-2-3</t>
  </si>
  <si>
    <t>наполнитель:100% натуральное шелковое волокно "Mulberry"</t>
  </si>
  <si>
    <t>Коллекция " Волшебная бабочка"</t>
  </si>
  <si>
    <t>ВБ-П-2-2</t>
  </si>
  <si>
    <t>Подушка детская</t>
  </si>
  <si>
    <t>ВБ-О-2-3</t>
  </si>
  <si>
    <t xml:space="preserve">наполнитель: элитный белый гусиный пух  </t>
  </si>
  <si>
    <t>ПО-П-2-2</t>
  </si>
  <si>
    <t>ПО-О-2-3</t>
  </si>
  <si>
    <t>Одеяло касетное всесезонное</t>
  </si>
  <si>
    <t>наполнитель:  пух  1 категории</t>
  </si>
  <si>
    <t xml:space="preserve">наполнитель: пух 1 категории </t>
  </si>
  <si>
    <t>Артикул</t>
  </si>
  <si>
    <t>цвет льняной натуральный, отделка подушек бежевым кружевом</t>
  </si>
  <si>
    <t xml:space="preserve">наполнитель: пуховой категории экстра </t>
  </si>
  <si>
    <t xml:space="preserve">наполнитель: пух  1 категории </t>
  </si>
  <si>
    <t>Комплект  из саше (лаванда, мята, кедровый орех,буточники роз, сбор лекарственных трав)</t>
  </si>
  <si>
    <t>КС</t>
  </si>
  <si>
    <t>5 шт.</t>
  </si>
  <si>
    <t>коробка</t>
  </si>
  <si>
    <t xml:space="preserve">  Подушка упругая</t>
  </si>
  <si>
    <t xml:space="preserve">АР-П-13-2 </t>
  </si>
  <si>
    <t>АР-П-15-2</t>
  </si>
  <si>
    <t xml:space="preserve">ткань: 100% хлопок-батист, цвет золотисто-песочный, с вышитым кармашком, </t>
  </si>
  <si>
    <t xml:space="preserve">ЦР-П-13-2 </t>
  </si>
  <si>
    <t>ЦР-П-15-2</t>
  </si>
  <si>
    <t>КС-П-13-3</t>
  </si>
  <si>
    <t>КС-П-15-3</t>
  </si>
  <si>
    <t>ЛА-О-5-3</t>
  </si>
  <si>
    <t>ЛА-О-7-3</t>
  </si>
  <si>
    <t>МА-О-5-3</t>
  </si>
  <si>
    <t>МА-О-7-3</t>
  </si>
  <si>
    <t>КС-О-5-3</t>
  </si>
  <si>
    <t>КС-О-7-3</t>
  </si>
  <si>
    <t>АР-О-5-3</t>
  </si>
  <si>
    <t>АР-О-7-3</t>
  </si>
  <si>
    <t>ЦР-О-5-3</t>
  </si>
  <si>
    <t>ЦР-О-7-3</t>
  </si>
  <si>
    <t xml:space="preserve">ООО «Натура Санат»   Производство и продажа постельных принадлежностей </t>
  </si>
  <si>
    <t>Р7-О-3-4</t>
  </si>
  <si>
    <t>Р7-О-4-4</t>
  </si>
  <si>
    <t>Р7-О-7-4</t>
  </si>
  <si>
    <t>ВК-О-3-4</t>
  </si>
  <si>
    <t>ВК-О-5-4</t>
  </si>
  <si>
    <t>ВК-О-7-4</t>
  </si>
  <si>
    <t>СМ-О-3-4</t>
  </si>
  <si>
    <t>СМ-О-7-4</t>
  </si>
  <si>
    <t>ТК-П-5-3</t>
  </si>
  <si>
    <t>СМ-О-4-2</t>
  </si>
  <si>
    <t xml:space="preserve">наполнитель:  внешний слой - пуховой категории экстра, внутренний слой - перовой 1 категории </t>
  </si>
  <si>
    <t xml:space="preserve">наполнитель : внешний слой - пуховой категории экстра, внутренний слой - перовой 1 категории  </t>
  </si>
  <si>
    <t>Пуховая коллекция</t>
  </si>
  <si>
    <t>Пуховая коллекция "Воздушный вальс" с антибактериальной обработкой ткани</t>
  </si>
  <si>
    <t>Шелковая коллекция  "Королевский шелк"</t>
  </si>
  <si>
    <t>Пуховая коллекция «Ружичка»</t>
  </si>
  <si>
    <t>Пуховая подушка «Руженка»</t>
  </si>
  <si>
    <t>Пуховая подушка  "Мужской мир" трехслойная</t>
  </si>
  <si>
    <t>Пуховая подушка "Женское начало" трехслойная</t>
  </si>
  <si>
    <t xml:space="preserve">Пуховая подушка "Ночная гармония" </t>
  </si>
  <si>
    <t>Пуховая коллекция "Медовый поцелуй"</t>
  </si>
  <si>
    <t>наполнитель: внешний слой -пуховой категории экстра, внутренее ядро - пух 1 категории</t>
  </si>
  <si>
    <t>Пуховая коллекция " Витаминный коктейль"</t>
  </si>
  <si>
    <t>Пуховая подушка "Жемчужное сияние" внешний чехол из натурального шелка</t>
  </si>
  <si>
    <t>Подушка с ортопедическим эффектом</t>
  </si>
  <si>
    <t xml:space="preserve">наполнитель  в одеялах:   верблюжий пух "Extra WooL", наполнитель  в подушках:  </t>
  </si>
  <si>
    <t>чехол стеганый с верблюжим пухом, внутри ультратонкое высокосиликонизированное микроволокно</t>
  </si>
  <si>
    <t>Пуховая подушка "Традиционная классика"</t>
  </si>
  <si>
    <t>Пуховая подушка "Миндальное сердечко"</t>
  </si>
  <si>
    <t>Наматрацник- чехол</t>
  </si>
  <si>
    <t>наполнитель:  в одеялах -покрывалах   бамбуковое волокно,</t>
  </si>
  <si>
    <t>УТ-2633</t>
  </si>
  <si>
    <t xml:space="preserve"> в подушках- стеганый чехол на молнии с бамбуковым волокном, внутри полиэфирное волокно</t>
  </si>
  <si>
    <t>ткань:  микрофибра  100% п/э</t>
  </si>
  <si>
    <t>комплект ( 1 подушка, одеяло-покрывало)</t>
  </si>
  <si>
    <t xml:space="preserve">Комлект из одеяла-покрывала и стеганой подушки "Вечерний город" </t>
  </si>
  <si>
    <t>ВГ-1633</t>
  </si>
  <si>
    <t xml:space="preserve">Комлект из одеяла-покрывала и стеганой подушки "Яркие цветы"" </t>
  </si>
  <si>
    <t>ЯЦ-3633</t>
  </si>
  <si>
    <t>ИЗДЕЛИЯ С натуральными наполнителями : ШЕРСТЬ и ХЛОПОК</t>
  </si>
  <si>
    <t>Оптовый прайс-лист на детскую продукцию</t>
  </si>
  <si>
    <t xml:space="preserve">ИЗДЕЛИЯ С ПУХОВЫМ НАПОЛНИТЕЛЕМ   </t>
  </si>
  <si>
    <t xml:space="preserve">ИЗДЕЛИЯ С ШЕЛКОВЫМ НАПОЛНИТЕЛЕМ   </t>
  </si>
  <si>
    <t>ПОДУШКИ С ПОДДЕРЖИВАЮЩИМ ЭФФЕКТОМ</t>
  </si>
  <si>
    <t>ПОСТЕЛЬНЫЕ ПРИНАДЛЕЖНОСТИ   ЭЛИТНЫЙ ДОМ</t>
  </si>
  <si>
    <t>ПОСТЕЛЬНЫЕ ПРИНАДЛЕЖНОСТИ   КОМФОРТНЫЙ ДОМ</t>
  </si>
  <si>
    <t>ПОДУШКИ С ПОДДЕРЖИВАЮЩИМ  ЭФФЕКТОМ</t>
  </si>
  <si>
    <t>ИЗДЕЛИЯ С СИНТЕТИЧЕСКИМ НАПОЛНИТЕЛЕМ.</t>
  </si>
  <si>
    <t>ИЗДЕЛИЯ С БАМБУКОВЫМ НАПОЛНИТЕЛЕМ.</t>
  </si>
  <si>
    <t>ткань: 100% хлопок-батист, цвет белый с эксклюзивным фирменным дизайном NS, кант атласный розовый</t>
  </si>
  <si>
    <t>ткань: 100% хлопок-батист с обработкой supersoft, цвет белый, Чехия/Seba,отделка белым кружевом</t>
  </si>
  <si>
    <t>"Идеальное приданое" декор кружевом</t>
  </si>
  <si>
    <t>ткань: 100% хлопок- батист с антибактериальной обработкой "ACTIGARD", цвет белый, Чехия/Seba, кант белый атласный</t>
  </si>
  <si>
    <t xml:space="preserve">                                                                            ткань: 100% хлопок-твил, Чехия/ Seba, цвет белый, кант бордовый</t>
  </si>
  <si>
    <r>
      <t xml:space="preserve">                                                                              </t>
    </r>
    <r>
      <rPr>
        <sz val="11"/>
        <rFont val="Times New Roman"/>
        <family val="1"/>
      </rPr>
      <t>ткань: 100% хлопок-твил, Чехия/ Seba, цвет  белый, кант шоколадный</t>
    </r>
  </si>
  <si>
    <t>ткань: 100% хлопок, цвет белый, кант серебро</t>
  </si>
  <si>
    <t xml:space="preserve">наполнитель:  пуховой категории экстра, в многослойной подушке внутреннее ядро - пух 1 категории </t>
  </si>
  <si>
    <t>Подушка "Антикризисная"</t>
  </si>
  <si>
    <t>наполнитель:  полупуховый 1 категории</t>
  </si>
  <si>
    <t>ткань: двухслойный чехол, внутренний слой -100% хлопок</t>
  </si>
  <si>
    <t>внешний слой - 100% хлопок, жаккардовый сатин, цвет белый, кант белый атласный.</t>
  </si>
  <si>
    <t>наполнитель:  одна сторона - пуховой категории экстра, вторая сторона - пух 1 категории</t>
  </si>
  <si>
    <t>внешний слой - 100% хлопок, жаккардовый сатин с вискозной нитью, цвет золотисто-бежевый, кант золотой</t>
  </si>
  <si>
    <t>ткань в одеялах:  хлопок 100%, цвет бежевый, ткань в подушках:  двухслойный чехол: внутренний слой -100% хлопок</t>
  </si>
  <si>
    <t>ткань в подушках: двухслойный чехол, внутренний слой -100% хлопок,                                                                                                                                       внешний слой - натуральный шелковый муслин с эффектом жемчужного перелива, цвет серый, кант серый атласный</t>
  </si>
  <si>
    <t xml:space="preserve">наполнитель в подушках:  50% LYOCELL (лиоцелл) , 50% ультратонкое высокосиликон. микроволокно </t>
  </si>
  <si>
    <t>Коллекция Антистресс  "Кедровая сила"</t>
  </si>
  <si>
    <t>Коллекция  Антистресс "Ароматная роза"</t>
  </si>
  <si>
    <t>Коллекция Антистресс                                   "Цветочное разнотравье"</t>
  </si>
  <si>
    <t>с вложенным саше из душистых подсушенных буточников роз, кант ярко-красный атласный</t>
  </si>
  <si>
    <t>с вложенным саше из сбора лекарственных трав, кант солнечно-оранжевый атласный</t>
  </si>
  <si>
    <t>с вложенным саше из натуральной лаванды, кант лавандовый атласный</t>
  </si>
  <si>
    <t>с вышитым кармашком, с вложенным саше из пленки кедрового ореха, кант шоколадный атласный</t>
  </si>
  <si>
    <t xml:space="preserve">ткань: 100% лен, </t>
  </si>
  <si>
    <t>ткань:  объемное трикотажное полотно -60% бамбуковое волокно, 40% полиэфирное волокно, цвет молочный</t>
  </si>
  <si>
    <t>ткань: 100% хлопок-батист, цвет белый с эксклюзивным фирменным дизайном NS , кант сиреневый атласный</t>
  </si>
  <si>
    <t>Бамбуковая коллекция  "Стебель бамбука"</t>
  </si>
  <si>
    <t xml:space="preserve">Бамбуковая коллекция "Бархатный бамбук" </t>
  </si>
  <si>
    <t>ткань:  микрофибра, 100% п/э, цвет белый, без канта</t>
  </si>
  <si>
    <t xml:space="preserve"> в подушках-  чехол стеганый с бамбуковым волокном, внутри холфитекс</t>
  </si>
  <si>
    <t xml:space="preserve">Комлект из одеяла-покрывала и стеганой подушки "Уссурийские тигры"" </t>
  </si>
  <si>
    <t>наполнитель:  в одеялах-покрывалах   бамбуковое волокно,</t>
  </si>
  <si>
    <t>ткань:  микрофибра,  100% п/э</t>
  </si>
  <si>
    <t>Коллекция " Пуховое облако" с кружевом</t>
  </si>
  <si>
    <t>ткань: жаккардовый хлопок с шелковой нитью, цвет сливочный</t>
  </si>
  <si>
    <t>ткань: 100% хлопок- батист с антибактериальной обработкой "ACTIGARD", Чехия/Seba, цвет белоснежный</t>
  </si>
  <si>
    <t>РРЦ</t>
  </si>
  <si>
    <t>ЗМ-П-13-3</t>
  </si>
  <si>
    <t>ЗМ-П-15-3</t>
  </si>
  <si>
    <t>Оптовая цена                 до 30 тысяч</t>
  </si>
  <si>
    <t xml:space="preserve"> -5%            30-70 тысяч р.</t>
  </si>
  <si>
    <t xml:space="preserve"> -10%            70-100 тысяч р.</t>
  </si>
  <si>
    <t xml:space="preserve"> -15%           100-250 тысяч р.</t>
  </si>
  <si>
    <t xml:space="preserve"> -20%           от 250  тысяч р.</t>
  </si>
  <si>
    <t xml:space="preserve">     Оптовый прайс-лист для интернет магазинов с разбивкой по колонкам</t>
  </si>
  <si>
    <t xml:space="preserve"> Тел./факс: (495) 781-77-38   e-mail:zakaz@natures.su    natura-sanat@mail.ru                                                                                                                                                  www.natures.su</t>
  </si>
  <si>
    <t xml:space="preserve">В зависимости от суммы заказа действуют  скидки:                                                      предоплата           </t>
  </si>
  <si>
    <t>* Сумма отгрузки исчисляется в ценах со скидкой</t>
  </si>
  <si>
    <t>Предоплата, сумма отгрузки за месяц*  до 30 000 руб.</t>
  </si>
  <si>
    <t>Предоплата, сумма отгрузки за месяц* от 30 000 до 70 000 руб.</t>
  </si>
  <si>
    <t>Предоплата, сумма отгрузки за месяц* от 70 000 до 100 000 руб.</t>
  </si>
  <si>
    <t>Предоплата, сумма отгрузки за месяц* от 100 000 до 250 000 руб.</t>
  </si>
  <si>
    <t>Предоплата, сумма отгрузки за месяц* от 250 000 руб.</t>
  </si>
  <si>
    <t>Пуховая коллекция эксклюзивная</t>
  </si>
  <si>
    <t>ткань: 100% хлопок-батист, цвет жемчужно-белый, в подушках -кант серебро</t>
  </si>
  <si>
    <t xml:space="preserve">ткань: 100% хлопок,  цвет белый, с вышитым кармашком, </t>
  </si>
  <si>
    <t xml:space="preserve">ткань: 100% хлопок, цвет белый, с вышитым кармашком, </t>
  </si>
  <si>
    <t xml:space="preserve">ткань: 100% хлопок-сатин, цвет серебристо-серый, </t>
  </si>
  <si>
    <t xml:space="preserve">   ткань: 100% хлопок, цвет белый, отделка белым  кружевом</t>
  </si>
  <si>
    <t>УТ-ОП-7-3</t>
  </si>
  <si>
    <t>200Х220</t>
  </si>
  <si>
    <t>УТ-П-3-3</t>
  </si>
  <si>
    <t>50х68         2 шт.</t>
  </si>
  <si>
    <t>комплект ( 2 подушки, одеяло-покрывало)</t>
  </si>
  <si>
    <t>ВГ-ОП-7-3</t>
  </si>
  <si>
    <t>ВГ-П-3-3</t>
  </si>
  <si>
    <t>ЯЦ-ОП-7-3</t>
  </si>
  <si>
    <t>ЯЦ-П-3-3</t>
  </si>
  <si>
    <t xml:space="preserve">Коллекция с растительным наполнителем КУКУРУЗА "Солнечная кукуруза" </t>
  </si>
  <si>
    <t>наполнитель:  кукурузное волокно,</t>
  </si>
  <si>
    <t>ткань:  микрофибра, 100% п/э, цвет бежево-золотистый,  кант солнечно - золотистый</t>
  </si>
  <si>
    <t>СК-П-13-2</t>
  </si>
  <si>
    <t>СК-П-15-2</t>
  </si>
  <si>
    <t>СК-О-3-3</t>
  </si>
  <si>
    <t>СК-О-4-3</t>
  </si>
  <si>
    <t>СК-О-7-3</t>
  </si>
  <si>
    <t>Коллекция с шерстью австралийской овцы  "Австралийская шерсть"</t>
  </si>
  <si>
    <t>наполнитель:  овечья шерсть класса "Extra wool"</t>
  </si>
  <si>
    <t>Коллекция с шерстью верблюда  "Дар Востока"</t>
  </si>
  <si>
    <t xml:space="preserve">Коллекция  с пухом монгольской козы </t>
  </si>
  <si>
    <t>"Благородный кашемир"</t>
  </si>
  <si>
    <t xml:space="preserve">                                                                 ткань: жаккардовый хлопок-сатин с добавлением шелковой нити , цвет золотисто-бежевый, окантовка в цвет ткани</t>
  </si>
  <si>
    <t>АШ-О-3-3</t>
  </si>
  <si>
    <t>АШ-О-4-3</t>
  </si>
  <si>
    <t>АШ-О-7-3</t>
  </si>
  <si>
    <t>Коллекция  с овечьей шерстью  "Золотой мерино"</t>
  </si>
  <si>
    <t>60Х120</t>
  </si>
  <si>
    <t>НА-Н-8-2</t>
  </si>
  <si>
    <t>ткань: 100% хлопок, цвет светло-бежевый, окантовка цветная</t>
  </si>
  <si>
    <t xml:space="preserve">Наматрасник </t>
  </si>
  <si>
    <t>ЗО-Н-8-2</t>
  </si>
  <si>
    <t>Ввод в действие 01  сентября 2015г.</t>
  </si>
  <si>
    <t>Пуховая подушка «Люкс»</t>
  </si>
  <si>
    <t>наполнитель: пуховой 1 категории (пух 90%, 10% перо)</t>
  </si>
  <si>
    <t>Л-П-3-3</t>
  </si>
  <si>
    <t>Л-П-5-3</t>
  </si>
  <si>
    <t>ткань: 100% хлопок , Чехия/Seba,</t>
  </si>
  <si>
    <t>цвет голубой или нежно-бирюзовый, кант бирюзовый или белый атласный</t>
  </si>
  <si>
    <t xml:space="preserve">                                                 состав: вязкоэлластичная пена с памятью формы,                                                                                            ткань чехла с  молнией:  объемное трикотажное полотно 60% бамбуковое волокно, 40% полиэфирное волокно, цвет молочный</t>
  </si>
  <si>
    <t>ткань в подушках: 100% хлопок,  жаккардовый сатин  с вискозной нитью, цвет золотисто-бежевый, кант бежевый атласный</t>
  </si>
  <si>
    <t xml:space="preserve"> ткань: в одеялах - 100% хлопок, в  наматрасниках -  хлопок, цвет  бежевый, окантовка</t>
  </si>
  <si>
    <t xml:space="preserve">наполнитель:  хлопковое волокно        </t>
  </si>
  <si>
    <t>ИЗДЕЛИЯ С искусственными наполнителями:  БАМБУК, эвкалиптовое волокно ЛИОЦЕЛЛ, КУКУРУЗНОЕ волокно</t>
  </si>
  <si>
    <t>Коллекция с эвкалиптовым волокном                                      "Таинственный ангел"</t>
  </si>
  <si>
    <t>наполнитель:  100% натуральное шелковое волокно класса "Mulberry", внутри подушки -ортопедическая основа                                        ткань: хлопок с шелковой нитью, цвет шампань, кант в цвет ткани</t>
  </si>
  <si>
    <t>наполнитель внешнего чехла на молнии: пуховой категории экстра,                                                                                                             внутренняя ортопедическая вставка: вязкоэлластичная пена с памятью формы                                                                                                                                                       ткань: 100% хлопок-батист,цвет белый, Чехия/Seba, кант изумруд</t>
  </si>
  <si>
    <t>ИЗДЕЛИЯ С ПУХОВЫМ И ПУХО-ПЕРОВЫМ НАПОЛНИТЕЛЕМ                                                                                                                                              ТМ " RUZENA" (Ружена)- совместный проект с чешской фабрикой "Seba-T"                                                                                                                             Подушки из серии "Ружена" возможно отгружать в фирменном чемодане, в этом случае цена возрастает на 80 рублей.</t>
  </si>
  <si>
    <t xml:space="preserve">                                                                              </t>
  </si>
  <si>
    <t>ткань:  100% хлопок - твил,  Чехия/ Seba, цвет белый, кант бежевый</t>
  </si>
  <si>
    <t>ткань: 100% хлопок, цветной чехол, с кантом</t>
  </si>
  <si>
    <t xml:space="preserve"> ткань: 100% хлопок-батист,  цвет голубой,  Чехия/Seba, кант белый атласный</t>
  </si>
  <si>
    <t>Коллекция с пухом верблюда                           "Сон Шахерезады"</t>
  </si>
  <si>
    <t>ткань: 100% хлопок , цвет золотисто - бежевый, кант темно-бежевый атласный</t>
  </si>
  <si>
    <t>Наматрасник стеганый с резинкой по углам</t>
  </si>
  <si>
    <t>Коллекция с натуральным хлопковым волокном "Хлопковая нега"</t>
  </si>
  <si>
    <t>ткань: в одеялах -100% хлопок, цвет сливочный,                                                          в наматрасниках - хлопок, цвет белый, окантовка в цвет ткани</t>
  </si>
  <si>
    <t>ткань:  LYOCELL (лиоцелл - волокно эвкалиптового дерева), цвет сливочный, кант оливковый атласный</t>
  </si>
  <si>
    <t xml:space="preserve">наполнитель: в одеялах и наматрасниках - высококачественное бамбуковое волокно, в подушках - стеганый чехол с бамбуковым волокном, внутри ультратонкое  высокосиликонизированное микроволокно                                                                                                 ткань:  100% хлопок, цвет белый, кант белый атласный, одеяло окантовано.                                                                                                                 </t>
  </si>
  <si>
    <t>Наматрасник-чехол  из бамбуковой ткани                             "Стебель бамбука"</t>
  </si>
  <si>
    <t>Бамбуковая коллекция из фирменной ткани  "Радужный Ирис"</t>
  </si>
  <si>
    <t>Коллекция  "Дивный лен"                                            изо льна с бамбуковым наполнителем</t>
  </si>
  <si>
    <t>Вес наполнителя, кг.</t>
  </si>
  <si>
    <t>Вид упаковки</t>
  </si>
  <si>
    <t>наполнитель: хлопковое волокно                                                                                                                  ткань:  100% хлопок, цвет сливочный</t>
  </si>
  <si>
    <t>Коллекция с натуральным хлопковым волокном                                         "Нежный ангелочек"</t>
  </si>
  <si>
    <t>Коллекция из бамбукового волокна                                               " Бамбуковый медвежонок"</t>
  </si>
  <si>
    <t>наполнитель в одеялах, наматрасниках и подушках для грудничка: высококачественная смесь бамбуковых волокон, в стеганых подушках - чехол стеганый с высококачественным бамбуковым волокном, внутри высокосиликонизированное микроволокно                                                                                                                                                     ткань: 100% хлопок,  цвет белый.</t>
  </si>
  <si>
    <t>Подушка детская низкая декор кружевом</t>
  </si>
  <si>
    <t>Подушка детская регулируемая стеганая, декор кружевом</t>
  </si>
  <si>
    <t>Одеяло стеганое всесезонное, декор кружевом</t>
  </si>
  <si>
    <t>БМ-Н-8-2</t>
  </si>
  <si>
    <t>СМ-О-5-4</t>
  </si>
  <si>
    <t>СМ-О-5-2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</si>
</sst>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0.000"/>
    <numFmt numFmtId="168" formatCode="_-* #,##0_р_._-;\-* #,##0_р_._-;_-* &quot;-&quot;??_р_._-;_-@_-"/>
  </numFmts>
  <fonts count="5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Cyr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BCC3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DDD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>
        <color indexed="8"/>
      </bottom>
    </border>
    <border>
      <left style="medium"/>
      <right/>
      <top style="thin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4" fontId="2" fillId="0" borderId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2" fillId="0" borderId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88">
    <xf numFmtId="0" fontId="0" fillId="0" borderId="0" xfId="0" applyAlignment="1">
      <alignment/>
    </xf>
    <xf numFmtId="0" fontId="6" fillId="33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9" fillId="33" borderId="14" xfId="0" applyNumberFormat="1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/>
    </xf>
    <xf numFmtId="1" fontId="9" fillId="33" borderId="15" xfId="42" applyNumberFormat="1" applyFont="1" applyFill="1" applyBorder="1" applyAlignment="1">
      <alignment vertical="center" wrapText="1"/>
    </xf>
    <xf numFmtId="1" fontId="9" fillId="33" borderId="16" xfId="42" applyNumberFormat="1" applyFont="1" applyFill="1" applyBorder="1" applyAlignment="1">
      <alignment vertical="center" wrapText="1"/>
    </xf>
    <xf numFmtId="1" fontId="12" fillId="33" borderId="16" xfId="0" applyNumberFormat="1" applyFont="1" applyFill="1" applyBorder="1" applyAlignment="1">
      <alignment/>
    </xf>
    <xf numFmtId="1" fontId="12" fillId="33" borderId="17" xfId="0" applyNumberFormat="1" applyFont="1" applyFill="1" applyBorder="1" applyAlignment="1">
      <alignment/>
    </xf>
    <xf numFmtId="0" fontId="9" fillId="33" borderId="18" xfId="0" applyFont="1" applyFill="1" applyBorder="1" applyAlignment="1">
      <alignment horizontal="left"/>
    </xf>
    <xf numFmtId="166" fontId="9" fillId="33" borderId="19" xfId="0" applyNumberFormat="1" applyFont="1" applyFill="1" applyBorder="1" applyAlignment="1">
      <alignment horizontal="center"/>
    </xf>
    <xf numFmtId="166" fontId="9" fillId="33" borderId="20" xfId="0" applyNumberFormat="1" applyFont="1" applyFill="1" applyBorder="1" applyAlignment="1">
      <alignment horizontal="center"/>
    </xf>
    <xf numFmtId="1" fontId="12" fillId="33" borderId="21" xfId="0" applyNumberFormat="1" applyFont="1" applyFill="1" applyBorder="1" applyAlignment="1">
      <alignment horizontal="center"/>
    </xf>
    <xf numFmtId="1" fontId="9" fillId="33" borderId="22" xfId="42" applyNumberFormat="1" applyFont="1" applyFill="1" applyBorder="1" applyAlignment="1">
      <alignment vertical="center" wrapText="1"/>
    </xf>
    <xf numFmtId="1" fontId="9" fillId="33" borderId="23" xfId="42" applyNumberFormat="1" applyFont="1" applyFill="1" applyBorder="1" applyAlignment="1">
      <alignment vertical="center" wrapText="1"/>
    </xf>
    <xf numFmtId="1" fontId="12" fillId="33" borderId="23" xfId="0" applyNumberFormat="1" applyFont="1" applyFill="1" applyBorder="1" applyAlignment="1">
      <alignment/>
    </xf>
    <xf numFmtId="0" fontId="9" fillId="33" borderId="24" xfId="0" applyFont="1" applyFill="1" applyBorder="1" applyAlignment="1">
      <alignment horizontal="left"/>
    </xf>
    <xf numFmtId="166" fontId="9" fillId="33" borderId="25" xfId="0" applyNumberFormat="1" applyFont="1" applyFill="1" applyBorder="1" applyAlignment="1">
      <alignment horizontal="center"/>
    </xf>
    <xf numFmtId="166" fontId="9" fillId="33" borderId="26" xfId="0" applyNumberFormat="1" applyFont="1" applyFill="1" applyBorder="1" applyAlignment="1">
      <alignment horizontal="center"/>
    </xf>
    <xf numFmtId="1" fontId="12" fillId="33" borderId="25" xfId="0" applyNumberFormat="1" applyFont="1" applyFill="1" applyBorder="1" applyAlignment="1">
      <alignment horizontal="center"/>
    </xf>
    <xf numFmtId="166" fontId="9" fillId="33" borderId="21" xfId="0" applyNumberFormat="1" applyFont="1" applyFill="1" applyBorder="1" applyAlignment="1">
      <alignment horizontal="center"/>
    </xf>
    <xf numFmtId="1" fontId="12" fillId="33" borderId="27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/>
    </xf>
    <xf numFmtId="1" fontId="12" fillId="33" borderId="29" xfId="0" applyNumberFormat="1" applyFont="1" applyFill="1" applyBorder="1" applyAlignment="1">
      <alignment horizontal="center"/>
    </xf>
    <xf numFmtId="0" fontId="9" fillId="34" borderId="30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left"/>
    </xf>
    <xf numFmtId="0" fontId="9" fillId="34" borderId="29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left"/>
    </xf>
    <xf numFmtId="0" fontId="9" fillId="34" borderId="24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left"/>
    </xf>
    <xf numFmtId="0" fontId="9" fillId="34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/>
    </xf>
    <xf numFmtId="166" fontId="9" fillId="33" borderId="16" xfId="0" applyNumberFormat="1" applyFont="1" applyFill="1" applyBorder="1" applyAlignment="1">
      <alignment horizontal="center"/>
    </xf>
    <xf numFmtId="1" fontId="12" fillId="33" borderId="16" xfId="0" applyNumberFormat="1" applyFont="1" applyFill="1" applyBorder="1" applyAlignment="1">
      <alignment horizontal="center"/>
    </xf>
    <xf numFmtId="1" fontId="12" fillId="33" borderId="23" xfId="0" applyNumberFormat="1" applyFont="1" applyFill="1" applyBorder="1" applyAlignment="1">
      <alignment horizontal="center"/>
    </xf>
    <xf numFmtId="1" fontId="9" fillId="33" borderId="34" xfId="42" applyNumberFormat="1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166" fontId="9" fillId="33" borderId="35" xfId="0" applyNumberFormat="1" applyFont="1" applyFill="1" applyBorder="1" applyAlignment="1">
      <alignment horizontal="center"/>
    </xf>
    <xf numFmtId="1" fontId="12" fillId="33" borderId="35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1" fontId="12" fillId="33" borderId="37" xfId="0" applyNumberFormat="1" applyFont="1" applyFill="1" applyBorder="1" applyAlignment="1">
      <alignment horizontal="center" vertical="center" wrapText="1"/>
    </xf>
    <xf numFmtId="1" fontId="9" fillId="33" borderId="38" xfId="42" applyNumberFormat="1" applyFont="1" applyFill="1" applyBorder="1" applyAlignment="1">
      <alignment vertical="center" wrapText="1"/>
    </xf>
    <xf numFmtId="1" fontId="9" fillId="33" borderId="39" xfId="42" applyNumberFormat="1" applyFont="1" applyFill="1" applyBorder="1" applyAlignment="1">
      <alignment vertical="center" wrapText="1"/>
    </xf>
    <xf numFmtId="1" fontId="12" fillId="33" borderId="40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1" fontId="9" fillId="33" borderId="41" xfId="42" applyNumberFormat="1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/>
    </xf>
    <xf numFmtId="166" fontId="9" fillId="33" borderId="42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/>
    </xf>
    <xf numFmtId="1" fontId="12" fillId="33" borderId="47" xfId="0" applyNumberFormat="1" applyFont="1" applyFill="1" applyBorder="1" applyAlignment="1">
      <alignment horizontal="center"/>
    </xf>
    <xf numFmtId="0" fontId="9" fillId="33" borderId="45" xfId="0" applyFont="1" applyFill="1" applyBorder="1" applyAlignment="1">
      <alignment horizontal="left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left" vertical="center"/>
    </xf>
    <xf numFmtId="0" fontId="9" fillId="33" borderId="45" xfId="0" applyFont="1" applyFill="1" applyBorder="1" applyAlignment="1">
      <alignment horizontal="left"/>
    </xf>
    <xf numFmtId="1" fontId="9" fillId="33" borderId="13" xfId="0" applyNumberFormat="1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left"/>
    </xf>
    <xf numFmtId="0" fontId="9" fillId="33" borderId="50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166" fontId="9" fillId="33" borderId="51" xfId="0" applyNumberFormat="1" applyFont="1" applyFill="1" applyBorder="1" applyAlignment="1">
      <alignment horizontal="center"/>
    </xf>
    <xf numFmtId="0" fontId="9" fillId="33" borderId="52" xfId="0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 vertical="center"/>
    </xf>
    <xf numFmtId="1" fontId="12" fillId="33" borderId="42" xfId="0" applyNumberFormat="1" applyFont="1" applyFill="1" applyBorder="1" applyAlignment="1">
      <alignment horizontal="center"/>
    </xf>
    <xf numFmtId="0" fontId="9" fillId="33" borderId="54" xfId="0" applyFont="1" applyFill="1" applyBorder="1" applyAlignment="1">
      <alignment horizontal="left" vertical="center"/>
    </xf>
    <xf numFmtId="0" fontId="9" fillId="33" borderId="55" xfId="0" applyFont="1" applyFill="1" applyBorder="1" applyAlignment="1">
      <alignment horizontal="center" vertical="center"/>
    </xf>
    <xf numFmtId="166" fontId="9" fillId="33" borderId="56" xfId="0" applyNumberFormat="1" applyFont="1" applyFill="1" applyBorder="1" applyAlignment="1">
      <alignment horizontal="center"/>
    </xf>
    <xf numFmtId="0" fontId="9" fillId="33" borderId="50" xfId="0" applyFont="1" applyFill="1" applyBorder="1" applyAlignment="1">
      <alignment horizontal="left" vertical="center"/>
    </xf>
    <xf numFmtId="0" fontId="9" fillId="33" borderId="57" xfId="0" applyFont="1" applyFill="1" applyBorder="1" applyAlignment="1">
      <alignment horizontal="left" vertical="center"/>
    </xf>
    <xf numFmtId="0" fontId="9" fillId="33" borderId="42" xfId="0" applyFont="1" applyFill="1" applyBorder="1" applyAlignment="1">
      <alignment horizontal="center" vertical="center" wrapText="1"/>
    </xf>
    <xf numFmtId="1" fontId="12" fillId="33" borderId="19" xfId="0" applyNumberFormat="1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/>
    </xf>
    <xf numFmtId="0" fontId="9" fillId="34" borderId="50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center" vertical="center"/>
    </xf>
    <xf numFmtId="1" fontId="9" fillId="33" borderId="19" xfId="60" applyNumberFormat="1" applyFont="1" applyFill="1" applyBorder="1" applyAlignment="1">
      <alignment horizontal="center"/>
    </xf>
    <xf numFmtId="166" fontId="9" fillId="33" borderId="37" xfId="0" applyNumberFormat="1" applyFont="1" applyFill="1" applyBorder="1" applyAlignment="1">
      <alignment horizontal="center"/>
    </xf>
    <xf numFmtId="0" fontId="9" fillId="34" borderId="24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50" xfId="0" applyFont="1" applyFill="1" applyBorder="1" applyAlignment="1">
      <alignment horizontal="center" vertical="center"/>
    </xf>
    <xf numFmtId="166" fontId="9" fillId="33" borderId="29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66" fontId="9" fillId="33" borderId="59" xfId="0" applyNumberFormat="1" applyFont="1" applyFill="1" applyBorder="1" applyAlignment="1">
      <alignment horizontal="center"/>
    </xf>
    <xf numFmtId="166" fontId="9" fillId="33" borderId="24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left"/>
    </xf>
    <xf numFmtId="0" fontId="9" fillId="34" borderId="42" xfId="0" applyFont="1" applyFill="1" applyBorder="1" applyAlignment="1">
      <alignment horizontal="center" vertical="center"/>
    </xf>
    <xf numFmtId="166" fontId="9" fillId="33" borderId="53" xfId="0" applyNumberFormat="1" applyFont="1" applyFill="1" applyBorder="1" applyAlignment="1">
      <alignment horizontal="center"/>
    </xf>
    <xf numFmtId="166" fontId="9" fillId="33" borderId="28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left"/>
    </xf>
    <xf numFmtId="0" fontId="9" fillId="33" borderId="25" xfId="0" applyFont="1" applyFill="1" applyBorder="1" applyAlignment="1">
      <alignment horizontal="center"/>
    </xf>
    <xf numFmtId="166" fontId="9" fillId="33" borderId="47" xfId="0" applyNumberFormat="1" applyFont="1" applyFill="1" applyBorder="1" applyAlignment="1">
      <alignment horizontal="center"/>
    </xf>
    <xf numFmtId="0" fontId="9" fillId="33" borderId="5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center" wrapText="1"/>
    </xf>
    <xf numFmtId="166" fontId="9" fillId="33" borderId="20" xfId="0" applyNumberFormat="1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left" vertical="center"/>
    </xf>
    <xf numFmtId="0" fontId="9" fillId="33" borderId="6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 wrapText="1"/>
    </xf>
    <xf numFmtId="0" fontId="9" fillId="33" borderId="53" xfId="0" applyFont="1" applyFill="1" applyBorder="1" applyAlignment="1">
      <alignment horizontal="left" vertical="center" wrapText="1"/>
    </xf>
    <xf numFmtId="1" fontId="9" fillId="33" borderId="29" xfId="0" applyNumberFormat="1" applyFont="1" applyFill="1" applyBorder="1" applyAlignment="1">
      <alignment horizontal="center" wrapText="1"/>
    </xf>
    <xf numFmtId="1" fontId="9" fillId="33" borderId="25" xfId="60" applyNumberFormat="1" applyFont="1" applyFill="1" applyBorder="1" applyAlignment="1">
      <alignment horizontal="center"/>
    </xf>
    <xf numFmtId="1" fontId="9" fillId="33" borderId="42" xfId="60" applyNumberFormat="1" applyFont="1" applyFill="1" applyBorder="1" applyAlignment="1">
      <alignment horizontal="center"/>
    </xf>
    <xf numFmtId="1" fontId="9" fillId="33" borderId="42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0" fontId="9" fillId="33" borderId="50" xfId="0" applyFont="1" applyFill="1" applyBorder="1" applyAlignment="1">
      <alignment horizontal="center"/>
    </xf>
    <xf numFmtId="1" fontId="12" fillId="33" borderId="37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left" vertical="center"/>
    </xf>
    <xf numFmtId="0" fontId="9" fillId="33" borderId="46" xfId="0" applyFont="1" applyFill="1" applyBorder="1" applyAlignment="1">
      <alignment horizontal="center" vertical="center" wrapText="1"/>
    </xf>
    <xf numFmtId="1" fontId="12" fillId="33" borderId="0" xfId="0" applyNumberFormat="1" applyFont="1" applyFill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42" xfId="0" applyFont="1" applyFill="1" applyBorder="1" applyAlignment="1">
      <alignment horizontal="left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166" fontId="9" fillId="33" borderId="47" xfId="0" applyNumberFormat="1" applyFont="1" applyFill="1" applyBorder="1" applyAlignment="1">
      <alignment horizontal="center" wrapText="1"/>
    </xf>
    <xf numFmtId="166" fontId="9" fillId="33" borderId="29" xfId="0" applyNumberFormat="1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left" vertical="center" wrapText="1"/>
    </xf>
    <xf numFmtId="166" fontId="9" fillId="33" borderId="27" xfId="0" applyNumberFormat="1" applyFont="1" applyFill="1" applyBorder="1" applyAlignment="1">
      <alignment horizontal="center" wrapText="1"/>
    </xf>
    <xf numFmtId="1" fontId="9" fillId="33" borderId="62" xfId="0" applyNumberFormat="1" applyFont="1" applyFill="1" applyBorder="1" applyAlignment="1">
      <alignment horizontal="center" vertical="center" wrapText="1"/>
    </xf>
    <xf numFmtId="166" fontId="9" fillId="33" borderId="46" xfId="0" applyNumberFormat="1" applyFont="1" applyFill="1" applyBorder="1" applyAlignment="1">
      <alignment horizontal="center" vertical="center" wrapText="1"/>
    </xf>
    <xf numFmtId="1" fontId="9" fillId="33" borderId="63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9" fillId="33" borderId="42" xfId="53" applyFont="1" applyFill="1" applyBorder="1" applyAlignment="1">
      <alignment vertical="center" wrapText="1"/>
      <protection/>
    </xf>
    <xf numFmtId="1" fontId="9" fillId="33" borderId="35" xfId="0" applyNumberFormat="1" applyFont="1" applyFill="1" applyBorder="1" applyAlignment="1">
      <alignment horizontal="center" vertical="center" wrapText="1"/>
    </xf>
    <xf numFmtId="1" fontId="9" fillId="33" borderId="23" xfId="0" applyNumberFormat="1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/>
    </xf>
    <xf numFmtId="1" fontId="9" fillId="33" borderId="25" xfId="0" applyNumberFormat="1" applyFont="1" applyFill="1" applyBorder="1" applyAlignment="1">
      <alignment horizontal="center" wrapText="1"/>
    </xf>
    <xf numFmtId="0" fontId="9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right" vertical="center" wrapText="1"/>
    </xf>
    <xf numFmtId="0" fontId="9" fillId="33" borderId="28" xfId="0" applyFont="1" applyFill="1" applyBorder="1" applyAlignment="1">
      <alignment horizontal="center"/>
    </xf>
    <xf numFmtId="1" fontId="9" fillId="33" borderId="35" xfId="42" applyNumberFormat="1" applyFont="1" applyFill="1" applyBorder="1" applyAlignment="1">
      <alignment vertical="center" wrapText="1"/>
    </xf>
    <xf numFmtId="1" fontId="9" fillId="33" borderId="62" xfId="42" applyNumberFormat="1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1" fontId="9" fillId="33" borderId="65" xfId="42" applyNumberFormat="1" applyFont="1" applyFill="1" applyBorder="1" applyAlignment="1">
      <alignment vertical="center" wrapText="1"/>
    </xf>
    <xf numFmtId="1" fontId="9" fillId="33" borderId="63" xfId="42" applyNumberFormat="1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9" fillId="34" borderId="59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left"/>
    </xf>
    <xf numFmtId="0" fontId="9" fillId="34" borderId="37" xfId="0" applyFont="1" applyFill="1" applyBorder="1" applyAlignment="1">
      <alignment horizontal="center" vertical="center"/>
    </xf>
    <xf numFmtId="1" fontId="9" fillId="33" borderId="66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166" fontId="9" fillId="33" borderId="13" xfId="0" applyNumberFormat="1" applyFont="1" applyFill="1" applyBorder="1" applyAlignment="1">
      <alignment horizontal="center" wrapText="1"/>
    </xf>
    <xf numFmtId="166" fontId="9" fillId="33" borderId="19" xfId="0" applyNumberFormat="1" applyFont="1" applyFill="1" applyBorder="1" applyAlignment="1">
      <alignment horizontal="center" wrapText="1"/>
    </xf>
    <xf numFmtId="166" fontId="9" fillId="33" borderId="25" xfId="0" applyNumberFormat="1" applyFont="1" applyFill="1" applyBorder="1" applyAlignment="1">
      <alignment horizontal="center" wrapText="1"/>
    </xf>
    <xf numFmtId="166" fontId="9" fillId="33" borderId="21" xfId="0" applyNumberFormat="1" applyFont="1" applyFill="1" applyBorder="1" applyAlignment="1">
      <alignment horizontal="center" wrapText="1"/>
    </xf>
    <xf numFmtId="2" fontId="9" fillId="33" borderId="67" xfId="0" applyNumberFormat="1" applyFont="1" applyFill="1" applyBorder="1" applyAlignment="1">
      <alignment horizontal="center" wrapText="1"/>
    </xf>
    <xf numFmtId="166" fontId="9" fillId="33" borderId="68" xfId="0" applyNumberFormat="1" applyFont="1" applyFill="1" applyBorder="1" applyAlignment="1">
      <alignment horizontal="center" wrapText="1"/>
    </xf>
    <xf numFmtId="167" fontId="9" fillId="33" borderId="69" xfId="0" applyNumberFormat="1" applyFont="1" applyFill="1" applyBorder="1" applyAlignment="1">
      <alignment horizontal="center" wrapText="1"/>
    </xf>
    <xf numFmtId="0" fontId="9" fillId="33" borderId="29" xfId="0" applyFont="1" applyFill="1" applyBorder="1" applyAlignment="1">
      <alignment horizontal="center" wrapText="1"/>
    </xf>
    <xf numFmtId="166" fontId="9" fillId="33" borderId="35" xfId="0" applyNumberFormat="1" applyFont="1" applyFill="1" applyBorder="1" applyAlignment="1">
      <alignment horizontal="center" vertical="center" wrapText="1"/>
    </xf>
    <xf numFmtId="166" fontId="9" fillId="33" borderId="16" xfId="0" applyNumberFormat="1" applyFont="1" applyFill="1" applyBorder="1" applyAlignment="1">
      <alignment horizontal="center" vertical="center" wrapText="1"/>
    </xf>
    <xf numFmtId="166" fontId="9" fillId="33" borderId="19" xfId="0" applyNumberFormat="1" applyFont="1" applyFill="1" applyBorder="1" applyAlignment="1">
      <alignment horizontal="center" vertical="center" wrapText="1"/>
    </xf>
    <xf numFmtId="166" fontId="9" fillId="33" borderId="13" xfId="0" applyNumberFormat="1" applyFont="1" applyFill="1" applyBorder="1" applyAlignment="1">
      <alignment horizontal="center" vertical="center" wrapText="1"/>
    </xf>
    <xf numFmtId="166" fontId="9" fillId="33" borderId="21" xfId="0" applyNumberFormat="1" applyFont="1" applyFill="1" applyBorder="1" applyAlignment="1">
      <alignment horizontal="center" vertical="center" wrapText="1"/>
    </xf>
    <xf numFmtId="166" fontId="9" fillId="33" borderId="14" xfId="0" applyNumberFormat="1" applyFont="1" applyFill="1" applyBorder="1" applyAlignment="1">
      <alignment horizontal="center" wrapText="1"/>
    </xf>
    <xf numFmtId="166" fontId="9" fillId="33" borderId="0" xfId="0" applyNumberFormat="1" applyFont="1" applyFill="1" applyBorder="1" applyAlignment="1">
      <alignment horizontal="center" wrapText="1"/>
    </xf>
    <xf numFmtId="166" fontId="9" fillId="33" borderId="26" xfId="0" applyNumberFormat="1" applyFont="1" applyFill="1" applyBorder="1" applyAlignment="1">
      <alignment horizontal="center" wrapText="1"/>
    </xf>
    <xf numFmtId="166" fontId="9" fillId="33" borderId="20" xfId="0" applyNumberFormat="1" applyFont="1" applyFill="1" applyBorder="1" applyAlignment="1">
      <alignment horizontal="center" wrapText="1"/>
    </xf>
    <xf numFmtId="166" fontId="9" fillId="33" borderId="70" xfId="0" applyNumberFormat="1" applyFont="1" applyFill="1" applyBorder="1" applyAlignment="1">
      <alignment horizontal="center" wrapText="1"/>
    </xf>
    <xf numFmtId="166" fontId="9" fillId="33" borderId="51" xfId="0" applyNumberFormat="1" applyFont="1" applyFill="1" applyBorder="1" applyAlignment="1">
      <alignment horizontal="center" wrapText="1"/>
    </xf>
    <xf numFmtId="166" fontId="9" fillId="33" borderId="71" xfId="0" applyNumberFormat="1" applyFont="1" applyFill="1" applyBorder="1" applyAlignment="1">
      <alignment horizontal="center" wrapText="1"/>
    </xf>
    <xf numFmtId="166" fontId="9" fillId="33" borderId="72" xfId="0" applyNumberFormat="1" applyFont="1" applyFill="1" applyBorder="1" applyAlignment="1">
      <alignment horizontal="center" wrapText="1"/>
    </xf>
    <xf numFmtId="166" fontId="9" fillId="33" borderId="56" xfId="0" applyNumberFormat="1" applyFont="1" applyFill="1" applyBorder="1" applyAlignment="1">
      <alignment horizontal="center" wrapText="1"/>
    </xf>
    <xf numFmtId="166" fontId="9" fillId="33" borderId="42" xfId="0" applyNumberFormat="1" applyFont="1" applyFill="1" applyBorder="1" applyAlignment="1">
      <alignment horizontal="center" wrapText="1"/>
    </xf>
    <xf numFmtId="0" fontId="9" fillId="34" borderId="37" xfId="0" applyFont="1" applyFill="1" applyBorder="1" applyAlignment="1">
      <alignment wrapText="1"/>
    </xf>
    <xf numFmtId="0" fontId="9" fillId="34" borderId="73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 wrapText="1"/>
    </xf>
    <xf numFmtId="0" fontId="11" fillId="34" borderId="74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center"/>
    </xf>
    <xf numFmtId="2" fontId="9" fillId="33" borderId="47" xfId="0" applyNumberFormat="1" applyFont="1" applyFill="1" applyBorder="1" applyAlignment="1">
      <alignment horizontal="center" wrapText="1"/>
    </xf>
    <xf numFmtId="164" fontId="6" fillId="33" borderId="11" xfId="42" applyFont="1" applyFill="1" applyBorder="1" applyAlignment="1">
      <alignment horizontal="center" vertical="center" wrapText="1"/>
    </xf>
    <xf numFmtId="166" fontId="9" fillId="33" borderId="37" xfId="0" applyNumberFormat="1" applyFont="1" applyFill="1" applyBorder="1" applyAlignment="1">
      <alignment horizontal="center" wrapText="1"/>
    </xf>
    <xf numFmtId="164" fontId="6" fillId="33" borderId="75" xfId="42" applyFont="1" applyFill="1" applyBorder="1" applyAlignment="1">
      <alignment horizontal="center" vertical="center" wrapText="1"/>
    </xf>
    <xf numFmtId="166" fontId="9" fillId="33" borderId="76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52" xfId="0" applyFont="1" applyFill="1" applyBorder="1" applyAlignment="1">
      <alignment horizontal="left"/>
    </xf>
    <xf numFmtId="0" fontId="9" fillId="33" borderId="7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 vertical="center" wrapText="1"/>
    </xf>
    <xf numFmtId="1" fontId="12" fillId="33" borderId="75" xfId="0" applyNumberFormat="1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/>
    </xf>
    <xf numFmtId="0" fontId="9" fillId="33" borderId="21" xfId="53" applyFont="1" applyFill="1" applyBorder="1" applyAlignment="1">
      <alignment vertical="center" wrapText="1"/>
      <protection/>
    </xf>
    <xf numFmtId="1" fontId="9" fillId="33" borderId="15" xfId="0" applyNumberFormat="1" applyFont="1" applyFill="1" applyBorder="1" applyAlignment="1">
      <alignment horizontal="left" vertical="center" wrapText="1"/>
    </xf>
    <xf numFmtId="1" fontId="9" fillId="33" borderId="64" xfId="0" applyNumberFormat="1" applyFont="1" applyFill="1" applyBorder="1" applyAlignment="1">
      <alignment horizontal="left" vertical="center" wrapText="1"/>
    </xf>
    <xf numFmtId="1" fontId="9" fillId="33" borderId="22" xfId="0" applyNumberFormat="1" applyFont="1" applyFill="1" applyBorder="1" applyAlignment="1">
      <alignment horizontal="left" vertical="center" wrapText="1"/>
    </xf>
    <xf numFmtId="0" fontId="9" fillId="33" borderId="13" xfId="53" applyFont="1" applyFill="1" applyBorder="1" applyAlignment="1">
      <alignment vertical="center" wrapText="1"/>
      <protection/>
    </xf>
    <xf numFmtId="0" fontId="9" fillId="33" borderId="25" xfId="52" applyFont="1" applyFill="1" applyBorder="1" applyAlignment="1">
      <alignment wrapText="1"/>
      <protection/>
    </xf>
    <xf numFmtId="0" fontId="9" fillId="33" borderId="19" xfId="52" applyFont="1" applyFill="1" applyBorder="1" applyAlignment="1">
      <alignment wrapText="1"/>
      <protection/>
    </xf>
    <xf numFmtId="0" fontId="6" fillId="33" borderId="0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66" fontId="9" fillId="33" borderId="46" xfId="0" applyNumberFormat="1" applyFont="1" applyFill="1" applyBorder="1" applyAlignment="1">
      <alignment horizontal="center" wrapText="1"/>
    </xf>
    <xf numFmtId="0" fontId="6" fillId="33" borderId="24" xfId="0" applyFont="1" applyFill="1" applyBorder="1" applyAlignment="1">
      <alignment vertical="center" wrapText="1"/>
    </xf>
    <xf numFmtId="0" fontId="6" fillId="33" borderId="53" xfId="0" applyFont="1" applyFill="1" applyBorder="1" applyAlignment="1">
      <alignment vertical="center" wrapText="1"/>
    </xf>
    <xf numFmtId="0" fontId="9" fillId="33" borderId="32" xfId="0" applyFont="1" applyFill="1" applyBorder="1" applyAlignment="1">
      <alignment horizontal="center" vertical="center" wrapText="1"/>
    </xf>
    <xf numFmtId="1" fontId="9" fillId="33" borderId="64" xfId="42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35" borderId="52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/>
    </xf>
    <xf numFmtId="0" fontId="9" fillId="13" borderId="11" xfId="0" applyFont="1" applyFill="1" applyBorder="1" applyAlignment="1">
      <alignment horizontal="right" vertical="center" wrapText="1"/>
    </xf>
    <xf numFmtId="0" fontId="11" fillId="35" borderId="18" xfId="0" applyFont="1" applyFill="1" applyBorder="1" applyAlignment="1">
      <alignment horizontal="left"/>
    </xf>
    <xf numFmtId="0" fontId="9" fillId="35" borderId="75" xfId="0" applyFont="1" applyFill="1" applyBorder="1" applyAlignment="1">
      <alignment horizontal="center" vertical="center"/>
    </xf>
    <xf numFmtId="0" fontId="9" fillId="35" borderId="75" xfId="0" applyFont="1" applyFill="1" applyBorder="1" applyAlignment="1">
      <alignment vertical="center" wrapText="1"/>
    </xf>
    <xf numFmtId="0" fontId="9" fillId="35" borderId="75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9" fillId="13" borderId="0" xfId="0" applyFont="1" applyFill="1" applyBorder="1" applyAlignment="1">
      <alignment horizontal="right" vertical="center" wrapText="1"/>
    </xf>
    <xf numFmtId="1" fontId="12" fillId="35" borderId="77" xfId="0" applyNumberFormat="1" applyFont="1" applyFill="1" applyBorder="1" applyAlignment="1">
      <alignment horizontal="right" vertical="center"/>
    </xf>
    <xf numFmtId="0" fontId="6" fillId="35" borderId="75" xfId="0" applyFont="1" applyFill="1" applyBorder="1" applyAlignment="1">
      <alignment vertical="center" wrapText="1"/>
    </xf>
    <xf numFmtId="0" fontId="11" fillId="35" borderId="50" xfId="0" applyFont="1" applyFill="1" applyBorder="1" applyAlignment="1">
      <alignment horizontal="left"/>
    </xf>
    <xf numFmtId="0" fontId="11" fillId="35" borderId="52" xfId="0" applyFont="1" applyFill="1" applyBorder="1" applyAlignment="1">
      <alignment vertical="center"/>
    </xf>
    <xf numFmtId="0" fontId="9" fillId="13" borderId="11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vertical="center"/>
    </xf>
    <xf numFmtId="0" fontId="11" fillId="35" borderId="75" xfId="0" applyFont="1" applyFill="1" applyBorder="1" applyAlignment="1">
      <alignment horizontal="center" vertical="center"/>
    </xf>
    <xf numFmtId="0" fontId="9" fillId="13" borderId="75" xfId="0" applyFont="1" applyFill="1" applyBorder="1" applyAlignment="1">
      <alignment vertical="center" wrapText="1"/>
    </xf>
    <xf numFmtId="0" fontId="11" fillId="36" borderId="52" xfId="0" applyFont="1" applyFill="1" applyBorder="1" applyAlignment="1">
      <alignment vertical="center"/>
    </xf>
    <xf numFmtId="0" fontId="11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9" fillId="36" borderId="11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vertical="center" wrapText="1"/>
    </xf>
    <xf numFmtId="0" fontId="11" fillId="36" borderId="0" xfId="0" applyFont="1" applyFill="1" applyBorder="1" applyAlignment="1">
      <alignment vertical="center"/>
    </xf>
    <xf numFmtId="0" fontId="11" fillId="10" borderId="52" xfId="0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vertical="center" wrapText="1"/>
    </xf>
    <xf numFmtId="0" fontId="11" fillId="10" borderId="11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vertical="center" wrapText="1"/>
    </xf>
    <xf numFmtId="0" fontId="11" fillId="10" borderId="18" xfId="0" applyFont="1" applyFill="1" applyBorder="1" applyAlignment="1">
      <alignment horizontal="left" vertical="center"/>
    </xf>
    <xf numFmtId="0" fontId="11" fillId="10" borderId="75" xfId="0" applyFont="1" applyFill="1" applyBorder="1" applyAlignment="1">
      <alignment horizontal="center" vertical="center" wrapText="1"/>
    </xf>
    <xf numFmtId="0" fontId="10" fillId="10" borderId="75" xfId="0" applyFont="1" applyFill="1" applyBorder="1" applyAlignment="1">
      <alignment vertical="center" wrapText="1"/>
    </xf>
    <xf numFmtId="0" fontId="11" fillId="10" borderId="75" xfId="0" applyFont="1" applyFill="1" applyBorder="1" applyAlignment="1">
      <alignment vertical="center" wrapText="1"/>
    </xf>
    <xf numFmtId="0" fontId="11" fillId="36" borderId="75" xfId="0" applyFont="1" applyFill="1" applyBorder="1" applyAlignment="1">
      <alignment vertical="center"/>
    </xf>
    <xf numFmtId="0" fontId="5" fillId="36" borderId="75" xfId="0" applyFont="1" applyFill="1" applyBorder="1" applyAlignment="1">
      <alignment vertical="center" wrapText="1"/>
    </xf>
    <xf numFmtId="1" fontId="12" fillId="36" borderId="75" xfId="0" applyNumberFormat="1" applyFont="1" applyFill="1" applyBorder="1" applyAlignment="1">
      <alignment vertical="center"/>
    </xf>
    <xf numFmtId="1" fontId="12" fillId="36" borderId="78" xfId="0" applyNumberFormat="1" applyFont="1" applyFill="1" applyBorder="1" applyAlignment="1">
      <alignment vertical="center"/>
    </xf>
    <xf numFmtId="0" fontId="11" fillId="36" borderId="52" xfId="0" applyFont="1" applyFill="1" applyBorder="1" applyAlignment="1">
      <alignment horizontal="left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75" xfId="0" applyFont="1" applyFill="1" applyBorder="1" applyAlignment="1">
      <alignment vertical="center" wrapText="1"/>
    </xf>
    <xf numFmtId="0" fontId="9" fillId="36" borderId="75" xfId="0" applyFont="1" applyFill="1" applyBorder="1" applyAlignment="1">
      <alignment vertical="center"/>
    </xf>
    <xf numFmtId="0" fontId="6" fillId="36" borderId="75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0" fontId="11" fillId="36" borderId="50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1" fillId="36" borderId="75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vertical="center" wrapText="1"/>
    </xf>
    <xf numFmtId="1" fontId="12" fillId="36" borderId="11" xfId="0" applyNumberFormat="1" applyFont="1" applyFill="1" applyBorder="1" applyAlignment="1">
      <alignment vertical="center"/>
    </xf>
    <xf numFmtId="0" fontId="10" fillId="36" borderId="11" xfId="0" applyFont="1" applyFill="1" applyBorder="1" applyAlignment="1">
      <alignment horizontal="right" vertical="center" wrapText="1"/>
    </xf>
    <xf numFmtId="0" fontId="11" fillId="36" borderId="11" xfId="0" applyFont="1" applyFill="1" applyBorder="1" applyAlignment="1">
      <alignment horizontal="right" vertical="center"/>
    </xf>
    <xf numFmtId="0" fontId="5" fillId="36" borderId="11" xfId="0" applyFont="1" applyFill="1" applyBorder="1" applyAlignment="1">
      <alignment horizontal="right" vertical="center" wrapText="1"/>
    </xf>
    <xf numFmtId="0" fontId="6" fillId="36" borderId="11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vertical="center"/>
    </xf>
    <xf numFmtId="0" fontId="11" fillId="36" borderId="18" xfId="0" applyFont="1" applyFill="1" applyBorder="1" applyAlignment="1">
      <alignment horizontal="left"/>
    </xf>
    <xf numFmtId="0" fontId="9" fillId="36" borderId="75" xfId="0" applyFont="1" applyFill="1" applyBorder="1" applyAlignment="1">
      <alignment horizontal="center" vertical="center"/>
    </xf>
    <xf numFmtId="0" fontId="11" fillId="10" borderId="52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 wrapText="1"/>
    </xf>
    <xf numFmtId="0" fontId="11" fillId="10" borderId="11" xfId="0" applyFont="1" applyFill="1" applyBorder="1" applyAlignment="1">
      <alignment horizontal="center" vertical="center"/>
    </xf>
    <xf numFmtId="0" fontId="11" fillId="10" borderId="50" xfId="0" applyFont="1" applyFill="1" applyBorder="1" applyAlignment="1">
      <alignment horizontal="center" vertical="center" wrapText="1"/>
    </xf>
    <xf numFmtId="0" fontId="11" fillId="10" borderId="52" xfId="0" applyFont="1" applyFill="1" applyBorder="1" applyAlignment="1">
      <alignment horizontal="left" vertical="center"/>
    </xf>
    <xf numFmtId="0" fontId="9" fillId="10" borderId="11" xfId="0" applyFont="1" applyFill="1" applyBorder="1" applyAlignment="1">
      <alignment vertical="center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vertical="center" wrapText="1"/>
    </xf>
    <xf numFmtId="0" fontId="9" fillId="10" borderId="18" xfId="0" applyFont="1" applyFill="1" applyBorder="1" applyAlignment="1">
      <alignment horizontal="left" vertical="center" wrapText="1"/>
    </xf>
    <xf numFmtId="0" fontId="9" fillId="10" borderId="75" xfId="0" applyFont="1" applyFill="1" applyBorder="1" applyAlignment="1">
      <alignment horizontal="center" vertical="center" wrapText="1"/>
    </xf>
    <xf numFmtId="0" fontId="9" fillId="10" borderId="75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75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9" fillId="10" borderId="18" xfId="0" applyFont="1" applyFill="1" applyBorder="1" applyAlignment="1">
      <alignment horizontal="center" vertical="center"/>
    </xf>
    <xf numFmtId="0" fontId="9" fillId="10" borderId="75" xfId="0" applyFont="1" applyFill="1" applyBorder="1" applyAlignment="1">
      <alignment horizontal="center" vertical="center"/>
    </xf>
    <xf numFmtId="0" fontId="11" fillId="10" borderId="52" xfId="0" applyFont="1" applyFill="1" applyBorder="1" applyAlignment="1">
      <alignment vertical="center" wrapText="1"/>
    </xf>
    <xf numFmtId="1" fontId="9" fillId="33" borderId="79" xfId="42" applyNumberFormat="1" applyFont="1" applyFill="1" applyBorder="1" applyAlignment="1">
      <alignment vertical="center" wrapText="1"/>
    </xf>
    <xf numFmtId="1" fontId="12" fillId="33" borderId="4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166" fontId="9" fillId="33" borderId="37" xfId="0" applyNumberFormat="1" applyFont="1" applyFill="1" applyBorder="1" applyAlignment="1">
      <alignment horizontal="center" vertical="center" wrapText="1"/>
    </xf>
    <xf numFmtId="166" fontId="9" fillId="33" borderId="37" xfId="0" applyNumberFormat="1" applyFont="1" applyFill="1" applyBorder="1" applyAlignment="1">
      <alignment horizontal="center" vertical="center"/>
    </xf>
    <xf numFmtId="1" fontId="12" fillId="33" borderId="37" xfId="0" applyNumberFormat="1" applyFont="1" applyFill="1" applyBorder="1" applyAlignment="1">
      <alignment horizontal="center" vertical="center"/>
    </xf>
    <xf numFmtId="1" fontId="12" fillId="33" borderId="80" xfId="0" applyNumberFormat="1" applyFont="1" applyFill="1" applyBorder="1" applyAlignment="1">
      <alignment horizontal="center"/>
    </xf>
    <xf numFmtId="1" fontId="12" fillId="33" borderId="81" xfId="0" applyNumberFormat="1" applyFont="1" applyFill="1" applyBorder="1" applyAlignment="1">
      <alignment horizontal="center"/>
    </xf>
    <xf numFmtId="0" fontId="9" fillId="34" borderId="25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 wrapText="1"/>
    </xf>
    <xf numFmtId="1" fontId="9" fillId="33" borderId="21" xfId="60" applyNumberFormat="1" applyFont="1" applyFill="1" applyBorder="1" applyAlignment="1">
      <alignment horizontal="center"/>
    </xf>
    <xf numFmtId="0" fontId="9" fillId="34" borderId="30" xfId="0" applyFont="1" applyFill="1" applyBorder="1" applyAlignment="1">
      <alignment horizontal="left" vertical="center"/>
    </xf>
    <xf numFmtId="0" fontId="9" fillId="34" borderId="4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right" vertical="center"/>
    </xf>
    <xf numFmtId="1" fontId="12" fillId="35" borderId="76" xfId="0" applyNumberFormat="1" applyFont="1" applyFill="1" applyBorder="1" applyAlignment="1">
      <alignment horizontal="right" vertical="center"/>
    </xf>
    <xf numFmtId="1" fontId="9" fillId="33" borderId="42" xfId="0" applyNumberFormat="1" applyFont="1" applyFill="1" applyBorder="1" applyAlignment="1">
      <alignment horizontal="center" wrapText="1"/>
    </xf>
    <xf numFmtId="1" fontId="12" fillId="4" borderId="39" xfId="0" applyNumberFormat="1" applyFont="1" applyFill="1" applyBorder="1" applyAlignment="1">
      <alignment vertical="center"/>
    </xf>
    <xf numFmtId="0" fontId="9" fillId="16" borderId="11" xfId="0" applyFont="1" applyFill="1" applyBorder="1" applyAlignment="1">
      <alignment vertical="center" wrapText="1"/>
    </xf>
    <xf numFmtId="0" fontId="11" fillId="16" borderId="52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1" fontId="12" fillId="4" borderId="23" xfId="0" applyNumberFormat="1" applyFont="1" applyFill="1" applyBorder="1" applyAlignment="1">
      <alignment vertical="center"/>
    </xf>
    <xf numFmtId="1" fontId="12" fillId="33" borderId="29" xfId="0" applyNumberFormat="1" applyFont="1" applyFill="1" applyBorder="1" applyAlignment="1">
      <alignment horizontal="center" vertical="center"/>
    </xf>
    <xf numFmtId="166" fontId="9" fillId="33" borderId="21" xfId="0" applyNumberFormat="1" applyFont="1" applyFill="1" applyBorder="1" applyAlignment="1">
      <alignment horizontal="center" vertical="center"/>
    </xf>
    <xf numFmtId="166" fontId="9" fillId="33" borderId="19" xfId="0" applyNumberFormat="1" applyFont="1" applyFill="1" applyBorder="1" applyAlignment="1">
      <alignment horizontal="center" vertical="center"/>
    </xf>
    <xf numFmtId="1" fontId="12" fillId="33" borderId="75" xfId="0" applyNumberFormat="1" applyFont="1" applyFill="1" applyBorder="1" applyAlignment="1">
      <alignment horizontal="center" vertical="center"/>
    </xf>
    <xf numFmtId="1" fontId="9" fillId="33" borderId="73" xfId="42" applyNumberFormat="1" applyFont="1" applyFill="1" applyBorder="1" applyAlignment="1">
      <alignment vertical="center" wrapText="1"/>
    </xf>
    <xf numFmtId="1" fontId="9" fillId="33" borderId="74" xfId="42" applyNumberFormat="1" applyFont="1" applyFill="1" applyBorder="1" applyAlignment="1">
      <alignment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16" fillId="37" borderId="39" xfId="0" applyFont="1" applyFill="1" applyBorder="1" applyAlignment="1">
      <alignment horizontal="center" vertical="center" wrapText="1"/>
    </xf>
    <xf numFmtId="9" fontId="22" fillId="37" borderId="39" xfId="0" applyNumberFormat="1" applyFont="1" applyFill="1" applyBorder="1" applyAlignment="1">
      <alignment horizontal="center" vertical="center" wrapText="1"/>
    </xf>
    <xf numFmtId="9" fontId="13" fillId="37" borderId="39" xfId="0" applyNumberFormat="1" applyFont="1" applyFill="1" applyBorder="1" applyAlignment="1">
      <alignment horizontal="center" vertical="center" wrapText="1"/>
    </xf>
    <xf numFmtId="9" fontId="13" fillId="37" borderId="40" xfId="0" applyNumberFormat="1" applyFont="1" applyFill="1" applyBorder="1" applyAlignment="1">
      <alignment horizontal="center" vertical="center" wrapText="1"/>
    </xf>
    <xf numFmtId="0" fontId="7" fillId="37" borderId="63" xfId="0" applyFont="1" applyFill="1" applyBorder="1" applyAlignment="1">
      <alignment horizontal="center" vertical="center" wrapText="1"/>
    </xf>
    <xf numFmtId="0" fontId="16" fillId="37" borderId="63" xfId="0" applyFont="1" applyFill="1" applyBorder="1" applyAlignment="1">
      <alignment horizontal="center" vertical="center" wrapText="1"/>
    </xf>
    <xf numFmtId="9" fontId="22" fillId="37" borderId="63" xfId="0" applyNumberFormat="1" applyFont="1" applyFill="1" applyBorder="1" applyAlignment="1">
      <alignment horizontal="center" vertical="center" wrapText="1"/>
    </xf>
    <xf numFmtId="9" fontId="13" fillId="37" borderId="63" xfId="0" applyNumberFormat="1" applyFont="1" applyFill="1" applyBorder="1" applyAlignment="1">
      <alignment horizontal="center" vertical="center" wrapText="1"/>
    </xf>
    <xf numFmtId="0" fontId="7" fillId="37" borderId="35" xfId="0" applyFont="1" applyFill="1" applyBorder="1" applyAlignment="1">
      <alignment horizontal="left" vertical="center" wrapText="1"/>
    </xf>
    <xf numFmtId="9" fontId="7" fillId="37" borderId="82" xfId="0" applyNumberFormat="1" applyFont="1" applyFill="1" applyBorder="1" applyAlignment="1">
      <alignment horizontal="right" vertical="center" wrapText="1"/>
    </xf>
    <xf numFmtId="0" fontId="7" fillId="37" borderId="20" xfId="0" applyFont="1" applyFill="1" applyBorder="1" applyAlignment="1">
      <alignment horizontal="left" vertical="center" wrapText="1"/>
    </xf>
    <xf numFmtId="0" fontId="7" fillId="37" borderId="56" xfId="0" applyFont="1" applyFill="1" applyBorder="1" applyAlignment="1">
      <alignment horizontal="left" vertical="center" wrapText="1"/>
    </xf>
    <xf numFmtId="0" fontId="9" fillId="33" borderId="83" xfId="0" applyFont="1" applyFill="1" applyBorder="1" applyAlignment="1">
      <alignment horizontal="left"/>
    </xf>
    <xf numFmtId="0" fontId="9" fillId="33" borderId="71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right" vertical="center" wrapText="1"/>
    </xf>
    <xf numFmtId="0" fontId="11" fillId="10" borderId="18" xfId="0" applyFont="1" applyFill="1" applyBorder="1" applyAlignment="1">
      <alignment horizontal="right" vertical="center" wrapText="1"/>
    </xf>
    <xf numFmtId="0" fontId="11" fillId="10" borderId="75" xfId="0" applyFont="1" applyFill="1" applyBorder="1" applyAlignment="1">
      <alignment horizontal="right" vertical="center" wrapText="1"/>
    </xf>
    <xf numFmtId="0" fontId="6" fillId="34" borderId="29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center"/>
    </xf>
    <xf numFmtId="0" fontId="9" fillId="33" borderId="71" xfId="52" applyFont="1" applyFill="1" applyBorder="1" applyAlignment="1">
      <alignment horizontal="center" vertical="center" wrapText="1"/>
      <protection/>
    </xf>
    <xf numFmtId="166" fontId="9" fillId="33" borderId="25" xfId="0" applyNumberFormat="1" applyFont="1" applyFill="1" applyBorder="1" applyAlignment="1">
      <alignment horizontal="center" vertical="center" wrapText="1"/>
    </xf>
    <xf numFmtId="166" fontId="9" fillId="33" borderId="25" xfId="0" applyNumberFormat="1" applyFont="1" applyFill="1" applyBorder="1" applyAlignment="1">
      <alignment horizontal="center" vertical="center"/>
    </xf>
    <xf numFmtId="0" fontId="9" fillId="33" borderId="56" xfId="52" applyFont="1" applyFill="1" applyBorder="1" applyAlignment="1">
      <alignment horizontal="center" vertical="center" wrapText="1"/>
      <protection/>
    </xf>
    <xf numFmtId="0" fontId="7" fillId="37" borderId="34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9" fontId="22" fillId="37" borderId="34" xfId="0" applyNumberFormat="1" applyFont="1" applyFill="1" applyBorder="1" applyAlignment="1">
      <alignment horizontal="center" vertical="center" wrapText="1"/>
    </xf>
    <xf numFmtId="9" fontId="13" fillId="37" borderId="34" xfId="0" applyNumberFormat="1" applyFont="1" applyFill="1" applyBorder="1" applyAlignment="1">
      <alignment horizontal="center" vertical="center" wrapText="1"/>
    </xf>
    <xf numFmtId="9" fontId="13" fillId="37" borderId="84" xfId="0" applyNumberFormat="1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left" vertical="center" wrapText="1"/>
    </xf>
    <xf numFmtId="0" fontId="9" fillId="33" borderId="72" xfId="0" applyFont="1" applyFill="1" applyBorder="1" applyAlignment="1">
      <alignment horizontal="left" vertical="center" wrapText="1"/>
    </xf>
    <xf numFmtId="0" fontId="9" fillId="33" borderId="56" xfId="0" applyFont="1" applyFill="1" applyBorder="1" applyAlignment="1">
      <alignment horizontal="left" vertical="center" wrapText="1"/>
    </xf>
    <xf numFmtId="0" fontId="9" fillId="33" borderId="70" xfId="0" applyFont="1" applyFill="1" applyBorder="1" applyAlignment="1">
      <alignment horizontal="left" vertical="center" wrapText="1"/>
    </xf>
    <xf numFmtId="1" fontId="12" fillId="33" borderId="83" xfId="0" applyNumberFormat="1" applyFont="1" applyFill="1" applyBorder="1" applyAlignment="1">
      <alignment/>
    </xf>
    <xf numFmtId="1" fontId="9" fillId="33" borderId="80" xfId="42" applyNumberFormat="1" applyFont="1" applyFill="1" applyBorder="1" applyAlignment="1">
      <alignment vertical="center" wrapText="1"/>
    </xf>
    <xf numFmtId="1" fontId="9" fillId="33" borderId="81" xfId="42" applyNumberFormat="1" applyFont="1" applyFill="1" applyBorder="1" applyAlignment="1">
      <alignment vertical="center" wrapText="1"/>
    </xf>
    <xf numFmtId="1" fontId="9" fillId="33" borderId="85" xfId="42" applyNumberFormat="1" applyFont="1" applyFill="1" applyBorder="1" applyAlignment="1">
      <alignment vertical="center" wrapText="1"/>
    </xf>
    <xf numFmtId="0" fontId="9" fillId="34" borderId="71" xfId="0" applyFont="1" applyFill="1" applyBorder="1" applyAlignment="1">
      <alignment horizontal="left"/>
    </xf>
    <xf numFmtId="2" fontId="9" fillId="33" borderId="25" xfId="0" applyNumberFormat="1" applyFont="1" applyFill="1" applyBorder="1" applyAlignment="1">
      <alignment horizontal="center" wrapText="1"/>
    </xf>
    <xf numFmtId="0" fontId="9" fillId="34" borderId="56" xfId="0" applyFont="1" applyFill="1" applyBorder="1" applyAlignment="1">
      <alignment horizontal="left"/>
    </xf>
    <xf numFmtId="0" fontId="9" fillId="34" borderId="77" xfId="0" applyFont="1" applyFill="1" applyBorder="1" applyAlignment="1">
      <alignment horizontal="left"/>
    </xf>
    <xf numFmtId="1" fontId="9" fillId="33" borderId="29" xfId="60" applyNumberFormat="1" applyFont="1" applyFill="1" applyBorder="1" applyAlignment="1">
      <alignment horizontal="center"/>
    </xf>
    <xf numFmtId="0" fontId="9" fillId="33" borderId="71" xfId="0" applyFont="1" applyFill="1" applyBorder="1" applyAlignment="1">
      <alignment horizontal="left" vertical="center"/>
    </xf>
    <xf numFmtId="0" fontId="9" fillId="33" borderId="72" xfId="0" applyFont="1" applyFill="1" applyBorder="1" applyAlignment="1">
      <alignment horizontal="left" vertical="center"/>
    </xf>
    <xf numFmtId="166" fontId="9" fillId="33" borderId="42" xfId="0" applyNumberFormat="1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left" vertical="center"/>
    </xf>
    <xf numFmtId="2" fontId="9" fillId="33" borderId="19" xfId="0" applyNumberFormat="1" applyFont="1" applyFill="1" applyBorder="1" applyAlignment="1">
      <alignment horizontal="center" vertical="center" wrapText="1"/>
    </xf>
    <xf numFmtId="0" fontId="9" fillId="33" borderId="86" xfId="0" applyFont="1" applyFill="1" applyBorder="1" applyAlignment="1">
      <alignment horizontal="left" vertical="center"/>
    </xf>
    <xf numFmtId="0" fontId="9" fillId="33" borderId="3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166" fontId="9" fillId="33" borderId="62" xfId="0" applyNumberFormat="1" applyFont="1" applyFill="1" applyBorder="1" applyAlignment="1">
      <alignment horizontal="center" vertical="center" wrapText="1"/>
    </xf>
    <xf numFmtId="1" fontId="12" fillId="33" borderId="62" xfId="0" applyNumberFormat="1" applyFont="1" applyFill="1" applyBorder="1" applyAlignment="1">
      <alignment horizontal="center"/>
    </xf>
    <xf numFmtId="1" fontId="12" fillId="33" borderId="87" xfId="0" applyNumberFormat="1" applyFont="1" applyFill="1" applyBorder="1" applyAlignment="1">
      <alignment/>
    </xf>
    <xf numFmtId="1" fontId="12" fillId="33" borderId="82" xfId="0" applyNumberFormat="1" applyFont="1" applyFill="1" applyBorder="1" applyAlignment="1">
      <alignment/>
    </xf>
    <xf numFmtId="0" fontId="0" fillId="10" borderId="11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right" vertical="center" wrapText="1"/>
    </xf>
    <xf numFmtId="0" fontId="0" fillId="10" borderId="75" xfId="0" applyFill="1" applyBorder="1" applyAlignment="1">
      <alignment vertical="center"/>
    </xf>
    <xf numFmtId="0" fontId="0" fillId="10" borderId="75" xfId="0" applyFill="1" applyBorder="1" applyAlignment="1">
      <alignment horizontal="right" vertical="center" wrapText="1"/>
    </xf>
    <xf numFmtId="1" fontId="9" fillId="33" borderId="15" xfId="42" applyNumberFormat="1" applyFont="1" applyFill="1" applyBorder="1" applyAlignment="1">
      <alignment horizontal="right" wrapText="1"/>
    </xf>
    <xf numFmtId="1" fontId="9" fillId="33" borderId="16" xfId="42" applyNumberFormat="1" applyFont="1" applyFill="1" applyBorder="1" applyAlignment="1">
      <alignment horizontal="right" wrapText="1"/>
    </xf>
    <xf numFmtId="1" fontId="12" fillId="33" borderId="17" xfId="0" applyNumberFormat="1" applyFont="1" applyFill="1" applyBorder="1" applyAlignment="1">
      <alignment horizontal="right"/>
    </xf>
    <xf numFmtId="1" fontId="9" fillId="33" borderId="22" xfId="42" applyNumberFormat="1" applyFont="1" applyFill="1" applyBorder="1" applyAlignment="1">
      <alignment horizontal="right" wrapText="1"/>
    </xf>
    <xf numFmtId="1" fontId="9" fillId="33" borderId="23" xfId="42" applyNumberFormat="1" applyFont="1" applyFill="1" applyBorder="1" applyAlignment="1">
      <alignment horizontal="right" wrapText="1"/>
    </xf>
    <xf numFmtId="1" fontId="12" fillId="33" borderId="83" xfId="0" applyNumberFormat="1" applyFont="1" applyFill="1" applyBorder="1" applyAlignment="1">
      <alignment horizontal="right"/>
    </xf>
    <xf numFmtId="1" fontId="9" fillId="33" borderId="15" xfId="42" applyNumberFormat="1" applyFont="1" applyFill="1" applyBorder="1" applyAlignment="1">
      <alignment wrapText="1"/>
    </xf>
    <xf numFmtId="1" fontId="9" fillId="33" borderId="16" xfId="42" applyNumberFormat="1" applyFont="1" applyFill="1" applyBorder="1" applyAlignment="1">
      <alignment wrapText="1"/>
    </xf>
    <xf numFmtId="1" fontId="12" fillId="33" borderId="16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10" borderId="11" xfId="0" applyFill="1" applyBorder="1" applyAlignment="1">
      <alignment/>
    </xf>
    <xf numFmtId="0" fontId="0" fillId="10" borderId="75" xfId="0" applyFill="1" applyBorder="1" applyAlignment="1">
      <alignment/>
    </xf>
    <xf numFmtId="0" fontId="9" fillId="10" borderId="11" xfId="0" applyFont="1" applyFill="1" applyBorder="1" applyAlignment="1">
      <alignment horizontal="left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vertical="center" wrapText="1"/>
    </xf>
    <xf numFmtId="9" fontId="7" fillId="37" borderId="63" xfId="0" applyNumberFormat="1" applyFont="1" applyFill="1" applyBorder="1" applyAlignment="1">
      <alignment horizontal="center" vertical="center" wrapText="1"/>
    </xf>
    <xf numFmtId="1" fontId="12" fillId="4" borderId="16" xfId="0" applyNumberFormat="1" applyFont="1" applyFill="1" applyBorder="1" applyAlignment="1">
      <alignment horizontal="right"/>
    </xf>
    <xf numFmtId="1" fontId="12" fillId="4" borderId="35" xfId="0" applyNumberFormat="1" applyFont="1" applyFill="1" applyBorder="1" applyAlignment="1">
      <alignment horizontal="right"/>
    </xf>
    <xf numFmtId="1" fontId="9" fillId="33" borderId="64" xfId="42" applyNumberFormat="1" applyFont="1" applyFill="1" applyBorder="1" applyAlignment="1">
      <alignment horizontal="right" wrapText="1"/>
    </xf>
    <xf numFmtId="1" fontId="9" fillId="33" borderId="35" xfId="42" applyNumberFormat="1" applyFont="1" applyFill="1" applyBorder="1" applyAlignment="1">
      <alignment horizontal="right" wrapText="1"/>
    </xf>
    <xf numFmtId="1" fontId="12" fillId="33" borderId="82" xfId="0" applyNumberFormat="1" applyFont="1" applyFill="1" applyBorder="1" applyAlignment="1">
      <alignment horizontal="right"/>
    </xf>
    <xf numFmtId="1" fontId="9" fillId="33" borderId="79" xfId="42" applyNumberFormat="1" applyFont="1" applyFill="1" applyBorder="1" applyAlignment="1">
      <alignment horizontal="right" wrapText="1"/>
    </xf>
    <xf numFmtId="1" fontId="9" fillId="33" borderId="63" xfId="42" applyNumberFormat="1" applyFont="1" applyFill="1" applyBorder="1" applyAlignment="1">
      <alignment horizontal="right" wrapText="1"/>
    </xf>
    <xf numFmtId="1" fontId="12" fillId="4" borderId="63" xfId="0" applyNumberFormat="1" applyFont="1" applyFill="1" applyBorder="1" applyAlignment="1">
      <alignment horizontal="right"/>
    </xf>
    <xf numFmtId="1" fontId="12" fillId="33" borderId="88" xfId="0" applyNumberFormat="1" applyFont="1" applyFill="1" applyBorder="1" applyAlignment="1">
      <alignment horizontal="right"/>
    </xf>
    <xf numFmtId="1" fontId="12" fillId="4" borderId="23" xfId="0" applyNumberFormat="1" applyFont="1" applyFill="1" applyBorder="1" applyAlignment="1">
      <alignment horizontal="right"/>
    </xf>
    <xf numFmtId="1" fontId="9" fillId="33" borderId="41" xfId="42" applyNumberFormat="1" applyFont="1" applyFill="1" applyBorder="1" applyAlignment="1">
      <alignment horizontal="right" wrapText="1"/>
    </xf>
    <xf numFmtId="1" fontId="9" fillId="33" borderId="62" xfId="42" applyNumberFormat="1" applyFont="1" applyFill="1" applyBorder="1" applyAlignment="1">
      <alignment horizontal="right" wrapText="1"/>
    </xf>
    <xf numFmtId="1" fontId="12" fillId="4" borderId="62" xfId="0" applyNumberFormat="1" applyFont="1" applyFill="1" applyBorder="1" applyAlignment="1">
      <alignment horizontal="right"/>
    </xf>
    <xf numFmtId="1" fontId="12" fillId="33" borderId="87" xfId="0" applyNumberFormat="1" applyFont="1" applyFill="1" applyBorder="1" applyAlignment="1">
      <alignment horizontal="right"/>
    </xf>
    <xf numFmtId="0" fontId="11" fillId="38" borderId="52" xfId="0" applyFont="1" applyFill="1" applyBorder="1" applyAlignment="1">
      <alignment horizontal="left" vertical="center"/>
    </xf>
    <xf numFmtId="0" fontId="11" fillId="38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vertical="center" wrapText="1"/>
    </xf>
    <xf numFmtId="0" fontId="11" fillId="38" borderId="18" xfId="0" applyFont="1" applyFill="1" applyBorder="1" applyAlignment="1">
      <alignment horizontal="left" vertical="center"/>
    </xf>
    <xf numFmtId="0" fontId="9" fillId="38" borderId="75" xfId="0" applyFont="1" applyFill="1" applyBorder="1" applyAlignment="1">
      <alignment horizontal="right" vertical="center" wrapText="1"/>
    </xf>
    <xf numFmtId="0" fontId="11" fillId="38" borderId="75" xfId="0" applyFont="1" applyFill="1" applyBorder="1" applyAlignment="1">
      <alignment horizontal="center" vertical="center" wrapText="1"/>
    </xf>
    <xf numFmtId="0" fontId="9" fillId="38" borderId="75" xfId="0" applyFont="1" applyFill="1" applyBorder="1" applyAlignment="1">
      <alignment vertical="center" wrapText="1"/>
    </xf>
    <xf numFmtId="0" fontId="11" fillId="39" borderId="52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vertical="center" wrapText="1"/>
    </xf>
    <xf numFmtId="0" fontId="11" fillId="39" borderId="11" xfId="0" applyFont="1" applyFill="1" applyBorder="1" applyAlignment="1">
      <alignment vertical="center" wrapText="1"/>
    </xf>
    <xf numFmtId="0" fontId="11" fillId="39" borderId="18" xfId="0" applyFont="1" applyFill="1" applyBorder="1" applyAlignment="1">
      <alignment horizontal="left" vertical="center"/>
    </xf>
    <xf numFmtId="0" fontId="9" fillId="39" borderId="75" xfId="0" applyFont="1" applyFill="1" applyBorder="1" applyAlignment="1">
      <alignment horizontal="center" vertical="center" wrapText="1"/>
    </xf>
    <xf numFmtId="0" fontId="9" fillId="39" borderId="75" xfId="0" applyFont="1" applyFill="1" applyBorder="1" applyAlignment="1">
      <alignment vertical="center" wrapText="1"/>
    </xf>
    <xf numFmtId="0" fontId="7" fillId="40" borderId="86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16" fillId="40" borderId="37" xfId="0" applyFont="1" applyFill="1" applyBorder="1" applyAlignment="1">
      <alignment horizontal="center" vertical="center" wrapText="1"/>
    </xf>
    <xf numFmtId="9" fontId="7" fillId="40" borderId="38" xfId="0" applyNumberFormat="1" applyFont="1" applyFill="1" applyBorder="1" applyAlignment="1">
      <alignment horizontal="center" vertical="center" wrapText="1"/>
    </xf>
    <xf numFmtId="9" fontId="7" fillId="40" borderId="39" xfId="0" applyNumberFormat="1" applyFont="1" applyFill="1" applyBorder="1" applyAlignment="1">
      <alignment horizontal="center" vertical="center" wrapText="1"/>
    </xf>
    <xf numFmtId="9" fontId="13" fillId="40" borderId="39" xfId="0" applyNumberFormat="1" applyFont="1" applyFill="1" applyBorder="1" applyAlignment="1">
      <alignment horizontal="center" vertical="center" wrapText="1"/>
    </xf>
    <xf numFmtId="9" fontId="13" fillId="40" borderId="40" xfId="0" applyNumberFormat="1" applyFont="1" applyFill="1" applyBorder="1" applyAlignment="1">
      <alignment horizontal="center" vertical="center" wrapText="1"/>
    </xf>
    <xf numFmtId="0" fontId="7" fillId="40" borderId="35" xfId="0" applyFont="1" applyFill="1" applyBorder="1" applyAlignment="1">
      <alignment horizontal="left" vertical="center" wrapText="1"/>
    </xf>
    <xf numFmtId="9" fontId="7" fillId="40" borderId="82" xfId="0" applyNumberFormat="1" applyFont="1" applyFill="1" applyBorder="1" applyAlignment="1">
      <alignment horizontal="right" vertical="center" wrapText="1"/>
    </xf>
    <xf numFmtId="0" fontId="7" fillId="40" borderId="20" xfId="0" applyFont="1" applyFill="1" applyBorder="1" applyAlignment="1">
      <alignment horizontal="left" vertical="center" wrapText="1"/>
    </xf>
    <xf numFmtId="0" fontId="7" fillId="40" borderId="56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1" fontId="12" fillId="4" borderId="16" xfId="0" applyNumberFormat="1" applyFont="1" applyFill="1" applyBorder="1" applyAlignment="1">
      <alignment vertical="center"/>
    </xf>
    <xf numFmtId="1" fontId="12" fillId="33" borderId="17" xfId="0" applyNumberFormat="1" applyFont="1" applyFill="1" applyBorder="1" applyAlignment="1">
      <alignment vertical="center"/>
    </xf>
    <xf numFmtId="1" fontId="12" fillId="33" borderId="83" xfId="0" applyNumberFormat="1" applyFont="1" applyFill="1" applyBorder="1" applyAlignment="1">
      <alignment vertical="center"/>
    </xf>
    <xf numFmtId="1" fontId="12" fillId="41" borderId="23" xfId="0" applyNumberFormat="1" applyFont="1" applyFill="1" applyBorder="1" applyAlignment="1">
      <alignment/>
    </xf>
    <xf numFmtId="1" fontId="12" fillId="2" borderId="16" xfId="0" applyNumberFormat="1" applyFont="1" applyFill="1" applyBorder="1" applyAlignment="1">
      <alignment/>
    </xf>
    <xf numFmtId="1" fontId="12" fillId="2" borderId="23" xfId="0" applyNumberFormat="1" applyFont="1" applyFill="1" applyBorder="1" applyAlignment="1">
      <alignment/>
    </xf>
    <xf numFmtId="1" fontId="12" fillId="13" borderId="16" xfId="0" applyNumberFormat="1" applyFont="1" applyFill="1" applyBorder="1" applyAlignment="1">
      <alignment/>
    </xf>
    <xf numFmtId="1" fontId="12" fillId="13" borderId="23" xfId="0" applyNumberFormat="1" applyFont="1" applyFill="1" applyBorder="1" applyAlignment="1">
      <alignment/>
    </xf>
    <xf numFmtId="1" fontId="12" fillId="13" borderId="62" xfId="0" applyNumberFormat="1" applyFont="1" applyFill="1" applyBorder="1" applyAlignment="1">
      <alignment/>
    </xf>
    <xf numFmtId="1" fontId="12" fillId="13" borderId="34" xfId="0" applyNumberFormat="1" applyFont="1" applyFill="1" applyBorder="1" applyAlignment="1">
      <alignment/>
    </xf>
    <xf numFmtId="1" fontId="12" fillId="13" borderId="74" xfId="0" applyNumberFormat="1" applyFont="1" applyFill="1" applyBorder="1" applyAlignment="1">
      <alignment/>
    </xf>
    <xf numFmtId="1" fontId="12" fillId="13" borderId="39" xfId="0" applyNumberFormat="1" applyFont="1" applyFill="1" applyBorder="1" applyAlignment="1">
      <alignment vertical="center"/>
    </xf>
    <xf numFmtId="1" fontId="12" fillId="2" borderId="62" xfId="0" applyNumberFormat="1" applyFont="1" applyFill="1" applyBorder="1" applyAlignment="1">
      <alignment/>
    </xf>
    <xf numFmtId="1" fontId="12" fillId="2" borderId="35" xfId="0" applyNumberFormat="1" applyFont="1" applyFill="1" applyBorder="1" applyAlignment="1">
      <alignment/>
    </xf>
    <xf numFmtId="1" fontId="12" fillId="2" borderId="23" xfId="0" applyNumberFormat="1" applyFont="1" applyFill="1" applyBorder="1" applyAlignment="1">
      <alignment vertical="center"/>
    </xf>
    <xf numFmtId="1" fontId="12" fillId="2" borderId="63" xfId="0" applyNumberFormat="1" applyFont="1" applyFill="1" applyBorder="1" applyAlignment="1">
      <alignment vertical="center"/>
    </xf>
    <xf numFmtId="1" fontId="12" fillId="2" borderId="63" xfId="0" applyNumberFormat="1" applyFont="1" applyFill="1" applyBorder="1" applyAlignment="1">
      <alignment/>
    </xf>
    <xf numFmtId="1" fontId="12" fillId="2" borderId="39" xfId="0" applyNumberFormat="1" applyFont="1" applyFill="1" applyBorder="1" applyAlignment="1">
      <alignment/>
    </xf>
    <xf numFmtId="1" fontId="12" fillId="2" borderId="39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35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1" fontId="12" fillId="2" borderId="16" xfId="0" applyNumberFormat="1" applyFont="1" applyFill="1" applyBorder="1" applyAlignment="1">
      <alignment horizontal="right"/>
    </xf>
    <xf numFmtId="1" fontId="12" fillId="2" borderId="23" xfId="0" applyNumberFormat="1" applyFont="1" applyFill="1" applyBorder="1" applyAlignment="1">
      <alignment horizontal="right"/>
    </xf>
    <xf numFmtId="0" fontId="9" fillId="2" borderId="39" xfId="0" applyFont="1" applyFill="1" applyBorder="1" applyAlignment="1">
      <alignment vertical="center"/>
    </xf>
    <xf numFmtId="1" fontId="12" fillId="2" borderId="16" xfId="0" applyNumberFormat="1" applyFont="1" applyFill="1" applyBorder="1" applyAlignment="1">
      <alignment vertical="center"/>
    </xf>
    <xf numFmtId="1" fontId="12" fillId="41" borderId="16" xfId="0" applyNumberFormat="1" applyFont="1" applyFill="1" applyBorder="1" applyAlignment="1">
      <alignment horizontal="right"/>
    </xf>
    <xf numFmtId="1" fontId="12" fillId="2" borderId="34" xfId="0" applyNumberFormat="1" applyFont="1" applyFill="1" applyBorder="1" applyAlignment="1">
      <alignment/>
    </xf>
    <xf numFmtId="1" fontId="12" fillId="33" borderId="89" xfId="0" applyNumberFormat="1" applyFont="1" applyFill="1" applyBorder="1" applyAlignment="1">
      <alignment/>
    </xf>
    <xf numFmtId="0" fontId="9" fillId="34" borderId="42" xfId="0" applyFont="1" applyFill="1" applyBorder="1" applyAlignment="1">
      <alignment horizontal="left"/>
    </xf>
    <xf numFmtId="1" fontId="9" fillId="33" borderId="74" xfId="42" applyNumberFormat="1" applyFont="1" applyFill="1" applyBorder="1" applyAlignment="1">
      <alignment horizontal="center" vertical="center" wrapText="1"/>
    </xf>
    <xf numFmtId="1" fontId="9" fillId="33" borderId="90" xfId="42" applyNumberFormat="1" applyFont="1" applyFill="1" applyBorder="1" applyAlignment="1">
      <alignment horizontal="center" vertical="center" wrapText="1"/>
    </xf>
    <xf numFmtId="1" fontId="9" fillId="33" borderId="73" xfId="42" applyNumberFormat="1" applyFont="1" applyFill="1" applyBorder="1" applyAlignment="1">
      <alignment horizontal="center" vertical="center" wrapText="1"/>
    </xf>
    <xf numFmtId="1" fontId="9" fillId="33" borderId="91" xfId="42" applyNumberFormat="1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" fontId="9" fillId="33" borderId="47" xfId="0" applyNumberFormat="1" applyFont="1" applyFill="1" applyBorder="1" applyAlignment="1">
      <alignment horizontal="center" vertical="center" wrapText="1"/>
    </xf>
    <xf numFmtId="1" fontId="9" fillId="33" borderId="27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9" fillId="10" borderId="75" xfId="0" applyFont="1" applyFill="1" applyBorder="1" applyAlignment="1">
      <alignment horizontal="right" vertical="center" wrapText="1"/>
    </xf>
    <xf numFmtId="0" fontId="9" fillId="10" borderId="78" xfId="0" applyFont="1" applyFill="1" applyBorder="1" applyAlignment="1">
      <alignment horizontal="right" vertical="center" wrapText="1"/>
    </xf>
    <xf numFmtId="0" fontId="11" fillId="10" borderId="52" xfId="0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left" vertical="center" wrapText="1"/>
    </xf>
    <xf numFmtId="0" fontId="11" fillId="10" borderId="50" xfId="0" applyFont="1" applyFill="1" applyBorder="1" applyAlignment="1">
      <alignment horizontal="left" vertical="center" wrapText="1"/>
    </xf>
    <xf numFmtId="0" fontId="11" fillId="10" borderId="0" xfId="0" applyFont="1" applyFill="1" applyBorder="1" applyAlignment="1">
      <alignment horizontal="left" vertical="center" wrapText="1"/>
    </xf>
    <xf numFmtId="0" fontId="11" fillId="10" borderId="18" xfId="0" applyFont="1" applyFill="1" applyBorder="1" applyAlignment="1">
      <alignment horizontal="left" vertical="center" wrapText="1"/>
    </xf>
    <xf numFmtId="0" fontId="11" fillId="10" borderId="75" xfId="0" applyFont="1" applyFill="1" applyBorder="1" applyAlignment="1">
      <alignment horizontal="left" vertical="center" wrapText="1"/>
    </xf>
    <xf numFmtId="0" fontId="7" fillId="37" borderId="20" xfId="0" applyFont="1" applyFill="1" applyBorder="1" applyAlignment="1">
      <alignment horizontal="left" vertical="center" wrapText="1"/>
    </xf>
    <xf numFmtId="0" fontId="8" fillId="37" borderId="35" xfId="0" applyFont="1" applyFill="1" applyBorder="1" applyAlignment="1">
      <alignment horizontal="left" vertical="center" wrapText="1"/>
    </xf>
    <xf numFmtId="0" fontId="8" fillId="37" borderId="82" xfId="0" applyFont="1" applyFill="1" applyBorder="1" applyAlignment="1">
      <alignment horizontal="left" vertical="center" wrapText="1"/>
    </xf>
    <xf numFmtId="0" fontId="7" fillId="37" borderId="35" xfId="0" applyFont="1" applyFill="1" applyBorder="1" applyAlignment="1">
      <alignment horizontal="left" vertical="center" wrapText="1"/>
    </xf>
    <xf numFmtId="1" fontId="12" fillId="2" borderId="74" xfId="0" applyNumberFormat="1" applyFont="1" applyFill="1" applyBorder="1" applyAlignment="1">
      <alignment horizontal="center" vertical="center"/>
    </xf>
    <xf numFmtId="1" fontId="12" fillId="2" borderId="90" xfId="0" applyNumberFormat="1" applyFont="1" applyFill="1" applyBorder="1" applyAlignment="1">
      <alignment horizontal="center" vertical="center"/>
    </xf>
    <xf numFmtId="1" fontId="12" fillId="33" borderId="92" xfId="0" applyNumberFormat="1" applyFont="1" applyFill="1" applyBorder="1" applyAlignment="1">
      <alignment horizontal="center" vertical="center"/>
    </xf>
    <xf numFmtId="1" fontId="12" fillId="33" borderId="84" xfId="0" applyNumberFormat="1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12" fillId="36" borderId="11" xfId="0" applyNumberFormat="1" applyFont="1" applyFill="1" applyBorder="1" applyAlignment="1">
      <alignment horizontal="right" vertical="center"/>
    </xf>
    <xf numFmtId="1" fontId="12" fillId="36" borderId="76" xfId="0" applyNumberFormat="1" applyFont="1" applyFill="1" applyBorder="1" applyAlignment="1">
      <alignment horizontal="right" vertical="center"/>
    </xf>
    <xf numFmtId="0" fontId="9" fillId="10" borderId="0" xfId="0" applyFont="1" applyFill="1" applyBorder="1" applyAlignment="1">
      <alignment horizontal="right" vertical="center"/>
    </xf>
    <xf numFmtId="0" fontId="9" fillId="10" borderId="77" xfId="0" applyFont="1" applyFill="1" applyBorder="1" applyAlignment="1">
      <alignment horizontal="right" vertical="center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1" fontId="12" fillId="36" borderId="75" xfId="0" applyNumberFormat="1" applyFont="1" applyFill="1" applyBorder="1" applyAlignment="1">
      <alignment horizontal="right" vertical="center"/>
    </xf>
    <xf numFmtId="1" fontId="12" fillId="36" borderId="78" xfId="0" applyNumberFormat="1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19" fillId="36" borderId="36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86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right" vertical="center" wrapText="1"/>
    </xf>
    <xf numFmtId="0" fontId="9" fillId="10" borderId="77" xfId="0" applyFont="1" applyFill="1" applyBorder="1" applyAlignment="1">
      <alignment horizontal="right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right" vertical="center"/>
    </xf>
    <xf numFmtId="0" fontId="9" fillId="10" borderId="75" xfId="0" applyFont="1" applyFill="1" applyBorder="1" applyAlignment="1">
      <alignment horizontal="right" vertical="center"/>
    </xf>
    <xf numFmtId="0" fontId="9" fillId="10" borderId="78" xfId="0" applyFont="1" applyFill="1" applyBorder="1" applyAlignment="1">
      <alignment horizontal="right" vertical="center"/>
    </xf>
    <xf numFmtId="0" fontId="0" fillId="0" borderId="75" xfId="0" applyBorder="1" applyAlignment="1">
      <alignment horizontal="right" vertical="center" wrapText="1"/>
    </xf>
    <xf numFmtId="0" fontId="0" fillId="0" borderId="78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77" xfId="0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1" fillId="13" borderId="36" xfId="0" applyFont="1" applyFill="1" applyBorder="1" applyAlignment="1">
      <alignment horizontal="center" vertical="center" wrapText="1"/>
    </xf>
    <xf numFmtId="0" fontId="17" fillId="13" borderId="10" xfId="0" applyFont="1" applyFill="1" applyBorder="1" applyAlignment="1">
      <alignment horizontal="center" vertical="center" wrapText="1"/>
    </xf>
    <xf numFmtId="0" fontId="17" fillId="13" borderId="86" xfId="0" applyFont="1" applyFill="1" applyBorder="1" applyAlignment="1">
      <alignment horizontal="center" vertical="center" wrapText="1"/>
    </xf>
    <xf numFmtId="0" fontId="11" fillId="13" borderId="36" xfId="0" applyFont="1" applyFill="1" applyBorder="1" applyAlignment="1">
      <alignment horizontal="center" vertical="center"/>
    </xf>
    <xf numFmtId="0" fontId="18" fillId="13" borderId="10" xfId="0" applyFont="1" applyFill="1" applyBorder="1" applyAlignment="1">
      <alignment horizontal="center"/>
    </xf>
    <xf numFmtId="0" fontId="18" fillId="13" borderId="86" xfId="0" applyFont="1" applyFill="1" applyBorder="1" applyAlignment="1">
      <alignment horizontal="center"/>
    </xf>
    <xf numFmtId="0" fontId="11" fillId="36" borderId="36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6" borderId="86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right" vertical="center"/>
    </xf>
    <xf numFmtId="0" fontId="9" fillId="36" borderId="76" xfId="0" applyFont="1" applyFill="1" applyBorder="1" applyAlignment="1">
      <alignment horizontal="right" vertical="center"/>
    </xf>
    <xf numFmtId="0" fontId="6" fillId="34" borderId="47" xfId="0" applyFont="1" applyFill="1" applyBorder="1" applyAlignment="1">
      <alignment horizontal="center" wrapText="1"/>
    </xf>
    <xf numFmtId="1" fontId="12" fillId="36" borderId="0" xfId="0" applyNumberFormat="1" applyFont="1" applyFill="1" applyBorder="1" applyAlignment="1">
      <alignment horizontal="right" vertical="center"/>
    </xf>
    <xf numFmtId="1" fontId="12" fillId="36" borderId="77" xfId="0" applyNumberFormat="1" applyFont="1" applyFill="1" applyBorder="1" applyAlignment="1">
      <alignment horizontal="right" vertical="center"/>
    </xf>
    <xf numFmtId="0" fontId="11" fillId="36" borderId="52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left" vertical="center" wrapText="1"/>
    </xf>
    <xf numFmtId="0" fontId="11" fillId="36" borderId="18" xfId="0" applyFont="1" applyFill="1" applyBorder="1" applyAlignment="1">
      <alignment horizontal="left" vertical="center" wrapText="1"/>
    </xf>
    <xf numFmtId="0" fontId="11" fillId="36" borderId="75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/>
    </xf>
    <xf numFmtId="1" fontId="12" fillId="35" borderId="11" xfId="0" applyNumberFormat="1" applyFont="1" applyFill="1" applyBorder="1" applyAlignment="1">
      <alignment horizontal="right" vertical="center"/>
    </xf>
    <xf numFmtId="1" fontId="12" fillId="35" borderId="76" xfId="0" applyNumberFormat="1" applyFont="1" applyFill="1" applyBorder="1" applyAlignment="1">
      <alignment horizontal="right" vertical="center"/>
    </xf>
    <xf numFmtId="0" fontId="15" fillId="13" borderId="36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86" xfId="0" applyFont="1" applyFill="1" applyBorder="1" applyAlignment="1">
      <alignment horizontal="center" vertical="center" wrapText="1"/>
    </xf>
    <xf numFmtId="0" fontId="11" fillId="10" borderId="52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76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75" xfId="0" applyFont="1" applyFill="1" applyBorder="1" applyAlignment="1">
      <alignment horizontal="center" vertical="center" wrapText="1"/>
    </xf>
    <xf numFmtId="0" fontId="11" fillId="10" borderId="78" xfId="0" applyFont="1" applyFill="1" applyBorder="1" applyAlignment="1">
      <alignment horizontal="center" vertical="center" wrapText="1"/>
    </xf>
    <xf numFmtId="1" fontId="12" fillId="10" borderId="11" xfId="0" applyNumberFormat="1" applyFont="1" applyFill="1" applyBorder="1" applyAlignment="1">
      <alignment horizontal="right" vertical="center"/>
    </xf>
    <xf numFmtId="1" fontId="12" fillId="10" borderId="76" xfId="0" applyNumberFormat="1" applyFont="1" applyFill="1" applyBorder="1" applyAlignment="1">
      <alignment horizontal="right" vertical="center"/>
    </xf>
    <xf numFmtId="1" fontId="12" fillId="10" borderId="75" xfId="0" applyNumberFormat="1" applyFont="1" applyFill="1" applyBorder="1" applyAlignment="1">
      <alignment horizontal="right" vertical="center"/>
    </xf>
    <xf numFmtId="1" fontId="12" fillId="10" borderId="78" xfId="0" applyNumberFormat="1" applyFont="1" applyFill="1" applyBorder="1" applyAlignment="1">
      <alignment horizontal="right" vertical="center"/>
    </xf>
    <xf numFmtId="1" fontId="12" fillId="35" borderId="75" xfId="0" applyNumberFormat="1" applyFont="1" applyFill="1" applyBorder="1" applyAlignment="1">
      <alignment horizontal="center" vertical="center" wrapText="1"/>
    </xf>
    <xf numFmtId="1" fontId="12" fillId="35" borderId="78" xfId="0" applyNumberFormat="1" applyFont="1" applyFill="1" applyBorder="1" applyAlignment="1">
      <alignment horizontal="center" vertical="center" wrapText="1"/>
    </xf>
    <xf numFmtId="0" fontId="9" fillId="35" borderId="75" xfId="0" applyFont="1" applyFill="1" applyBorder="1" applyAlignment="1">
      <alignment horizontal="right" vertical="center"/>
    </xf>
    <xf numFmtId="0" fontId="9" fillId="35" borderId="78" xfId="0" applyFont="1" applyFill="1" applyBorder="1" applyAlignment="1">
      <alignment horizontal="right" vertical="center"/>
    </xf>
    <xf numFmtId="0" fontId="11" fillId="13" borderId="52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1" fillId="13" borderId="18" xfId="0" applyFont="1" applyFill="1" applyBorder="1" applyAlignment="1">
      <alignment horizontal="left" vertical="center" wrapText="1"/>
    </xf>
    <xf numFmtId="0" fontId="11" fillId="13" borderId="75" xfId="0" applyFont="1" applyFill="1" applyBorder="1" applyAlignment="1">
      <alignment horizontal="left" vertical="center" wrapText="1"/>
    </xf>
    <xf numFmtId="1" fontId="12" fillId="35" borderId="11" xfId="0" applyNumberFormat="1" applyFont="1" applyFill="1" applyBorder="1" applyAlignment="1">
      <alignment horizontal="right" vertical="center" wrapText="1"/>
    </xf>
    <xf numFmtId="1" fontId="12" fillId="35" borderId="76" xfId="0" applyNumberFormat="1" applyFont="1" applyFill="1" applyBorder="1" applyAlignment="1">
      <alignment horizontal="right" vertical="center" wrapText="1"/>
    </xf>
    <xf numFmtId="1" fontId="12" fillId="35" borderId="75" xfId="0" applyNumberFormat="1" applyFont="1" applyFill="1" applyBorder="1" applyAlignment="1">
      <alignment horizontal="right" vertical="center" wrapText="1"/>
    </xf>
    <xf numFmtId="1" fontId="12" fillId="35" borderId="78" xfId="0" applyNumberFormat="1" applyFont="1" applyFill="1" applyBorder="1" applyAlignment="1">
      <alignment horizontal="right" vertical="center" wrapText="1"/>
    </xf>
    <xf numFmtId="0" fontId="11" fillId="10" borderId="18" xfId="0" applyFont="1" applyFill="1" applyBorder="1" applyAlignment="1">
      <alignment horizontal="right" vertical="center" wrapText="1"/>
    </xf>
    <xf numFmtId="0" fontId="11" fillId="10" borderId="75" xfId="0" applyFont="1" applyFill="1" applyBorder="1" applyAlignment="1">
      <alignment horizontal="right" vertical="center" wrapText="1"/>
    </xf>
    <xf numFmtId="0" fontId="11" fillId="10" borderId="78" xfId="0" applyFont="1" applyFill="1" applyBorder="1" applyAlignment="1">
      <alignment horizontal="right" vertical="center" wrapText="1"/>
    </xf>
    <xf numFmtId="0" fontId="9" fillId="13" borderId="11" xfId="0" applyFont="1" applyFill="1" applyBorder="1" applyAlignment="1">
      <alignment horizontal="right" vertical="center" wrapText="1"/>
    </xf>
    <xf numFmtId="0" fontId="9" fillId="13" borderId="76" xfId="0" applyFont="1" applyFill="1" applyBorder="1" applyAlignment="1">
      <alignment horizontal="right" vertical="center" wrapText="1"/>
    </xf>
    <xf numFmtId="0" fontId="9" fillId="13" borderId="75" xfId="0" applyFont="1" applyFill="1" applyBorder="1" applyAlignment="1">
      <alignment horizontal="right" vertical="center" wrapText="1"/>
    </xf>
    <xf numFmtId="0" fontId="9" fillId="13" borderId="78" xfId="0" applyFont="1" applyFill="1" applyBorder="1" applyAlignment="1">
      <alignment horizontal="right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164" fontId="6" fillId="33" borderId="47" xfId="42" applyFont="1" applyFill="1" applyBorder="1" applyAlignment="1">
      <alignment horizontal="center" vertical="center" wrapText="1"/>
    </xf>
    <xf numFmtId="164" fontId="6" fillId="33" borderId="27" xfId="42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0" fillId="10" borderId="77" xfId="0" applyFill="1" applyBorder="1" applyAlignment="1">
      <alignment/>
    </xf>
    <xf numFmtId="0" fontId="9" fillId="10" borderId="11" xfId="0" applyFont="1" applyFill="1" applyBorder="1" applyAlignment="1">
      <alignment horizontal="right" vertical="center"/>
    </xf>
    <xf numFmtId="0" fontId="9" fillId="10" borderId="76" xfId="0" applyFont="1" applyFill="1" applyBorder="1" applyAlignment="1">
      <alignment horizontal="right" vertical="center"/>
    </xf>
    <xf numFmtId="0" fontId="11" fillId="10" borderId="52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9" fillId="33" borderId="27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27" xfId="0" applyNumberFormat="1" applyFont="1" applyFill="1" applyBorder="1" applyAlignment="1">
      <alignment horizontal="center" vertical="center"/>
    </xf>
    <xf numFmtId="0" fontId="9" fillId="33" borderId="47" xfId="52" applyFont="1" applyFill="1" applyBorder="1" applyAlignment="1">
      <alignment horizontal="center" vertical="center" wrapText="1"/>
      <protection/>
    </xf>
    <xf numFmtId="0" fontId="9" fillId="33" borderId="27" xfId="52" applyFont="1" applyFill="1" applyBorder="1" applyAlignment="1">
      <alignment horizontal="center" vertical="center" wrapText="1"/>
      <protection/>
    </xf>
    <xf numFmtId="166" fontId="9" fillId="33" borderId="47" xfId="0" applyNumberFormat="1" applyFont="1" applyFill="1" applyBorder="1" applyAlignment="1">
      <alignment horizontal="center" vertical="center" wrapText="1"/>
    </xf>
    <xf numFmtId="166" fontId="9" fillId="33" borderId="27" xfId="0" applyNumberFormat="1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11" fillId="36" borderId="18" xfId="0" applyFont="1" applyFill="1" applyBorder="1" applyAlignment="1">
      <alignment horizontal="center" vertical="center"/>
    </xf>
    <xf numFmtId="0" fontId="11" fillId="36" borderId="75" xfId="0" applyFont="1" applyFill="1" applyBorder="1" applyAlignment="1">
      <alignment horizontal="center" vertical="center"/>
    </xf>
    <xf numFmtId="0" fontId="11" fillId="36" borderId="78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1" fontId="12" fillId="36" borderId="11" xfId="0" applyNumberFormat="1" applyFont="1" applyFill="1" applyBorder="1" applyAlignment="1">
      <alignment horizontal="right" vertical="center" wrapText="1"/>
    </xf>
    <xf numFmtId="1" fontId="12" fillId="36" borderId="76" xfId="0" applyNumberFormat="1" applyFont="1" applyFill="1" applyBorder="1" applyAlignment="1">
      <alignment horizontal="right" vertical="center" wrapText="1"/>
    </xf>
    <xf numFmtId="1" fontId="12" fillId="36" borderId="75" xfId="0" applyNumberFormat="1" applyFont="1" applyFill="1" applyBorder="1" applyAlignment="1">
      <alignment horizontal="right" vertical="center" wrapText="1"/>
    </xf>
    <xf numFmtId="1" fontId="12" fillId="36" borderId="78" xfId="0" applyNumberFormat="1" applyFont="1" applyFill="1" applyBorder="1" applyAlignment="1">
      <alignment horizontal="right" vertical="center" wrapText="1"/>
    </xf>
    <xf numFmtId="0" fontId="6" fillId="34" borderId="76" xfId="0" applyFont="1" applyFill="1" applyBorder="1" applyAlignment="1">
      <alignment horizontal="center" wrapText="1"/>
    </xf>
    <xf numFmtId="0" fontId="6" fillId="34" borderId="77" xfId="0" applyFont="1" applyFill="1" applyBorder="1" applyAlignment="1">
      <alignment horizontal="center" wrapText="1"/>
    </xf>
    <xf numFmtId="0" fontId="6" fillId="34" borderId="78" xfId="0" applyFont="1" applyFill="1" applyBorder="1" applyAlignment="1">
      <alignment horizontal="center" wrapText="1"/>
    </xf>
    <xf numFmtId="0" fontId="9" fillId="10" borderId="11" xfId="0" applyFont="1" applyFill="1" applyBorder="1" applyAlignment="1">
      <alignment horizontal="right"/>
    </xf>
    <xf numFmtId="0" fontId="9" fillId="10" borderId="76" xfId="0" applyFont="1" applyFill="1" applyBorder="1" applyAlignment="1">
      <alignment horizontal="right"/>
    </xf>
    <xf numFmtId="0" fontId="11" fillId="10" borderId="52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0" xfId="0" applyAlignment="1">
      <alignment wrapText="1"/>
    </xf>
    <xf numFmtId="0" fontId="9" fillId="33" borderId="47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5" fillId="36" borderId="36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86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11" fillId="36" borderId="50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164" fontId="6" fillId="33" borderId="29" xfId="42" applyFont="1" applyFill="1" applyBorder="1" applyAlignment="1">
      <alignment vertical="center" wrapText="1"/>
    </xf>
    <xf numFmtId="1" fontId="12" fillId="36" borderId="50" xfId="0" applyNumberFormat="1" applyFont="1" applyFill="1" applyBorder="1" applyAlignment="1">
      <alignment horizontal="right" vertical="center" wrapText="1"/>
    </xf>
    <xf numFmtId="1" fontId="12" fillId="36" borderId="0" xfId="0" applyNumberFormat="1" applyFont="1" applyFill="1" applyBorder="1" applyAlignment="1">
      <alignment horizontal="right" vertical="center" wrapText="1"/>
    </xf>
    <xf numFmtId="1" fontId="12" fillId="36" borderId="77" xfId="0" applyNumberFormat="1" applyFont="1" applyFill="1" applyBorder="1" applyAlignment="1">
      <alignment horizontal="right" vertical="center" wrapText="1"/>
    </xf>
    <xf numFmtId="1" fontId="12" fillId="36" borderId="18" xfId="0" applyNumberFormat="1" applyFont="1" applyFill="1" applyBorder="1" applyAlignment="1">
      <alignment horizontal="right" vertical="center" wrapText="1"/>
    </xf>
    <xf numFmtId="0" fontId="11" fillId="36" borderId="18" xfId="0" applyFont="1" applyFill="1" applyBorder="1" applyAlignment="1">
      <alignment horizontal="left" vertical="center"/>
    </xf>
    <xf numFmtId="0" fontId="11" fillId="36" borderId="75" xfId="0" applyFont="1" applyFill="1" applyBorder="1" applyAlignment="1">
      <alignment horizontal="left" vertical="center"/>
    </xf>
    <xf numFmtId="0" fontId="6" fillId="34" borderId="47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 wrapText="1"/>
    </xf>
    <xf numFmtId="164" fontId="6" fillId="33" borderId="29" xfId="42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vertical="center" wrapText="1"/>
    </xf>
    <xf numFmtId="0" fontId="6" fillId="33" borderId="27" xfId="0" applyFont="1" applyFill="1" applyBorder="1" applyAlignment="1">
      <alignment vertical="center" wrapText="1"/>
    </xf>
    <xf numFmtId="0" fontId="9" fillId="10" borderId="75" xfId="0" applyFont="1" applyFill="1" applyBorder="1" applyAlignment="1">
      <alignment horizontal="right"/>
    </xf>
    <xf numFmtId="0" fontId="9" fillId="10" borderId="78" xfId="0" applyFont="1" applyFill="1" applyBorder="1" applyAlignment="1">
      <alignment horizontal="right"/>
    </xf>
    <xf numFmtId="0" fontId="20" fillId="10" borderId="36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10" borderId="86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right" vertical="center" wrapText="1"/>
    </xf>
    <xf numFmtId="0" fontId="9" fillId="10" borderId="76" xfId="0" applyFont="1" applyFill="1" applyBorder="1" applyAlignment="1">
      <alignment horizontal="right" vertical="center" wrapText="1"/>
    </xf>
    <xf numFmtId="168" fontId="6" fillId="33" borderId="47" xfId="60" applyNumberFormat="1" applyFont="1" applyFill="1" applyBorder="1" applyAlignment="1">
      <alignment horizontal="center" vertical="center" wrapText="1"/>
    </xf>
    <xf numFmtId="168" fontId="6" fillId="33" borderId="29" xfId="60" applyNumberFormat="1" applyFont="1" applyFill="1" applyBorder="1" applyAlignment="1">
      <alignment horizontal="center" vertical="center" wrapText="1"/>
    </xf>
    <xf numFmtId="168" fontId="6" fillId="33" borderId="27" xfId="60" applyNumberFormat="1" applyFont="1" applyFill="1" applyBorder="1" applyAlignment="1">
      <alignment horizontal="center" vertical="center" wrapText="1"/>
    </xf>
    <xf numFmtId="0" fontId="11" fillId="10" borderId="36" xfId="52" applyFont="1" applyFill="1" applyBorder="1" applyAlignment="1">
      <alignment horizontal="center" wrapText="1"/>
      <protection/>
    </xf>
    <xf numFmtId="0" fontId="18" fillId="10" borderId="10" xfId="0" applyFont="1" applyFill="1" applyBorder="1" applyAlignment="1">
      <alignment horizontal="center"/>
    </xf>
    <xf numFmtId="0" fontId="18" fillId="10" borderId="86" xfId="0" applyFont="1" applyFill="1" applyBorder="1" applyAlignment="1">
      <alignment horizontal="center"/>
    </xf>
    <xf numFmtId="0" fontId="0" fillId="0" borderId="75" xfId="0" applyFont="1" applyBorder="1" applyAlignment="1">
      <alignment horizontal="right" vertical="center" wrapText="1"/>
    </xf>
    <xf numFmtId="0" fontId="0" fillId="0" borderId="78" xfId="0" applyFont="1" applyBorder="1" applyAlignment="1">
      <alignment horizontal="right" vertical="center" wrapText="1"/>
    </xf>
    <xf numFmtId="0" fontId="11" fillId="36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9" fillId="10" borderId="18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10" borderId="11" xfId="0" applyFill="1" applyBorder="1" applyAlignment="1">
      <alignment horizontal="right" wrapText="1"/>
    </xf>
    <xf numFmtId="0" fontId="0" fillId="10" borderId="76" xfId="0" applyFill="1" applyBorder="1" applyAlignment="1">
      <alignment horizontal="right" wrapText="1"/>
    </xf>
    <xf numFmtId="0" fontId="0" fillId="10" borderId="11" xfId="0" applyFill="1" applyBorder="1" applyAlignment="1">
      <alignment horizontal="right" vertical="center" wrapText="1"/>
    </xf>
    <xf numFmtId="0" fontId="0" fillId="10" borderId="76" xfId="0" applyFill="1" applyBorder="1" applyAlignment="1">
      <alignment horizontal="right" vertical="center" wrapText="1"/>
    </xf>
    <xf numFmtId="0" fontId="0" fillId="10" borderId="0" xfId="0" applyFill="1" applyAlignment="1">
      <alignment horizontal="right" vertical="center" wrapText="1"/>
    </xf>
    <xf numFmtId="0" fontId="0" fillId="10" borderId="77" xfId="0" applyFill="1" applyBorder="1" applyAlignment="1">
      <alignment horizontal="right" vertical="center" wrapText="1"/>
    </xf>
    <xf numFmtId="0" fontId="0" fillId="10" borderId="75" xfId="0" applyFill="1" applyBorder="1" applyAlignment="1">
      <alignment horizontal="right" vertical="center" wrapText="1"/>
    </xf>
    <xf numFmtId="0" fontId="0" fillId="10" borderId="78" xfId="0" applyFill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34" borderId="92" xfId="0" applyFont="1" applyFill="1" applyBorder="1" applyAlignment="1">
      <alignment horizontal="center" vertical="center" wrapText="1"/>
    </xf>
    <xf numFmtId="0" fontId="6" fillId="34" borderId="84" xfId="0" applyFont="1" applyFill="1" applyBorder="1" applyAlignment="1">
      <alignment horizontal="center" vertical="center" wrapText="1"/>
    </xf>
    <xf numFmtId="0" fontId="0" fillId="10" borderId="75" xfId="0" applyFill="1" applyBorder="1" applyAlignment="1">
      <alignment horizontal="right"/>
    </xf>
    <xf numFmtId="0" fontId="0" fillId="10" borderId="78" xfId="0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9" fillId="1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86" xfId="0" applyBorder="1" applyAlignment="1">
      <alignment horizontal="right" vertical="center" wrapText="1"/>
    </xf>
    <xf numFmtId="0" fontId="11" fillId="10" borderId="36" xfId="0" applyFont="1" applyFill="1" applyBorder="1" applyAlignment="1">
      <alignment horizontal="left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9" fillId="42" borderId="11" xfId="0" applyFont="1" applyFill="1" applyBorder="1" applyAlignment="1">
      <alignment horizontal="right" vertical="center" wrapText="1"/>
    </xf>
    <xf numFmtId="0" fontId="9" fillId="42" borderId="76" xfId="0" applyFont="1" applyFill="1" applyBorder="1" applyAlignment="1">
      <alignment horizontal="right" vertical="center" wrapText="1"/>
    </xf>
    <xf numFmtId="0" fontId="0" fillId="13" borderId="11" xfId="0" applyFill="1" applyBorder="1" applyAlignment="1">
      <alignment horizontal="right" vertical="center" wrapText="1"/>
    </xf>
    <xf numFmtId="0" fontId="0" fillId="13" borderId="76" xfId="0" applyFill="1" applyBorder="1" applyAlignment="1">
      <alignment horizontal="right" vertical="center" wrapText="1"/>
    </xf>
    <xf numFmtId="0" fontId="0" fillId="13" borderId="75" xfId="0" applyFill="1" applyBorder="1" applyAlignment="1">
      <alignment horizontal="right" vertical="center" wrapText="1"/>
    </xf>
    <xf numFmtId="0" fontId="0" fillId="13" borderId="78" xfId="0" applyFill="1" applyBorder="1" applyAlignment="1">
      <alignment horizontal="right" vertical="center" wrapText="1"/>
    </xf>
    <xf numFmtId="0" fontId="9" fillId="42" borderId="18" xfId="0" applyFont="1" applyFill="1" applyBorder="1" applyAlignment="1">
      <alignment horizontal="right" vertical="center"/>
    </xf>
    <xf numFmtId="0" fontId="9" fillId="42" borderId="75" xfId="0" applyFont="1" applyFill="1" applyBorder="1" applyAlignment="1">
      <alignment horizontal="right" vertical="center"/>
    </xf>
    <xf numFmtId="0" fontId="9" fillId="42" borderId="0" xfId="0" applyFont="1" applyFill="1" applyBorder="1" applyAlignment="1">
      <alignment horizontal="right" vertical="center"/>
    </xf>
    <xf numFmtId="0" fontId="9" fillId="42" borderId="77" xfId="0" applyFont="1" applyFill="1" applyBorder="1" applyAlignment="1">
      <alignment horizontal="right" vertical="center"/>
    </xf>
    <xf numFmtId="0" fontId="9" fillId="16" borderId="11" xfId="0" applyFont="1" applyFill="1" applyBorder="1" applyAlignment="1">
      <alignment horizontal="right" vertical="center" wrapText="1"/>
    </xf>
    <xf numFmtId="0" fontId="9" fillId="16" borderId="76" xfId="0" applyFont="1" applyFill="1" applyBorder="1" applyAlignment="1">
      <alignment horizontal="right" vertical="center" wrapText="1"/>
    </xf>
    <xf numFmtId="0" fontId="9" fillId="16" borderId="0" xfId="0" applyFont="1" applyFill="1" applyBorder="1" applyAlignment="1">
      <alignment horizontal="right" vertical="center" wrapText="1"/>
    </xf>
    <xf numFmtId="0" fontId="9" fillId="16" borderId="77" xfId="0" applyFont="1" applyFill="1" applyBorder="1" applyAlignment="1">
      <alignment horizontal="right" vertical="center" wrapText="1"/>
    </xf>
    <xf numFmtId="0" fontId="9" fillId="16" borderId="75" xfId="0" applyFont="1" applyFill="1" applyBorder="1" applyAlignment="1">
      <alignment horizontal="right" vertical="center" wrapText="1"/>
    </xf>
    <xf numFmtId="0" fontId="9" fillId="38" borderId="11" xfId="0" applyFont="1" applyFill="1" applyBorder="1" applyAlignment="1">
      <alignment horizontal="right" vertical="center" wrapText="1"/>
    </xf>
    <xf numFmtId="0" fontId="9" fillId="38" borderId="0" xfId="0" applyFont="1" applyFill="1" applyBorder="1" applyAlignment="1">
      <alignment horizontal="right" vertical="center" wrapText="1"/>
    </xf>
    <xf numFmtId="0" fontId="9" fillId="38" borderId="77" xfId="0" applyFont="1" applyFill="1" applyBorder="1" applyAlignment="1">
      <alignment horizontal="right" vertical="center" wrapText="1"/>
    </xf>
    <xf numFmtId="0" fontId="9" fillId="38" borderId="76" xfId="0" applyFont="1" applyFill="1" applyBorder="1" applyAlignment="1">
      <alignment horizontal="right" vertical="center" wrapText="1"/>
    </xf>
    <xf numFmtId="0" fontId="9" fillId="38" borderId="75" xfId="0" applyFont="1" applyFill="1" applyBorder="1" applyAlignment="1">
      <alignment horizontal="right" vertical="center" wrapText="1"/>
    </xf>
    <xf numFmtId="0" fontId="9" fillId="38" borderId="78" xfId="0" applyFont="1" applyFill="1" applyBorder="1" applyAlignment="1">
      <alignment horizontal="right" vertical="center" wrapText="1"/>
    </xf>
    <xf numFmtId="0" fontId="9" fillId="39" borderId="11" xfId="0" applyFont="1" applyFill="1" applyBorder="1" applyAlignment="1">
      <alignment horizontal="right" vertical="center"/>
    </xf>
    <xf numFmtId="0" fontId="9" fillId="39" borderId="76" xfId="0" applyFont="1" applyFill="1" applyBorder="1" applyAlignment="1">
      <alignment horizontal="right" vertical="center"/>
    </xf>
    <xf numFmtId="0" fontId="11" fillId="42" borderId="52" xfId="0" applyFont="1" applyFill="1" applyBorder="1" applyAlignment="1">
      <alignment horizontal="left" vertical="center"/>
    </xf>
    <xf numFmtId="0" fontId="0" fillId="42" borderId="11" xfId="0" applyFill="1" applyBorder="1" applyAlignment="1">
      <alignment vertical="center"/>
    </xf>
    <xf numFmtId="0" fontId="0" fillId="13" borderId="11" xfId="0" applyFill="1" applyBorder="1" applyAlignment="1">
      <alignment vertical="center" wrapText="1"/>
    </xf>
    <xf numFmtId="0" fontId="0" fillId="13" borderId="75" xfId="0" applyFill="1" applyBorder="1" applyAlignment="1">
      <alignment vertical="center" wrapText="1"/>
    </xf>
    <xf numFmtId="0" fontId="11" fillId="16" borderId="50" xfId="0" applyFont="1" applyFill="1" applyBorder="1" applyAlignment="1">
      <alignment vertical="center" wrapText="1"/>
    </xf>
    <xf numFmtId="0" fontId="0" fillId="16" borderId="0" xfId="0" applyFill="1" applyAlignment="1">
      <alignment vertical="center" wrapText="1"/>
    </xf>
    <xf numFmtId="0" fontId="0" fillId="16" borderId="18" xfId="0" applyFill="1" applyBorder="1" applyAlignment="1">
      <alignment vertical="center" wrapText="1"/>
    </xf>
    <xf numFmtId="0" fontId="0" fillId="16" borderId="75" xfId="0" applyFill="1" applyBorder="1" applyAlignment="1">
      <alignment vertical="center" wrapText="1"/>
    </xf>
    <xf numFmtId="0" fontId="0" fillId="38" borderId="75" xfId="0" applyFill="1" applyBorder="1" applyAlignment="1">
      <alignment horizontal="right" vertical="center" wrapText="1"/>
    </xf>
    <xf numFmtId="0" fontId="0" fillId="38" borderId="78" xfId="0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9" fillId="39" borderId="75" xfId="0" applyFont="1" applyFill="1" applyBorder="1" applyAlignment="1">
      <alignment horizontal="right" vertical="center" wrapText="1"/>
    </xf>
    <xf numFmtId="0" fontId="9" fillId="39" borderId="78" xfId="0" applyFont="1" applyFill="1" applyBorder="1" applyAlignment="1">
      <alignment horizontal="right" vertical="center" wrapText="1"/>
    </xf>
    <xf numFmtId="0" fontId="7" fillId="40" borderId="20" xfId="0" applyFont="1" applyFill="1" applyBorder="1" applyAlignment="1">
      <alignment horizontal="left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82" xfId="0" applyFont="1" applyFill="1" applyBorder="1" applyAlignment="1">
      <alignment horizontal="left" vertical="center" wrapText="1"/>
    </xf>
    <xf numFmtId="0" fontId="7" fillId="40" borderId="3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11.25390625" style="4" customWidth="1"/>
    <col min="2" max="2" width="10.00390625" style="162" customWidth="1"/>
    <col min="3" max="3" width="9.625" style="166" customWidth="1"/>
    <col min="4" max="4" width="12.625" style="166" customWidth="1"/>
    <col min="5" max="5" width="15.875" style="166" customWidth="1"/>
    <col min="6" max="6" width="20.25390625" style="1" customWidth="1"/>
    <col min="7" max="7" width="10.375" style="167" customWidth="1"/>
    <col min="8" max="8" width="9.375" style="167" customWidth="1"/>
    <col min="9" max="9" width="9.875" style="167" customWidth="1"/>
    <col min="10" max="10" width="11.125" style="167" customWidth="1"/>
    <col min="11" max="12" width="10.75390625" style="168" customWidth="1"/>
  </cols>
  <sheetData>
    <row r="1" spans="1:12" ht="15.75" customHeight="1">
      <c r="A1" s="599" t="s">
        <v>303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2:12" ht="12.75" customHeight="1">
      <c r="B2" s="685" t="s">
        <v>399</v>
      </c>
      <c r="C2" s="685"/>
      <c r="D2" s="685"/>
      <c r="E2" s="685"/>
      <c r="F2" s="685"/>
      <c r="G2" s="5"/>
      <c r="H2" s="5"/>
      <c r="I2" s="686" t="s">
        <v>445</v>
      </c>
      <c r="J2" s="686"/>
      <c r="K2" s="686"/>
      <c r="L2" s="686"/>
    </row>
    <row r="3" spans="1:12" ht="20.25" customHeight="1" thickBot="1">
      <c r="A3" s="686" t="s">
        <v>398</v>
      </c>
      <c r="B3" s="686"/>
      <c r="C3" s="686"/>
      <c r="D3" s="686"/>
      <c r="E3" s="686"/>
      <c r="F3" s="686"/>
      <c r="G3" s="6"/>
      <c r="H3" s="6"/>
      <c r="I3" s="686"/>
      <c r="J3" s="686"/>
      <c r="K3" s="686"/>
      <c r="L3" s="686"/>
    </row>
    <row r="4" spans="1:12" ht="43.5" customHeight="1" thickBot="1">
      <c r="A4" s="359" t="s">
        <v>277</v>
      </c>
      <c r="B4" s="359" t="s">
        <v>0</v>
      </c>
      <c r="C4" s="360" t="s">
        <v>226</v>
      </c>
      <c r="D4" s="359" t="s">
        <v>169</v>
      </c>
      <c r="E4" s="359" t="s">
        <v>195</v>
      </c>
      <c r="F4" s="359" t="s">
        <v>1</v>
      </c>
      <c r="G4" s="361" t="s">
        <v>397</v>
      </c>
      <c r="H4" s="361" t="s">
        <v>396</v>
      </c>
      <c r="I4" s="361" t="s">
        <v>395</v>
      </c>
      <c r="J4" s="361" t="s">
        <v>394</v>
      </c>
      <c r="K4" s="362" t="s">
        <v>393</v>
      </c>
      <c r="L4" s="363" t="s">
        <v>390</v>
      </c>
    </row>
    <row r="5" spans="1:12" ht="21" customHeight="1" thickBot="1">
      <c r="A5" s="602" t="s">
        <v>348</v>
      </c>
      <c r="B5" s="603"/>
      <c r="C5" s="603"/>
      <c r="D5" s="603"/>
      <c r="E5" s="603"/>
      <c r="F5" s="603"/>
      <c r="G5" s="603"/>
      <c r="H5" s="603"/>
      <c r="I5" s="603"/>
      <c r="J5" s="603"/>
      <c r="K5" s="603"/>
      <c r="L5" s="604"/>
    </row>
    <row r="6" spans="1:12" ht="15.75" customHeight="1" thickBot="1">
      <c r="A6" s="578" t="s">
        <v>345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80"/>
    </row>
    <row r="7" spans="1:12" ht="12" customHeight="1">
      <c r="A7" s="249" t="s">
        <v>407</v>
      </c>
      <c r="B7" s="250"/>
      <c r="C7" s="251"/>
      <c r="D7" s="252"/>
      <c r="E7" s="252"/>
      <c r="F7" s="253"/>
      <c r="G7" s="260"/>
      <c r="H7" s="260"/>
      <c r="I7" s="260"/>
      <c r="J7" s="260"/>
      <c r="K7" s="261"/>
      <c r="L7" s="262" t="s">
        <v>279</v>
      </c>
    </row>
    <row r="8" spans="1:12" ht="13.5" customHeight="1" thickBot="1">
      <c r="A8" s="256" t="s">
        <v>183</v>
      </c>
      <c r="B8" s="257"/>
      <c r="C8" s="258"/>
      <c r="D8" s="259"/>
      <c r="E8" s="259"/>
      <c r="F8" s="263"/>
      <c r="G8" s="260"/>
      <c r="H8" s="260"/>
      <c r="I8" s="260"/>
      <c r="J8" s="260"/>
      <c r="K8" s="261"/>
      <c r="L8" s="262" t="s">
        <v>353</v>
      </c>
    </row>
    <row r="9" spans="1:12" ht="13.5" customHeight="1">
      <c r="A9" s="30" t="s">
        <v>189</v>
      </c>
      <c r="B9" s="31" t="s">
        <v>2</v>
      </c>
      <c r="C9" s="190">
        <v>0.6</v>
      </c>
      <c r="D9" s="9" t="s">
        <v>170</v>
      </c>
      <c r="E9" s="10">
        <v>4650060401895</v>
      </c>
      <c r="F9" s="589" t="s">
        <v>70</v>
      </c>
      <c r="G9" s="11">
        <f>K9-(K9*20/100)</f>
        <v>2384</v>
      </c>
      <c r="H9" s="12">
        <f>K9-(K9*0.15)</f>
        <v>2533</v>
      </c>
      <c r="I9" s="12">
        <f>K9-(K9*0.1)</f>
        <v>2682</v>
      </c>
      <c r="J9" s="12">
        <f>K9-(K9*0.05)</f>
        <v>2831</v>
      </c>
      <c r="K9" s="494">
        <v>2980</v>
      </c>
      <c r="L9" s="14">
        <f>K9*1.6</f>
        <v>4768</v>
      </c>
    </row>
    <row r="10" spans="1:12" ht="15.75" thickBot="1">
      <c r="A10" s="32" t="s">
        <v>190</v>
      </c>
      <c r="B10" s="33" t="s">
        <v>3</v>
      </c>
      <c r="C10" s="191">
        <v>0.9</v>
      </c>
      <c r="D10" s="17" t="s">
        <v>170</v>
      </c>
      <c r="E10" s="27">
        <v>4650060401901</v>
      </c>
      <c r="F10" s="556"/>
      <c r="G10" s="331">
        <f>K10-(K10*20/100)</f>
        <v>2760</v>
      </c>
      <c r="H10" s="176">
        <f>K10-(K10*0.15)</f>
        <v>2932.5</v>
      </c>
      <c r="I10" s="176">
        <f>K10-(K10*0.1)</f>
        <v>3105</v>
      </c>
      <c r="J10" s="20">
        <f>K10-(K10*0.05)</f>
        <v>3277.5</v>
      </c>
      <c r="K10" s="495">
        <v>3450</v>
      </c>
      <c r="L10" s="401">
        <f>K10*1.6</f>
        <v>5520</v>
      </c>
    </row>
    <row r="11" spans="1:12" ht="15">
      <c r="A11" s="34" t="s">
        <v>191</v>
      </c>
      <c r="B11" s="35" t="s">
        <v>182</v>
      </c>
      <c r="C11" s="192">
        <v>0.525</v>
      </c>
      <c r="D11" s="23" t="s">
        <v>170</v>
      </c>
      <c r="E11" s="25">
        <v>4650060401918</v>
      </c>
      <c r="F11" s="589" t="s">
        <v>38</v>
      </c>
      <c r="G11" s="11">
        <f>K11-(K11*20/100)</f>
        <v>6822.4</v>
      </c>
      <c r="H11" s="12">
        <f>K11-(K11*0.15)</f>
        <v>7248.8</v>
      </c>
      <c r="I11" s="12">
        <f>K11-(K11*0.1)</f>
        <v>7675.2</v>
      </c>
      <c r="J11" s="12">
        <f>K11-(K11*0.05)</f>
        <v>8101.6</v>
      </c>
      <c r="K11" s="494">
        <v>8528</v>
      </c>
      <c r="L11" s="14">
        <f>K11*1.6</f>
        <v>13644.800000000001</v>
      </c>
    </row>
    <row r="12" spans="1:12" ht="15.75" thickBot="1">
      <c r="A12" s="36" t="s">
        <v>192</v>
      </c>
      <c r="B12" s="37" t="s">
        <v>4</v>
      </c>
      <c r="C12" s="193">
        <v>0.8</v>
      </c>
      <c r="D12" s="26" t="s">
        <v>170</v>
      </c>
      <c r="E12" s="29">
        <v>4650060401925</v>
      </c>
      <c r="F12" s="556"/>
      <c r="G12" s="19">
        <f>K12-(K12*20/100)</f>
        <v>9998.4</v>
      </c>
      <c r="H12" s="20">
        <f>K12-(K12*0.15)</f>
        <v>10623.3</v>
      </c>
      <c r="I12" s="20">
        <f>K12-(K12*0.1)</f>
        <v>11248.2</v>
      </c>
      <c r="J12" s="20">
        <f>K12-(K12*0.05)</f>
        <v>11873.1</v>
      </c>
      <c r="K12" s="495">
        <v>12498</v>
      </c>
      <c r="L12" s="401">
        <f>K12*1.6</f>
        <v>19996.800000000003</v>
      </c>
    </row>
    <row r="13" spans="1:12" ht="15">
      <c r="A13" s="249" t="s">
        <v>316</v>
      </c>
      <c r="B13" s="250"/>
      <c r="C13" s="251"/>
      <c r="D13" s="252"/>
      <c r="E13" s="252"/>
      <c r="F13" s="253"/>
      <c r="G13" s="254"/>
      <c r="H13" s="254"/>
      <c r="I13" s="254"/>
      <c r="J13" s="254"/>
      <c r="K13" s="255"/>
      <c r="L13" s="346" t="s">
        <v>360</v>
      </c>
    </row>
    <row r="14" spans="1:12" ht="20.25" customHeight="1" thickBot="1">
      <c r="A14" s="256" t="s">
        <v>355</v>
      </c>
      <c r="B14" s="257"/>
      <c r="C14" s="258"/>
      <c r="D14" s="259"/>
      <c r="E14" s="615" t="s">
        <v>354</v>
      </c>
      <c r="F14" s="615"/>
      <c r="G14" s="615"/>
      <c r="H14" s="615"/>
      <c r="I14" s="615"/>
      <c r="J14" s="615"/>
      <c r="K14" s="615"/>
      <c r="L14" s="616"/>
    </row>
    <row r="15" spans="1:12" ht="15">
      <c r="A15" s="7" t="s">
        <v>51</v>
      </c>
      <c r="B15" s="112" t="s">
        <v>2</v>
      </c>
      <c r="C15" s="186">
        <v>0.6</v>
      </c>
      <c r="D15" s="9" t="s">
        <v>170</v>
      </c>
      <c r="E15" s="10">
        <v>4650060400560</v>
      </c>
      <c r="F15" s="555" t="s">
        <v>66</v>
      </c>
      <c r="G15" s="57">
        <f aca="true" t="shared" si="0" ref="G15:G20">K15-(K15*20/100)</f>
        <v>3945.6</v>
      </c>
      <c r="H15" s="171">
        <f aca="true" t="shared" si="1" ref="H15:H20">K15-(K15*0.15)</f>
        <v>4192.2</v>
      </c>
      <c r="I15" s="171">
        <f aca="true" t="shared" si="2" ref="I15:I20">K15-(K15*0.1)</f>
        <v>4438.8</v>
      </c>
      <c r="J15" s="171">
        <f aca="true" t="shared" si="3" ref="J15:J20">K15-(K15*0.05)</f>
        <v>4685.4</v>
      </c>
      <c r="K15" s="494">
        <v>4932</v>
      </c>
      <c r="L15" s="14">
        <f aca="true" t="shared" si="4" ref="L15:L20">K15*1.6</f>
        <v>7891.200000000001</v>
      </c>
    </row>
    <row r="16" spans="1:12" ht="15.75" thickBot="1">
      <c r="A16" s="15" t="s">
        <v>52</v>
      </c>
      <c r="B16" s="105" t="s">
        <v>57</v>
      </c>
      <c r="C16" s="187">
        <v>0.9</v>
      </c>
      <c r="D16" s="17" t="s">
        <v>170</v>
      </c>
      <c r="E16" s="18">
        <v>4650060400577</v>
      </c>
      <c r="F16" s="556"/>
      <c r="G16" s="19">
        <f t="shared" si="0"/>
        <v>5744</v>
      </c>
      <c r="H16" s="20">
        <f t="shared" si="1"/>
        <v>6103</v>
      </c>
      <c r="I16" s="20">
        <f t="shared" si="2"/>
        <v>6462</v>
      </c>
      <c r="J16" s="20">
        <f t="shared" si="3"/>
        <v>6821</v>
      </c>
      <c r="K16" s="495">
        <v>7180</v>
      </c>
      <c r="L16" s="401">
        <f t="shared" si="4"/>
        <v>11488</v>
      </c>
    </row>
    <row r="17" spans="1:12" ht="12.75" customHeight="1">
      <c r="A17" s="22" t="s">
        <v>53</v>
      </c>
      <c r="B17" s="114" t="s">
        <v>2</v>
      </c>
      <c r="C17" s="188">
        <v>0.8</v>
      </c>
      <c r="D17" s="24" t="s">
        <v>170</v>
      </c>
      <c r="E17" s="25">
        <v>4650060400584</v>
      </c>
      <c r="F17" s="634" t="s">
        <v>225</v>
      </c>
      <c r="G17" s="11">
        <f t="shared" si="0"/>
        <v>2976.8</v>
      </c>
      <c r="H17" s="12">
        <f t="shared" si="1"/>
        <v>3162.85</v>
      </c>
      <c r="I17" s="12">
        <f t="shared" si="2"/>
        <v>3348.9</v>
      </c>
      <c r="J17" s="12">
        <f t="shared" si="3"/>
        <v>3534.95</v>
      </c>
      <c r="K17" s="494">
        <v>3721</v>
      </c>
      <c r="L17" s="14">
        <f t="shared" si="4"/>
        <v>5953.6</v>
      </c>
    </row>
    <row r="18" spans="1:12" ht="15.75" thickBot="1">
      <c r="A18" s="15" t="s">
        <v>54</v>
      </c>
      <c r="B18" s="105" t="s">
        <v>57</v>
      </c>
      <c r="C18" s="189">
        <v>1.1</v>
      </c>
      <c r="D18" s="17" t="s">
        <v>170</v>
      </c>
      <c r="E18" s="27">
        <v>4650060400591</v>
      </c>
      <c r="F18" s="635"/>
      <c r="G18" s="19">
        <f t="shared" si="0"/>
        <v>3504.8</v>
      </c>
      <c r="H18" s="20">
        <f t="shared" si="1"/>
        <v>3723.85</v>
      </c>
      <c r="I18" s="20">
        <f t="shared" si="2"/>
        <v>3942.9</v>
      </c>
      <c r="J18" s="20">
        <f t="shared" si="3"/>
        <v>4161.95</v>
      </c>
      <c r="K18" s="495">
        <v>4381</v>
      </c>
      <c r="L18" s="401">
        <f t="shared" si="4"/>
        <v>7009.6</v>
      </c>
    </row>
    <row r="19" spans="1:12" ht="15">
      <c r="A19" s="7" t="s">
        <v>55</v>
      </c>
      <c r="B19" s="132" t="s">
        <v>62</v>
      </c>
      <c r="C19" s="188">
        <v>0.315</v>
      </c>
      <c r="D19" s="23" t="s">
        <v>170</v>
      </c>
      <c r="E19" s="25">
        <v>4650060400607</v>
      </c>
      <c r="F19" s="589" t="s">
        <v>67</v>
      </c>
      <c r="G19" s="11">
        <f t="shared" si="0"/>
        <v>6421.6</v>
      </c>
      <c r="H19" s="12">
        <f t="shared" si="1"/>
        <v>6822.95</v>
      </c>
      <c r="I19" s="12">
        <f t="shared" si="2"/>
        <v>7224.3</v>
      </c>
      <c r="J19" s="12">
        <f t="shared" si="3"/>
        <v>7625.65</v>
      </c>
      <c r="K19" s="496">
        <v>8027</v>
      </c>
      <c r="L19" s="14">
        <f t="shared" si="4"/>
        <v>12843.2</v>
      </c>
    </row>
    <row r="20" spans="1:12" ht="15.75" thickBot="1">
      <c r="A20" s="28" t="s">
        <v>56</v>
      </c>
      <c r="B20" s="169" t="s">
        <v>4</v>
      </c>
      <c r="C20" s="189">
        <v>0.49</v>
      </c>
      <c r="D20" s="26" t="s">
        <v>170</v>
      </c>
      <c r="E20" s="29">
        <v>4650060400614</v>
      </c>
      <c r="F20" s="556"/>
      <c r="G20" s="19">
        <f t="shared" si="0"/>
        <v>9462.4</v>
      </c>
      <c r="H20" s="20">
        <f t="shared" si="1"/>
        <v>10053.8</v>
      </c>
      <c r="I20" s="20">
        <f t="shared" si="2"/>
        <v>10645.2</v>
      </c>
      <c r="J20" s="20">
        <f t="shared" si="3"/>
        <v>11236.6</v>
      </c>
      <c r="K20" s="495">
        <v>11828</v>
      </c>
      <c r="L20" s="401">
        <f t="shared" si="4"/>
        <v>18924.8</v>
      </c>
    </row>
    <row r="21" spans="1:12" ht="15">
      <c r="A21" s="249" t="s">
        <v>317</v>
      </c>
      <c r="B21" s="250"/>
      <c r="C21" s="251"/>
      <c r="D21" s="252"/>
      <c r="E21" s="252"/>
      <c r="F21" s="253"/>
      <c r="G21" s="600" t="s">
        <v>197</v>
      </c>
      <c r="H21" s="600"/>
      <c r="I21" s="600"/>
      <c r="J21" s="600"/>
      <c r="K21" s="600"/>
      <c r="L21" s="601"/>
    </row>
    <row r="22" spans="1:12" ht="15.75" thickBot="1">
      <c r="A22" s="264"/>
      <c r="B22" s="617" t="s">
        <v>356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8"/>
    </row>
    <row r="23" spans="1:12" ht="15">
      <c r="A23" s="405" t="s">
        <v>184</v>
      </c>
      <c r="B23" s="102" t="s">
        <v>2</v>
      </c>
      <c r="C23" s="406">
        <v>0.45</v>
      </c>
      <c r="D23" s="23" t="s">
        <v>170</v>
      </c>
      <c r="E23" s="25">
        <v>4650060401932</v>
      </c>
      <c r="F23" s="589" t="s">
        <v>70</v>
      </c>
      <c r="G23" s="402">
        <f>K23-(K23*20/100)</f>
        <v>3749.6</v>
      </c>
      <c r="H23" s="12">
        <f>K23-(K23*0.15)</f>
        <v>3983.95</v>
      </c>
      <c r="I23" s="12">
        <f>K23-(K23*0.1)</f>
        <v>4218.3</v>
      </c>
      <c r="J23" s="12">
        <f>K23-(K23*0.05)</f>
        <v>4452.65</v>
      </c>
      <c r="K23" s="494">
        <v>4687</v>
      </c>
      <c r="L23" s="14">
        <f>K23*1.6</f>
        <v>7499.200000000001</v>
      </c>
    </row>
    <row r="24" spans="1:12" ht="15.75" thickBot="1">
      <c r="A24" s="407" t="s">
        <v>185</v>
      </c>
      <c r="B24" s="179" t="s">
        <v>3</v>
      </c>
      <c r="C24" s="187">
        <v>0.7</v>
      </c>
      <c r="D24" s="16" t="s">
        <v>170</v>
      </c>
      <c r="E24" s="90">
        <v>4650060401949</v>
      </c>
      <c r="F24" s="556"/>
      <c r="G24" s="403">
        <f>K24-(K24*20/100)</f>
        <v>5504</v>
      </c>
      <c r="H24" s="20">
        <f>K24-(K24*0.15)</f>
        <v>5848</v>
      </c>
      <c r="I24" s="20">
        <f>K24-(K24*0.1)</f>
        <v>6192</v>
      </c>
      <c r="J24" s="20">
        <f>K24-(K24*0.05)</f>
        <v>6536</v>
      </c>
      <c r="K24" s="495">
        <v>6880</v>
      </c>
      <c r="L24" s="401">
        <f>K24*1.6</f>
        <v>11008</v>
      </c>
    </row>
    <row r="25" spans="1:12" ht="15.75" thickBot="1">
      <c r="A25" s="408" t="s">
        <v>186</v>
      </c>
      <c r="B25" s="33" t="s">
        <v>2</v>
      </c>
      <c r="C25" s="151">
        <v>0.3</v>
      </c>
      <c r="D25" s="104" t="s">
        <v>170</v>
      </c>
      <c r="E25" s="409">
        <v>4650060401956</v>
      </c>
      <c r="F25" s="385" t="s">
        <v>68</v>
      </c>
      <c r="G25" s="404">
        <f>K25-(K25*20/100)</f>
        <v>3035.76</v>
      </c>
      <c r="H25" s="42">
        <f>K25-(K25*0.15)</f>
        <v>3225.4950000000003</v>
      </c>
      <c r="I25" s="42">
        <f>K25-(K25*0.1)</f>
        <v>3415.2300000000005</v>
      </c>
      <c r="J25" s="42">
        <f>K25-(K25*0.05)</f>
        <v>3604.965</v>
      </c>
      <c r="K25" s="497">
        <v>3794.7000000000003</v>
      </c>
      <c r="L25" s="14">
        <f>K25*1.6</f>
        <v>6071.52</v>
      </c>
    </row>
    <row r="26" spans="1:12" ht="15">
      <c r="A26" s="405" t="s">
        <v>187</v>
      </c>
      <c r="B26" s="102" t="s">
        <v>182</v>
      </c>
      <c r="C26" s="406">
        <v>0.52</v>
      </c>
      <c r="D26" s="23" t="s">
        <v>170</v>
      </c>
      <c r="E26" s="25">
        <v>4650060401963</v>
      </c>
      <c r="F26" s="589" t="s">
        <v>38</v>
      </c>
      <c r="G26" s="402">
        <f>K26-(K26*20/100)</f>
        <v>6900.08</v>
      </c>
      <c r="H26" s="12">
        <f>K26-(K26*0.15)</f>
        <v>7331.335</v>
      </c>
      <c r="I26" s="12">
        <f>K26-(K26*0.1)</f>
        <v>7762.59</v>
      </c>
      <c r="J26" s="12">
        <f>K26-(K26*0.05)</f>
        <v>8193.845000000001</v>
      </c>
      <c r="K26" s="494">
        <v>8625.1</v>
      </c>
      <c r="L26" s="14">
        <f>K26*1.6</f>
        <v>13800.160000000002</v>
      </c>
    </row>
    <row r="27" spans="1:12" ht="15.75" thickBot="1">
      <c r="A27" s="407" t="s">
        <v>188</v>
      </c>
      <c r="B27" s="179" t="s">
        <v>4</v>
      </c>
      <c r="C27" s="341">
        <v>0.8</v>
      </c>
      <c r="D27" s="16" t="s">
        <v>170</v>
      </c>
      <c r="E27" s="99">
        <v>4650060401970</v>
      </c>
      <c r="F27" s="556"/>
      <c r="G27" s="403">
        <f>K27-(K27*20/100)</f>
        <v>10286.320000000002</v>
      </c>
      <c r="H27" s="20">
        <f>K27-(K27*0.15)</f>
        <v>10929.215000000002</v>
      </c>
      <c r="I27" s="20">
        <f>K27-(K27*0.1)</f>
        <v>11572.11</v>
      </c>
      <c r="J27" s="20">
        <f>K27-(K27*0.05)</f>
        <v>12215.005000000001</v>
      </c>
      <c r="K27" s="495">
        <v>12857.900000000001</v>
      </c>
      <c r="L27" s="401">
        <f>K27*1.6</f>
        <v>20572.640000000003</v>
      </c>
    </row>
    <row r="28" spans="1:12" ht="18.75" customHeight="1" thickBot="1">
      <c r="A28" s="578" t="s">
        <v>346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80"/>
    </row>
    <row r="29" spans="1:12" ht="15.75" customHeight="1">
      <c r="A29" s="619" t="s">
        <v>318</v>
      </c>
      <c r="B29" s="620"/>
      <c r="C29" s="620"/>
      <c r="D29" s="630" t="s">
        <v>458</v>
      </c>
      <c r="E29" s="630"/>
      <c r="F29" s="630"/>
      <c r="G29" s="630"/>
      <c r="H29" s="630"/>
      <c r="I29" s="630"/>
      <c r="J29" s="630"/>
      <c r="K29" s="630"/>
      <c r="L29" s="631"/>
    </row>
    <row r="30" spans="1:12" ht="29.25" customHeight="1" thickBot="1">
      <c r="A30" s="621"/>
      <c r="B30" s="622"/>
      <c r="C30" s="622"/>
      <c r="D30" s="632"/>
      <c r="E30" s="632"/>
      <c r="F30" s="632"/>
      <c r="G30" s="632"/>
      <c r="H30" s="632"/>
      <c r="I30" s="632"/>
      <c r="J30" s="632"/>
      <c r="K30" s="632"/>
      <c r="L30" s="633"/>
    </row>
    <row r="31" spans="1:12" ht="15">
      <c r="A31" s="410" t="s">
        <v>75</v>
      </c>
      <c r="B31" s="94" t="s">
        <v>5</v>
      </c>
      <c r="C31" s="94">
        <v>0.75</v>
      </c>
      <c r="D31" s="23" t="s">
        <v>176</v>
      </c>
      <c r="E31" s="25">
        <v>4650060400638</v>
      </c>
      <c r="F31" s="522" t="s">
        <v>76</v>
      </c>
      <c r="G31" s="11">
        <f>K31-(K31*20/100)</f>
        <v>6740.8</v>
      </c>
      <c r="H31" s="12">
        <f>K31-(K31*0.15)</f>
        <v>7162.1</v>
      </c>
      <c r="I31" s="12">
        <f>K31-(K31*0.1)</f>
        <v>7583.4</v>
      </c>
      <c r="J31" s="12">
        <f>K31-(K31*0.05)</f>
        <v>8004.7</v>
      </c>
      <c r="K31" s="494">
        <v>8426</v>
      </c>
      <c r="L31" s="14">
        <f>K31*1.6</f>
        <v>13481.6</v>
      </c>
    </row>
    <row r="32" spans="1:12" ht="15.75" thickBot="1">
      <c r="A32" s="411" t="s">
        <v>77</v>
      </c>
      <c r="B32" s="62" t="s">
        <v>4</v>
      </c>
      <c r="C32" s="412">
        <v>1</v>
      </c>
      <c r="D32" s="59" t="s">
        <v>176</v>
      </c>
      <c r="E32" s="83">
        <v>4650060400645</v>
      </c>
      <c r="F32" s="523"/>
      <c r="G32" s="19">
        <f>K32-(K32*20/100)</f>
        <v>8053.6</v>
      </c>
      <c r="H32" s="20">
        <f>K32-(K32*0.15)</f>
        <v>8556.95</v>
      </c>
      <c r="I32" s="20">
        <f>K32-(K32*0.1)</f>
        <v>9060.3</v>
      </c>
      <c r="J32" s="20">
        <f>K32-(K32*0.05)</f>
        <v>9563.65</v>
      </c>
      <c r="K32" s="495">
        <v>10067</v>
      </c>
      <c r="L32" s="401">
        <f>K32*1.6</f>
        <v>16107.2</v>
      </c>
    </row>
    <row r="33" spans="1:12" ht="15">
      <c r="A33" s="410" t="s">
        <v>78</v>
      </c>
      <c r="B33" s="94" t="s">
        <v>5</v>
      </c>
      <c r="C33" s="94">
        <v>0.5</v>
      </c>
      <c r="D33" s="23" t="s">
        <v>176</v>
      </c>
      <c r="E33" s="25">
        <v>4650060400652</v>
      </c>
      <c r="F33" s="522" t="s">
        <v>79</v>
      </c>
      <c r="G33" s="11">
        <f>K33-(K33*20/100)</f>
        <v>5797.6</v>
      </c>
      <c r="H33" s="12">
        <f>K33-(K33*0.15)</f>
        <v>6159.95</v>
      </c>
      <c r="I33" s="12">
        <f>K33-(K33*0.1)</f>
        <v>6522.3</v>
      </c>
      <c r="J33" s="12">
        <f>K33-(K33*0.05)</f>
        <v>6884.65</v>
      </c>
      <c r="K33" s="494">
        <v>7247</v>
      </c>
      <c r="L33" s="14">
        <f>K33*1.6</f>
        <v>11595.2</v>
      </c>
    </row>
    <row r="34" spans="1:12" ht="15.75" thickBot="1">
      <c r="A34" s="413" t="s">
        <v>175</v>
      </c>
      <c r="B34" s="131" t="s">
        <v>4</v>
      </c>
      <c r="C34" s="414">
        <v>0.75</v>
      </c>
      <c r="D34" s="16" t="s">
        <v>176</v>
      </c>
      <c r="E34" s="90">
        <v>4650060400669</v>
      </c>
      <c r="F34" s="523"/>
      <c r="G34" s="19">
        <f>K34-(K34*20/100)</f>
        <v>6920.8</v>
      </c>
      <c r="H34" s="20">
        <f>K34-(K34*0.15)</f>
        <v>7353.35</v>
      </c>
      <c r="I34" s="20">
        <f>K34-(K34*0.1)</f>
        <v>7785.9</v>
      </c>
      <c r="J34" s="20">
        <f>K34-(K34*0.05)</f>
        <v>8218.45</v>
      </c>
      <c r="K34" s="495">
        <v>8651</v>
      </c>
      <c r="L34" s="401">
        <f>K34*1.6</f>
        <v>13841.6</v>
      </c>
    </row>
    <row r="35" spans="1:14" ht="15.75" thickBot="1">
      <c r="A35" s="415" t="s">
        <v>80</v>
      </c>
      <c r="B35" s="416" t="s">
        <v>2</v>
      </c>
      <c r="C35" s="334">
        <v>1</v>
      </c>
      <c r="D35" s="100" t="s">
        <v>170</v>
      </c>
      <c r="E35" s="135">
        <v>4650060400621</v>
      </c>
      <c r="F35" s="417" t="s">
        <v>13</v>
      </c>
      <c r="G35" s="357">
        <f>K35-(K35*20/100)</f>
        <v>3622.4</v>
      </c>
      <c r="H35" s="358">
        <f>K35-(K35*0.15)</f>
        <v>3848.8</v>
      </c>
      <c r="I35" s="358">
        <f>K35-(K35*0.1)</f>
        <v>4075.2</v>
      </c>
      <c r="J35" s="358">
        <f>K35-(K35*0.05)</f>
        <v>4301.6</v>
      </c>
      <c r="K35" s="498">
        <v>4528</v>
      </c>
      <c r="L35" s="14">
        <f>K35*1.6</f>
        <v>7244.8</v>
      </c>
      <c r="N35" s="248"/>
    </row>
    <row r="36" spans="1:12" ht="43.5" customHeight="1" thickBot="1">
      <c r="A36" s="359" t="s">
        <v>277</v>
      </c>
      <c r="B36" s="359" t="s">
        <v>0</v>
      </c>
      <c r="C36" s="360" t="s">
        <v>226</v>
      </c>
      <c r="D36" s="359" t="s">
        <v>169</v>
      </c>
      <c r="E36" s="359" t="s">
        <v>195</v>
      </c>
      <c r="F36" s="359" t="s">
        <v>1</v>
      </c>
      <c r="G36" s="361" t="s">
        <v>397</v>
      </c>
      <c r="H36" s="361" t="s">
        <v>396</v>
      </c>
      <c r="I36" s="361" t="s">
        <v>395</v>
      </c>
      <c r="J36" s="361" t="s">
        <v>394</v>
      </c>
      <c r="K36" s="362" t="s">
        <v>393</v>
      </c>
      <c r="L36" s="363" t="s">
        <v>390</v>
      </c>
    </row>
    <row r="37" spans="1:12" ht="21.75" customHeight="1" thickBot="1">
      <c r="A37" s="581" t="s">
        <v>347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3"/>
    </row>
    <row r="38" spans="1:12" ht="21" customHeight="1">
      <c r="A38" s="265" t="s">
        <v>232</v>
      </c>
      <c r="B38" s="250"/>
      <c r="C38" s="251"/>
      <c r="D38" s="266"/>
      <c r="E38" s="623" t="s">
        <v>459</v>
      </c>
      <c r="F38" s="623"/>
      <c r="G38" s="623"/>
      <c r="H38" s="623"/>
      <c r="I38" s="623"/>
      <c r="J38" s="623"/>
      <c r="K38" s="623"/>
      <c r="L38" s="624"/>
    </row>
    <row r="39" spans="1:12" ht="25.5" customHeight="1" thickBot="1">
      <c r="A39" s="267" t="s">
        <v>233</v>
      </c>
      <c r="B39" s="268"/>
      <c r="C39" s="258"/>
      <c r="D39" s="269"/>
      <c r="E39" s="625"/>
      <c r="F39" s="625"/>
      <c r="G39" s="625"/>
      <c r="H39" s="625"/>
      <c r="I39" s="625"/>
      <c r="J39" s="625"/>
      <c r="K39" s="625"/>
      <c r="L39" s="626"/>
    </row>
    <row r="40" spans="1:12" ht="27.75" customHeight="1" thickBot="1">
      <c r="A40" s="49" t="s">
        <v>48</v>
      </c>
      <c r="B40" s="50" t="s">
        <v>2</v>
      </c>
      <c r="C40" s="50"/>
      <c r="D40" s="51" t="s">
        <v>170</v>
      </c>
      <c r="E40" s="52">
        <v>4650060400034</v>
      </c>
      <c r="F40" s="2" t="s">
        <v>71</v>
      </c>
      <c r="G40" s="53">
        <f>K40-(K40*20/100)</f>
        <v>4198.4</v>
      </c>
      <c r="H40" s="54">
        <f>K40-(K40*0.15)</f>
        <v>4460.8</v>
      </c>
      <c r="I40" s="54">
        <f>K40-(K40*0.1)</f>
        <v>4723.2</v>
      </c>
      <c r="J40" s="54">
        <f>K40-(K40*0.05)</f>
        <v>4985.6</v>
      </c>
      <c r="K40" s="499">
        <v>5248</v>
      </c>
      <c r="L40" s="332">
        <f>K40*1.6</f>
        <v>8396.800000000001</v>
      </c>
    </row>
    <row r="41" spans="1:12" ht="23.25" customHeight="1" thickBot="1">
      <c r="A41" s="678" t="s">
        <v>349</v>
      </c>
      <c r="B41" s="679"/>
      <c r="C41" s="679"/>
      <c r="D41" s="679"/>
      <c r="E41" s="679"/>
      <c r="F41" s="679"/>
      <c r="G41" s="679"/>
      <c r="H41" s="679"/>
      <c r="I41" s="679"/>
      <c r="J41" s="679"/>
      <c r="K41" s="679"/>
      <c r="L41" s="680"/>
    </row>
    <row r="42" spans="1:12" ht="25.5" customHeight="1">
      <c r="A42" s="605" t="s">
        <v>460</v>
      </c>
      <c r="B42" s="606"/>
      <c r="C42" s="606"/>
      <c r="D42" s="606"/>
      <c r="E42" s="606"/>
      <c r="F42" s="606"/>
      <c r="G42" s="606"/>
      <c r="H42" s="606"/>
      <c r="I42" s="606"/>
      <c r="J42" s="606"/>
      <c r="K42" s="606"/>
      <c r="L42" s="607"/>
    </row>
    <row r="43" spans="1:12" ht="29.25" customHeight="1" thickBot="1">
      <c r="A43" s="608"/>
      <c r="B43" s="609"/>
      <c r="C43" s="609"/>
      <c r="D43" s="609"/>
      <c r="E43" s="609"/>
      <c r="F43" s="609"/>
      <c r="G43" s="609"/>
      <c r="H43" s="609"/>
      <c r="I43" s="609"/>
      <c r="J43" s="609"/>
      <c r="K43" s="609"/>
      <c r="L43" s="610"/>
    </row>
    <row r="44" spans="1:12" ht="15" customHeight="1">
      <c r="A44" s="270" t="s">
        <v>121</v>
      </c>
      <c r="B44" s="271"/>
      <c r="C44" s="272"/>
      <c r="D44" s="273"/>
      <c r="E44" s="273"/>
      <c r="F44" s="274"/>
      <c r="G44" s="587" t="s">
        <v>167</v>
      </c>
      <c r="H44" s="587"/>
      <c r="I44" s="587"/>
      <c r="J44" s="587"/>
      <c r="K44" s="587"/>
      <c r="L44" s="588"/>
    </row>
    <row r="45" spans="1:12" ht="15.75" thickBot="1">
      <c r="A45" s="627" t="s">
        <v>358</v>
      </c>
      <c r="B45" s="628"/>
      <c r="C45" s="628"/>
      <c r="D45" s="628"/>
      <c r="E45" s="628"/>
      <c r="F45" s="628"/>
      <c r="G45" s="628"/>
      <c r="H45" s="628"/>
      <c r="I45" s="628"/>
      <c r="J45" s="628"/>
      <c r="K45" s="628"/>
      <c r="L45" s="629"/>
    </row>
    <row r="46" spans="1:12" ht="21.75" customHeight="1">
      <c r="A46" s="56" t="s">
        <v>125</v>
      </c>
      <c r="B46" s="56" t="s">
        <v>2</v>
      </c>
      <c r="C46" s="67">
        <v>1.25</v>
      </c>
      <c r="D46" s="9" t="s">
        <v>171</v>
      </c>
      <c r="E46" s="10">
        <v>4650060401413</v>
      </c>
      <c r="F46" s="522" t="s">
        <v>69</v>
      </c>
      <c r="G46" s="11">
        <f>K46-(K46*20/100)</f>
        <v>448</v>
      </c>
      <c r="H46" s="12">
        <f>K46-(K46*0.15)</f>
        <v>476</v>
      </c>
      <c r="I46" s="12">
        <f>K46-(K46*0.1)</f>
        <v>504</v>
      </c>
      <c r="J46" s="12">
        <f>K46-(K46*0.05)</f>
        <v>532</v>
      </c>
      <c r="K46" s="492">
        <v>560</v>
      </c>
      <c r="L46" s="14">
        <f>K46*1.6</f>
        <v>896</v>
      </c>
    </row>
    <row r="47" spans="1:12" ht="20.25" customHeight="1" thickBot="1">
      <c r="A47" s="58" t="s">
        <v>126</v>
      </c>
      <c r="B47" s="58" t="s">
        <v>3</v>
      </c>
      <c r="C47" s="196">
        <v>1.6</v>
      </c>
      <c r="D47" s="9" t="s">
        <v>171</v>
      </c>
      <c r="E47" s="27">
        <v>4650060401420</v>
      </c>
      <c r="F47" s="523"/>
      <c r="G47" s="19">
        <f>K47-(K47*20/100)</f>
        <v>549.6</v>
      </c>
      <c r="H47" s="20">
        <f>K47-(K47*0.15)</f>
        <v>583.95</v>
      </c>
      <c r="I47" s="20">
        <f>K47-(K47*0.1)</f>
        <v>618.3</v>
      </c>
      <c r="J47" s="20">
        <f>K47-(K47*0.05)</f>
        <v>652.65</v>
      </c>
      <c r="K47" s="493">
        <v>687</v>
      </c>
      <c r="L47" s="401">
        <f>K47*1.6</f>
        <v>1099.2</v>
      </c>
    </row>
    <row r="48" spans="1:12" ht="13.5" customHeight="1">
      <c r="A48" s="273" t="s">
        <v>319</v>
      </c>
      <c r="B48" s="271"/>
      <c r="C48" s="272"/>
      <c r="D48" s="273"/>
      <c r="E48" s="273"/>
      <c r="F48" s="274"/>
      <c r="G48" s="587" t="s">
        <v>122</v>
      </c>
      <c r="H48" s="587"/>
      <c r="I48" s="587"/>
      <c r="J48" s="587"/>
      <c r="K48" s="587"/>
      <c r="L48" s="588"/>
    </row>
    <row r="49" spans="1:12" ht="15.75" customHeight="1" thickBot="1">
      <c r="A49" s="527" t="s">
        <v>357</v>
      </c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8"/>
    </row>
    <row r="50" spans="1:12" ht="18.75" customHeight="1">
      <c r="A50" s="419" t="s">
        <v>123</v>
      </c>
      <c r="B50" s="420" t="s">
        <v>2</v>
      </c>
      <c r="C50" s="421">
        <v>1</v>
      </c>
      <c r="D50" s="9" t="s">
        <v>171</v>
      </c>
      <c r="E50" s="422">
        <v>4650060401437</v>
      </c>
      <c r="F50" s="681" t="s">
        <v>69</v>
      </c>
      <c r="G50" s="171">
        <f>K50-(K50*20/100)</f>
        <v>606.4</v>
      </c>
      <c r="H50" s="171">
        <f>K50-(K50*0.15)</f>
        <v>644.3</v>
      </c>
      <c r="I50" s="171">
        <f>K50-(K50*0.1)</f>
        <v>682.2</v>
      </c>
      <c r="J50" s="171">
        <f>K50-(K50*0.05)</f>
        <v>720.1</v>
      </c>
      <c r="K50" s="500">
        <v>758</v>
      </c>
      <c r="L50" s="14">
        <f>K50*1.6</f>
        <v>1212.8</v>
      </c>
    </row>
    <row r="51" spans="1:12" ht="19.5" customHeight="1" thickBot="1">
      <c r="A51" s="173" t="s">
        <v>124</v>
      </c>
      <c r="B51" s="48" t="s">
        <v>3</v>
      </c>
      <c r="C51" s="47">
        <v>1.35</v>
      </c>
      <c r="D51" s="9" t="s">
        <v>171</v>
      </c>
      <c r="E51" s="41">
        <v>4650060401444</v>
      </c>
      <c r="F51" s="682"/>
      <c r="G51" s="20">
        <f>K51-(K51*20/100)</f>
        <v>856</v>
      </c>
      <c r="H51" s="20">
        <f>K51-(K51*0.15)</f>
        <v>909.5</v>
      </c>
      <c r="I51" s="20">
        <f>K51-(K51*0.1)</f>
        <v>963</v>
      </c>
      <c r="J51" s="20">
        <f>K51-(K51*0.05)</f>
        <v>1016.5</v>
      </c>
      <c r="K51" s="493">
        <v>1070</v>
      </c>
      <c r="L51" s="401">
        <f>K51*1.6</f>
        <v>1712</v>
      </c>
    </row>
    <row r="52" spans="1:12" ht="18" customHeight="1">
      <c r="A52" s="172" t="s">
        <v>304</v>
      </c>
      <c r="B52" s="43" t="s">
        <v>45</v>
      </c>
      <c r="C52" s="195">
        <v>1.44</v>
      </c>
      <c r="D52" s="39" t="s">
        <v>170</v>
      </c>
      <c r="E52" s="40">
        <v>4650060402625</v>
      </c>
      <c r="F52" s="696" t="s">
        <v>47</v>
      </c>
      <c r="G52" s="12">
        <f>K52-(K52*20/100)</f>
        <v>2542.8</v>
      </c>
      <c r="H52" s="12">
        <f>K52-(K52*0.15)</f>
        <v>2701.725</v>
      </c>
      <c r="I52" s="12">
        <f>K52-(K52*0.1)</f>
        <v>2860.65</v>
      </c>
      <c r="J52" s="12">
        <f>K52-(K52*0.05)</f>
        <v>3019.575</v>
      </c>
      <c r="K52" s="492">
        <v>3178.5</v>
      </c>
      <c r="L52" s="14">
        <f>K52*1.6</f>
        <v>5085.6</v>
      </c>
    </row>
    <row r="53" spans="1:12" ht="19.5" customHeight="1">
      <c r="A53" s="174" t="s">
        <v>305</v>
      </c>
      <c r="B53" s="44" t="s">
        <v>46</v>
      </c>
      <c r="C53" s="194">
        <v>1.8</v>
      </c>
      <c r="D53" s="45" t="s">
        <v>170</v>
      </c>
      <c r="E53" s="46">
        <v>4650060402623</v>
      </c>
      <c r="F53" s="697"/>
      <c r="G53" s="170">
        <f>K53-(K53*20/100)</f>
        <v>3117.6</v>
      </c>
      <c r="H53" s="170">
        <f>K53-(K53*0.15)</f>
        <v>3312.45</v>
      </c>
      <c r="I53" s="170">
        <f>K53-(K53*0.1)</f>
        <v>3507.3</v>
      </c>
      <c r="J53" s="170">
        <f>K53-(K53*0.05)</f>
        <v>3702.15</v>
      </c>
      <c r="K53" s="501">
        <v>3897</v>
      </c>
      <c r="L53" s="424">
        <f>K53*1.6</f>
        <v>6235.200000000001</v>
      </c>
    </row>
    <row r="54" spans="1:12" ht="20.25" customHeight="1" thickBot="1">
      <c r="A54" s="173" t="s">
        <v>306</v>
      </c>
      <c r="B54" s="48" t="s">
        <v>4</v>
      </c>
      <c r="C54" s="47">
        <v>2.16</v>
      </c>
      <c r="D54" s="47" t="s">
        <v>170</v>
      </c>
      <c r="E54" s="41">
        <v>4650060402649</v>
      </c>
      <c r="F54" s="698"/>
      <c r="G54" s="20">
        <f>K54-(K54*20/100)</f>
        <v>3835.2</v>
      </c>
      <c r="H54" s="20">
        <f>K54-(K54*0.15)</f>
        <v>4074.9</v>
      </c>
      <c r="I54" s="20">
        <f>K54-(K54*0.1)</f>
        <v>4314.6</v>
      </c>
      <c r="J54" s="20">
        <f>K54-(K54*0.05)</f>
        <v>4554.3</v>
      </c>
      <c r="K54" s="493">
        <v>4794</v>
      </c>
      <c r="L54" s="401">
        <f>K54*1.6</f>
        <v>7670.400000000001</v>
      </c>
    </row>
    <row r="55" spans="1:12" ht="12.75" customHeight="1">
      <c r="A55" s="270" t="s">
        <v>320</v>
      </c>
      <c r="B55" s="271"/>
      <c r="C55" s="272"/>
      <c r="D55" s="273"/>
      <c r="E55" s="273"/>
      <c r="F55" s="587" t="s">
        <v>153</v>
      </c>
      <c r="G55" s="587"/>
      <c r="H55" s="587"/>
      <c r="I55" s="587"/>
      <c r="J55" s="587"/>
      <c r="K55" s="587"/>
      <c r="L55" s="588"/>
    </row>
    <row r="56" spans="1:12" ht="15.75" customHeight="1" thickBot="1">
      <c r="A56" s="383" t="s">
        <v>461</v>
      </c>
      <c r="B56" s="384"/>
      <c r="C56" s="384"/>
      <c r="D56" s="384"/>
      <c r="E56" s="384"/>
      <c r="F56" s="527" t="s">
        <v>462</v>
      </c>
      <c r="G56" s="715"/>
      <c r="H56" s="715"/>
      <c r="I56" s="715"/>
      <c r="J56" s="715"/>
      <c r="K56" s="715"/>
      <c r="L56" s="716"/>
    </row>
    <row r="57" spans="1:12" ht="15">
      <c r="A57" s="56" t="s">
        <v>127</v>
      </c>
      <c r="B57" s="73" t="s">
        <v>2</v>
      </c>
      <c r="C57" s="197">
        <v>0.9</v>
      </c>
      <c r="D57" s="9" t="s">
        <v>171</v>
      </c>
      <c r="E57" s="10">
        <v>4650060401451</v>
      </c>
      <c r="F57" s="526" t="s">
        <v>69</v>
      </c>
      <c r="G57" s="11">
        <f>K57-(K57*20/100)</f>
        <v>1184.4</v>
      </c>
      <c r="H57" s="12">
        <f>K57-(K57*0.15)</f>
        <v>1258.425</v>
      </c>
      <c r="I57" s="12">
        <f>K57-(K57*0.1)</f>
        <v>1332.45</v>
      </c>
      <c r="J57" s="12">
        <f>K57-(K57*0.05)</f>
        <v>1406.475</v>
      </c>
      <c r="K57" s="492">
        <v>1480.5</v>
      </c>
      <c r="L57" s="14">
        <f>K57*1.6</f>
        <v>2368.8</v>
      </c>
    </row>
    <row r="58" spans="1:12" ht="15.75" thickBot="1">
      <c r="A58" s="61" t="s">
        <v>128</v>
      </c>
      <c r="B58" s="64" t="s">
        <v>3</v>
      </c>
      <c r="C58" s="198">
        <v>1.2</v>
      </c>
      <c r="D58" s="9" t="s">
        <v>171</v>
      </c>
      <c r="E58" s="29">
        <v>4650060401468</v>
      </c>
      <c r="F58" s="526"/>
      <c r="G58" s="19">
        <f>K58-(K58*20/100)</f>
        <v>1360.8</v>
      </c>
      <c r="H58" s="20">
        <f>K58-(K58*0.15)</f>
        <v>1445.85</v>
      </c>
      <c r="I58" s="20">
        <f>K58-(K58*0.1)</f>
        <v>1530.9</v>
      </c>
      <c r="J58" s="20">
        <f>K58-(K58*0.05)</f>
        <v>1615.95</v>
      </c>
      <c r="K58" s="493">
        <v>1701</v>
      </c>
      <c r="L58" s="401">
        <f>K58*1.6</f>
        <v>2721.6000000000004</v>
      </c>
    </row>
    <row r="59" spans="1:12" ht="25.5" customHeight="1">
      <c r="A59" s="717" t="s">
        <v>446</v>
      </c>
      <c r="B59" s="718"/>
      <c r="C59" s="718"/>
      <c r="D59" s="718"/>
      <c r="E59" s="718"/>
      <c r="F59" s="587" t="s">
        <v>447</v>
      </c>
      <c r="G59" s="587"/>
      <c r="H59" s="587"/>
      <c r="I59" s="587"/>
      <c r="J59" s="587"/>
      <c r="K59" s="587"/>
      <c r="L59" s="588"/>
    </row>
    <row r="60" spans="1:12" ht="22.5" customHeight="1" thickBot="1">
      <c r="A60" s="719"/>
      <c r="B60" s="720"/>
      <c r="C60" s="720"/>
      <c r="D60" s="720"/>
      <c r="E60" s="720"/>
      <c r="F60" s="384"/>
      <c r="G60" s="527" t="s">
        <v>463</v>
      </c>
      <c r="H60" s="715"/>
      <c r="I60" s="715"/>
      <c r="J60" s="715"/>
      <c r="K60" s="715"/>
      <c r="L60" s="716"/>
    </row>
    <row r="61" spans="1:12" ht="18.75" customHeight="1">
      <c r="A61" s="56" t="s">
        <v>448</v>
      </c>
      <c r="B61" s="65" t="s">
        <v>2</v>
      </c>
      <c r="C61" s="197">
        <v>1</v>
      </c>
      <c r="D61" s="9" t="s">
        <v>171</v>
      </c>
      <c r="E61" s="10">
        <v>4650060401499</v>
      </c>
      <c r="F61" s="526" t="s">
        <v>69</v>
      </c>
      <c r="G61" s="57">
        <f>K61-(K61*20/100)</f>
        <v>1184.4</v>
      </c>
      <c r="H61" s="171">
        <f>K61-(K61*0.15)</f>
        <v>1258.425</v>
      </c>
      <c r="I61" s="171">
        <f>K61-(K61*0.1)</f>
        <v>1332.45</v>
      </c>
      <c r="J61" s="171">
        <f>K61-(K61*0.05)</f>
        <v>1406.475</v>
      </c>
      <c r="K61" s="500">
        <v>1480.5</v>
      </c>
      <c r="L61" s="14">
        <f>K61*1.6</f>
        <v>2368.8</v>
      </c>
    </row>
    <row r="62" spans="1:12" ht="24" customHeight="1" thickBot="1">
      <c r="A62" s="58" t="s">
        <v>449</v>
      </c>
      <c r="B62" s="418" t="s">
        <v>3</v>
      </c>
      <c r="C62" s="196">
        <v>1.3</v>
      </c>
      <c r="D62" s="9" t="s">
        <v>171</v>
      </c>
      <c r="E62" s="27">
        <v>4650060401505</v>
      </c>
      <c r="F62" s="523"/>
      <c r="G62" s="19">
        <f>K62-(K62*20/100)</f>
        <v>1360.8</v>
      </c>
      <c r="H62" s="20">
        <f>K62-(K62*0.15)</f>
        <v>1445.85</v>
      </c>
      <c r="I62" s="20">
        <f>K62-(K62*0.1)</f>
        <v>1530.9</v>
      </c>
      <c r="J62" s="20">
        <f>K62-(K62*0.05)</f>
        <v>1615.95</v>
      </c>
      <c r="K62" s="502">
        <v>1701</v>
      </c>
      <c r="L62" s="401">
        <f>K62*1.6</f>
        <v>2721.6000000000004</v>
      </c>
    </row>
    <row r="63" spans="1:12" ht="43.5" customHeight="1" thickBot="1">
      <c r="A63" s="359" t="s">
        <v>277</v>
      </c>
      <c r="B63" s="359" t="s">
        <v>0</v>
      </c>
      <c r="C63" s="360" t="s">
        <v>226</v>
      </c>
      <c r="D63" s="359" t="s">
        <v>169</v>
      </c>
      <c r="E63" s="359" t="s">
        <v>195</v>
      </c>
      <c r="F63" s="359" t="s">
        <v>1</v>
      </c>
      <c r="G63" s="361" t="s">
        <v>397</v>
      </c>
      <c r="H63" s="361" t="s">
        <v>396</v>
      </c>
      <c r="I63" s="361" t="s">
        <v>395</v>
      </c>
      <c r="J63" s="361" t="s">
        <v>394</v>
      </c>
      <c r="K63" s="362" t="s">
        <v>393</v>
      </c>
      <c r="L63" s="363" t="s">
        <v>390</v>
      </c>
    </row>
    <row r="64" spans="1:12" ht="41.25" customHeight="1" thickBot="1">
      <c r="A64" s="584" t="s">
        <v>113</v>
      </c>
      <c r="B64" s="585"/>
      <c r="C64" s="585"/>
      <c r="D64" s="585"/>
      <c r="E64" s="585"/>
      <c r="F64" s="585"/>
      <c r="G64" s="585"/>
      <c r="H64" s="585"/>
      <c r="I64" s="585"/>
      <c r="J64" s="585"/>
      <c r="K64" s="585"/>
      <c r="L64" s="586"/>
    </row>
    <row r="65" spans="1:12" ht="18" customHeight="1">
      <c r="A65" s="280"/>
      <c r="B65" s="281"/>
      <c r="C65" s="282"/>
      <c r="D65" s="283"/>
      <c r="E65" s="283"/>
      <c r="F65" s="284"/>
      <c r="G65" s="283"/>
      <c r="H65" s="611" t="s">
        <v>168</v>
      </c>
      <c r="I65" s="611"/>
      <c r="J65" s="611"/>
      <c r="K65" s="611"/>
      <c r="L65" s="612"/>
    </row>
    <row r="66" spans="1:12" ht="21" customHeight="1" thickBot="1">
      <c r="A66" s="285" t="s">
        <v>361</v>
      </c>
      <c r="B66" s="286"/>
      <c r="C66" s="287"/>
      <c r="D66" s="288"/>
      <c r="E66" s="288"/>
      <c r="F66" s="613" t="s">
        <v>201</v>
      </c>
      <c r="G66" s="613"/>
      <c r="H66" s="613"/>
      <c r="I66" s="613"/>
      <c r="J66" s="613"/>
      <c r="K66" s="613"/>
      <c r="L66" s="614"/>
    </row>
    <row r="67" spans="1:12" ht="20.25" customHeight="1">
      <c r="A67" s="66" t="s">
        <v>43</v>
      </c>
      <c r="B67" s="67" t="s">
        <v>2</v>
      </c>
      <c r="C67" s="186">
        <v>1.5</v>
      </c>
      <c r="D67" s="9" t="s">
        <v>171</v>
      </c>
      <c r="E67" s="25">
        <v>4650060402090</v>
      </c>
      <c r="F67" s="688" t="s">
        <v>65</v>
      </c>
      <c r="G67" s="11">
        <f>K67-(K67*20/100)</f>
        <v>401.94000000000005</v>
      </c>
      <c r="H67" s="12">
        <f>K67-(K67*0.15)</f>
        <v>427.0612500000001</v>
      </c>
      <c r="I67" s="12">
        <f>K67-(K67*0.1)</f>
        <v>452.18250000000006</v>
      </c>
      <c r="J67" s="12">
        <f>K67-(K67*0.05)</f>
        <v>477.30375000000004</v>
      </c>
      <c r="K67" s="492">
        <v>502.42500000000007</v>
      </c>
      <c r="L67" s="14">
        <f>K67*1.6</f>
        <v>803.8800000000001</v>
      </c>
    </row>
    <row r="68" spans="1:12" ht="24" customHeight="1" thickBot="1">
      <c r="A68" s="68" t="s">
        <v>44</v>
      </c>
      <c r="B68" s="69" t="s">
        <v>3</v>
      </c>
      <c r="C68" s="189">
        <v>2</v>
      </c>
      <c r="D68" s="70" t="s">
        <v>171</v>
      </c>
      <c r="E68" s="90">
        <v>4650060402106</v>
      </c>
      <c r="F68" s="688"/>
      <c r="G68" s="19">
        <f>K68-(K68*20/100)</f>
        <v>510.97200000000004</v>
      </c>
      <c r="H68" s="20">
        <f>K68-(K68*0.15)</f>
        <v>542.9077500000001</v>
      </c>
      <c r="I68" s="20">
        <f>K68-(K68*0.1)</f>
        <v>574.8435000000001</v>
      </c>
      <c r="J68" s="20">
        <f>K68-(K68*0.05)</f>
        <v>606.77925</v>
      </c>
      <c r="K68" s="493">
        <v>638.715</v>
      </c>
      <c r="L68" s="401">
        <f>K68*1.6</f>
        <v>1021.9440000000001</v>
      </c>
    </row>
    <row r="69" spans="1:12" ht="16.5" customHeight="1">
      <c r="A69" s="592" t="s">
        <v>331</v>
      </c>
      <c r="B69" s="593"/>
      <c r="C69" s="593"/>
      <c r="D69" s="593"/>
      <c r="E69" s="546" t="s">
        <v>362</v>
      </c>
      <c r="F69" s="546"/>
      <c r="G69" s="546"/>
      <c r="H69" s="546"/>
      <c r="I69" s="546"/>
      <c r="J69" s="546"/>
      <c r="K69" s="546"/>
      <c r="L69" s="547"/>
    </row>
    <row r="70" spans="1:12" ht="16.5" customHeight="1">
      <c r="A70" s="683"/>
      <c r="B70" s="684"/>
      <c r="C70" s="684"/>
      <c r="D70" s="684"/>
      <c r="E70" s="590" t="s">
        <v>363</v>
      </c>
      <c r="F70" s="590"/>
      <c r="G70" s="590"/>
      <c r="H70" s="590"/>
      <c r="I70" s="590"/>
      <c r="J70" s="590"/>
      <c r="K70" s="590"/>
      <c r="L70" s="591"/>
    </row>
    <row r="71" spans="1:12" ht="19.5" customHeight="1" thickBot="1">
      <c r="A71" s="594"/>
      <c r="B71" s="595"/>
      <c r="C71" s="595"/>
      <c r="D71" s="595"/>
      <c r="E71" s="553" t="s">
        <v>364</v>
      </c>
      <c r="F71" s="553"/>
      <c r="G71" s="553"/>
      <c r="H71" s="553"/>
      <c r="I71" s="553"/>
      <c r="J71" s="553"/>
      <c r="K71" s="553"/>
      <c r="L71" s="554"/>
    </row>
    <row r="72" spans="1:12" ht="20.25" customHeight="1">
      <c r="A72" s="72" t="s">
        <v>50</v>
      </c>
      <c r="B72" s="60" t="s">
        <v>2</v>
      </c>
      <c r="C72" s="199">
        <v>1</v>
      </c>
      <c r="D72" s="8" t="s">
        <v>170</v>
      </c>
      <c r="E72" s="10">
        <v>4650060400164</v>
      </c>
      <c r="F72" s="522" t="s">
        <v>31</v>
      </c>
      <c r="G72" s="11">
        <f>K72-(K72*20/100)</f>
        <v>1080</v>
      </c>
      <c r="H72" s="12">
        <f>K72-(K72*0.15)</f>
        <v>1147.5</v>
      </c>
      <c r="I72" s="12">
        <f>K72-(K72*0.1)</f>
        <v>1215</v>
      </c>
      <c r="J72" s="12">
        <f>K72-(K72*0.05)</f>
        <v>1282.5</v>
      </c>
      <c r="K72" s="492">
        <v>1350</v>
      </c>
      <c r="L72" s="14">
        <f>K72*1.6</f>
        <v>2160</v>
      </c>
    </row>
    <row r="73" spans="1:12" ht="22.5" customHeight="1" thickBot="1">
      <c r="A73" s="87" t="s">
        <v>312</v>
      </c>
      <c r="B73" s="58" t="s">
        <v>3</v>
      </c>
      <c r="C73" s="200">
        <v>1</v>
      </c>
      <c r="D73" s="104" t="s">
        <v>170</v>
      </c>
      <c r="E73" s="29">
        <v>4650060400171</v>
      </c>
      <c r="F73" s="526"/>
      <c r="G73" s="331">
        <f>K73-(K73*20/100)</f>
        <v>1344</v>
      </c>
      <c r="H73" s="176">
        <f>K73-(K73*0.15)</f>
        <v>1428</v>
      </c>
      <c r="I73" s="176">
        <f>K73-(K73*0.1)</f>
        <v>1512</v>
      </c>
      <c r="J73" s="176">
        <f>K73-(K73*0.05)</f>
        <v>1596</v>
      </c>
      <c r="K73" s="503">
        <v>1680</v>
      </c>
      <c r="L73" s="401">
        <f>K73*1.6</f>
        <v>2688</v>
      </c>
    </row>
    <row r="74" spans="1:12" ht="19.5" customHeight="1">
      <c r="A74" s="592" t="s">
        <v>322</v>
      </c>
      <c r="B74" s="593"/>
      <c r="C74" s="593"/>
      <c r="D74" s="593"/>
      <c r="E74" s="546" t="s">
        <v>315</v>
      </c>
      <c r="F74" s="546"/>
      <c r="G74" s="546"/>
      <c r="H74" s="546"/>
      <c r="I74" s="546"/>
      <c r="J74" s="546"/>
      <c r="K74" s="546"/>
      <c r="L74" s="547"/>
    </row>
    <row r="75" spans="1:12" ht="24.75" customHeight="1" thickBot="1">
      <c r="A75" s="594"/>
      <c r="B75" s="595"/>
      <c r="C75" s="595"/>
      <c r="D75" s="595"/>
      <c r="E75" s="289"/>
      <c r="F75" s="290"/>
      <c r="G75" s="553" t="s">
        <v>198</v>
      </c>
      <c r="H75" s="553"/>
      <c r="I75" s="553"/>
      <c r="J75" s="553"/>
      <c r="K75" s="553"/>
      <c r="L75" s="554"/>
    </row>
    <row r="76" spans="1:12" ht="25.5" customHeight="1">
      <c r="A76" s="123" t="s">
        <v>41</v>
      </c>
      <c r="B76" s="63" t="s">
        <v>2</v>
      </c>
      <c r="C76" s="201">
        <v>0.75</v>
      </c>
      <c r="D76" s="23" t="s">
        <v>170</v>
      </c>
      <c r="E76" s="25">
        <v>4650060400010</v>
      </c>
      <c r="F76" s="522" t="s">
        <v>172</v>
      </c>
      <c r="G76" s="11">
        <f>K76-(K76*20/100)</f>
        <v>1619.2</v>
      </c>
      <c r="H76" s="12">
        <f>K76-(K76*0.15)</f>
        <v>1720.4</v>
      </c>
      <c r="I76" s="12">
        <f>K76-(K76*0.1)</f>
        <v>1821.6</v>
      </c>
      <c r="J76" s="12">
        <f>K76-(K76*0.05)</f>
        <v>1922.8</v>
      </c>
      <c r="K76" s="492">
        <v>2024</v>
      </c>
      <c r="L76" s="14">
        <f>K76*1.6</f>
        <v>3238.4</v>
      </c>
    </row>
    <row r="77" spans="1:12" ht="27" customHeight="1" thickBot="1">
      <c r="A77" s="84" t="s">
        <v>42</v>
      </c>
      <c r="B77" s="85" t="s">
        <v>3</v>
      </c>
      <c r="C77" s="202">
        <v>1</v>
      </c>
      <c r="D77" s="16" t="s">
        <v>170</v>
      </c>
      <c r="E77" s="27">
        <v>4650060400027</v>
      </c>
      <c r="F77" s="523"/>
      <c r="G77" s="19">
        <f>K77-(K77*20/100)</f>
        <v>2191.2</v>
      </c>
      <c r="H77" s="20">
        <f>K77-(K77*0.15)</f>
        <v>2328.15</v>
      </c>
      <c r="I77" s="20">
        <f>K77-(K77*0.1)</f>
        <v>2465.1</v>
      </c>
      <c r="J77" s="20">
        <f>K77-(K77*0.05)</f>
        <v>2602.05</v>
      </c>
      <c r="K77" s="493">
        <v>2739</v>
      </c>
      <c r="L77" s="401">
        <f>K77*1.6</f>
        <v>4382.400000000001</v>
      </c>
    </row>
    <row r="78" spans="1:12" ht="24.75" customHeight="1">
      <c r="A78" s="592" t="s">
        <v>321</v>
      </c>
      <c r="B78" s="593"/>
      <c r="C78" s="593"/>
      <c r="D78" s="593"/>
      <c r="E78" s="546" t="s">
        <v>314</v>
      </c>
      <c r="F78" s="546"/>
      <c r="G78" s="546"/>
      <c r="H78" s="546"/>
      <c r="I78" s="546"/>
      <c r="J78" s="546"/>
      <c r="K78" s="546"/>
      <c r="L78" s="547"/>
    </row>
    <row r="79" spans="1:12" ht="20.25" customHeight="1" thickBot="1">
      <c r="A79" s="594"/>
      <c r="B79" s="595"/>
      <c r="C79" s="595"/>
      <c r="D79" s="595"/>
      <c r="E79" s="289"/>
      <c r="F79" s="290"/>
      <c r="G79" s="289"/>
      <c r="H79" s="291" t="s">
        <v>199</v>
      </c>
      <c r="I79" s="291"/>
      <c r="J79" s="291"/>
      <c r="K79" s="291"/>
      <c r="L79" s="292"/>
    </row>
    <row r="80" spans="1:12" ht="25.5" customHeight="1">
      <c r="A80" s="123" t="s">
        <v>39</v>
      </c>
      <c r="B80" s="63" t="s">
        <v>2</v>
      </c>
      <c r="C80" s="201">
        <v>1</v>
      </c>
      <c r="D80" s="23" t="s">
        <v>170</v>
      </c>
      <c r="E80" s="25">
        <v>4650060400102</v>
      </c>
      <c r="F80" s="522" t="s">
        <v>173</v>
      </c>
      <c r="G80" s="11">
        <f>K80-(K80*20/100)</f>
        <v>1714.4</v>
      </c>
      <c r="H80" s="12">
        <f>K80-(K80*0.15)</f>
        <v>1821.55</v>
      </c>
      <c r="I80" s="12">
        <f>K80-(K80*0.1)</f>
        <v>1928.7</v>
      </c>
      <c r="J80" s="12">
        <f>K80-(K80*0.05)</f>
        <v>2035.85</v>
      </c>
      <c r="K80" s="492">
        <v>2143</v>
      </c>
      <c r="L80" s="14">
        <f>+K80*1.6</f>
        <v>3428.8</v>
      </c>
    </row>
    <row r="81" spans="1:12" ht="24" customHeight="1" thickBot="1">
      <c r="A81" s="84" t="s">
        <v>40</v>
      </c>
      <c r="B81" s="85" t="s">
        <v>3</v>
      </c>
      <c r="C81" s="202">
        <v>1.5</v>
      </c>
      <c r="D81" s="16" t="s">
        <v>170</v>
      </c>
      <c r="E81" s="27">
        <v>4650060400119</v>
      </c>
      <c r="F81" s="523"/>
      <c r="G81" s="19">
        <f>K81-(K81*20/100)</f>
        <v>2286.4</v>
      </c>
      <c r="H81" s="20">
        <f>K81-(K81*0.15)</f>
        <v>2429.3</v>
      </c>
      <c r="I81" s="20">
        <f>K81-(K81*0.1)</f>
        <v>2572.2</v>
      </c>
      <c r="J81" s="20">
        <f>K81-(K81*0.05)</f>
        <v>2715.1</v>
      </c>
      <c r="K81" s="493">
        <v>2858</v>
      </c>
      <c r="L81" s="401">
        <f>+K81*1.6</f>
        <v>4572.8</v>
      </c>
    </row>
    <row r="82" spans="1:12" ht="25.5" customHeight="1">
      <c r="A82" s="293" t="s">
        <v>323</v>
      </c>
      <c r="B82" s="294"/>
      <c r="C82" s="275"/>
      <c r="D82" s="276"/>
      <c r="E82" s="546" t="s">
        <v>365</v>
      </c>
      <c r="F82" s="546"/>
      <c r="G82" s="546"/>
      <c r="H82" s="546"/>
      <c r="I82" s="546"/>
      <c r="J82" s="546"/>
      <c r="K82" s="546"/>
      <c r="L82" s="547"/>
    </row>
    <row r="83" spans="1:12" ht="18.75" customHeight="1" thickBot="1">
      <c r="A83" s="533" t="s">
        <v>193</v>
      </c>
      <c r="B83" s="534"/>
      <c r="C83" s="295"/>
      <c r="D83" s="296"/>
      <c r="E83" s="296"/>
      <c r="F83" s="297"/>
      <c r="G83" s="553" t="s">
        <v>200</v>
      </c>
      <c r="H83" s="553"/>
      <c r="I83" s="553"/>
      <c r="J83" s="553"/>
      <c r="K83" s="553"/>
      <c r="L83" s="554"/>
    </row>
    <row r="84" spans="1:12" ht="22.5" customHeight="1">
      <c r="A84" s="75" t="s">
        <v>16</v>
      </c>
      <c r="B84" s="65" t="s">
        <v>2</v>
      </c>
      <c r="C84" s="186">
        <v>0.8</v>
      </c>
      <c r="D84" s="9" t="s">
        <v>170</v>
      </c>
      <c r="E84" s="76">
        <v>4650060400225</v>
      </c>
      <c r="F84" s="522" t="s">
        <v>13</v>
      </c>
      <c r="G84" s="11">
        <f>K84-(K84*20/100)</f>
        <v>1544.928</v>
      </c>
      <c r="H84" s="12">
        <f>K84-(K84*0.15)</f>
        <v>1641.486</v>
      </c>
      <c r="I84" s="12">
        <f>K84-(K84*0.1)</f>
        <v>1738.044</v>
      </c>
      <c r="J84" s="12">
        <f>K84-(K84*0.05)</f>
        <v>1834.602</v>
      </c>
      <c r="K84" s="492">
        <v>1931.16</v>
      </c>
      <c r="L84" s="14">
        <f>K84*1.6</f>
        <v>3089.856</v>
      </c>
    </row>
    <row r="85" spans="1:12" ht="25.5" customHeight="1" thickBot="1">
      <c r="A85" s="77" t="s">
        <v>17</v>
      </c>
      <c r="B85" s="78" t="s">
        <v>3</v>
      </c>
      <c r="C85" s="189">
        <v>1.1</v>
      </c>
      <c r="D85" s="70" t="s">
        <v>170</v>
      </c>
      <c r="E85" s="29">
        <v>4650060400232</v>
      </c>
      <c r="F85" s="526"/>
      <c r="G85" s="19">
        <f>K85-(K85*20/100)</f>
        <v>2022.636</v>
      </c>
      <c r="H85" s="20">
        <f>K85-(K85*0.15)</f>
        <v>2149.05075</v>
      </c>
      <c r="I85" s="20">
        <f>K85-(K85*0.1)</f>
        <v>2275.4655000000002</v>
      </c>
      <c r="J85" s="20">
        <f>K85-(K85*0.05)</f>
        <v>2401.88025</v>
      </c>
      <c r="K85" s="493">
        <v>2528.295</v>
      </c>
      <c r="L85" s="401">
        <f>K85*1.6</f>
        <v>4045.2720000000004</v>
      </c>
    </row>
    <row r="86" spans="1:12" ht="43.5" customHeight="1" thickBot="1">
      <c r="A86" s="359" t="s">
        <v>277</v>
      </c>
      <c r="B86" s="359" t="s">
        <v>0</v>
      </c>
      <c r="C86" s="360" t="s">
        <v>226</v>
      </c>
      <c r="D86" s="359" t="s">
        <v>169</v>
      </c>
      <c r="E86" s="359" t="s">
        <v>195</v>
      </c>
      <c r="F86" s="359" t="s">
        <v>1</v>
      </c>
      <c r="G86" s="361" t="s">
        <v>397</v>
      </c>
      <c r="H86" s="361" t="s">
        <v>396</v>
      </c>
      <c r="I86" s="361" t="s">
        <v>395</v>
      </c>
      <c r="J86" s="361" t="s">
        <v>394</v>
      </c>
      <c r="K86" s="362" t="s">
        <v>393</v>
      </c>
      <c r="L86" s="363" t="s">
        <v>390</v>
      </c>
    </row>
    <row r="87" spans="1:12" ht="23.25" customHeight="1">
      <c r="A87" s="293" t="s">
        <v>316</v>
      </c>
      <c r="B87" s="271"/>
      <c r="C87" s="272"/>
      <c r="D87" s="273"/>
      <c r="E87" s="273"/>
      <c r="F87" s="298"/>
      <c r="G87" s="273"/>
      <c r="H87" s="273"/>
      <c r="I87" s="546" t="s">
        <v>275</v>
      </c>
      <c r="J87" s="546"/>
      <c r="K87" s="546"/>
      <c r="L87" s="547"/>
    </row>
    <row r="88" spans="1:12" ht="24" customHeight="1">
      <c r="A88" s="299" t="s">
        <v>30</v>
      </c>
      <c r="B88" s="277"/>
      <c r="C88" s="278"/>
      <c r="D88" s="279"/>
      <c r="E88" s="279"/>
      <c r="F88" s="590" t="s">
        <v>450</v>
      </c>
      <c r="G88" s="597"/>
      <c r="H88" s="597"/>
      <c r="I88" s="597"/>
      <c r="J88" s="597"/>
      <c r="K88" s="597"/>
      <c r="L88" s="598"/>
    </row>
    <row r="89" spans="1:12" ht="21" customHeight="1" thickBot="1">
      <c r="A89" s="300"/>
      <c r="B89" s="301"/>
      <c r="C89" s="302"/>
      <c r="D89" s="289"/>
      <c r="E89" s="553" t="s">
        <v>451</v>
      </c>
      <c r="F89" s="553"/>
      <c r="G89" s="553"/>
      <c r="H89" s="553"/>
      <c r="I89" s="553"/>
      <c r="J89" s="553"/>
      <c r="K89" s="553"/>
      <c r="L89" s="554"/>
    </row>
    <row r="90" spans="1:12" ht="18" customHeight="1">
      <c r="A90" s="72" t="s">
        <v>32</v>
      </c>
      <c r="B90" s="79" t="s">
        <v>2</v>
      </c>
      <c r="C90" s="203">
        <v>1</v>
      </c>
      <c r="D90" s="9" t="s">
        <v>170</v>
      </c>
      <c r="E90" s="10">
        <v>4650060400249</v>
      </c>
      <c r="F90" s="522" t="s">
        <v>31</v>
      </c>
      <c r="G90" s="11">
        <f aca="true" t="shared" si="5" ref="G90:G97">K90-(K90*20/100)</f>
        <v>1746.3600000000001</v>
      </c>
      <c r="H90" s="12">
        <f aca="true" t="shared" si="6" ref="H90:H97">K90-(K90*0.15)</f>
        <v>1855.5075000000002</v>
      </c>
      <c r="I90" s="12">
        <f aca="true" t="shared" si="7" ref="I90:I97">K90-(K90*0.1)</f>
        <v>1964.6550000000002</v>
      </c>
      <c r="J90" s="12">
        <f aca="true" t="shared" si="8" ref="J90:J97">K90-(K90*0.05)</f>
        <v>2073.8025000000002</v>
      </c>
      <c r="K90" s="492">
        <v>2182.9500000000003</v>
      </c>
      <c r="L90" s="14">
        <f>K90*1.6</f>
        <v>3492.7200000000007</v>
      </c>
    </row>
    <row r="91" spans="1:12" ht="19.5" customHeight="1" thickBot="1">
      <c r="A91" s="74" t="s">
        <v>33</v>
      </c>
      <c r="B91" s="61" t="s">
        <v>3</v>
      </c>
      <c r="C91" s="204">
        <v>1.4</v>
      </c>
      <c r="D91" s="70" t="s">
        <v>170</v>
      </c>
      <c r="E91" s="18">
        <v>4650060400256</v>
      </c>
      <c r="F91" s="523"/>
      <c r="G91" s="19">
        <f t="shared" si="5"/>
        <v>2293.2</v>
      </c>
      <c r="H91" s="20">
        <f t="shared" si="6"/>
        <v>2436.525</v>
      </c>
      <c r="I91" s="20">
        <f t="shared" si="7"/>
        <v>2579.85</v>
      </c>
      <c r="J91" s="20">
        <f t="shared" si="8"/>
        <v>2723.175</v>
      </c>
      <c r="K91" s="493">
        <v>2866.5</v>
      </c>
      <c r="L91" s="401">
        <f aca="true" t="shared" si="9" ref="L91:L97">K91*1.6</f>
        <v>4586.400000000001</v>
      </c>
    </row>
    <row r="92" spans="1:12" ht="18.75" customHeight="1">
      <c r="A92" s="81" t="s">
        <v>34</v>
      </c>
      <c r="B92" s="63" t="s">
        <v>11</v>
      </c>
      <c r="C92" s="205">
        <v>0.76</v>
      </c>
      <c r="D92" s="23" t="s">
        <v>170</v>
      </c>
      <c r="E92" s="25">
        <v>4650060400263</v>
      </c>
      <c r="F92" s="522" t="s">
        <v>47</v>
      </c>
      <c r="G92" s="11">
        <f t="shared" si="5"/>
        <v>3834.6</v>
      </c>
      <c r="H92" s="12">
        <f t="shared" si="6"/>
        <v>4074.2625</v>
      </c>
      <c r="I92" s="12">
        <f t="shared" si="7"/>
        <v>4313.925</v>
      </c>
      <c r="J92" s="12">
        <f t="shared" si="8"/>
        <v>4553.5875</v>
      </c>
      <c r="K92" s="492">
        <v>4793.25</v>
      </c>
      <c r="L92" s="14">
        <f t="shared" si="9"/>
        <v>7669.200000000001</v>
      </c>
    </row>
    <row r="93" spans="1:12" ht="19.5" customHeight="1">
      <c r="A93" s="82" t="s">
        <v>58</v>
      </c>
      <c r="B93" s="62" t="s">
        <v>46</v>
      </c>
      <c r="C93" s="206">
        <v>0.99</v>
      </c>
      <c r="D93" s="59" t="s">
        <v>170</v>
      </c>
      <c r="E93" s="83">
        <v>4650060400270</v>
      </c>
      <c r="F93" s="526"/>
      <c r="G93" s="247">
        <f t="shared" si="5"/>
        <v>4712.400000000001</v>
      </c>
      <c r="H93" s="170">
        <f t="shared" si="6"/>
        <v>5006.925000000001</v>
      </c>
      <c r="I93" s="170">
        <f t="shared" si="7"/>
        <v>5301.450000000001</v>
      </c>
      <c r="J93" s="170">
        <f t="shared" si="8"/>
        <v>5595.975000000001</v>
      </c>
      <c r="K93" s="501">
        <v>5890.500000000001</v>
      </c>
      <c r="L93" s="424">
        <f t="shared" si="9"/>
        <v>9424.800000000001</v>
      </c>
    </row>
    <row r="94" spans="1:12" ht="19.5" customHeight="1" thickBot="1">
      <c r="A94" s="84" t="s">
        <v>35</v>
      </c>
      <c r="B94" s="85" t="s">
        <v>4</v>
      </c>
      <c r="C94" s="207">
        <v>1.05</v>
      </c>
      <c r="D94" s="16" t="s">
        <v>170</v>
      </c>
      <c r="E94" s="27">
        <v>4650060400294</v>
      </c>
      <c r="F94" s="523"/>
      <c r="G94" s="19">
        <f t="shared" si="5"/>
        <v>5867.400000000001</v>
      </c>
      <c r="H94" s="20">
        <f t="shared" si="6"/>
        <v>6234.112500000001</v>
      </c>
      <c r="I94" s="20">
        <f t="shared" si="7"/>
        <v>6600.825000000001</v>
      </c>
      <c r="J94" s="20">
        <f t="shared" si="8"/>
        <v>6967.5375</v>
      </c>
      <c r="K94" s="493">
        <v>7334.250000000001</v>
      </c>
      <c r="L94" s="401">
        <f t="shared" si="9"/>
        <v>11734.800000000003</v>
      </c>
    </row>
    <row r="95" spans="1:12" ht="17.25" customHeight="1">
      <c r="A95" s="87" t="s">
        <v>36</v>
      </c>
      <c r="B95" s="73" t="s">
        <v>11</v>
      </c>
      <c r="C95" s="67">
        <v>0.6</v>
      </c>
      <c r="D95" s="23" t="s">
        <v>170</v>
      </c>
      <c r="E95" s="10">
        <v>4650060400300</v>
      </c>
      <c r="F95" s="522" t="s">
        <v>38</v>
      </c>
      <c r="G95" s="11">
        <f t="shared" si="5"/>
        <v>3492.7200000000003</v>
      </c>
      <c r="H95" s="12">
        <f t="shared" si="6"/>
        <v>3711.0150000000003</v>
      </c>
      <c r="I95" s="12">
        <f t="shared" si="7"/>
        <v>3929.3100000000004</v>
      </c>
      <c r="J95" s="12">
        <f t="shared" si="8"/>
        <v>4147.6050000000005</v>
      </c>
      <c r="K95" s="492">
        <v>4365.900000000001</v>
      </c>
      <c r="L95" s="14">
        <f t="shared" si="9"/>
        <v>6985.440000000001</v>
      </c>
    </row>
    <row r="96" spans="1:12" ht="18" customHeight="1">
      <c r="A96" s="88" t="s">
        <v>59</v>
      </c>
      <c r="B96" s="62" t="s">
        <v>46</v>
      </c>
      <c r="C96" s="89">
        <v>0.7</v>
      </c>
      <c r="D96" s="59" t="s">
        <v>170</v>
      </c>
      <c r="E96" s="83">
        <v>4650060400317</v>
      </c>
      <c r="F96" s="526"/>
      <c r="G96" s="247">
        <f t="shared" si="5"/>
        <v>4333.56</v>
      </c>
      <c r="H96" s="170">
        <f t="shared" si="6"/>
        <v>4604.4075</v>
      </c>
      <c r="I96" s="170">
        <f t="shared" si="7"/>
        <v>4875.255000000001</v>
      </c>
      <c r="J96" s="170">
        <f t="shared" si="8"/>
        <v>5146.102500000001</v>
      </c>
      <c r="K96" s="501">
        <v>5416.950000000001</v>
      </c>
      <c r="L96" s="424">
        <f t="shared" si="9"/>
        <v>8667.12</v>
      </c>
    </row>
    <row r="97" spans="1:12" ht="21" customHeight="1" thickBot="1">
      <c r="A97" s="74" t="s">
        <v>37</v>
      </c>
      <c r="B97" s="64" t="s">
        <v>4</v>
      </c>
      <c r="C97" s="69">
        <v>0.9</v>
      </c>
      <c r="D97" s="16" t="s">
        <v>170</v>
      </c>
      <c r="E97" s="29">
        <v>4650060400331</v>
      </c>
      <c r="F97" s="526"/>
      <c r="G97" s="19">
        <f t="shared" si="5"/>
        <v>5045.04</v>
      </c>
      <c r="H97" s="20">
        <f t="shared" si="6"/>
        <v>5360.3550000000005</v>
      </c>
      <c r="I97" s="20">
        <f t="shared" si="7"/>
        <v>5675.67</v>
      </c>
      <c r="J97" s="20">
        <f t="shared" si="8"/>
        <v>5990.985000000001</v>
      </c>
      <c r="K97" s="493">
        <v>6306.3</v>
      </c>
      <c r="L97" s="401">
        <f t="shared" si="9"/>
        <v>10090.080000000002</v>
      </c>
    </row>
    <row r="98" spans="1:12" ht="18" customHeight="1">
      <c r="A98" s="293" t="s">
        <v>324</v>
      </c>
      <c r="B98" s="271"/>
      <c r="C98" s="272"/>
      <c r="D98" s="273"/>
      <c r="E98" s="273"/>
      <c r="F98" s="298"/>
      <c r="G98" s="273"/>
      <c r="H98" s="587" t="s">
        <v>280</v>
      </c>
      <c r="I98" s="587"/>
      <c r="J98" s="587"/>
      <c r="K98" s="587"/>
      <c r="L98" s="588"/>
    </row>
    <row r="99" spans="1:12" ht="18.75" customHeight="1">
      <c r="A99" s="299"/>
      <c r="B99" s="590" t="s">
        <v>367</v>
      </c>
      <c r="C99" s="590"/>
      <c r="D99" s="590"/>
      <c r="E99" s="590"/>
      <c r="F99" s="590"/>
      <c r="G99" s="590"/>
      <c r="H99" s="590"/>
      <c r="I99" s="590"/>
      <c r="J99" s="590"/>
      <c r="K99" s="590"/>
      <c r="L99" s="591"/>
    </row>
    <row r="100" spans="1:12" ht="23.25" customHeight="1" thickBot="1">
      <c r="A100" s="300"/>
      <c r="B100" s="301"/>
      <c r="C100" s="553" t="s">
        <v>366</v>
      </c>
      <c r="D100" s="553"/>
      <c r="E100" s="553"/>
      <c r="F100" s="553"/>
      <c r="G100" s="553"/>
      <c r="H100" s="553"/>
      <c r="I100" s="553"/>
      <c r="J100" s="553"/>
      <c r="K100" s="553"/>
      <c r="L100" s="554"/>
    </row>
    <row r="101" spans="1:12" ht="21.75" customHeight="1">
      <c r="A101" s="72" t="s">
        <v>24</v>
      </c>
      <c r="B101" s="73" t="s">
        <v>2</v>
      </c>
      <c r="C101" s="186">
        <v>1</v>
      </c>
      <c r="D101" s="9" t="s">
        <v>170</v>
      </c>
      <c r="E101" s="10">
        <v>4650060400126</v>
      </c>
      <c r="F101" s="522" t="s">
        <v>23</v>
      </c>
      <c r="G101" s="11">
        <f>K101-(K101*20/100)</f>
        <v>1746.3600000000001</v>
      </c>
      <c r="H101" s="12">
        <f>K101-(K101*0.15)</f>
        <v>1855.5075000000002</v>
      </c>
      <c r="I101" s="12">
        <f>K101-(K101*0.1)</f>
        <v>1964.6550000000002</v>
      </c>
      <c r="J101" s="12">
        <f>K101-(K101*0.05)</f>
        <v>2073.8025000000002</v>
      </c>
      <c r="K101" s="492">
        <v>2182.9500000000003</v>
      </c>
      <c r="L101" s="14">
        <f>K101*1.6</f>
        <v>3492.7200000000007</v>
      </c>
    </row>
    <row r="102" spans="1:12" ht="18" customHeight="1" thickBot="1">
      <c r="A102" s="84" t="s">
        <v>25</v>
      </c>
      <c r="B102" s="85" t="s">
        <v>3</v>
      </c>
      <c r="C102" s="187">
        <v>1.4</v>
      </c>
      <c r="D102" s="17" t="s">
        <v>170</v>
      </c>
      <c r="E102" s="90">
        <v>4650060400133</v>
      </c>
      <c r="F102" s="523"/>
      <c r="G102" s="19">
        <f>K102-(K102*20/100)</f>
        <v>2274.678</v>
      </c>
      <c r="H102" s="20">
        <f>K102-(K102*0.15)</f>
        <v>2416.845375</v>
      </c>
      <c r="I102" s="20">
        <f>K102-(K102*0.1)</f>
        <v>2559.01275</v>
      </c>
      <c r="J102" s="20">
        <f>K102-(K102*0.05)</f>
        <v>2701.180125</v>
      </c>
      <c r="K102" s="493">
        <v>2843.3475</v>
      </c>
      <c r="L102" s="401">
        <f aca="true" t="shared" si="10" ref="L102:L108">K102*1.6</f>
        <v>4549.356</v>
      </c>
    </row>
    <row r="103" spans="1:12" ht="21" customHeight="1">
      <c r="A103" s="81" t="s">
        <v>26</v>
      </c>
      <c r="B103" s="91" t="s">
        <v>11</v>
      </c>
      <c r="C103" s="150">
        <v>0.76</v>
      </c>
      <c r="D103" s="23" t="s">
        <v>170</v>
      </c>
      <c r="E103" s="25">
        <v>4650060400362</v>
      </c>
      <c r="F103" s="522" t="s">
        <v>47</v>
      </c>
      <c r="G103" s="11">
        <f aca="true" t="shared" si="11" ref="G103:G108">K103-(K103*20/100)</f>
        <v>3834.6</v>
      </c>
      <c r="H103" s="12">
        <f aca="true" t="shared" si="12" ref="H103:H108">K103-(K103*0.15)</f>
        <v>4074.2625</v>
      </c>
      <c r="I103" s="12">
        <f aca="true" t="shared" si="13" ref="I103:I108">K103-(K103*0.1)</f>
        <v>4313.925</v>
      </c>
      <c r="J103" s="12">
        <f aca="true" t="shared" si="14" ref="J103:J108">K103-(K103*0.05)</f>
        <v>4553.5875</v>
      </c>
      <c r="K103" s="492">
        <v>4793.25</v>
      </c>
      <c r="L103" s="14">
        <f t="shared" si="10"/>
        <v>7669.200000000001</v>
      </c>
    </row>
    <row r="104" spans="1:12" ht="19.5" customHeight="1">
      <c r="A104" s="88" t="s">
        <v>60</v>
      </c>
      <c r="B104" s="92" t="s">
        <v>46</v>
      </c>
      <c r="C104" s="208">
        <v>1</v>
      </c>
      <c r="D104" s="59" t="s">
        <v>170</v>
      </c>
      <c r="E104" s="83">
        <v>4650060400379</v>
      </c>
      <c r="F104" s="526"/>
      <c r="G104" s="247">
        <f t="shared" si="11"/>
        <v>4712.400000000001</v>
      </c>
      <c r="H104" s="170">
        <f t="shared" si="12"/>
        <v>5006.925000000001</v>
      </c>
      <c r="I104" s="170">
        <f t="shared" si="13"/>
        <v>5301.450000000001</v>
      </c>
      <c r="J104" s="170">
        <f t="shared" si="14"/>
        <v>5595.975000000001</v>
      </c>
      <c r="K104" s="501">
        <v>5890.500000000001</v>
      </c>
      <c r="L104" s="424">
        <f t="shared" si="10"/>
        <v>9424.800000000001</v>
      </c>
    </row>
    <row r="105" spans="1:12" ht="18" customHeight="1" thickBot="1">
      <c r="A105" s="84" t="s">
        <v>27</v>
      </c>
      <c r="B105" s="93" t="s">
        <v>4</v>
      </c>
      <c r="C105" s="153">
        <v>1.05</v>
      </c>
      <c r="D105" s="16" t="s">
        <v>170</v>
      </c>
      <c r="E105" s="27">
        <v>4650060400393</v>
      </c>
      <c r="F105" s="523"/>
      <c r="G105" s="19">
        <f t="shared" si="11"/>
        <v>5867.400000000001</v>
      </c>
      <c r="H105" s="20">
        <f t="shared" si="12"/>
        <v>6234.112500000001</v>
      </c>
      <c r="I105" s="20">
        <f t="shared" si="13"/>
        <v>6600.825000000001</v>
      </c>
      <c r="J105" s="20">
        <f t="shared" si="14"/>
        <v>6967.5375</v>
      </c>
      <c r="K105" s="493">
        <v>7334.250000000001</v>
      </c>
      <c r="L105" s="401">
        <f t="shared" si="10"/>
        <v>11734.800000000003</v>
      </c>
    </row>
    <row r="106" spans="1:12" ht="21" customHeight="1">
      <c r="A106" s="81" t="s">
        <v>28</v>
      </c>
      <c r="B106" s="60" t="s">
        <v>11</v>
      </c>
      <c r="C106" s="94">
        <v>0.6</v>
      </c>
      <c r="D106" s="23" t="s">
        <v>170</v>
      </c>
      <c r="E106" s="71">
        <v>4650060400065</v>
      </c>
      <c r="F106" s="522" t="s">
        <v>38</v>
      </c>
      <c r="G106" s="11">
        <f t="shared" si="11"/>
        <v>3492.7200000000003</v>
      </c>
      <c r="H106" s="12">
        <f t="shared" si="12"/>
        <v>3711.0150000000003</v>
      </c>
      <c r="I106" s="12">
        <f t="shared" si="13"/>
        <v>3929.3100000000004</v>
      </c>
      <c r="J106" s="12">
        <f t="shared" si="14"/>
        <v>4147.6050000000005</v>
      </c>
      <c r="K106" s="492">
        <v>4365.900000000001</v>
      </c>
      <c r="L106" s="14">
        <f t="shared" si="10"/>
        <v>6985.440000000001</v>
      </c>
    </row>
    <row r="107" spans="1:12" ht="18" customHeight="1">
      <c r="A107" s="88" t="s">
        <v>61</v>
      </c>
      <c r="B107" s="62" t="s">
        <v>46</v>
      </c>
      <c r="C107" s="89">
        <v>0.7</v>
      </c>
      <c r="D107" s="59" t="s">
        <v>170</v>
      </c>
      <c r="E107" s="83">
        <v>4650060400072</v>
      </c>
      <c r="F107" s="526"/>
      <c r="G107" s="247">
        <f t="shared" si="11"/>
        <v>4333.56</v>
      </c>
      <c r="H107" s="170">
        <f t="shared" si="12"/>
        <v>4604.4075</v>
      </c>
      <c r="I107" s="170">
        <f t="shared" si="13"/>
        <v>4875.255000000001</v>
      </c>
      <c r="J107" s="170">
        <f t="shared" si="14"/>
        <v>5146.102500000001</v>
      </c>
      <c r="K107" s="501">
        <v>5416.950000000001</v>
      </c>
      <c r="L107" s="424">
        <f t="shared" si="10"/>
        <v>8667.12</v>
      </c>
    </row>
    <row r="108" spans="1:12" ht="21" customHeight="1" thickBot="1">
      <c r="A108" s="74" t="s">
        <v>29</v>
      </c>
      <c r="B108" s="61" t="s">
        <v>4</v>
      </c>
      <c r="C108" s="69">
        <v>0.9</v>
      </c>
      <c r="D108" s="16" t="s">
        <v>170</v>
      </c>
      <c r="E108" s="29">
        <v>4650060400157</v>
      </c>
      <c r="F108" s="526"/>
      <c r="G108" s="331">
        <f t="shared" si="11"/>
        <v>5045.04</v>
      </c>
      <c r="H108" s="176">
        <f t="shared" si="12"/>
        <v>5360.3550000000005</v>
      </c>
      <c r="I108" s="176">
        <f t="shared" si="13"/>
        <v>5675.67</v>
      </c>
      <c r="J108" s="176">
        <f t="shared" si="14"/>
        <v>5990.985000000001</v>
      </c>
      <c r="K108" s="504">
        <v>6306.3</v>
      </c>
      <c r="L108" s="401">
        <f t="shared" si="10"/>
        <v>10090.080000000002</v>
      </c>
    </row>
    <row r="109" spans="1:12" ht="22.5" customHeight="1">
      <c r="A109" s="293" t="s">
        <v>332</v>
      </c>
      <c r="B109" s="271"/>
      <c r="C109" s="272"/>
      <c r="D109" s="303"/>
      <c r="E109" s="546" t="s">
        <v>325</v>
      </c>
      <c r="F109" s="546"/>
      <c r="G109" s="546"/>
      <c r="H109" s="546"/>
      <c r="I109" s="546"/>
      <c r="J109" s="546"/>
      <c r="K109" s="546"/>
      <c r="L109" s="547"/>
    </row>
    <row r="110" spans="1:12" ht="18.75" customHeight="1" thickBot="1">
      <c r="A110" s="693" t="s">
        <v>194</v>
      </c>
      <c r="B110" s="694"/>
      <c r="C110" s="694"/>
      <c r="D110" s="301"/>
      <c r="E110" s="553" t="s">
        <v>227</v>
      </c>
      <c r="F110" s="553"/>
      <c r="G110" s="553"/>
      <c r="H110" s="553"/>
      <c r="I110" s="553"/>
      <c r="J110" s="553"/>
      <c r="K110" s="553"/>
      <c r="L110" s="554"/>
    </row>
    <row r="111" spans="1:12" ht="24.75" customHeight="1">
      <c r="A111" s="95" t="s">
        <v>14</v>
      </c>
      <c r="B111" s="31" t="s">
        <v>2</v>
      </c>
      <c r="C111" s="186">
        <v>0.9</v>
      </c>
      <c r="D111" s="9" t="s">
        <v>170</v>
      </c>
      <c r="E111" s="10">
        <v>4650060400041</v>
      </c>
      <c r="F111" s="596" t="s">
        <v>174</v>
      </c>
      <c r="G111" s="11">
        <f>K111-(K111*20/100)</f>
        <v>1905.1200000000001</v>
      </c>
      <c r="H111" s="12">
        <f>K111-(K111*0.15)</f>
        <v>2024.19</v>
      </c>
      <c r="I111" s="12">
        <f>K111-(K111*0.1)</f>
        <v>2143.26</v>
      </c>
      <c r="J111" s="12">
        <f>K111-(K111*0.05)</f>
        <v>2262.33</v>
      </c>
      <c r="K111" s="492">
        <v>2381.4</v>
      </c>
      <c r="L111" s="14">
        <f>K111*1.6</f>
        <v>3810.2400000000002</v>
      </c>
    </row>
    <row r="112" spans="1:12" ht="27.75" customHeight="1" thickBot="1">
      <c r="A112" s="96" t="s">
        <v>15</v>
      </c>
      <c r="B112" s="33" t="s">
        <v>3</v>
      </c>
      <c r="C112" s="189">
        <v>1.1</v>
      </c>
      <c r="D112" s="70" t="s">
        <v>170</v>
      </c>
      <c r="E112" s="29">
        <v>4650060400058</v>
      </c>
      <c r="F112" s="596"/>
      <c r="G112" s="19">
        <f>K112-(K112*20/100)</f>
        <v>2337.3</v>
      </c>
      <c r="H112" s="20">
        <f>K112-(K112*0.15)</f>
        <v>2483.38125</v>
      </c>
      <c r="I112" s="20">
        <f>K112-(K112*0.1)</f>
        <v>2629.4625</v>
      </c>
      <c r="J112" s="20">
        <f>K112-(K112*0.05)</f>
        <v>2775.54375</v>
      </c>
      <c r="K112" s="493">
        <v>2921.625</v>
      </c>
      <c r="L112" s="401">
        <f>K112*1.6</f>
        <v>4674.6</v>
      </c>
    </row>
    <row r="113" spans="1:12" ht="43.5" customHeight="1" thickBot="1">
      <c r="A113" s="359" t="s">
        <v>277</v>
      </c>
      <c r="B113" s="359" t="s">
        <v>0</v>
      </c>
      <c r="C113" s="360" t="s">
        <v>226</v>
      </c>
      <c r="D113" s="359" t="s">
        <v>169</v>
      </c>
      <c r="E113" s="359" t="s">
        <v>195</v>
      </c>
      <c r="F113" s="359" t="s">
        <v>1</v>
      </c>
      <c r="G113" s="361" t="s">
        <v>397</v>
      </c>
      <c r="H113" s="361" t="s">
        <v>396</v>
      </c>
      <c r="I113" s="361" t="s">
        <v>395</v>
      </c>
      <c r="J113" s="361" t="s">
        <v>394</v>
      </c>
      <c r="K113" s="362" t="s">
        <v>393</v>
      </c>
      <c r="L113" s="363" t="s">
        <v>390</v>
      </c>
    </row>
    <row r="114" spans="1:12" ht="14.25" customHeight="1">
      <c r="A114" s="592" t="s">
        <v>326</v>
      </c>
      <c r="B114" s="593"/>
      <c r="C114" s="593"/>
      <c r="D114" s="593"/>
      <c r="E114" s="546" t="s">
        <v>197</v>
      </c>
      <c r="F114" s="546"/>
      <c r="G114" s="546"/>
      <c r="H114" s="546"/>
      <c r="I114" s="546"/>
      <c r="J114" s="546"/>
      <c r="K114" s="546"/>
      <c r="L114" s="547"/>
    </row>
    <row r="115" spans="1:12" ht="24.75" customHeight="1" thickBot="1">
      <c r="A115" s="594"/>
      <c r="B115" s="595"/>
      <c r="C115" s="595"/>
      <c r="D115" s="595"/>
      <c r="E115" s="664" t="s">
        <v>464</v>
      </c>
      <c r="F115" s="664"/>
      <c r="G115" s="664"/>
      <c r="H115" s="664"/>
      <c r="I115" s="664"/>
      <c r="J115" s="664"/>
      <c r="K115" s="664"/>
      <c r="L115" s="665"/>
    </row>
    <row r="116" spans="1:12" ht="18.75" customHeight="1">
      <c r="A116" s="95" t="s">
        <v>18</v>
      </c>
      <c r="B116" s="31" t="s">
        <v>2</v>
      </c>
      <c r="C116" s="186">
        <v>0.6</v>
      </c>
      <c r="D116" s="9" t="s">
        <v>170</v>
      </c>
      <c r="E116" s="29">
        <v>4650060400348</v>
      </c>
      <c r="F116" s="596" t="s">
        <v>72</v>
      </c>
      <c r="G116" s="11">
        <f aca="true" t="shared" si="15" ref="G116:G124">K116-(K116*20/100)</f>
        <v>2284.8</v>
      </c>
      <c r="H116" s="12">
        <f aca="true" t="shared" si="16" ref="H116:H124">K116-(K116*0.15)</f>
        <v>2427.6</v>
      </c>
      <c r="I116" s="12">
        <f aca="true" t="shared" si="17" ref="I116:I124">K116-(K116*0.1)</f>
        <v>2570.4</v>
      </c>
      <c r="J116" s="12">
        <f aca="true" t="shared" si="18" ref="J116:J124">K116-(K116*0.05)</f>
        <v>2713.2</v>
      </c>
      <c r="K116" s="492">
        <v>2856</v>
      </c>
      <c r="L116" s="14">
        <f>K116*1.6</f>
        <v>4569.6</v>
      </c>
    </row>
    <row r="117" spans="1:12" ht="16.5" customHeight="1" thickBot="1">
      <c r="A117" s="97" t="s">
        <v>19</v>
      </c>
      <c r="B117" s="98" t="s">
        <v>3</v>
      </c>
      <c r="C117" s="189">
        <v>1.1</v>
      </c>
      <c r="D117" s="70" t="s">
        <v>170</v>
      </c>
      <c r="E117" s="342">
        <v>4650060400355</v>
      </c>
      <c r="F117" s="687"/>
      <c r="G117" s="19">
        <f t="shared" si="15"/>
        <v>3400</v>
      </c>
      <c r="H117" s="20">
        <f t="shared" si="16"/>
        <v>3612.5</v>
      </c>
      <c r="I117" s="20">
        <f t="shared" si="17"/>
        <v>3825</v>
      </c>
      <c r="J117" s="20">
        <f t="shared" si="18"/>
        <v>4037.5</v>
      </c>
      <c r="K117" s="493">
        <v>4250</v>
      </c>
      <c r="L117" s="401">
        <f aca="true" t="shared" si="19" ref="L117:L124">K117*1.6</f>
        <v>6800</v>
      </c>
    </row>
    <row r="118" spans="1:12" ht="17.25" customHeight="1" thickBot="1">
      <c r="A118" s="344" t="s">
        <v>20</v>
      </c>
      <c r="B118" s="181" t="s">
        <v>2</v>
      </c>
      <c r="C118" s="219">
        <v>0.5</v>
      </c>
      <c r="D118" s="100" t="s">
        <v>170</v>
      </c>
      <c r="E118" s="135">
        <v>4650060400409</v>
      </c>
      <c r="F118" s="3" t="s">
        <v>73</v>
      </c>
      <c r="G118" s="53">
        <f t="shared" si="15"/>
        <v>1921.08</v>
      </c>
      <c r="H118" s="54">
        <f t="shared" si="16"/>
        <v>2041.1475</v>
      </c>
      <c r="I118" s="54">
        <f t="shared" si="17"/>
        <v>2161.215</v>
      </c>
      <c r="J118" s="54">
        <f t="shared" si="18"/>
        <v>2281.2825</v>
      </c>
      <c r="K118" s="505">
        <v>2401.35</v>
      </c>
      <c r="L118" s="14">
        <f t="shared" si="19"/>
        <v>3842.16</v>
      </c>
    </row>
    <row r="119" spans="1:12" ht="18.75" customHeight="1">
      <c r="A119" s="343" t="s">
        <v>307</v>
      </c>
      <c r="B119" s="31" t="s">
        <v>11</v>
      </c>
      <c r="C119" s="186">
        <v>0.57</v>
      </c>
      <c r="D119" s="8" t="s">
        <v>170</v>
      </c>
      <c r="E119" s="10">
        <v>4650060400416</v>
      </c>
      <c r="F119" s="695" t="s">
        <v>47</v>
      </c>
      <c r="G119" s="11">
        <f t="shared" si="15"/>
        <v>5297.04</v>
      </c>
      <c r="H119" s="12">
        <f t="shared" si="16"/>
        <v>5628.1050000000005</v>
      </c>
      <c r="I119" s="12">
        <f t="shared" si="17"/>
        <v>5959.17</v>
      </c>
      <c r="J119" s="12">
        <f t="shared" si="18"/>
        <v>6290.235000000001</v>
      </c>
      <c r="K119" s="492">
        <v>6621.3</v>
      </c>
      <c r="L119" s="14">
        <f t="shared" si="19"/>
        <v>10594.080000000002</v>
      </c>
    </row>
    <row r="120" spans="1:12" ht="15.75" customHeight="1">
      <c r="A120" s="96" t="s">
        <v>308</v>
      </c>
      <c r="B120" s="33" t="s">
        <v>5</v>
      </c>
      <c r="C120" s="208">
        <v>0.7</v>
      </c>
      <c r="D120" s="8" t="s">
        <v>170</v>
      </c>
      <c r="E120" s="10">
        <v>4650060400423</v>
      </c>
      <c r="F120" s="596"/>
      <c r="G120" s="247">
        <f t="shared" si="15"/>
        <v>6621.719999999999</v>
      </c>
      <c r="H120" s="170">
        <f t="shared" si="16"/>
        <v>7035.577499999999</v>
      </c>
      <c r="I120" s="170">
        <f t="shared" si="17"/>
        <v>7449.4349999999995</v>
      </c>
      <c r="J120" s="170">
        <f t="shared" si="18"/>
        <v>7863.2925</v>
      </c>
      <c r="K120" s="501">
        <v>8277.15</v>
      </c>
      <c r="L120" s="424">
        <f t="shared" si="19"/>
        <v>13243.44</v>
      </c>
    </row>
    <row r="121" spans="1:12" ht="17.25" customHeight="1" thickBot="1">
      <c r="A121" s="178" t="s">
        <v>309</v>
      </c>
      <c r="B121" s="179" t="s">
        <v>4</v>
      </c>
      <c r="C121" s="153">
        <v>0.9</v>
      </c>
      <c r="D121" s="16" t="s">
        <v>170</v>
      </c>
      <c r="E121" s="90">
        <v>4650060400430</v>
      </c>
      <c r="F121" s="687"/>
      <c r="G121" s="19">
        <f t="shared" si="15"/>
        <v>7640.640000000001</v>
      </c>
      <c r="H121" s="20">
        <f t="shared" si="16"/>
        <v>8118.180000000001</v>
      </c>
      <c r="I121" s="20">
        <f t="shared" si="17"/>
        <v>8595.720000000001</v>
      </c>
      <c r="J121" s="20">
        <f t="shared" si="18"/>
        <v>9073.26</v>
      </c>
      <c r="K121" s="493">
        <v>9550.800000000001</v>
      </c>
      <c r="L121" s="401">
        <f t="shared" si="19"/>
        <v>15281.280000000002</v>
      </c>
    </row>
    <row r="122" spans="1:12" ht="18" customHeight="1">
      <c r="A122" s="101" t="s">
        <v>21</v>
      </c>
      <c r="B122" s="102" t="s">
        <v>11</v>
      </c>
      <c r="C122" s="188">
        <v>0.5</v>
      </c>
      <c r="D122" s="23" t="s">
        <v>170</v>
      </c>
      <c r="E122" s="25">
        <v>4650060400447</v>
      </c>
      <c r="F122" s="695" t="s">
        <v>74</v>
      </c>
      <c r="G122" s="11">
        <f t="shared" si="15"/>
        <v>4788</v>
      </c>
      <c r="H122" s="12">
        <f t="shared" si="16"/>
        <v>5087.25</v>
      </c>
      <c r="I122" s="12">
        <f t="shared" si="17"/>
        <v>5386.5</v>
      </c>
      <c r="J122" s="12">
        <f t="shared" si="18"/>
        <v>5685.75</v>
      </c>
      <c r="K122" s="492">
        <v>5985</v>
      </c>
      <c r="L122" s="14">
        <f t="shared" si="19"/>
        <v>9576</v>
      </c>
    </row>
    <row r="123" spans="1:12" ht="15.75" customHeight="1">
      <c r="A123" s="96" t="s">
        <v>228</v>
      </c>
      <c r="B123" s="103" t="s">
        <v>5</v>
      </c>
      <c r="C123" s="151">
        <v>0.6</v>
      </c>
      <c r="D123" s="8" t="s">
        <v>170</v>
      </c>
      <c r="E123" s="10">
        <v>4650060400454</v>
      </c>
      <c r="F123" s="596"/>
      <c r="G123" s="247">
        <f t="shared" si="15"/>
        <v>6011.04</v>
      </c>
      <c r="H123" s="170">
        <f t="shared" si="16"/>
        <v>6386.7300000000005</v>
      </c>
      <c r="I123" s="170">
        <f t="shared" si="17"/>
        <v>6762.42</v>
      </c>
      <c r="J123" s="170">
        <f t="shared" si="18"/>
        <v>7138.110000000001</v>
      </c>
      <c r="K123" s="501">
        <v>7513.8</v>
      </c>
      <c r="L123" s="424">
        <f t="shared" si="19"/>
        <v>12022.080000000002</v>
      </c>
    </row>
    <row r="124" spans="1:12" ht="18.75" customHeight="1" thickBot="1">
      <c r="A124" s="28" t="s">
        <v>22</v>
      </c>
      <c r="B124" s="61" t="s">
        <v>4</v>
      </c>
      <c r="C124" s="189">
        <v>0.7</v>
      </c>
      <c r="D124" s="26" t="s">
        <v>170</v>
      </c>
      <c r="E124" s="29">
        <v>4650060400461</v>
      </c>
      <c r="F124" s="687"/>
      <c r="G124" s="19">
        <f t="shared" si="15"/>
        <v>6998.88</v>
      </c>
      <c r="H124" s="20">
        <f t="shared" si="16"/>
        <v>7436.31</v>
      </c>
      <c r="I124" s="20">
        <f t="shared" si="17"/>
        <v>7873.74</v>
      </c>
      <c r="J124" s="20">
        <f t="shared" si="18"/>
        <v>8311.17</v>
      </c>
      <c r="K124" s="493">
        <v>8748.6</v>
      </c>
      <c r="L124" s="401">
        <f t="shared" si="19"/>
        <v>13997.760000000002</v>
      </c>
    </row>
    <row r="125" spans="1:12" ht="18" customHeight="1">
      <c r="A125" s="270" t="s">
        <v>327</v>
      </c>
      <c r="B125" s="271"/>
      <c r="C125" s="304"/>
      <c r="D125" s="305"/>
      <c r="E125" s="305"/>
      <c r="F125" s="306"/>
      <c r="G125" s="305"/>
      <c r="H125" s="546" t="s">
        <v>276</v>
      </c>
      <c r="I125" s="546"/>
      <c r="J125" s="546"/>
      <c r="K125" s="546"/>
      <c r="L125" s="547"/>
    </row>
    <row r="126" spans="1:12" ht="18" customHeight="1">
      <c r="A126" s="689" t="s">
        <v>368</v>
      </c>
      <c r="B126" s="690"/>
      <c r="C126" s="690"/>
      <c r="D126" s="690"/>
      <c r="E126" s="690"/>
      <c r="F126" s="690"/>
      <c r="G126" s="690"/>
      <c r="H126" s="690"/>
      <c r="I126" s="690"/>
      <c r="J126" s="690"/>
      <c r="K126" s="690"/>
      <c r="L126" s="691"/>
    </row>
    <row r="127" spans="1:12" ht="24" customHeight="1" thickBot="1">
      <c r="A127" s="692"/>
      <c r="B127" s="664"/>
      <c r="C127" s="664"/>
      <c r="D127" s="664"/>
      <c r="E127" s="664"/>
      <c r="F127" s="664"/>
      <c r="G127" s="664"/>
      <c r="H127" s="664"/>
      <c r="I127" s="664"/>
      <c r="J127" s="664"/>
      <c r="K127" s="664"/>
      <c r="L127" s="665"/>
    </row>
    <row r="128" spans="1:12" ht="16.5" customHeight="1">
      <c r="A128" s="72" t="s">
        <v>63</v>
      </c>
      <c r="B128" s="73" t="s">
        <v>2</v>
      </c>
      <c r="C128" s="186">
        <v>0.8</v>
      </c>
      <c r="D128" s="9" t="s">
        <v>170</v>
      </c>
      <c r="E128" s="10">
        <v>4650060400089</v>
      </c>
      <c r="F128" s="526" t="s">
        <v>23</v>
      </c>
      <c r="G128" s="11">
        <f>K128-(K128*20/100)</f>
        <v>2160.9</v>
      </c>
      <c r="H128" s="12">
        <f>K128-(K128*0.15)</f>
        <v>2295.95625</v>
      </c>
      <c r="I128" s="12">
        <f>K128-(K128*0.1)</f>
        <v>2431.0125</v>
      </c>
      <c r="J128" s="12">
        <f>K128-(K128*0.05)</f>
        <v>2566.06875</v>
      </c>
      <c r="K128" s="492">
        <v>2701.125</v>
      </c>
      <c r="L128" s="14">
        <f>K128*1.6</f>
        <v>4321.8</v>
      </c>
    </row>
    <row r="129" spans="1:12" ht="16.5" customHeight="1" thickBot="1">
      <c r="A129" s="74" t="s">
        <v>64</v>
      </c>
      <c r="B129" s="64" t="s">
        <v>3</v>
      </c>
      <c r="C129" s="189">
        <v>1.1</v>
      </c>
      <c r="D129" s="70" t="s">
        <v>170</v>
      </c>
      <c r="E129" s="29">
        <v>4650060400096</v>
      </c>
      <c r="F129" s="526"/>
      <c r="G129" s="19">
        <f>K129-(K129*20/100)</f>
        <v>2619.54</v>
      </c>
      <c r="H129" s="20">
        <f>K129-(K129*0.15)</f>
        <v>2783.26125</v>
      </c>
      <c r="I129" s="20">
        <f>K129-(K129*0.1)</f>
        <v>2946.9825</v>
      </c>
      <c r="J129" s="20">
        <f>K129-(K129*0.05)</f>
        <v>3110.70375</v>
      </c>
      <c r="K129" s="493">
        <v>3274.425</v>
      </c>
      <c r="L129" s="401">
        <f>K129*1.6</f>
        <v>5239.080000000001</v>
      </c>
    </row>
    <row r="130" spans="1:12" ht="18.75" customHeight="1">
      <c r="A130" s="293" t="s">
        <v>316</v>
      </c>
      <c r="B130" s="294"/>
      <c r="C130" s="275"/>
      <c r="D130" s="276"/>
      <c r="E130" s="276"/>
      <c r="F130" s="307"/>
      <c r="G130" s="308"/>
      <c r="H130" s="546" t="s">
        <v>197</v>
      </c>
      <c r="I130" s="546"/>
      <c r="J130" s="546"/>
      <c r="K130" s="546"/>
      <c r="L130" s="547"/>
    </row>
    <row r="131" spans="1:12" ht="25.5" customHeight="1" thickBot="1">
      <c r="A131" s="309" t="s">
        <v>12</v>
      </c>
      <c r="B131" s="310"/>
      <c r="C131" s="295"/>
      <c r="D131" s="296"/>
      <c r="E131" s="553" t="s">
        <v>359</v>
      </c>
      <c r="F131" s="553"/>
      <c r="G131" s="553"/>
      <c r="H131" s="553"/>
      <c r="I131" s="553"/>
      <c r="J131" s="553"/>
      <c r="K131" s="553"/>
      <c r="L131" s="554"/>
    </row>
    <row r="132" spans="1:12" ht="19.5" customHeight="1">
      <c r="A132" s="339" t="s">
        <v>6</v>
      </c>
      <c r="B132" s="102" t="s">
        <v>2</v>
      </c>
      <c r="C132" s="188">
        <v>0.6</v>
      </c>
      <c r="D132" s="23" t="s">
        <v>170</v>
      </c>
      <c r="E132" s="337">
        <v>4650060400478</v>
      </c>
      <c r="F132" s="735" t="s">
        <v>70</v>
      </c>
      <c r="G132" s="11">
        <f aca="true" t="shared" si="20" ref="G132:G141">K132-(K132*20/100)</f>
        <v>2594.4</v>
      </c>
      <c r="H132" s="12">
        <f aca="true" t="shared" si="21" ref="H132:H141">K132-(K132*0.15)</f>
        <v>2756.55</v>
      </c>
      <c r="I132" s="12">
        <f aca="true" t="shared" si="22" ref="I132:I141">K132-(K132*0.1)</f>
        <v>2918.7</v>
      </c>
      <c r="J132" s="12">
        <f aca="true" t="shared" si="23" ref="J132:J141">K132-(K132*0.05)</f>
        <v>3080.85</v>
      </c>
      <c r="K132" s="492">
        <v>3243</v>
      </c>
      <c r="L132" s="14">
        <f>K132*1.6</f>
        <v>5188.8</v>
      </c>
    </row>
    <row r="133" spans="1:12" ht="21" customHeight="1" thickBot="1">
      <c r="A133" s="340" t="s">
        <v>7</v>
      </c>
      <c r="B133" s="179" t="s">
        <v>3</v>
      </c>
      <c r="C133" s="187">
        <v>0.9</v>
      </c>
      <c r="D133" s="16" t="s">
        <v>170</v>
      </c>
      <c r="E133" s="338">
        <v>4650060400485</v>
      </c>
      <c r="F133" s="736"/>
      <c r="G133" s="19">
        <f t="shared" si="20"/>
        <v>3704.4</v>
      </c>
      <c r="H133" s="20">
        <f t="shared" si="21"/>
        <v>3935.925</v>
      </c>
      <c r="I133" s="20">
        <f t="shared" si="22"/>
        <v>4167.45</v>
      </c>
      <c r="J133" s="20">
        <f t="shared" si="23"/>
        <v>4398.975</v>
      </c>
      <c r="K133" s="493">
        <v>4630.5</v>
      </c>
      <c r="L133" s="401">
        <f aca="true" t="shared" si="24" ref="L133:L141">K133*1.6</f>
        <v>7408.8</v>
      </c>
    </row>
    <row r="134" spans="1:12" ht="19.5" customHeight="1" thickBot="1">
      <c r="A134" s="374" t="s">
        <v>8</v>
      </c>
      <c r="B134" s="181" t="s">
        <v>2</v>
      </c>
      <c r="C134" s="334">
        <v>0.4</v>
      </c>
      <c r="D134" s="335" t="s">
        <v>170</v>
      </c>
      <c r="E134" s="336">
        <v>4650060400492</v>
      </c>
      <c r="F134" s="333" t="s">
        <v>68</v>
      </c>
      <c r="G134" s="53">
        <f t="shared" si="20"/>
        <v>2224</v>
      </c>
      <c r="H134" s="54">
        <f t="shared" si="21"/>
        <v>2363</v>
      </c>
      <c r="I134" s="54">
        <f t="shared" si="22"/>
        <v>2502</v>
      </c>
      <c r="J134" s="54">
        <f t="shared" si="23"/>
        <v>2641</v>
      </c>
      <c r="K134" s="506">
        <v>2780</v>
      </c>
      <c r="L134" s="14">
        <f t="shared" si="24"/>
        <v>4448</v>
      </c>
    </row>
    <row r="135" spans="1:12" ht="18.75" customHeight="1">
      <c r="A135" s="339" t="s">
        <v>310</v>
      </c>
      <c r="B135" s="102" t="s">
        <v>11</v>
      </c>
      <c r="C135" s="188">
        <v>0.6</v>
      </c>
      <c r="D135" s="23" t="s">
        <v>170</v>
      </c>
      <c r="E135" s="25">
        <v>4650060400508</v>
      </c>
      <c r="F135" s="666" t="s">
        <v>47</v>
      </c>
      <c r="G135" s="11">
        <f t="shared" si="20"/>
        <v>5523.32</v>
      </c>
      <c r="H135" s="12">
        <f t="shared" si="21"/>
        <v>5868.5275</v>
      </c>
      <c r="I135" s="12">
        <f t="shared" si="22"/>
        <v>6213.735</v>
      </c>
      <c r="J135" s="12">
        <f t="shared" si="23"/>
        <v>6558.942499999999</v>
      </c>
      <c r="K135" s="492">
        <v>6904.15</v>
      </c>
      <c r="L135" s="14">
        <f t="shared" si="24"/>
        <v>11046.64</v>
      </c>
    </row>
    <row r="136" spans="1:12" ht="18.75" customHeight="1">
      <c r="A136" s="517" t="s">
        <v>485</v>
      </c>
      <c r="B136" s="33" t="s">
        <v>5</v>
      </c>
      <c r="C136" s="151">
        <v>0.7</v>
      </c>
      <c r="D136" s="59" t="s">
        <v>170</v>
      </c>
      <c r="E136" s="83">
        <v>4650060400515</v>
      </c>
      <c r="F136" s="667"/>
      <c r="G136" s="175">
        <f t="shared" si="20"/>
        <v>6182.4</v>
      </c>
      <c r="H136" s="42">
        <f t="shared" si="21"/>
        <v>6568.8</v>
      </c>
      <c r="I136" s="42">
        <f t="shared" si="22"/>
        <v>6955.2</v>
      </c>
      <c r="J136" s="42">
        <f t="shared" si="23"/>
        <v>7341.6</v>
      </c>
      <c r="K136" s="515">
        <v>7728</v>
      </c>
      <c r="L136" s="516">
        <f t="shared" si="24"/>
        <v>12364.800000000001</v>
      </c>
    </row>
    <row r="137" spans="1:12" ht="20.25" customHeight="1" thickBot="1">
      <c r="A137" s="340" t="s">
        <v>311</v>
      </c>
      <c r="B137" s="179" t="s">
        <v>4</v>
      </c>
      <c r="C137" s="341">
        <v>0.9</v>
      </c>
      <c r="D137" s="16" t="s">
        <v>170</v>
      </c>
      <c r="E137" s="90">
        <v>4650060400522</v>
      </c>
      <c r="F137" s="668"/>
      <c r="G137" s="19">
        <f t="shared" si="20"/>
        <v>7672.039999999999</v>
      </c>
      <c r="H137" s="20">
        <f t="shared" si="21"/>
        <v>8151.5425</v>
      </c>
      <c r="I137" s="20">
        <f t="shared" si="22"/>
        <v>8631.045</v>
      </c>
      <c r="J137" s="20">
        <f t="shared" si="23"/>
        <v>9110.547499999999</v>
      </c>
      <c r="K137" s="493">
        <v>9590.05</v>
      </c>
      <c r="L137" s="401">
        <f t="shared" si="24"/>
        <v>15344.08</v>
      </c>
    </row>
    <row r="138" spans="1:12" ht="19.5" customHeight="1">
      <c r="A138" s="339" t="s">
        <v>9</v>
      </c>
      <c r="B138" s="102" t="s">
        <v>49</v>
      </c>
      <c r="C138" s="188">
        <v>0.4</v>
      </c>
      <c r="D138" s="23" t="s">
        <v>170</v>
      </c>
      <c r="E138" s="25">
        <v>4650060400539</v>
      </c>
      <c r="F138" s="695" t="s">
        <v>38</v>
      </c>
      <c r="G138" s="11">
        <f t="shared" si="20"/>
        <v>4698.4</v>
      </c>
      <c r="H138" s="12">
        <f t="shared" si="21"/>
        <v>4992.05</v>
      </c>
      <c r="I138" s="12">
        <f t="shared" si="22"/>
        <v>5285.7</v>
      </c>
      <c r="J138" s="12">
        <f t="shared" si="23"/>
        <v>5579.35</v>
      </c>
      <c r="K138" s="492">
        <v>5873</v>
      </c>
      <c r="L138" s="14">
        <f t="shared" si="24"/>
        <v>9396.800000000001</v>
      </c>
    </row>
    <row r="139" spans="1:12" ht="19.5" customHeight="1">
      <c r="A139" s="517" t="s">
        <v>486</v>
      </c>
      <c r="B139" s="33" t="s">
        <v>5</v>
      </c>
      <c r="C139" s="186">
        <v>0.5</v>
      </c>
      <c r="D139" s="59" t="s">
        <v>170</v>
      </c>
      <c r="E139" s="83">
        <v>4650060400546</v>
      </c>
      <c r="F139" s="596"/>
      <c r="G139" s="57">
        <f t="shared" si="20"/>
        <v>5215.2</v>
      </c>
      <c r="H139" s="171">
        <f t="shared" si="21"/>
        <v>5541.15</v>
      </c>
      <c r="I139" s="171">
        <f t="shared" si="22"/>
        <v>5867.1</v>
      </c>
      <c r="J139" s="171">
        <f t="shared" si="23"/>
        <v>6193.05</v>
      </c>
      <c r="K139" s="500">
        <v>6519</v>
      </c>
      <c r="L139" s="423">
        <f t="shared" si="24"/>
        <v>10430.400000000001</v>
      </c>
    </row>
    <row r="140" spans="1:12" ht="18.75" customHeight="1">
      <c r="A140" s="108" t="s">
        <v>313</v>
      </c>
      <c r="B140" s="109" t="s">
        <v>46</v>
      </c>
      <c r="C140" s="208">
        <v>0.5</v>
      </c>
      <c r="D140" s="110" t="s">
        <v>170</v>
      </c>
      <c r="E140" s="83">
        <v>4650060400195</v>
      </c>
      <c r="F140" s="596"/>
      <c r="G140" s="247">
        <f t="shared" si="20"/>
        <v>5584</v>
      </c>
      <c r="H140" s="170">
        <f t="shared" si="21"/>
        <v>5933</v>
      </c>
      <c r="I140" s="170">
        <f t="shared" si="22"/>
        <v>6282</v>
      </c>
      <c r="J140" s="170">
        <f t="shared" si="23"/>
        <v>6631</v>
      </c>
      <c r="K140" s="501">
        <v>6980</v>
      </c>
      <c r="L140" s="424">
        <f t="shared" si="24"/>
        <v>11168</v>
      </c>
    </row>
    <row r="141" spans="1:12" ht="20.25" customHeight="1" thickBot="1">
      <c r="A141" s="28" t="s">
        <v>10</v>
      </c>
      <c r="B141" s="61" t="s">
        <v>4</v>
      </c>
      <c r="C141" s="189">
        <v>0.7</v>
      </c>
      <c r="D141" s="111" t="s">
        <v>170</v>
      </c>
      <c r="E141" s="29">
        <v>4650060400553</v>
      </c>
      <c r="F141" s="596"/>
      <c r="G141" s="331">
        <f t="shared" si="20"/>
        <v>7123.839999999999</v>
      </c>
      <c r="H141" s="176">
        <f t="shared" si="21"/>
        <v>7569.08</v>
      </c>
      <c r="I141" s="176">
        <f t="shared" si="22"/>
        <v>8014.32</v>
      </c>
      <c r="J141" s="176">
        <f t="shared" si="23"/>
        <v>8459.56</v>
      </c>
      <c r="K141" s="504">
        <v>8904.8</v>
      </c>
      <c r="L141" s="401">
        <f t="shared" si="24"/>
        <v>14247.68</v>
      </c>
    </row>
    <row r="142" spans="1:12" ht="43.5" customHeight="1" thickBot="1">
      <c r="A142" s="359" t="s">
        <v>277</v>
      </c>
      <c r="B142" s="359" t="s">
        <v>0</v>
      </c>
      <c r="C142" s="360" t="s">
        <v>226</v>
      </c>
      <c r="D142" s="359" t="s">
        <v>169</v>
      </c>
      <c r="E142" s="359" t="s">
        <v>195</v>
      </c>
      <c r="F142" s="359" t="s">
        <v>1</v>
      </c>
      <c r="G142" s="361" t="s">
        <v>397</v>
      </c>
      <c r="H142" s="361" t="s">
        <v>396</v>
      </c>
      <c r="I142" s="361" t="s">
        <v>395</v>
      </c>
      <c r="J142" s="361" t="s">
        <v>394</v>
      </c>
      <c r="K142" s="362" t="s">
        <v>393</v>
      </c>
      <c r="L142" s="363" t="s">
        <v>390</v>
      </c>
    </row>
    <row r="143" spans="1:12" ht="15.75" customHeight="1" thickBot="1">
      <c r="A143" s="584" t="s">
        <v>350</v>
      </c>
      <c r="B143" s="585"/>
      <c r="C143" s="585"/>
      <c r="D143" s="585"/>
      <c r="E143" s="585"/>
      <c r="F143" s="585"/>
      <c r="G143" s="585"/>
      <c r="H143" s="585"/>
      <c r="I143" s="585"/>
      <c r="J143" s="585"/>
      <c r="K143" s="585"/>
      <c r="L143" s="586"/>
    </row>
    <row r="144" spans="1:12" ht="22.5" customHeight="1">
      <c r="A144" s="592" t="s">
        <v>328</v>
      </c>
      <c r="B144" s="593"/>
      <c r="C144" s="593"/>
      <c r="D144" s="662" t="s">
        <v>452</v>
      </c>
      <c r="E144" s="662"/>
      <c r="F144" s="662"/>
      <c r="G144" s="662"/>
      <c r="H144" s="662"/>
      <c r="I144" s="662"/>
      <c r="J144" s="662"/>
      <c r="K144" s="662"/>
      <c r="L144" s="663"/>
    </row>
    <row r="145" spans="1:12" ht="21.75" customHeight="1" thickBot="1">
      <c r="A145" s="594"/>
      <c r="B145" s="595"/>
      <c r="C145" s="595"/>
      <c r="D145" s="664"/>
      <c r="E145" s="664"/>
      <c r="F145" s="664"/>
      <c r="G145" s="664"/>
      <c r="H145" s="664"/>
      <c r="I145" s="664"/>
      <c r="J145" s="664"/>
      <c r="K145" s="664"/>
      <c r="L145" s="665"/>
    </row>
    <row r="146" spans="1:12" ht="19.5" customHeight="1" thickBot="1">
      <c r="A146" s="180" t="s">
        <v>224</v>
      </c>
      <c r="B146" s="181" t="s">
        <v>161</v>
      </c>
      <c r="C146" s="209"/>
      <c r="D146" s="100" t="s">
        <v>170</v>
      </c>
      <c r="E146" s="182">
        <v>4650060401987</v>
      </c>
      <c r="F146" s="183" t="s">
        <v>71</v>
      </c>
      <c r="G146" s="53">
        <f>K146-(K146*20/100)</f>
        <v>1736</v>
      </c>
      <c r="H146" s="54">
        <f>K146-(K146*0.15)</f>
        <v>1844.5</v>
      </c>
      <c r="I146" s="54">
        <f>K146-(K146*0.1)</f>
        <v>1953</v>
      </c>
      <c r="J146" s="54">
        <f>K146-(K146*0.05)</f>
        <v>2061.5</v>
      </c>
      <c r="K146" s="505">
        <v>2170</v>
      </c>
      <c r="L146" s="55">
        <f>K146*1.6</f>
        <v>3472</v>
      </c>
    </row>
    <row r="147" spans="1:12" ht="19.5" customHeight="1" thickBot="1">
      <c r="A147" s="661" t="s">
        <v>343</v>
      </c>
      <c r="B147" s="661"/>
      <c r="C147" s="661"/>
      <c r="D147" s="661"/>
      <c r="E147" s="661"/>
      <c r="F147" s="661"/>
      <c r="G147" s="661"/>
      <c r="H147" s="661"/>
      <c r="I147" s="661"/>
      <c r="J147" s="661"/>
      <c r="K147" s="661"/>
      <c r="L147" s="661"/>
    </row>
    <row r="148" spans="1:12" ht="14.25" customHeight="1">
      <c r="A148" s="671" t="s">
        <v>465</v>
      </c>
      <c r="B148" s="672"/>
      <c r="C148" s="672"/>
      <c r="D148" s="672"/>
      <c r="E148" s="669" t="s">
        <v>329</v>
      </c>
      <c r="F148" s="669"/>
      <c r="G148" s="669"/>
      <c r="H148" s="669"/>
      <c r="I148" s="669"/>
      <c r="J148" s="669"/>
      <c r="K148" s="669"/>
      <c r="L148" s="670"/>
    </row>
    <row r="149" spans="1:12" ht="14.25" customHeight="1">
      <c r="A149" s="673"/>
      <c r="B149" s="674"/>
      <c r="C149" s="674"/>
      <c r="D149" s="674"/>
      <c r="E149" s="560" t="s">
        <v>330</v>
      </c>
      <c r="F149" s="560"/>
      <c r="G149" s="560"/>
      <c r="H149" s="560"/>
      <c r="I149" s="560"/>
      <c r="J149" s="560"/>
      <c r="K149" s="560"/>
      <c r="L149" s="561"/>
    </row>
    <row r="150" spans="1:12" ht="18.75" customHeight="1" thickBot="1">
      <c r="A150" s="285"/>
      <c r="B150" s="564" t="s">
        <v>220</v>
      </c>
      <c r="C150" s="564"/>
      <c r="D150" s="564"/>
      <c r="E150" s="564"/>
      <c r="F150" s="564"/>
      <c r="G150" s="564"/>
      <c r="H150" s="564"/>
      <c r="I150" s="564"/>
      <c r="J150" s="564"/>
      <c r="K150" s="564"/>
      <c r="L150" s="565"/>
    </row>
    <row r="151" spans="1:12" ht="15">
      <c r="A151" s="118" t="s">
        <v>165</v>
      </c>
      <c r="B151" s="67" t="s">
        <v>2</v>
      </c>
      <c r="C151" s="119">
        <v>0.8</v>
      </c>
      <c r="D151" s="8" t="s">
        <v>170</v>
      </c>
      <c r="E151" s="10">
        <v>4650060401567</v>
      </c>
      <c r="F151" s="526" t="s">
        <v>82</v>
      </c>
      <c r="G151" s="11">
        <f aca="true" t="shared" si="25" ref="G151:G156">K151-(K151*20/100)</f>
        <v>970.2</v>
      </c>
      <c r="H151" s="12">
        <f aca="true" t="shared" si="26" ref="H151:H156">K151-(K151*0.15)</f>
        <v>1030.8375</v>
      </c>
      <c r="I151" s="12">
        <f aca="true" t="shared" si="27" ref="I151:I156">K151-(K151*0.1)</f>
        <v>1091.475</v>
      </c>
      <c r="J151" s="12">
        <f aca="true" t="shared" si="28" ref="J151:J156">K151-(K151*0.05)</f>
        <v>1152.1125</v>
      </c>
      <c r="K151" s="492">
        <v>1212.75</v>
      </c>
      <c r="L151" s="14">
        <f aca="true" t="shared" si="29" ref="L151:L156">K151*1.6</f>
        <v>1940.4</v>
      </c>
    </row>
    <row r="152" spans="1:12" ht="25.5" customHeight="1" thickBot="1">
      <c r="A152" s="120" t="s">
        <v>166</v>
      </c>
      <c r="B152" s="121" t="s">
        <v>3</v>
      </c>
      <c r="C152" s="122">
        <v>1</v>
      </c>
      <c r="D152" s="16" t="s">
        <v>170</v>
      </c>
      <c r="E152" s="27">
        <v>4650060401574</v>
      </c>
      <c r="F152" s="523"/>
      <c r="G152" s="19">
        <f t="shared" si="25"/>
        <v>1146.6</v>
      </c>
      <c r="H152" s="20">
        <f t="shared" si="26"/>
        <v>1218.2625</v>
      </c>
      <c r="I152" s="20">
        <f t="shared" si="27"/>
        <v>1289.925</v>
      </c>
      <c r="J152" s="20">
        <f t="shared" si="28"/>
        <v>1361.5875</v>
      </c>
      <c r="K152" s="493">
        <v>1433.25</v>
      </c>
      <c r="L152" s="401">
        <f t="shared" si="29"/>
        <v>2293.2000000000003</v>
      </c>
    </row>
    <row r="153" spans="1:12" ht="15">
      <c r="A153" s="123" t="s">
        <v>162</v>
      </c>
      <c r="B153" s="94" t="s">
        <v>45</v>
      </c>
      <c r="C153" s="543" t="s">
        <v>85</v>
      </c>
      <c r="D153" s="23" t="s">
        <v>170</v>
      </c>
      <c r="E153" s="71">
        <v>4650060401581</v>
      </c>
      <c r="F153" s="522" t="s">
        <v>76</v>
      </c>
      <c r="G153" s="11">
        <f t="shared" si="25"/>
        <v>3196</v>
      </c>
      <c r="H153" s="12">
        <f t="shared" si="26"/>
        <v>3395.75</v>
      </c>
      <c r="I153" s="12">
        <f t="shared" si="27"/>
        <v>3595.5</v>
      </c>
      <c r="J153" s="12">
        <f t="shared" si="28"/>
        <v>3795.25</v>
      </c>
      <c r="K153" s="492">
        <v>3995</v>
      </c>
      <c r="L153" s="14">
        <f t="shared" si="29"/>
        <v>6392</v>
      </c>
    </row>
    <row r="154" spans="1:12" ht="15">
      <c r="A154" s="124" t="s">
        <v>178</v>
      </c>
      <c r="B154" s="69" t="s">
        <v>177</v>
      </c>
      <c r="C154" s="562"/>
      <c r="D154" s="59" t="s">
        <v>170</v>
      </c>
      <c r="E154" s="83">
        <v>4650060401772</v>
      </c>
      <c r="F154" s="526"/>
      <c r="G154" s="247">
        <f t="shared" si="25"/>
        <v>3628.8</v>
      </c>
      <c r="H154" s="170">
        <f t="shared" si="26"/>
        <v>3855.6</v>
      </c>
      <c r="I154" s="170">
        <f t="shared" si="27"/>
        <v>4082.4</v>
      </c>
      <c r="J154" s="170">
        <f t="shared" si="28"/>
        <v>4309.2</v>
      </c>
      <c r="K154" s="501">
        <v>4536</v>
      </c>
      <c r="L154" s="424">
        <f t="shared" si="29"/>
        <v>7257.6</v>
      </c>
    </row>
    <row r="155" spans="1:12" ht="15">
      <c r="A155" s="124" t="s">
        <v>163</v>
      </c>
      <c r="B155" s="69" t="s">
        <v>46</v>
      </c>
      <c r="C155" s="562"/>
      <c r="D155" s="59" t="s">
        <v>170</v>
      </c>
      <c r="E155" s="83">
        <v>4650060401598</v>
      </c>
      <c r="F155" s="526"/>
      <c r="G155" s="247">
        <f t="shared" si="25"/>
        <v>3886.4</v>
      </c>
      <c r="H155" s="170">
        <f t="shared" si="26"/>
        <v>4129.3</v>
      </c>
      <c r="I155" s="170">
        <f t="shared" si="27"/>
        <v>4372.2</v>
      </c>
      <c r="J155" s="170">
        <f t="shared" si="28"/>
        <v>4615.1</v>
      </c>
      <c r="K155" s="501">
        <v>4858</v>
      </c>
      <c r="L155" s="424">
        <f t="shared" si="29"/>
        <v>7772.8</v>
      </c>
    </row>
    <row r="156" spans="1:12" ht="23.25" customHeight="1" thickBot="1">
      <c r="A156" s="74" t="s">
        <v>164</v>
      </c>
      <c r="B156" s="61" t="s">
        <v>4</v>
      </c>
      <c r="C156" s="646"/>
      <c r="D156" s="354" t="s">
        <v>170</v>
      </c>
      <c r="E156" s="353">
        <v>4650060401604</v>
      </c>
      <c r="F156" s="523"/>
      <c r="G156" s="19">
        <f t="shared" si="25"/>
        <v>4776.8</v>
      </c>
      <c r="H156" s="20">
        <f t="shared" si="26"/>
        <v>5075.35</v>
      </c>
      <c r="I156" s="20">
        <f t="shared" si="27"/>
        <v>5373.9</v>
      </c>
      <c r="J156" s="20">
        <f t="shared" si="28"/>
        <v>5672.45</v>
      </c>
      <c r="K156" s="502">
        <v>5971</v>
      </c>
      <c r="L156" s="401">
        <f t="shared" si="29"/>
        <v>9553.6</v>
      </c>
    </row>
    <row r="157" spans="1:12" ht="17.25" customHeight="1">
      <c r="A157" s="311" t="s">
        <v>433</v>
      </c>
      <c r="B157" s="313"/>
      <c r="C157" s="282"/>
      <c r="D157" s="283"/>
      <c r="E157" s="283"/>
      <c r="F157" s="640" t="s">
        <v>235</v>
      </c>
      <c r="G157" s="640"/>
      <c r="H157" s="640"/>
      <c r="I157" s="640"/>
      <c r="J157" s="640"/>
      <c r="K157" s="640"/>
      <c r="L157" s="641"/>
    </row>
    <row r="158" spans="1:12" ht="22.5" customHeight="1">
      <c r="A158" s="531" t="s">
        <v>434</v>
      </c>
      <c r="B158" s="734"/>
      <c r="C158" s="734"/>
      <c r="D158" s="382"/>
      <c r="E158" s="382"/>
      <c r="F158" s="560" t="s">
        <v>221</v>
      </c>
      <c r="G158" s="568"/>
      <c r="H158" s="568"/>
      <c r="I158" s="568"/>
      <c r="J158" s="568"/>
      <c r="K158" s="568"/>
      <c r="L158" s="569"/>
    </row>
    <row r="159" spans="1:15" ht="23.25" customHeight="1" thickBot="1">
      <c r="A159" s="285"/>
      <c r="B159" s="286"/>
      <c r="C159" s="287"/>
      <c r="D159" s="288"/>
      <c r="E159" s="288"/>
      <c r="F159" s="564" t="s">
        <v>408</v>
      </c>
      <c r="G159" s="564"/>
      <c r="H159" s="564"/>
      <c r="I159" s="564"/>
      <c r="J159" s="564"/>
      <c r="K159" s="564"/>
      <c r="L159" s="565"/>
      <c r="M159" s="386"/>
      <c r="N159" s="387"/>
      <c r="O159" s="386"/>
    </row>
    <row r="160" spans="1:12" ht="20.25" customHeight="1">
      <c r="A160" s="118" t="s">
        <v>81</v>
      </c>
      <c r="B160" s="67" t="s">
        <v>2</v>
      </c>
      <c r="C160" s="119">
        <v>0.8</v>
      </c>
      <c r="D160" s="8" t="s">
        <v>170</v>
      </c>
      <c r="E160" s="10">
        <v>4650060400775</v>
      </c>
      <c r="F160" s="522" t="s">
        <v>82</v>
      </c>
      <c r="G160" s="11">
        <f aca="true" t="shared" si="30" ref="G160:G165">K160-(K160*20/100)</f>
        <v>1006.4</v>
      </c>
      <c r="H160" s="12">
        <f aca="true" t="shared" si="31" ref="H160:H165">K160-(K160*0.15)</f>
        <v>1069.3</v>
      </c>
      <c r="I160" s="12">
        <f aca="true" t="shared" si="32" ref="I160:I165">K160-(K160*0.1)</f>
        <v>1132.2</v>
      </c>
      <c r="J160" s="12">
        <f aca="true" t="shared" si="33" ref="J160:J165">K160-(K160*0.05)</f>
        <v>1195.1</v>
      </c>
      <c r="K160" s="492">
        <v>1258</v>
      </c>
      <c r="L160" s="14">
        <f aca="true" t="shared" si="34" ref="L160:L165">K160*1.6</f>
        <v>2012.8000000000002</v>
      </c>
    </row>
    <row r="161" spans="1:12" ht="27" customHeight="1" thickBot="1">
      <c r="A161" s="120" t="s">
        <v>83</v>
      </c>
      <c r="B161" s="121" t="s">
        <v>3</v>
      </c>
      <c r="C161" s="122">
        <v>1</v>
      </c>
      <c r="D161" s="16" t="s">
        <v>170</v>
      </c>
      <c r="E161" s="90">
        <v>4650060400782</v>
      </c>
      <c r="F161" s="523"/>
      <c r="G161" s="19">
        <f t="shared" si="30"/>
        <v>1190.4</v>
      </c>
      <c r="H161" s="20">
        <f t="shared" si="31"/>
        <v>1264.8</v>
      </c>
      <c r="I161" s="20">
        <f t="shared" si="32"/>
        <v>1339.2</v>
      </c>
      <c r="J161" s="20">
        <f t="shared" si="33"/>
        <v>1413.6</v>
      </c>
      <c r="K161" s="493">
        <v>1488</v>
      </c>
      <c r="L161" s="401">
        <f t="shared" si="34"/>
        <v>2380.8</v>
      </c>
    </row>
    <row r="162" spans="1:12" ht="15">
      <c r="A162" s="125" t="s">
        <v>84</v>
      </c>
      <c r="B162" s="94" t="s">
        <v>45</v>
      </c>
      <c r="C162" s="543" t="s">
        <v>85</v>
      </c>
      <c r="D162" s="23" t="s">
        <v>170</v>
      </c>
      <c r="E162" s="25">
        <v>4650060400799</v>
      </c>
      <c r="F162" s="522" t="s">
        <v>76</v>
      </c>
      <c r="G162" s="11">
        <f t="shared" si="30"/>
        <v>3080.8</v>
      </c>
      <c r="H162" s="12">
        <f t="shared" si="31"/>
        <v>3273.35</v>
      </c>
      <c r="I162" s="12">
        <f t="shared" si="32"/>
        <v>3465.9</v>
      </c>
      <c r="J162" s="12">
        <f t="shared" si="33"/>
        <v>3658.45</v>
      </c>
      <c r="K162" s="492">
        <v>3851</v>
      </c>
      <c r="L162" s="14">
        <f t="shared" si="34"/>
        <v>6161.6</v>
      </c>
    </row>
    <row r="163" spans="1:12" ht="15">
      <c r="A163" s="126" t="s">
        <v>180</v>
      </c>
      <c r="B163" s="69" t="s">
        <v>177</v>
      </c>
      <c r="C163" s="562"/>
      <c r="D163" s="59" t="s">
        <v>170</v>
      </c>
      <c r="E163" s="83">
        <v>4650060401796</v>
      </c>
      <c r="F163" s="526"/>
      <c r="G163" s="247">
        <f t="shared" si="30"/>
        <v>3551.2</v>
      </c>
      <c r="H163" s="170">
        <f t="shared" si="31"/>
        <v>3773.15</v>
      </c>
      <c r="I163" s="170">
        <f t="shared" si="32"/>
        <v>3995.1</v>
      </c>
      <c r="J163" s="170">
        <f t="shared" si="33"/>
        <v>4217.05</v>
      </c>
      <c r="K163" s="501">
        <v>4439</v>
      </c>
      <c r="L163" s="424">
        <f t="shared" si="34"/>
        <v>7102.400000000001</v>
      </c>
    </row>
    <row r="164" spans="1:12" ht="15">
      <c r="A164" s="126" t="s">
        <v>86</v>
      </c>
      <c r="B164" s="69" t="s">
        <v>46</v>
      </c>
      <c r="C164" s="562"/>
      <c r="D164" s="59" t="s">
        <v>170</v>
      </c>
      <c r="E164" s="29">
        <v>4650060400805</v>
      </c>
      <c r="F164" s="526"/>
      <c r="G164" s="247">
        <f t="shared" si="30"/>
        <v>3657.6</v>
      </c>
      <c r="H164" s="170">
        <f t="shared" si="31"/>
        <v>3886.2</v>
      </c>
      <c r="I164" s="170">
        <f t="shared" si="32"/>
        <v>4114.8</v>
      </c>
      <c r="J164" s="170">
        <f t="shared" si="33"/>
        <v>4343.4</v>
      </c>
      <c r="K164" s="501">
        <v>4572</v>
      </c>
      <c r="L164" s="424">
        <f t="shared" si="34"/>
        <v>7315.200000000001</v>
      </c>
    </row>
    <row r="165" spans="1:12" ht="15.75" thickBot="1">
      <c r="A165" s="68" t="s">
        <v>87</v>
      </c>
      <c r="B165" s="69" t="s">
        <v>4</v>
      </c>
      <c r="C165" s="562"/>
      <c r="D165" s="26" t="s">
        <v>170</v>
      </c>
      <c r="E165" s="127">
        <v>4650060400812</v>
      </c>
      <c r="F165" s="526"/>
      <c r="G165" s="19">
        <f t="shared" si="30"/>
        <v>4521.6</v>
      </c>
      <c r="H165" s="20">
        <f t="shared" si="31"/>
        <v>4804.2</v>
      </c>
      <c r="I165" s="20">
        <f t="shared" si="32"/>
        <v>5086.8</v>
      </c>
      <c r="J165" s="20">
        <f t="shared" si="33"/>
        <v>5369.4</v>
      </c>
      <c r="K165" s="493">
        <v>5652</v>
      </c>
      <c r="L165" s="401">
        <f t="shared" si="34"/>
        <v>9043.2</v>
      </c>
    </row>
    <row r="166" spans="1:12" ht="15.75" customHeight="1">
      <c r="A166" s="529" t="s">
        <v>430</v>
      </c>
      <c r="B166" s="570"/>
      <c r="C166" s="570"/>
      <c r="D166" s="570"/>
      <c r="E166" s="316"/>
      <c r="F166" s="640" t="s">
        <v>431</v>
      </c>
      <c r="G166" s="640"/>
      <c r="H166" s="640"/>
      <c r="I166" s="640"/>
      <c r="J166" s="640"/>
      <c r="K166" s="640"/>
      <c r="L166" s="641"/>
    </row>
    <row r="167" spans="1:12" ht="18.75" customHeight="1">
      <c r="A167" s="571"/>
      <c r="B167" s="572"/>
      <c r="C167" s="572"/>
      <c r="D167" s="572"/>
      <c r="E167" s="560" t="s">
        <v>435</v>
      </c>
      <c r="F167" s="560"/>
      <c r="G167" s="560"/>
      <c r="H167" s="560"/>
      <c r="I167" s="560"/>
      <c r="J167" s="560"/>
      <c r="K167" s="560"/>
      <c r="L167" s="561"/>
    </row>
    <row r="168" spans="1:12" ht="18.75" customHeight="1" thickBot="1">
      <c r="A168" s="573"/>
      <c r="B168" s="574"/>
      <c r="C168" s="574"/>
      <c r="D168" s="574"/>
      <c r="E168" s="566"/>
      <c r="F168" s="566"/>
      <c r="G168" s="566"/>
      <c r="H168" s="566"/>
      <c r="I168" s="566"/>
      <c r="J168" s="566"/>
      <c r="K168" s="566"/>
      <c r="L168" s="567"/>
    </row>
    <row r="169" spans="1:12" ht="18.75" customHeight="1">
      <c r="A169" s="123" t="s">
        <v>436</v>
      </c>
      <c r="B169" s="94" t="s">
        <v>45</v>
      </c>
      <c r="C169" s="675" t="s">
        <v>85</v>
      </c>
      <c r="D169" s="23" t="s">
        <v>170</v>
      </c>
      <c r="E169" s="25">
        <v>4650060402731</v>
      </c>
      <c r="F169" s="522" t="s">
        <v>76</v>
      </c>
      <c r="G169" s="11">
        <f>K169-(K169*20/100)</f>
        <v>2480</v>
      </c>
      <c r="H169" s="12">
        <f>K169-(K169*0.15)</f>
        <v>2635</v>
      </c>
      <c r="I169" s="12">
        <f>K169-(K169*0.1)</f>
        <v>2790</v>
      </c>
      <c r="J169" s="12">
        <f>K169-(K169*0.05)</f>
        <v>2945</v>
      </c>
      <c r="K169" s="507">
        <v>3100</v>
      </c>
      <c r="L169" s="14">
        <f>K169*1.6</f>
        <v>4960</v>
      </c>
    </row>
    <row r="170" spans="1:12" ht="18.75" customHeight="1">
      <c r="A170" s="124" t="s">
        <v>437</v>
      </c>
      <c r="B170" s="69" t="s">
        <v>46</v>
      </c>
      <c r="C170" s="676"/>
      <c r="D170" s="59" t="s">
        <v>170</v>
      </c>
      <c r="E170" s="83">
        <v>4650060402748</v>
      </c>
      <c r="F170" s="526"/>
      <c r="G170" s="247">
        <f>K170-(K170*20/100)</f>
        <v>2928</v>
      </c>
      <c r="H170" s="170">
        <f>K170-(K170*0.15)</f>
        <v>3111</v>
      </c>
      <c r="I170" s="170">
        <f>K170-(K170*0.1)</f>
        <v>3294</v>
      </c>
      <c r="J170" s="170">
        <f>K170-(K170*0.05)</f>
        <v>3477</v>
      </c>
      <c r="K170" s="508">
        <v>3660</v>
      </c>
      <c r="L170" s="424">
        <f>K170*1.6</f>
        <v>5856</v>
      </c>
    </row>
    <row r="171" spans="1:12" ht="18.75" customHeight="1" thickBot="1">
      <c r="A171" s="74" t="s">
        <v>438</v>
      </c>
      <c r="B171" s="61" t="s">
        <v>4</v>
      </c>
      <c r="C171" s="677"/>
      <c r="D171" s="26" t="s">
        <v>170</v>
      </c>
      <c r="E171" s="29">
        <v>4650060402755</v>
      </c>
      <c r="F171" s="526"/>
      <c r="G171" s="19">
        <f>K171-(K171*20/100)</f>
        <v>3432</v>
      </c>
      <c r="H171" s="20">
        <f>K171-(K171*0.15)</f>
        <v>3646.5</v>
      </c>
      <c r="I171" s="20">
        <f>K171-(K171*0.1)</f>
        <v>3861</v>
      </c>
      <c r="J171" s="20">
        <f>K171-(K171*0.05)</f>
        <v>4075.5</v>
      </c>
      <c r="K171" s="509">
        <v>4290</v>
      </c>
      <c r="L171" s="401">
        <f>K171*1.6</f>
        <v>6864</v>
      </c>
    </row>
    <row r="172" spans="1:12" ht="43.5" customHeight="1" thickBot="1">
      <c r="A172" s="359" t="s">
        <v>277</v>
      </c>
      <c r="B172" s="359" t="s">
        <v>0</v>
      </c>
      <c r="C172" s="360" t="s">
        <v>226</v>
      </c>
      <c r="D172" s="359" t="s">
        <v>169</v>
      </c>
      <c r="E172" s="359" t="s">
        <v>195</v>
      </c>
      <c r="F172" s="359" t="s">
        <v>1</v>
      </c>
      <c r="G172" s="361" t="s">
        <v>397</v>
      </c>
      <c r="H172" s="361" t="s">
        <v>396</v>
      </c>
      <c r="I172" s="361" t="s">
        <v>395</v>
      </c>
      <c r="J172" s="361" t="s">
        <v>394</v>
      </c>
      <c r="K172" s="362" t="s">
        <v>393</v>
      </c>
      <c r="L172" s="363" t="s">
        <v>390</v>
      </c>
    </row>
    <row r="173" spans="1:12" ht="15.75" customHeight="1">
      <c r="A173" s="315" t="s">
        <v>432</v>
      </c>
      <c r="B173" s="281"/>
      <c r="C173" s="282"/>
      <c r="D173" s="316"/>
      <c r="E173" s="316"/>
      <c r="F173" s="640" t="s">
        <v>245</v>
      </c>
      <c r="G173" s="640"/>
      <c r="H173" s="640"/>
      <c r="I173" s="640"/>
      <c r="J173" s="640"/>
      <c r="K173" s="640"/>
      <c r="L173" s="641"/>
    </row>
    <row r="174" spans="1:12" ht="15" customHeight="1">
      <c r="A174" s="314"/>
      <c r="B174" s="317"/>
      <c r="C174" s="312"/>
      <c r="D174" s="318"/>
      <c r="E174" s="548" t="s">
        <v>223</v>
      </c>
      <c r="F174" s="548"/>
      <c r="G174" s="548"/>
      <c r="H174" s="548"/>
      <c r="I174" s="548"/>
      <c r="J174" s="548"/>
      <c r="K174" s="548"/>
      <c r="L174" s="549"/>
    </row>
    <row r="175" spans="1:12" ht="12.75" customHeight="1" thickBot="1">
      <c r="A175" s="319"/>
      <c r="B175" s="320"/>
      <c r="C175" s="321"/>
      <c r="D175" s="288"/>
      <c r="E175" s="564" t="s">
        <v>466</v>
      </c>
      <c r="F175" s="564"/>
      <c r="G175" s="564"/>
      <c r="H175" s="564"/>
      <c r="I175" s="564"/>
      <c r="J175" s="564"/>
      <c r="K175" s="564"/>
      <c r="L175" s="565"/>
    </row>
    <row r="176" spans="1:12" ht="21" customHeight="1">
      <c r="A176" s="118" t="s">
        <v>93</v>
      </c>
      <c r="B176" s="67" t="s">
        <v>2</v>
      </c>
      <c r="C176" s="119">
        <v>0.8</v>
      </c>
      <c r="D176" s="8" t="s">
        <v>170</v>
      </c>
      <c r="E176" s="10">
        <v>4650060400836</v>
      </c>
      <c r="F176" s="522" t="s">
        <v>94</v>
      </c>
      <c r="G176" s="430">
        <f>K176-(K176*20/100)</f>
        <v>679.1400000000001</v>
      </c>
      <c r="H176" s="431">
        <f>K176-(K176*0.15)</f>
        <v>721.5862500000001</v>
      </c>
      <c r="I176" s="431">
        <f>K176-(K176*0.1)</f>
        <v>764.0325</v>
      </c>
      <c r="J176" s="431">
        <f>K176-(K176*0.05)</f>
        <v>806.4787500000001</v>
      </c>
      <c r="K176" s="510">
        <v>848.9250000000001</v>
      </c>
      <c r="L176" s="432">
        <f>K176*1.6</f>
        <v>1358.2800000000002</v>
      </c>
    </row>
    <row r="177" spans="1:12" ht="18" customHeight="1" thickBot="1">
      <c r="A177" s="120" t="s">
        <v>95</v>
      </c>
      <c r="B177" s="121" t="s">
        <v>3</v>
      </c>
      <c r="C177" s="122">
        <v>1</v>
      </c>
      <c r="D177" s="16" t="s">
        <v>170</v>
      </c>
      <c r="E177" s="18">
        <v>4650060400843</v>
      </c>
      <c r="F177" s="523"/>
      <c r="G177" s="433">
        <f>K177-(K177*20/100)</f>
        <v>805.266</v>
      </c>
      <c r="H177" s="434">
        <f>K177-(K177*0.15)</f>
        <v>855.595125</v>
      </c>
      <c r="I177" s="434">
        <f>K177-(K177*0.1)</f>
        <v>905.92425</v>
      </c>
      <c r="J177" s="434">
        <f>K177-(K177*0.05)</f>
        <v>956.253375</v>
      </c>
      <c r="K177" s="511">
        <v>1006.5825</v>
      </c>
      <c r="L177" s="435">
        <f>K177*1.6</f>
        <v>1610.5320000000002</v>
      </c>
    </row>
    <row r="178" spans="1:12" ht="15">
      <c r="A178" s="123" t="s">
        <v>115</v>
      </c>
      <c r="B178" s="94" t="s">
        <v>45</v>
      </c>
      <c r="C178" s="543" t="s">
        <v>85</v>
      </c>
      <c r="D178" s="23" t="s">
        <v>170</v>
      </c>
      <c r="E178" s="25">
        <v>4650060400850</v>
      </c>
      <c r="F178" s="522" t="s">
        <v>76</v>
      </c>
      <c r="G178" s="11">
        <f>K178-(K178*20/100)</f>
        <v>1655.2</v>
      </c>
      <c r="H178" s="12">
        <f>K178-(K178*0.15)</f>
        <v>1758.65</v>
      </c>
      <c r="I178" s="12">
        <f>K178-(K178*0.1)</f>
        <v>1862.1</v>
      </c>
      <c r="J178" s="12">
        <f>K178-(K178*0.05)</f>
        <v>1965.55</v>
      </c>
      <c r="K178" s="492">
        <v>2069</v>
      </c>
      <c r="L178" s="14">
        <f>K178*1.6</f>
        <v>3310.4</v>
      </c>
    </row>
    <row r="179" spans="1:12" ht="15">
      <c r="A179" s="124" t="s">
        <v>116</v>
      </c>
      <c r="B179" s="69" t="s">
        <v>46</v>
      </c>
      <c r="C179" s="562"/>
      <c r="D179" s="59" t="s">
        <v>170</v>
      </c>
      <c r="E179" s="83">
        <v>4650060400867</v>
      </c>
      <c r="F179" s="526"/>
      <c r="G179" s="247">
        <f>K179-(K179*20/100)</f>
        <v>2033.6</v>
      </c>
      <c r="H179" s="170">
        <f>K179-(K179*0.15)</f>
        <v>2160.7</v>
      </c>
      <c r="I179" s="170">
        <f>K179-(K179*0.1)</f>
        <v>2287.8</v>
      </c>
      <c r="J179" s="170">
        <f>K179-(K179*0.05)</f>
        <v>2414.9</v>
      </c>
      <c r="K179" s="501">
        <v>2542</v>
      </c>
      <c r="L179" s="424">
        <f>K179*1.6</f>
        <v>4067.2000000000003</v>
      </c>
    </row>
    <row r="180" spans="1:12" ht="15.75" customHeight="1" thickBot="1">
      <c r="A180" s="74" t="s">
        <v>117</v>
      </c>
      <c r="B180" s="61" t="s">
        <v>4</v>
      </c>
      <c r="C180" s="562"/>
      <c r="D180" s="26" t="s">
        <v>170</v>
      </c>
      <c r="E180" s="29">
        <v>4650060400874</v>
      </c>
      <c r="F180" s="526"/>
      <c r="G180" s="331">
        <f>K180-(K180*20/100)</f>
        <v>2378.4</v>
      </c>
      <c r="H180" s="176">
        <f>K180-(K180*0.15)</f>
        <v>2527.05</v>
      </c>
      <c r="I180" s="176">
        <f>K180-(K180*0.1)</f>
        <v>2675.7</v>
      </c>
      <c r="J180" s="176">
        <f>K180-(K180*0.05)</f>
        <v>2824.35</v>
      </c>
      <c r="K180" s="493">
        <v>2973</v>
      </c>
      <c r="L180" s="401">
        <f>K180*1.6</f>
        <v>4756.8</v>
      </c>
    </row>
    <row r="181" spans="1:12" ht="18" customHeight="1">
      <c r="A181" s="315" t="s">
        <v>439</v>
      </c>
      <c r="B181" s="281"/>
      <c r="C181" s="282"/>
      <c r="D181" s="316"/>
      <c r="E181" s="316"/>
      <c r="F181" s="640" t="s">
        <v>229</v>
      </c>
      <c r="G181" s="640"/>
      <c r="H181" s="640"/>
      <c r="I181" s="640"/>
      <c r="J181" s="640"/>
      <c r="K181" s="640"/>
      <c r="L181" s="641"/>
    </row>
    <row r="182" spans="1:12" ht="15" customHeight="1">
      <c r="A182" s="314"/>
      <c r="B182" s="317"/>
      <c r="C182" s="312"/>
      <c r="D182" s="318"/>
      <c r="E182" s="548" t="s">
        <v>236</v>
      </c>
      <c r="F182" s="548"/>
      <c r="G182" s="548"/>
      <c r="H182" s="548"/>
      <c r="I182" s="548"/>
      <c r="J182" s="548"/>
      <c r="K182" s="548"/>
      <c r="L182" s="549"/>
    </row>
    <row r="183" spans="1:12" ht="15.75" customHeight="1">
      <c r="A183" s="314"/>
      <c r="B183" s="548" t="s">
        <v>453</v>
      </c>
      <c r="C183" s="548"/>
      <c r="D183" s="548"/>
      <c r="E183" s="548"/>
      <c r="F183" s="548"/>
      <c r="G183" s="548"/>
      <c r="H183" s="548"/>
      <c r="I183" s="548"/>
      <c r="J183" s="548"/>
      <c r="K183" s="548"/>
      <c r="L183" s="549"/>
    </row>
    <row r="184" spans="1:12" ht="12.75" customHeight="1" thickBot="1">
      <c r="A184" s="563" t="s">
        <v>454</v>
      </c>
      <c r="B184" s="564"/>
      <c r="C184" s="564"/>
      <c r="D184" s="564"/>
      <c r="E184" s="564"/>
      <c r="F184" s="564"/>
      <c r="G184" s="564"/>
      <c r="H184" s="564"/>
      <c r="I184" s="564"/>
      <c r="J184" s="564"/>
      <c r="K184" s="564"/>
      <c r="L184" s="565"/>
    </row>
    <row r="185" spans="1:12" ht="16.5" customHeight="1">
      <c r="A185" s="118" t="s">
        <v>391</v>
      </c>
      <c r="B185" s="67" t="s">
        <v>2</v>
      </c>
      <c r="C185" s="119">
        <v>0.8</v>
      </c>
      <c r="D185" s="8" t="s">
        <v>170</v>
      </c>
      <c r="E185" s="10">
        <v>4650060400881</v>
      </c>
      <c r="F185" s="526" t="s">
        <v>94</v>
      </c>
      <c r="G185" s="11">
        <f aca="true" t="shared" si="35" ref="G185:G194">K185-(K185*20/100)</f>
        <v>688</v>
      </c>
      <c r="H185" s="12">
        <f aca="true" t="shared" si="36" ref="H185:H194">K185-(K185*0.15)</f>
        <v>731</v>
      </c>
      <c r="I185" s="12">
        <f aca="true" t="shared" si="37" ref="I185:I194">K185-(K185*0.1)</f>
        <v>774</v>
      </c>
      <c r="J185" s="12">
        <f aca="true" t="shared" si="38" ref="J185:J194">K185-(K185*0.05)</f>
        <v>817</v>
      </c>
      <c r="K185" s="492">
        <v>860</v>
      </c>
      <c r="L185" s="14">
        <f>K185*1.6</f>
        <v>1376</v>
      </c>
    </row>
    <row r="186" spans="1:12" ht="19.5" customHeight="1" thickBot="1">
      <c r="A186" s="120" t="s">
        <v>392</v>
      </c>
      <c r="B186" s="121" t="s">
        <v>3</v>
      </c>
      <c r="C186" s="122">
        <v>1</v>
      </c>
      <c r="D186" s="16" t="s">
        <v>170</v>
      </c>
      <c r="E186" s="29">
        <v>4650060400898</v>
      </c>
      <c r="F186" s="523"/>
      <c r="G186" s="19">
        <f t="shared" si="35"/>
        <v>872</v>
      </c>
      <c r="H186" s="20">
        <f t="shared" si="36"/>
        <v>926.5</v>
      </c>
      <c r="I186" s="20">
        <f t="shared" si="37"/>
        <v>981</v>
      </c>
      <c r="J186" s="20">
        <f t="shared" si="38"/>
        <v>1035.5</v>
      </c>
      <c r="K186" s="493">
        <v>1090</v>
      </c>
      <c r="L186" s="401">
        <f aca="true" t="shared" si="39" ref="L186:L194">K186*1.6</f>
        <v>1744</v>
      </c>
    </row>
    <row r="187" spans="1:12" ht="15">
      <c r="A187" s="125" t="s">
        <v>118</v>
      </c>
      <c r="B187" s="94" t="s">
        <v>45</v>
      </c>
      <c r="C187" s="653" t="s">
        <v>85</v>
      </c>
      <c r="D187" s="107" t="s">
        <v>170</v>
      </c>
      <c r="E187" s="128">
        <v>4650060400904</v>
      </c>
      <c r="F187" s="522" t="s">
        <v>76</v>
      </c>
      <c r="G187" s="11">
        <f t="shared" si="35"/>
        <v>1732</v>
      </c>
      <c r="H187" s="12">
        <f t="shared" si="36"/>
        <v>1840.25</v>
      </c>
      <c r="I187" s="12">
        <f t="shared" si="37"/>
        <v>1948.5</v>
      </c>
      <c r="J187" s="12">
        <f t="shared" si="38"/>
        <v>2056.75</v>
      </c>
      <c r="K187" s="492">
        <v>2165</v>
      </c>
      <c r="L187" s="14">
        <f t="shared" si="39"/>
        <v>3464</v>
      </c>
    </row>
    <row r="188" spans="1:12" ht="15">
      <c r="A188" s="126" t="s">
        <v>119</v>
      </c>
      <c r="B188" s="69" t="s">
        <v>46</v>
      </c>
      <c r="C188" s="654"/>
      <c r="D188" s="110" t="s">
        <v>170</v>
      </c>
      <c r="E188" s="129">
        <v>4650060400911</v>
      </c>
      <c r="F188" s="526"/>
      <c r="G188" s="247">
        <f t="shared" si="35"/>
        <v>2061.6</v>
      </c>
      <c r="H188" s="170">
        <f t="shared" si="36"/>
        <v>2190.45</v>
      </c>
      <c r="I188" s="170">
        <f t="shared" si="37"/>
        <v>2319.3</v>
      </c>
      <c r="J188" s="170">
        <f t="shared" si="38"/>
        <v>2448.15</v>
      </c>
      <c r="K188" s="501">
        <v>2577</v>
      </c>
      <c r="L188" s="424">
        <f t="shared" si="39"/>
        <v>4123.2</v>
      </c>
    </row>
    <row r="189" spans="1:12" ht="13.5" customHeight="1" thickBot="1">
      <c r="A189" s="120" t="s">
        <v>120</v>
      </c>
      <c r="B189" s="131" t="s">
        <v>4</v>
      </c>
      <c r="C189" s="655"/>
      <c r="D189" s="16" t="s">
        <v>170</v>
      </c>
      <c r="E189" s="90">
        <v>4650060400928</v>
      </c>
      <c r="F189" s="523"/>
      <c r="G189" s="19">
        <f t="shared" si="35"/>
        <v>2554.4</v>
      </c>
      <c r="H189" s="20">
        <f t="shared" si="36"/>
        <v>2714.05</v>
      </c>
      <c r="I189" s="20">
        <f t="shared" si="37"/>
        <v>2873.7</v>
      </c>
      <c r="J189" s="20">
        <f t="shared" si="38"/>
        <v>3033.35</v>
      </c>
      <c r="K189" s="493">
        <v>3193</v>
      </c>
      <c r="L189" s="401">
        <f t="shared" si="39"/>
        <v>5108.8</v>
      </c>
    </row>
    <row r="190" spans="1:12" ht="15">
      <c r="A190" s="125" t="s">
        <v>147</v>
      </c>
      <c r="B190" s="94" t="s">
        <v>102</v>
      </c>
      <c r="C190" s="550" t="s">
        <v>103</v>
      </c>
      <c r="D190" s="23" t="s">
        <v>170</v>
      </c>
      <c r="E190" s="165">
        <v>4650060400935</v>
      </c>
      <c r="F190" s="522" t="s">
        <v>467</v>
      </c>
      <c r="G190" s="11">
        <f t="shared" si="35"/>
        <v>883.2</v>
      </c>
      <c r="H190" s="12">
        <f t="shared" si="36"/>
        <v>938.4</v>
      </c>
      <c r="I190" s="12">
        <f t="shared" si="37"/>
        <v>993.6</v>
      </c>
      <c r="J190" s="12">
        <f t="shared" si="38"/>
        <v>1048.8</v>
      </c>
      <c r="K190" s="492">
        <v>1104</v>
      </c>
      <c r="L190" s="14">
        <f t="shared" si="39"/>
        <v>1766.4</v>
      </c>
    </row>
    <row r="191" spans="1:12" ht="15">
      <c r="A191" s="126" t="s">
        <v>148</v>
      </c>
      <c r="B191" s="89" t="s">
        <v>106</v>
      </c>
      <c r="C191" s="551"/>
      <c r="D191" s="111" t="s">
        <v>170</v>
      </c>
      <c r="E191" s="130">
        <v>4650060400942</v>
      </c>
      <c r="F191" s="526"/>
      <c r="G191" s="247">
        <f t="shared" si="35"/>
        <v>1196.8</v>
      </c>
      <c r="H191" s="170">
        <f t="shared" si="36"/>
        <v>1271.6</v>
      </c>
      <c r="I191" s="170">
        <f t="shared" si="37"/>
        <v>1346.4</v>
      </c>
      <c r="J191" s="170">
        <f t="shared" si="38"/>
        <v>1421.2</v>
      </c>
      <c r="K191" s="501">
        <v>1496</v>
      </c>
      <c r="L191" s="424">
        <f t="shared" si="39"/>
        <v>2393.6</v>
      </c>
    </row>
    <row r="192" spans="1:12" ht="15">
      <c r="A192" s="126" t="s">
        <v>149</v>
      </c>
      <c r="B192" s="89" t="s">
        <v>108</v>
      </c>
      <c r="C192" s="551"/>
      <c r="D192" s="111" t="s">
        <v>170</v>
      </c>
      <c r="E192" s="29">
        <v>4650060400959</v>
      </c>
      <c r="F192" s="526"/>
      <c r="G192" s="247">
        <f t="shared" si="35"/>
        <v>1297.6</v>
      </c>
      <c r="H192" s="170">
        <f t="shared" si="36"/>
        <v>1378.7</v>
      </c>
      <c r="I192" s="170">
        <f t="shared" si="37"/>
        <v>1459.8</v>
      </c>
      <c r="J192" s="170">
        <f t="shared" si="38"/>
        <v>1540.9</v>
      </c>
      <c r="K192" s="501">
        <v>1622</v>
      </c>
      <c r="L192" s="424">
        <f t="shared" si="39"/>
        <v>2595.2000000000003</v>
      </c>
    </row>
    <row r="193" spans="1:12" ht="15.75" thickBot="1">
      <c r="A193" s="126" t="s">
        <v>150</v>
      </c>
      <c r="B193" s="89" t="s">
        <v>110</v>
      </c>
      <c r="C193" s="551"/>
      <c r="D193" s="111" t="s">
        <v>170</v>
      </c>
      <c r="E193" s="99">
        <v>4650060400966</v>
      </c>
      <c r="F193" s="526"/>
      <c r="G193" s="247">
        <f t="shared" si="35"/>
        <v>1415.2</v>
      </c>
      <c r="H193" s="170">
        <f t="shared" si="36"/>
        <v>1503.65</v>
      </c>
      <c r="I193" s="170">
        <f t="shared" si="37"/>
        <v>1592.1</v>
      </c>
      <c r="J193" s="170">
        <f t="shared" si="38"/>
        <v>1680.55</v>
      </c>
      <c r="K193" s="501">
        <v>1769</v>
      </c>
      <c r="L193" s="424">
        <f t="shared" si="39"/>
        <v>2830.4</v>
      </c>
    </row>
    <row r="194" spans="1:12" ht="15.75" thickBot="1">
      <c r="A194" s="120" t="s">
        <v>151</v>
      </c>
      <c r="B194" s="131" t="s">
        <v>112</v>
      </c>
      <c r="C194" s="552"/>
      <c r="D194" s="106" t="s">
        <v>170</v>
      </c>
      <c r="E194" s="99">
        <v>4650060400973</v>
      </c>
      <c r="F194" s="523"/>
      <c r="G194" s="19">
        <f t="shared" si="35"/>
        <v>1512</v>
      </c>
      <c r="H194" s="20">
        <f t="shared" si="36"/>
        <v>1606.5</v>
      </c>
      <c r="I194" s="20">
        <f t="shared" si="37"/>
        <v>1701</v>
      </c>
      <c r="J194" s="20">
        <f t="shared" si="38"/>
        <v>1795.5</v>
      </c>
      <c r="K194" s="493">
        <v>1890</v>
      </c>
      <c r="L194" s="401">
        <f t="shared" si="39"/>
        <v>3024</v>
      </c>
    </row>
    <row r="195" spans="1:12" ht="10.5" customHeight="1">
      <c r="A195" s="529" t="s">
        <v>468</v>
      </c>
      <c r="B195" s="729"/>
      <c r="C195" s="729"/>
      <c r="D195" s="729"/>
      <c r="E195" s="425"/>
      <c r="F195" s="723" t="s">
        <v>455</v>
      </c>
      <c r="G195" s="723"/>
      <c r="H195" s="723"/>
      <c r="I195" s="723"/>
      <c r="J195" s="723"/>
      <c r="K195" s="723"/>
      <c r="L195" s="724"/>
    </row>
    <row r="196" spans="1:12" ht="12.75">
      <c r="A196" s="730"/>
      <c r="B196" s="731"/>
      <c r="C196" s="731"/>
      <c r="D196" s="731"/>
      <c r="E196" s="426"/>
      <c r="F196" s="427"/>
      <c r="G196" s="725" t="s">
        <v>469</v>
      </c>
      <c r="H196" s="725"/>
      <c r="I196" s="725"/>
      <c r="J196" s="725"/>
      <c r="K196" s="725"/>
      <c r="L196" s="726"/>
    </row>
    <row r="197" spans="1:12" ht="18" customHeight="1" thickBot="1">
      <c r="A197" s="732"/>
      <c r="B197" s="733"/>
      <c r="C197" s="733"/>
      <c r="D197" s="733"/>
      <c r="E197" s="428"/>
      <c r="F197" s="429"/>
      <c r="G197" s="727"/>
      <c r="H197" s="727"/>
      <c r="I197" s="727"/>
      <c r="J197" s="727"/>
      <c r="K197" s="727"/>
      <c r="L197" s="728"/>
    </row>
    <row r="198" spans="1:12" ht="15">
      <c r="A198" s="66" t="s">
        <v>97</v>
      </c>
      <c r="B198" s="67" t="s">
        <v>45</v>
      </c>
      <c r="C198" s="562" t="s">
        <v>98</v>
      </c>
      <c r="D198" s="8" t="s">
        <v>170</v>
      </c>
      <c r="E198" s="10">
        <v>4650060401215</v>
      </c>
      <c r="F198" s="526" t="s">
        <v>79</v>
      </c>
      <c r="G198" s="11">
        <f aca="true" t="shared" si="40" ref="G198:G205">K198-(K198*20/100)</f>
        <v>1818.4</v>
      </c>
      <c r="H198" s="12">
        <f aca="true" t="shared" si="41" ref="H198:H205">K198-(K198*0.15)</f>
        <v>1932.05</v>
      </c>
      <c r="I198" s="12">
        <f aca="true" t="shared" si="42" ref="I198:I205">K198-(K198*0.1)</f>
        <v>2045.7</v>
      </c>
      <c r="J198" s="12">
        <f aca="true" t="shared" si="43" ref="J198:J205">K198-(K198*0.05)</f>
        <v>2159.35</v>
      </c>
      <c r="K198" s="492">
        <v>2273</v>
      </c>
      <c r="L198" s="14">
        <f>K198*1.6</f>
        <v>3636.8</v>
      </c>
    </row>
    <row r="199" spans="1:12" ht="18.75" customHeight="1">
      <c r="A199" s="82" t="s">
        <v>99</v>
      </c>
      <c r="B199" s="89" t="s">
        <v>46</v>
      </c>
      <c r="C199" s="562"/>
      <c r="D199" s="59" t="s">
        <v>170</v>
      </c>
      <c r="E199" s="83">
        <v>4650060401222</v>
      </c>
      <c r="F199" s="526"/>
      <c r="G199" s="247">
        <f t="shared" si="40"/>
        <v>2184</v>
      </c>
      <c r="H199" s="170">
        <f t="shared" si="41"/>
        <v>2320.5</v>
      </c>
      <c r="I199" s="170">
        <f t="shared" si="42"/>
        <v>2457</v>
      </c>
      <c r="J199" s="170">
        <f t="shared" si="43"/>
        <v>2593.5</v>
      </c>
      <c r="K199" s="501">
        <v>2730</v>
      </c>
      <c r="L199" s="424">
        <f aca="true" t="shared" si="44" ref="L199:L205">K199*1.6</f>
        <v>4368</v>
      </c>
    </row>
    <row r="200" spans="1:12" ht="16.5" customHeight="1" thickBot="1">
      <c r="A200" s="232" t="s">
        <v>100</v>
      </c>
      <c r="B200" s="61" t="s">
        <v>4</v>
      </c>
      <c r="C200" s="562"/>
      <c r="D200" s="26" t="s">
        <v>170</v>
      </c>
      <c r="E200" s="145">
        <v>4650060401239</v>
      </c>
      <c r="F200" s="526"/>
      <c r="G200" s="19">
        <f t="shared" si="40"/>
        <v>2639.2</v>
      </c>
      <c r="H200" s="20">
        <f t="shared" si="41"/>
        <v>2804.15</v>
      </c>
      <c r="I200" s="20">
        <f t="shared" si="42"/>
        <v>2969.1</v>
      </c>
      <c r="J200" s="20">
        <f t="shared" si="43"/>
        <v>3134.05</v>
      </c>
      <c r="K200" s="493">
        <v>3299</v>
      </c>
      <c r="L200" s="401">
        <f t="shared" si="44"/>
        <v>5278.400000000001</v>
      </c>
    </row>
    <row r="201" spans="1:12" ht="19.5" customHeight="1">
      <c r="A201" s="125" t="s">
        <v>101</v>
      </c>
      <c r="B201" s="94" t="s">
        <v>102</v>
      </c>
      <c r="C201" s="575" t="s">
        <v>103</v>
      </c>
      <c r="D201" s="23" t="s">
        <v>170</v>
      </c>
      <c r="E201" s="25">
        <v>4650060401246</v>
      </c>
      <c r="F201" s="522" t="s">
        <v>104</v>
      </c>
      <c r="G201" s="11">
        <f t="shared" si="40"/>
        <v>829.6</v>
      </c>
      <c r="H201" s="12">
        <f t="shared" si="41"/>
        <v>881.45</v>
      </c>
      <c r="I201" s="12">
        <f t="shared" si="42"/>
        <v>933.3</v>
      </c>
      <c r="J201" s="12">
        <f t="shared" si="43"/>
        <v>985.15</v>
      </c>
      <c r="K201" s="492">
        <v>1037</v>
      </c>
      <c r="L201" s="14">
        <f t="shared" si="44"/>
        <v>1659.2</v>
      </c>
    </row>
    <row r="202" spans="1:12" ht="18.75" customHeight="1">
      <c r="A202" s="126" t="s">
        <v>105</v>
      </c>
      <c r="B202" s="89" t="s">
        <v>106</v>
      </c>
      <c r="C202" s="576"/>
      <c r="D202" s="59" t="s">
        <v>170</v>
      </c>
      <c r="E202" s="83">
        <v>4650060401253</v>
      </c>
      <c r="F202" s="526"/>
      <c r="G202" s="247">
        <f t="shared" si="40"/>
        <v>1220</v>
      </c>
      <c r="H202" s="170">
        <f t="shared" si="41"/>
        <v>1296.25</v>
      </c>
      <c r="I202" s="170">
        <f t="shared" si="42"/>
        <v>1372.5</v>
      </c>
      <c r="J202" s="170">
        <f t="shared" si="43"/>
        <v>1448.75</v>
      </c>
      <c r="K202" s="501">
        <v>1525</v>
      </c>
      <c r="L202" s="424">
        <f t="shared" si="44"/>
        <v>2440</v>
      </c>
    </row>
    <row r="203" spans="1:12" ht="19.5" customHeight="1">
      <c r="A203" s="126" t="s">
        <v>107</v>
      </c>
      <c r="B203" s="89" t="s">
        <v>108</v>
      </c>
      <c r="C203" s="576"/>
      <c r="D203" s="59" t="s">
        <v>170</v>
      </c>
      <c r="E203" s="83">
        <v>4650060401260</v>
      </c>
      <c r="F203" s="526"/>
      <c r="G203" s="247">
        <f t="shared" si="40"/>
        <v>1386.4</v>
      </c>
      <c r="H203" s="170">
        <f t="shared" si="41"/>
        <v>1473.05</v>
      </c>
      <c r="I203" s="170">
        <f t="shared" si="42"/>
        <v>1559.7</v>
      </c>
      <c r="J203" s="170">
        <f t="shared" si="43"/>
        <v>1646.35</v>
      </c>
      <c r="K203" s="501">
        <v>1733</v>
      </c>
      <c r="L203" s="424">
        <f t="shared" si="44"/>
        <v>2772.8</v>
      </c>
    </row>
    <row r="204" spans="1:12" ht="19.5" customHeight="1">
      <c r="A204" s="126" t="s">
        <v>109</v>
      </c>
      <c r="B204" s="89" t="s">
        <v>110</v>
      </c>
      <c r="C204" s="576"/>
      <c r="D204" s="59" t="s">
        <v>170</v>
      </c>
      <c r="E204" s="83">
        <v>4650060401277</v>
      </c>
      <c r="F204" s="526"/>
      <c r="G204" s="247">
        <f t="shared" si="40"/>
        <v>1483.2</v>
      </c>
      <c r="H204" s="170">
        <f t="shared" si="41"/>
        <v>1575.9</v>
      </c>
      <c r="I204" s="170">
        <f t="shared" si="42"/>
        <v>1668.6</v>
      </c>
      <c r="J204" s="170">
        <f t="shared" si="43"/>
        <v>1761.3</v>
      </c>
      <c r="K204" s="501">
        <v>1854</v>
      </c>
      <c r="L204" s="424">
        <f t="shared" si="44"/>
        <v>2966.4</v>
      </c>
    </row>
    <row r="205" spans="1:12" ht="23.25" customHeight="1" thickBot="1">
      <c r="A205" s="120" t="s">
        <v>111</v>
      </c>
      <c r="B205" s="131" t="s">
        <v>112</v>
      </c>
      <c r="C205" s="577"/>
      <c r="D205" s="355" t="s">
        <v>170</v>
      </c>
      <c r="E205" s="356">
        <v>4650060401284</v>
      </c>
      <c r="F205" s="523"/>
      <c r="G205" s="19">
        <f t="shared" si="40"/>
        <v>1636.8</v>
      </c>
      <c r="H205" s="20">
        <f t="shared" si="41"/>
        <v>1739.1</v>
      </c>
      <c r="I205" s="20">
        <f t="shared" si="42"/>
        <v>1841.4</v>
      </c>
      <c r="J205" s="20">
        <f t="shared" si="43"/>
        <v>1943.7</v>
      </c>
      <c r="K205" s="502">
        <v>2046</v>
      </c>
      <c r="L205" s="424">
        <f t="shared" si="44"/>
        <v>3273.6000000000004</v>
      </c>
    </row>
    <row r="206" spans="1:12" ht="43.5" customHeight="1" thickBot="1">
      <c r="A206" s="359" t="s">
        <v>277</v>
      </c>
      <c r="B206" s="359" t="s">
        <v>0</v>
      </c>
      <c r="C206" s="360" t="s">
        <v>226</v>
      </c>
      <c r="D206" s="359" t="s">
        <v>169</v>
      </c>
      <c r="E206" s="359" t="s">
        <v>195</v>
      </c>
      <c r="F206" s="359" t="s">
        <v>1</v>
      </c>
      <c r="G206" s="361" t="s">
        <v>397</v>
      </c>
      <c r="H206" s="361" t="s">
        <v>396</v>
      </c>
      <c r="I206" s="361" t="s">
        <v>395</v>
      </c>
      <c r="J206" s="361" t="s">
        <v>394</v>
      </c>
      <c r="K206" s="362" t="s">
        <v>393</v>
      </c>
      <c r="L206" s="363" t="s">
        <v>390</v>
      </c>
    </row>
    <row r="207" spans="1:12" ht="29.25" customHeight="1" thickBot="1">
      <c r="A207" s="557" t="s">
        <v>456</v>
      </c>
      <c r="B207" s="558"/>
      <c r="C207" s="558"/>
      <c r="D207" s="558"/>
      <c r="E207" s="558"/>
      <c r="F207" s="558"/>
      <c r="G207" s="558"/>
      <c r="H207" s="558"/>
      <c r="I207" s="558"/>
      <c r="J207" s="558"/>
      <c r="K207" s="558"/>
      <c r="L207" s="559"/>
    </row>
    <row r="208" spans="1:12" ht="16.5" customHeight="1">
      <c r="A208" s="529" t="s">
        <v>457</v>
      </c>
      <c r="B208" s="570"/>
      <c r="C208" s="570"/>
      <c r="D208" s="640" t="s">
        <v>369</v>
      </c>
      <c r="E208" s="656"/>
      <c r="F208" s="656"/>
      <c r="G208" s="656"/>
      <c r="H208" s="656"/>
      <c r="I208" s="656"/>
      <c r="J208" s="656"/>
      <c r="K208" s="656"/>
      <c r="L208" s="657"/>
    </row>
    <row r="209" spans="1:12" ht="18" customHeight="1">
      <c r="A209" s="571"/>
      <c r="B209" s="572"/>
      <c r="C209" s="572"/>
      <c r="D209" s="322"/>
      <c r="E209" s="381"/>
      <c r="F209" s="560" t="s">
        <v>234</v>
      </c>
      <c r="G209" s="568"/>
      <c r="H209" s="568"/>
      <c r="I209" s="568"/>
      <c r="J209" s="568"/>
      <c r="K209" s="568"/>
      <c r="L209" s="569"/>
    </row>
    <row r="210" spans="1:12" ht="24.75" customHeight="1" thickBot="1">
      <c r="A210" s="573"/>
      <c r="B210" s="574"/>
      <c r="C210" s="574"/>
      <c r="D210" s="527" t="s">
        <v>470</v>
      </c>
      <c r="E210" s="566"/>
      <c r="F210" s="566"/>
      <c r="G210" s="566"/>
      <c r="H210" s="566"/>
      <c r="I210" s="566"/>
      <c r="J210" s="566"/>
      <c r="K210" s="566"/>
      <c r="L210" s="567"/>
    </row>
    <row r="211" spans="1:12" ht="20.25" customHeight="1">
      <c r="A211" s="7" t="s">
        <v>129</v>
      </c>
      <c r="B211" s="112" t="s">
        <v>2</v>
      </c>
      <c r="C211" s="199">
        <v>0.8</v>
      </c>
      <c r="D211" s="8" t="s">
        <v>170</v>
      </c>
      <c r="E211" s="10">
        <v>4650060400676</v>
      </c>
      <c r="F211" s="526" t="s">
        <v>13</v>
      </c>
      <c r="G211" s="436">
        <f>K211-(K211*20/100)</f>
        <v>934.9200000000001</v>
      </c>
      <c r="H211" s="437">
        <f>K211-(K211*0.15)</f>
        <v>993.3525000000001</v>
      </c>
      <c r="I211" s="437">
        <f>K211-(K211*0.1)</f>
        <v>1051.785</v>
      </c>
      <c r="J211" s="437">
        <f>K211-(K211*0.05)</f>
        <v>1110.2175000000002</v>
      </c>
      <c r="K211" s="438">
        <v>1168.65</v>
      </c>
      <c r="L211" s="14">
        <f>K211*1.6</f>
        <v>1869.8400000000001</v>
      </c>
    </row>
    <row r="212" spans="1:12" ht="20.25" customHeight="1" thickBot="1">
      <c r="A212" s="113" t="s">
        <v>130</v>
      </c>
      <c r="B212" s="38" t="s">
        <v>57</v>
      </c>
      <c r="C212" s="243">
        <v>1</v>
      </c>
      <c r="D212" s="26" t="s">
        <v>170</v>
      </c>
      <c r="E212" s="18">
        <v>4650060400683</v>
      </c>
      <c r="F212" s="526"/>
      <c r="G212" s="19">
        <f>K212-(K212*20/100)</f>
        <v>1076.04</v>
      </c>
      <c r="H212" s="20">
        <f>K212-(K212*0.15)</f>
        <v>1143.2925</v>
      </c>
      <c r="I212" s="20">
        <f>K212-(K212*0.1)</f>
        <v>1210.545</v>
      </c>
      <c r="J212" s="20">
        <f>K212-(K212*0.05)</f>
        <v>1277.7975</v>
      </c>
      <c r="K212" s="21">
        <v>1345.05</v>
      </c>
      <c r="L212" s="401">
        <f>K212*1.6</f>
        <v>2152.08</v>
      </c>
    </row>
    <row r="213" spans="1:12" ht="19.5" customHeight="1">
      <c r="A213" s="22" t="s">
        <v>131</v>
      </c>
      <c r="B213" s="114" t="s">
        <v>62</v>
      </c>
      <c r="C213" s="651" t="s">
        <v>85</v>
      </c>
      <c r="D213" s="23" t="s">
        <v>170</v>
      </c>
      <c r="E213" s="25">
        <v>4650060400690</v>
      </c>
      <c r="F213" s="636" t="s">
        <v>76</v>
      </c>
      <c r="G213" s="11">
        <f>K213-(K213*20/100)</f>
        <v>2866.5</v>
      </c>
      <c r="H213" s="12">
        <f>K213-(K213*0.15)</f>
        <v>3045.65625</v>
      </c>
      <c r="I213" s="12">
        <f>K213-(K213*0.1)</f>
        <v>3224.8125</v>
      </c>
      <c r="J213" s="12">
        <f>K213-(K213*0.05)</f>
        <v>3403.96875</v>
      </c>
      <c r="K213" s="13">
        <v>3583.125</v>
      </c>
      <c r="L213" s="14">
        <f>K213*1.6</f>
        <v>5733</v>
      </c>
    </row>
    <row r="214" spans="1:12" ht="21" customHeight="1" thickBot="1">
      <c r="A214" s="116" t="s">
        <v>132</v>
      </c>
      <c r="B214" s="117" t="s">
        <v>4</v>
      </c>
      <c r="C214" s="652"/>
      <c r="D214" s="16" t="s">
        <v>170</v>
      </c>
      <c r="E214" s="27">
        <v>4650060400706</v>
      </c>
      <c r="F214" s="637"/>
      <c r="G214" s="19">
        <f>K214-(K214*20/100)</f>
        <v>4074.84</v>
      </c>
      <c r="H214" s="20">
        <f>K214-(K214*0.15)</f>
        <v>4329.5175</v>
      </c>
      <c r="I214" s="20">
        <f>K214-(K214*0.1)</f>
        <v>4584.195</v>
      </c>
      <c r="J214" s="20">
        <f>K214-(K214*0.05)</f>
        <v>4838.8725</v>
      </c>
      <c r="K214" s="21">
        <v>5093.55</v>
      </c>
      <c r="L214" s="424">
        <f>K214*1.6</f>
        <v>8149.68</v>
      </c>
    </row>
    <row r="215" spans="1:12" ht="23.25" customHeight="1" thickBot="1">
      <c r="A215" s="584" t="s">
        <v>219</v>
      </c>
      <c r="B215" s="585"/>
      <c r="C215" s="585"/>
      <c r="D215" s="585"/>
      <c r="E215" s="585"/>
      <c r="F215" s="585"/>
      <c r="G215" s="585"/>
      <c r="H215" s="585"/>
      <c r="I215" s="585"/>
      <c r="J215" s="585"/>
      <c r="K215" s="585"/>
      <c r="L215" s="586"/>
    </row>
    <row r="216" spans="1:12" ht="24.75" customHeight="1" thickBot="1">
      <c r="A216" s="658" t="s">
        <v>281</v>
      </c>
      <c r="B216" s="659"/>
      <c r="C216" s="659"/>
      <c r="D216" s="659"/>
      <c r="E216" s="659"/>
      <c r="F216" s="659"/>
      <c r="G216" s="659"/>
      <c r="H216" s="659"/>
      <c r="I216" s="659"/>
      <c r="J216" s="659"/>
      <c r="K216" s="659"/>
      <c r="L216" s="660"/>
    </row>
    <row r="217" spans="1:12" ht="27.75" customHeight="1" thickBot="1">
      <c r="A217" s="210" t="s">
        <v>282</v>
      </c>
      <c r="B217" s="211" t="s">
        <v>258</v>
      </c>
      <c r="C217" s="212" t="s">
        <v>283</v>
      </c>
      <c r="D217" s="211" t="s">
        <v>284</v>
      </c>
      <c r="E217" s="213"/>
      <c r="F217" s="214"/>
      <c r="G217" s="53">
        <f>K217-(K217*20/100)</f>
        <v>520</v>
      </c>
      <c r="H217" s="54">
        <f>K217-(K217*0.15)</f>
        <v>552.5</v>
      </c>
      <c r="I217" s="54">
        <f>K217-(K217*0.1)</f>
        <v>585</v>
      </c>
      <c r="J217" s="54">
        <f>K217-(K217*0.05)</f>
        <v>617.5</v>
      </c>
      <c r="K217" s="512">
        <v>650</v>
      </c>
      <c r="L217" s="332">
        <f>K217*1.5</f>
        <v>975</v>
      </c>
    </row>
    <row r="218" spans="1:12" ht="18.75" customHeight="1">
      <c r="A218" s="443"/>
      <c r="B218" s="444"/>
      <c r="C218" s="445"/>
      <c r="D218" s="445"/>
      <c r="E218" s="283"/>
      <c r="F218" s="640" t="s">
        <v>237</v>
      </c>
      <c r="G218" s="640"/>
      <c r="H218" s="640"/>
      <c r="I218" s="640"/>
      <c r="J218" s="640"/>
      <c r="K218" s="640"/>
      <c r="L218" s="641"/>
    </row>
    <row r="219" spans="1:12" ht="16.5" customHeight="1">
      <c r="A219" s="531" t="s">
        <v>213</v>
      </c>
      <c r="B219" s="532"/>
      <c r="C219" s="532"/>
      <c r="D219" s="532"/>
      <c r="E219" s="318"/>
      <c r="F219" s="548" t="s">
        <v>409</v>
      </c>
      <c r="G219" s="548"/>
      <c r="H219" s="548"/>
      <c r="I219" s="548"/>
      <c r="J219" s="548"/>
      <c r="K219" s="548"/>
      <c r="L219" s="549"/>
    </row>
    <row r="220" spans="1:14" ht="23.25" customHeight="1" thickBot="1">
      <c r="A220" s="323"/>
      <c r="B220" s="286"/>
      <c r="C220" s="527" t="s">
        <v>375</v>
      </c>
      <c r="D220" s="527"/>
      <c r="E220" s="527"/>
      <c r="F220" s="527"/>
      <c r="G220" s="527"/>
      <c r="H220" s="527"/>
      <c r="I220" s="527"/>
      <c r="J220" s="527"/>
      <c r="K220" s="527"/>
      <c r="L220" s="528"/>
      <c r="M220" s="386"/>
      <c r="N220" s="386"/>
    </row>
    <row r="221" spans="1:12" ht="18.75" customHeight="1">
      <c r="A221" s="7" t="s">
        <v>215</v>
      </c>
      <c r="B221" s="114" t="s">
        <v>2</v>
      </c>
      <c r="C221" s="151">
        <v>0.7</v>
      </c>
      <c r="D221" s="8" t="s">
        <v>170</v>
      </c>
      <c r="E221" s="10">
        <v>4650060402366</v>
      </c>
      <c r="F221" s="636" t="s">
        <v>135</v>
      </c>
      <c r="G221" s="11">
        <f>K221-(K221*20/100)</f>
        <v>877.6</v>
      </c>
      <c r="H221" s="12">
        <f>K221-(K221*0.15)</f>
        <v>932.45</v>
      </c>
      <c r="I221" s="12">
        <f>K221-(K221*0.1)</f>
        <v>987.3</v>
      </c>
      <c r="J221" s="12">
        <f>K221-(K221*0.05)</f>
        <v>1042.15</v>
      </c>
      <c r="K221" s="492">
        <v>1097</v>
      </c>
      <c r="L221" s="14">
        <f>K221*1.6</f>
        <v>1755.2</v>
      </c>
    </row>
    <row r="222" spans="1:12" ht="19.5" customHeight="1" thickBot="1">
      <c r="A222" s="113" t="s">
        <v>216</v>
      </c>
      <c r="B222" s="117" t="s">
        <v>57</v>
      </c>
      <c r="C222" s="189">
        <v>1</v>
      </c>
      <c r="D222" s="16" t="s">
        <v>170</v>
      </c>
      <c r="E222" s="90">
        <v>4650060402359</v>
      </c>
      <c r="F222" s="637"/>
      <c r="G222" s="19">
        <f>K222-(K222*20/100)</f>
        <v>919.2</v>
      </c>
      <c r="H222" s="20">
        <f>K222-(K222*0.15)</f>
        <v>976.65</v>
      </c>
      <c r="I222" s="20">
        <f>K222-(K222*0.1)</f>
        <v>1034.1</v>
      </c>
      <c r="J222" s="20">
        <f>K222-(K222*0.05)</f>
        <v>1091.55</v>
      </c>
      <c r="K222" s="493">
        <v>1149</v>
      </c>
      <c r="L222" s="401">
        <f>K222*1.6</f>
        <v>1838.4</v>
      </c>
    </row>
    <row r="223" spans="1:12" ht="19.5" customHeight="1">
      <c r="A223" s="133" t="s">
        <v>293</v>
      </c>
      <c r="B223" s="132" t="s">
        <v>182</v>
      </c>
      <c r="C223" s="651" t="s">
        <v>103</v>
      </c>
      <c r="D223" s="23" t="s">
        <v>170</v>
      </c>
      <c r="E223" s="25">
        <v>4650060402533</v>
      </c>
      <c r="F223" s="636" t="s">
        <v>76</v>
      </c>
      <c r="G223" s="11">
        <f>K223-(K223*20/100)</f>
        <v>1943.2</v>
      </c>
      <c r="H223" s="12">
        <f>K223-(K223*0.15)</f>
        <v>2064.65</v>
      </c>
      <c r="I223" s="12">
        <f>K223-(K223*0.1)</f>
        <v>2186.1</v>
      </c>
      <c r="J223" s="12">
        <f>K223-(K223*0.05)</f>
        <v>2307.55</v>
      </c>
      <c r="K223" s="492">
        <v>2429</v>
      </c>
      <c r="L223" s="14">
        <f>K223*1.6</f>
        <v>3886.4</v>
      </c>
    </row>
    <row r="224" spans="1:12" ht="19.5" customHeight="1" thickBot="1">
      <c r="A224" s="139" t="s">
        <v>294</v>
      </c>
      <c r="B224" s="134" t="s">
        <v>4</v>
      </c>
      <c r="C224" s="652"/>
      <c r="D224" s="26" t="s">
        <v>170</v>
      </c>
      <c r="E224" s="90">
        <v>4650060402540</v>
      </c>
      <c r="F224" s="637"/>
      <c r="G224" s="19">
        <f>K224-(K224*20/100)</f>
        <v>2725.6</v>
      </c>
      <c r="H224" s="20">
        <f>K224-(K224*0.15)</f>
        <v>2895.95</v>
      </c>
      <c r="I224" s="20">
        <f>K224-(K224*0.1)</f>
        <v>3066.3</v>
      </c>
      <c r="J224" s="20">
        <f>K224-(K224*0.05)</f>
        <v>3236.65</v>
      </c>
      <c r="K224" s="493">
        <v>3407</v>
      </c>
      <c r="L224" s="401">
        <f>K224*1.6</f>
        <v>5451.200000000001</v>
      </c>
    </row>
    <row r="225" spans="1:12" ht="15" customHeight="1">
      <c r="A225" s="529" t="s">
        <v>214</v>
      </c>
      <c r="B225" s="530"/>
      <c r="C225" s="530"/>
      <c r="D225" s="718"/>
      <c r="E225" s="441"/>
      <c r="F225" s="721" t="s">
        <v>239</v>
      </c>
      <c r="G225" s="721"/>
      <c r="H225" s="721"/>
      <c r="I225" s="721"/>
      <c r="J225" s="721"/>
      <c r="K225" s="721"/>
      <c r="L225" s="722"/>
    </row>
    <row r="226" spans="1:12" ht="18" customHeight="1">
      <c r="A226" s="531"/>
      <c r="B226" s="532"/>
      <c r="C226" s="532"/>
      <c r="D226" s="739"/>
      <c r="E226" s="318"/>
      <c r="F226" s="548" t="s">
        <v>410</v>
      </c>
      <c r="G226" s="638"/>
      <c r="H226" s="638"/>
      <c r="I226" s="638"/>
      <c r="J226" s="638"/>
      <c r="K226" s="638"/>
      <c r="L226" s="639"/>
    </row>
    <row r="227" spans="1:14" ht="24.75" customHeight="1" thickBot="1">
      <c r="A227" s="533"/>
      <c r="B227" s="534"/>
      <c r="C227" s="534"/>
      <c r="D227" s="740"/>
      <c r="E227" s="442"/>
      <c r="F227" s="737" t="s">
        <v>222</v>
      </c>
      <c r="G227" s="737"/>
      <c r="H227" s="737"/>
      <c r="I227" s="737"/>
      <c r="J227" s="737"/>
      <c r="K227" s="737"/>
      <c r="L227" s="738"/>
      <c r="M227" s="386"/>
      <c r="N227" s="386"/>
    </row>
    <row r="228" spans="1:12" ht="21" customHeight="1">
      <c r="A228" s="7" t="s">
        <v>217</v>
      </c>
      <c r="B228" s="132" t="s">
        <v>2</v>
      </c>
      <c r="C228" s="151">
        <v>0.7</v>
      </c>
      <c r="D228" s="8" t="s">
        <v>170</v>
      </c>
      <c r="E228" s="10">
        <v>4650060402335</v>
      </c>
      <c r="F228" s="636" t="s">
        <v>135</v>
      </c>
      <c r="G228" s="11">
        <f>K228-(K228*20/100)</f>
        <v>877.6</v>
      </c>
      <c r="H228" s="12">
        <f>K228-(K228*0.15)</f>
        <v>932.45</v>
      </c>
      <c r="I228" s="12">
        <f>K228-(K228*0.1)</f>
        <v>987.3</v>
      </c>
      <c r="J228" s="12">
        <f>K228-(K228*0.05)</f>
        <v>1042.15</v>
      </c>
      <c r="K228" s="492">
        <v>1097</v>
      </c>
      <c r="L228" s="14">
        <f>K228*1.6</f>
        <v>1755.2</v>
      </c>
    </row>
    <row r="229" spans="1:15" ht="22.5" customHeight="1" thickBot="1">
      <c r="A229" s="113" t="s">
        <v>218</v>
      </c>
      <c r="B229" s="134" t="s">
        <v>57</v>
      </c>
      <c r="C229" s="189">
        <v>1</v>
      </c>
      <c r="D229" s="26" t="s">
        <v>170</v>
      </c>
      <c r="E229" s="18">
        <v>4650060402342</v>
      </c>
      <c r="F229" s="637"/>
      <c r="G229" s="19">
        <f>K229-(K229*20/100)</f>
        <v>919.2</v>
      </c>
      <c r="H229" s="20">
        <f>K229-(K229*0.15)</f>
        <v>976.65</v>
      </c>
      <c r="I229" s="20">
        <f>K229-(K229*0.1)</f>
        <v>1034.1</v>
      </c>
      <c r="J229" s="20">
        <f>K229-(K229*0.05)</f>
        <v>1091.55</v>
      </c>
      <c r="K229" s="493">
        <v>1149</v>
      </c>
      <c r="L229" s="401">
        <f>K229*1.6</f>
        <v>1838.4</v>
      </c>
      <c r="O229" s="440"/>
    </row>
    <row r="230" spans="1:12" ht="22.5" customHeight="1">
      <c r="A230" s="22" t="s">
        <v>295</v>
      </c>
      <c r="B230" s="114" t="s">
        <v>182</v>
      </c>
      <c r="C230" s="651" t="s">
        <v>103</v>
      </c>
      <c r="D230" s="115" t="s">
        <v>170</v>
      </c>
      <c r="E230" s="25">
        <v>4650060402502</v>
      </c>
      <c r="F230" s="636" t="s">
        <v>76</v>
      </c>
      <c r="G230" s="11">
        <f>K230-(K230*20/100)</f>
        <v>1943.2</v>
      </c>
      <c r="H230" s="12">
        <f>K230-(K230*0.15)</f>
        <v>2064.65</v>
      </c>
      <c r="I230" s="12">
        <f>K230-(K230*0.1)</f>
        <v>2186.1</v>
      </c>
      <c r="J230" s="12">
        <f>K230-(K230*0.05)</f>
        <v>2307.55</v>
      </c>
      <c r="K230" s="492">
        <v>2429</v>
      </c>
      <c r="L230" s="14">
        <f>K230*1.6</f>
        <v>3886.4</v>
      </c>
    </row>
    <row r="231" spans="1:12" ht="21.75" customHeight="1" thickBot="1">
      <c r="A231" s="215" t="s">
        <v>296</v>
      </c>
      <c r="B231" s="140" t="s">
        <v>4</v>
      </c>
      <c r="C231" s="652"/>
      <c r="D231" s="16" t="s">
        <v>170</v>
      </c>
      <c r="E231" s="90">
        <v>4650060402519</v>
      </c>
      <c r="F231" s="637"/>
      <c r="G231" s="19">
        <f>K231-(K231*20/100)</f>
        <v>2725.6</v>
      </c>
      <c r="H231" s="20">
        <f>K231-(K231*0.15)</f>
        <v>2895.95</v>
      </c>
      <c r="I231" s="20">
        <f>K231-(K231*0.1)</f>
        <v>3066.3</v>
      </c>
      <c r="J231" s="20">
        <f>K231-(K231*0.05)</f>
        <v>3236.65</v>
      </c>
      <c r="K231" s="493">
        <v>3407</v>
      </c>
      <c r="L231" s="401">
        <f>K231*1.6</f>
        <v>5451.200000000001</v>
      </c>
    </row>
    <row r="232" spans="1:12" ht="43.5" customHeight="1" thickBot="1">
      <c r="A232" s="364" t="s">
        <v>277</v>
      </c>
      <c r="B232" s="364" t="s">
        <v>0</v>
      </c>
      <c r="C232" s="365" t="s">
        <v>226</v>
      </c>
      <c r="D232" s="364" t="s">
        <v>169</v>
      </c>
      <c r="E232" s="364" t="s">
        <v>195</v>
      </c>
      <c r="F232" s="364" t="s">
        <v>1</v>
      </c>
      <c r="G232" s="366" t="s">
        <v>397</v>
      </c>
      <c r="H232" s="366" t="s">
        <v>396</v>
      </c>
      <c r="I232" s="366" t="s">
        <v>395</v>
      </c>
      <c r="J232" s="366" t="s">
        <v>394</v>
      </c>
      <c r="K232" s="367" t="s">
        <v>393</v>
      </c>
      <c r="L232" s="363" t="s">
        <v>390</v>
      </c>
    </row>
    <row r="233" spans="1:12" ht="20.25" customHeight="1">
      <c r="A233" s="529" t="s">
        <v>370</v>
      </c>
      <c r="B233" s="530"/>
      <c r="C233" s="570"/>
      <c r="D233" s="640" t="s">
        <v>239</v>
      </c>
      <c r="E233" s="640"/>
      <c r="F233" s="640"/>
      <c r="G233" s="640"/>
      <c r="H233" s="640"/>
      <c r="I233" s="640"/>
      <c r="J233" s="640"/>
      <c r="K233" s="640"/>
      <c r="L233" s="641"/>
    </row>
    <row r="234" spans="1:12" ht="15" customHeight="1">
      <c r="A234" s="531"/>
      <c r="B234" s="532"/>
      <c r="C234" s="572"/>
      <c r="D234" s="318"/>
      <c r="E234" s="318"/>
      <c r="F234" s="548" t="s">
        <v>411</v>
      </c>
      <c r="G234" s="548"/>
      <c r="H234" s="548"/>
      <c r="I234" s="548"/>
      <c r="J234" s="548"/>
      <c r="K234" s="548"/>
      <c r="L234" s="549"/>
    </row>
    <row r="235" spans="1:12" ht="14.25" customHeight="1" thickBot="1">
      <c r="A235" s="533"/>
      <c r="B235" s="534"/>
      <c r="C235" s="574"/>
      <c r="D235" s="527" t="s">
        <v>376</v>
      </c>
      <c r="E235" s="527"/>
      <c r="F235" s="527"/>
      <c r="G235" s="527"/>
      <c r="H235" s="527"/>
      <c r="I235" s="527"/>
      <c r="J235" s="527"/>
      <c r="K235" s="527"/>
      <c r="L235" s="528"/>
    </row>
    <row r="236" spans="1:12" ht="18" customHeight="1">
      <c r="A236" s="22" t="s">
        <v>291</v>
      </c>
      <c r="B236" s="216" t="s">
        <v>2</v>
      </c>
      <c r="C236" s="217">
        <v>0.85</v>
      </c>
      <c r="D236" s="23" t="s">
        <v>170</v>
      </c>
      <c r="E236" s="25">
        <v>4650060402441</v>
      </c>
      <c r="F236" s="636" t="s">
        <v>285</v>
      </c>
      <c r="G236" s="11">
        <f>K236-(K236*20/100)</f>
        <v>1009.6</v>
      </c>
      <c r="H236" s="12">
        <f>K236-(K236*0.15)</f>
        <v>1072.7</v>
      </c>
      <c r="I236" s="12">
        <f>K236-(K236*0.1)</f>
        <v>1135.8</v>
      </c>
      <c r="J236" s="12">
        <f>K236-(K236*0.05)</f>
        <v>1198.9</v>
      </c>
      <c r="K236" s="492">
        <v>1262</v>
      </c>
      <c r="L236" s="14">
        <f>K236*1.6</f>
        <v>2019.2</v>
      </c>
    </row>
    <row r="237" spans="1:12" ht="19.5" customHeight="1" thickBot="1">
      <c r="A237" s="372" t="s">
        <v>292</v>
      </c>
      <c r="B237" s="134" t="s">
        <v>57</v>
      </c>
      <c r="C237" s="187">
        <v>1.2</v>
      </c>
      <c r="D237" s="86" t="s">
        <v>170</v>
      </c>
      <c r="E237" s="90">
        <v>4650060402434</v>
      </c>
      <c r="F237" s="637"/>
      <c r="G237" s="19">
        <f>K237-(K237*20/100)</f>
        <v>1160</v>
      </c>
      <c r="H237" s="20">
        <f>K237-(K237*0.15)</f>
        <v>1232.5</v>
      </c>
      <c r="I237" s="20">
        <f>K237-(K237*0.1)</f>
        <v>1305</v>
      </c>
      <c r="J237" s="20">
        <f>K237-(K237*0.05)</f>
        <v>1377.5</v>
      </c>
      <c r="K237" s="493">
        <v>1450</v>
      </c>
      <c r="L237" s="401">
        <f>K237*1.6</f>
        <v>2320</v>
      </c>
    </row>
    <row r="238" spans="1:12" ht="16.5" customHeight="1">
      <c r="A238" s="22" t="s">
        <v>297</v>
      </c>
      <c r="B238" s="114" t="s">
        <v>182</v>
      </c>
      <c r="C238" s="651" t="s">
        <v>103</v>
      </c>
      <c r="D238" s="221" t="s">
        <v>170</v>
      </c>
      <c r="E238" s="25">
        <v>4650060402588</v>
      </c>
      <c r="F238" s="636" t="s">
        <v>76</v>
      </c>
      <c r="G238" s="11">
        <f>K238-(K238*20/100)</f>
        <v>2608</v>
      </c>
      <c r="H238" s="12">
        <f>K238-(K238*0.15)</f>
        <v>2771</v>
      </c>
      <c r="I238" s="12">
        <f>K238-(K238*0.1)</f>
        <v>2934</v>
      </c>
      <c r="J238" s="12">
        <f>K238-(K238*0.05)</f>
        <v>3097</v>
      </c>
      <c r="K238" s="492">
        <v>3260</v>
      </c>
      <c r="L238" s="14">
        <f>K238*1.6</f>
        <v>5216</v>
      </c>
    </row>
    <row r="239" spans="1:12" ht="21.75" customHeight="1" thickBot="1">
      <c r="A239" s="215" t="s">
        <v>298</v>
      </c>
      <c r="B239" s="140" t="s">
        <v>4</v>
      </c>
      <c r="C239" s="652"/>
      <c r="D239" s="86" t="s">
        <v>170</v>
      </c>
      <c r="E239" s="90">
        <v>4650060402595</v>
      </c>
      <c r="F239" s="637"/>
      <c r="G239" s="19">
        <f>K239-(K239*20/100)</f>
        <v>3473.6</v>
      </c>
      <c r="H239" s="20">
        <f>K239-(K239*0.15)</f>
        <v>3690.7</v>
      </c>
      <c r="I239" s="20">
        <f>K239-(K239*0.1)</f>
        <v>3907.8</v>
      </c>
      <c r="J239" s="20">
        <f>K239-(K239*0.05)</f>
        <v>4124.9</v>
      </c>
      <c r="K239" s="502">
        <v>4342</v>
      </c>
      <c r="L239" s="401">
        <f>K239*1.6</f>
        <v>6947.200000000001</v>
      </c>
    </row>
    <row r="240" spans="1:12" ht="17.25" customHeight="1">
      <c r="A240" s="529" t="s">
        <v>371</v>
      </c>
      <c r="B240" s="530"/>
      <c r="C240" s="530"/>
      <c r="D240" s="640" t="s">
        <v>239</v>
      </c>
      <c r="E240" s="640"/>
      <c r="F240" s="640"/>
      <c r="G240" s="640"/>
      <c r="H240" s="640"/>
      <c r="I240" s="640"/>
      <c r="J240" s="640"/>
      <c r="K240" s="640"/>
      <c r="L240" s="641"/>
    </row>
    <row r="241" spans="1:12" ht="16.5" customHeight="1">
      <c r="A241" s="531"/>
      <c r="B241" s="532"/>
      <c r="C241" s="532"/>
      <c r="D241" s="548" t="s">
        <v>238</v>
      </c>
      <c r="E241" s="548"/>
      <c r="F241" s="548"/>
      <c r="G241" s="548"/>
      <c r="H241" s="548"/>
      <c r="I241" s="548"/>
      <c r="J241" s="548"/>
      <c r="K241" s="548"/>
      <c r="L241" s="549"/>
    </row>
    <row r="242" spans="1:12" ht="20.25" customHeight="1" thickBot="1">
      <c r="A242" s="533"/>
      <c r="B242" s="534"/>
      <c r="C242" s="534"/>
      <c r="D242" s="527" t="s">
        <v>373</v>
      </c>
      <c r="E242" s="527"/>
      <c r="F242" s="527"/>
      <c r="G242" s="527"/>
      <c r="H242" s="527"/>
      <c r="I242" s="527"/>
      <c r="J242" s="527"/>
      <c r="K242" s="527"/>
      <c r="L242" s="528"/>
    </row>
    <row r="243" spans="1:12" ht="18.75" customHeight="1">
      <c r="A243" s="223" t="s">
        <v>286</v>
      </c>
      <c r="B243" s="216" t="s">
        <v>2</v>
      </c>
      <c r="C243" s="150">
        <v>0.7</v>
      </c>
      <c r="D243" s="23" t="s">
        <v>170</v>
      </c>
      <c r="E243" s="25">
        <v>4650060402427</v>
      </c>
      <c r="F243" s="636" t="s">
        <v>135</v>
      </c>
      <c r="G243" s="11">
        <f>K243-(K243*20/100)</f>
        <v>929.6</v>
      </c>
      <c r="H243" s="12">
        <f>K243-(K243*0.15)</f>
        <v>987.7</v>
      </c>
      <c r="I243" s="12">
        <f>K243-(K243*0.1)</f>
        <v>1045.8</v>
      </c>
      <c r="J243" s="12">
        <f>K243-(K243*0.05)</f>
        <v>1103.9</v>
      </c>
      <c r="K243" s="492">
        <v>1162</v>
      </c>
      <c r="L243" s="14">
        <f>K243*1.6</f>
        <v>1859.2</v>
      </c>
    </row>
    <row r="244" spans="1:12" ht="20.25" customHeight="1" thickBot="1">
      <c r="A244" s="372" t="s">
        <v>287</v>
      </c>
      <c r="B244" s="224" t="s">
        <v>57</v>
      </c>
      <c r="C244" s="187">
        <v>1</v>
      </c>
      <c r="D244" s="16" t="s">
        <v>170</v>
      </c>
      <c r="E244" s="90">
        <v>4650060402410</v>
      </c>
      <c r="F244" s="637"/>
      <c r="G244" s="19">
        <f>K244-(K244*20/100)</f>
        <v>1000</v>
      </c>
      <c r="H244" s="20">
        <f>K244-(K244*0.15)</f>
        <v>1062.5</v>
      </c>
      <c r="I244" s="20">
        <f>K244-(K244*0.1)</f>
        <v>1125</v>
      </c>
      <c r="J244" s="20">
        <f>K244-(K244*0.05)</f>
        <v>1187.5</v>
      </c>
      <c r="K244" s="493">
        <v>1250</v>
      </c>
      <c r="L244" s="401">
        <f>K244*1.6</f>
        <v>2000</v>
      </c>
    </row>
    <row r="245" spans="1:12" ht="20.25" customHeight="1">
      <c r="A245" s="133" t="s">
        <v>299</v>
      </c>
      <c r="B245" s="225" t="s">
        <v>182</v>
      </c>
      <c r="C245" s="651" t="s">
        <v>103</v>
      </c>
      <c r="D245" s="221" t="s">
        <v>170</v>
      </c>
      <c r="E245" s="25">
        <v>4650060402564</v>
      </c>
      <c r="F245" s="636" t="s">
        <v>76</v>
      </c>
      <c r="G245" s="11">
        <f>K245-(K245*20/100)</f>
        <v>2528</v>
      </c>
      <c r="H245" s="12">
        <f>K245-(K245*0.15)</f>
        <v>2686</v>
      </c>
      <c r="I245" s="12">
        <f>K245-(K245*0.1)</f>
        <v>2844</v>
      </c>
      <c r="J245" s="12">
        <f>K245-(K245*0.05)</f>
        <v>3002</v>
      </c>
      <c r="K245" s="492">
        <v>3160</v>
      </c>
      <c r="L245" s="14">
        <f>K245*1.6</f>
        <v>5056</v>
      </c>
    </row>
    <row r="246" spans="1:12" ht="18" customHeight="1" thickBot="1">
      <c r="A246" s="137" t="s">
        <v>300</v>
      </c>
      <c r="B246" s="224" t="s">
        <v>4</v>
      </c>
      <c r="C246" s="652"/>
      <c r="D246" s="86" t="s">
        <v>170</v>
      </c>
      <c r="E246" s="90">
        <v>4650060402571</v>
      </c>
      <c r="F246" s="637"/>
      <c r="G246" s="19">
        <f>K246-(K246*20/100)</f>
        <v>3393.6</v>
      </c>
      <c r="H246" s="20">
        <f>K246-(K246*0.15)</f>
        <v>3605.7</v>
      </c>
      <c r="I246" s="20">
        <f>K246-(K246*0.1)</f>
        <v>3817.8</v>
      </c>
      <c r="J246" s="20">
        <f>K246-(K246*0.05)</f>
        <v>4029.9</v>
      </c>
      <c r="K246" s="502">
        <v>4242</v>
      </c>
      <c r="L246" s="401">
        <f>K246*1.6</f>
        <v>6787.200000000001</v>
      </c>
    </row>
    <row r="247" spans="1:12" ht="18.75" customHeight="1">
      <c r="A247" s="529" t="s">
        <v>372</v>
      </c>
      <c r="B247" s="530"/>
      <c r="C247" s="530"/>
      <c r="D247" s="530"/>
      <c r="E247" s="316"/>
      <c r="F247" s="640" t="s">
        <v>239</v>
      </c>
      <c r="G247" s="640"/>
      <c r="H247" s="640"/>
      <c r="I247" s="640"/>
      <c r="J247" s="640"/>
      <c r="K247" s="640"/>
      <c r="L247" s="641"/>
    </row>
    <row r="248" spans="1:12" ht="18" customHeight="1">
      <c r="A248" s="747"/>
      <c r="B248" s="739"/>
      <c r="C248" s="739"/>
      <c r="D248" s="739"/>
      <c r="E248" s="345"/>
      <c r="F248" s="548" t="s">
        <v>288</v>
      </c>
      <c r="G248" s="597"/>
      <c r="H248" s="597"/>
      <c r="I248" s="597"/>
      <c r="J248" s="597"/>
      <c r="K248" s="597"/>
      <c r="L248" s="598"/>
    </row>
    <row r="249" spans="1:12" ht="21.75" customHeight="1" thickBot="1">
      <c r="A249" s="328"/>
      <c r="B249" s="329"/>
      <c r="C249" s="320"/>
      <c r="D249" s="329"/>
      <c r="E249" s="329"/>
      <c r="F249" s="564" t="s">
        <v>374</v>
      </c>
      <c r="G249" s="564"/>
      <c r="H249" s="564"/>
      <c r="I249" s="564"/>
      <c r="J249" s="564"/>
      <c r="K249" s="564"/>
      <c r="L249" s="565"/>
    </row>
    <row r="250" spans="1:12" ht="17.25" customHeight="1">
      <c r="A250" s="222" t="s">
        <v>289</v>
      </c>
      <c r="B250" s="138" t="s">
        <v>2</v>
      </c>
      <c r="C250" s="151">
        <v>0.7</v>
      </c>
      <c r="D250" s="8" t="s">
        <v>170</v>
      </c>
      <c r="E250" s="10">
        <v>4650060402458</v>
      </c>
      <c r="F250" s="636" t="s">
        <v>135</v>
      </c>
      <c r="G250" s="11">
        <f>K250-(K250*20/100)</f>
        <v>948</v>
      </c>
      <c r="H250" s="12">
        <f>K250-(K250*0.15)</f>
        <v>1007.25</v>
      </c>
      <c r="I250" s="12">
        <f>K250-(K250*0.1)</f>
        <v>1066.5</v>
      </c>
      <c r="J250" s="12">
        <f>K250-(K250*0.05)</f>
        <v>1125.75</v>
      </c>
      <c r="K250" s="492">
        <v>1185</v>
      </c>
      <c r="L250" s="14">
        <f>K250*1.6</f>
        <v>1896</v>
      </c>
    </row>
    <row r="251" spans="1:12" ht="24" customHeight="1" thickBot="1">
      <c r="A251" s="139" t="s">
        <v>290</v>
      </c>
      <c r="B251" s="136" t="s">
        <v>57</v>
      </c>
      <c r="C251" s="189">
        <v>1</v>
      </c>
      <c r="D251" s="26" t="s">
        <v>170</v>
      </c>
      <c r="E251" s="90">
        <v>4650060402465</v>
      </c>
      <c r="F251" s="637"/>
      <c r="G251" s="19">
        <f>K251-(K251*20/100)</f>
        <v>988.8</v>
      </c>
      <c r="H251" s="20">
        <f>K251-(K251*0.15)</f>
        <v>1050.6</v>
      </c>
      <c r="I251" s="20">
        <f>K251-(K251*0.1)</f>
        <v>1112.4</v>
      </c>
      <c r="J251" s="20">
        <f>K251-(K251*0.05)</f>
        <v>1174.2</v>
      </c>
      <c r="K251" s="493">
        <v>1236</v>
      </c>
      <c r="L251" s="401">
        <f>K251*1.6</f>
        <v>1977.6000000000001</v>
      </c>
    </row>
    <row r="252" spans="1:12" ht="19.5" customHeight="1" thickBot="1">
      <c r="A252" s="133" t="s">
        <v>301</v>
      </c>
      <c r="B252" s="373" t="s">
        <v>182</v>
      </c>
      <c r="C252" s="651" t="s">
        <v>103</v>
      </c>
      <c r="D252" s="80" t="s">
        <v>170</v>
      </c>
      <c r="E252" s="135">
        <v>465006040601</v>
      </c>
      <c r="F252" s="636" t="s">
        <v>76</v>
      </c>
      <c r="G252" s="11">
        <f>K252-(K252*20/100)</f>
        <v>2480.8</v>
      </c>
      <c r="H252" s="12">
        <f>K252-(K252*0.15)</f>
        <v>2635.85</v>
      </c>
      <c r="I252" s="12">
        <f>K252-(K252*0.1)</f>
        <v>2790.9</v>
      </c>
      <c r="J252" s="12">
        <f>K252-(K252*0.05)</f>
        <v>2945.95</v>
      </c>
      <c r="K252" s="513">
        <v>3101</v>
      </c>
      <c r="L252" s="14">
        <f>K252*1.6</f>
        <v>4961.6</v>
      </c>
    </row>
    <row r="253" spans="1:12" ht="21.75" customHeight="1" thickBot="1">
      <c r="A253" s="226" t="s">
        <v>302</v>
      </c>
      <c r="B253" s="136" t="s">
        <v>4</v>
      </c>
      <c r="C253" s="652"/>
      <c r="D253" s="80" t="s">
        <v>170</v>
      </c>
      <c r="E253" s="71">
        <v>4650060402618</v>
      </c>
      <c r="F253" s="637"/>
      <c r="G253" s="19">
        <f>K253-(K253*20/100)</f>
        <v>3367.2</v>
      </c>
      <c r="H253" s="20">
        <f>K253-(K253*0.15)</f>
        <v>3577.65</v>
      </c>
      <c r="I253" s="20">
        <f>K253-(K253*0.1)</f>
        <v>3788.1</v>
      </c>
      <c r="J253" s="20">
        <f>K253-(K253*0.05)</f>
        <v>3998.55</v>
      </c>
      <c r="K253" s="493">
        <v>4209</v>
      </c>
      <c r="L253" s="401">
        <f>K253*1.6</f>
        <v>6734.400000000001</v>
      </c>
    </row>
    <row r="254" spans="1:12" ht="15.75" customHeight="1">
      <c r="A254" s="529" t="s">
        <v>474</v>
      </c>
      <c r="B254" s="530"/>
      <c r="C254" s="530"/>
      <c r="D254" s="570"/>
      <c r="E254" s="283"/>
      <c r="F254" s="640" t="s">
        <v>240</v>
      </c>
      <c r="G254" s="640"/>
      <c r="H254" s="640"/>
      <c r="I254" s="640"/>
      <c r="J254" s="640"/>
      <c r="K254" s="640"/>
      <c r="L254" s="641"/>
    </row>
    <row r="255" spans="1:12" ht="16.5" customHeight="1">
      <c r="A255" s="571"/>
      <c r="B255" s="572"/>
      <c r="C255" s="572"/>
      <c r="D255" s="572"/>
      <c r="E255" s="318"/>
      <c r="F255" s="548" t="s">
        <v>377</v>
      </c>
      <c r="G255" s="548"/>
      <c r="H255" s="548"/>
      <c r="I255" s="548"/>
      <c r="J255" s="548"/>
      <c r="K255" s="548"/>
      <c r="L255" s="549"/>
    </row>
    <row r="256" spans="1:12" ht="15.75" thickBot="1">
      <c r="A256" s="325"/>
      <c r="B256" s="326"/>
      <c r="C256" s="287"/>
      <c r="D256" s="527" t="s">
        <v>278</v>
      </c>
      <c r="E256" s="527"/>
      <c r="F256" s="527"/>
      <c r="G256" s="527"/>
      <c r="H256" s="527"/>
      <c r="I256" s="527"/>
      <c r="J256" s="527"/>
      <c r="K256" s="527"/>
      <c r="L256" s="528"/>
    </row>
    <row r="257" spans="1:12" ht="15">
      <c r="A257" s="22" t="s">
        <v>133</v>
      </c>
      <c r="B257" s="216" t="s">
        <v>2</v>
      </c>
      <c r="C257" s="150">
        <v>0.7</v>
      </c>
      <c r="D257" s="23" t="s">
        <v>170</v>
      </c>
      <c r="E257" s="25">
        <v>4650060400713</v>
      </c>
      <c r="F257" s="218" t="s">
        <v>135</v>
      </c>
      <c r="G257" s="11">
        <f>K257-(K257*20/100)</f>
        <v>741.6</v>
      </c>
      <c r="H257" s="12">
        <f>K257-(K257*0.15)</f>
        <v>787.95</v>
      </c>
      <c r="I257" s="12">
        <f>K257-(K257*0.1)</f>
        <v>834.3</v>
      </c>
      <c r="J257" s="12">
        <f>K257-(K257*0.05)</f>
        <v>880.65</v>
      </c>
      <c r="K257" s="492">
        <v>927</v>
      </c>
      <c r="L257" s="14">
        <f>K257*1.6</f>
        <v>1483.2</v>
      </c>
    </row>
    <row r="258" spans="1:12" ht="15.75" thickBot="1">
      <c r="A258" s="15" t="s">
        <v>154</v>
      </c>
      <c r="B258" s="140" t="s">
        <v>57</v>
      </c>
      <c r="C258" s="187">
        <v>1</v>
      </c>
      <c r="D258" s="16" t="s">
        <v>170</v>
      </c>
      <c r="E258" s="27">
        <v>4650060402021</v>
      </c>
      <c r="F258" s="220"/>
      <c r="G258" s="19">
        <f>K258-(K258*20/100)</f>
        <v>871.2</v>
      </c>
      <c r="H258" s="20">
        <f>K258-(K258*0.15)</f>
        <v>925.65</v>
      </c>
      <c r="I258" s="20">
        <f>K258-(K258*0.1)</f>
        <v>980.1</v>
      </c>
      <c r="J258" s="20">
        <f>K258-(K258*0.05)</f>
        <v>1034.55</v>
      </c>
      <c r="K258" s="493">
        <v>1089</v>
      </c>
      <c r="L258" s="401">
        <f>K258*1.6</f>
        <v>1742.4</v>
      </c>
    </row>
    <row r="259" spans="1:12" ht="12.75" customHeight="1">
      <c r="A259" s="141" t="s">
        <v>136</v>
      </c>
      <c r="B259" s="142" t="s">
        <v>45</v>
      </c>
      <c r="C259" s="543" t="s">
        <v>98</v>
      </c>
      <c r="D259" s="23" t="s">
        <v>170</v>
      </c>
      <c r="E259" s="25">
        <v>4650060400744</v>
      </c>
      <c r="F259" s="636" t="s">
        <v>79</v>
      </c>
      <c r="G259" s="11">
        <f>K259-(K259*20/100)</f>
        <v>2024.19</v>
      </c>
      <c r="H259" s="12">
        <f>K259-(K259*0.15)</f>
        <v>2150.701875</v>
      </c>
      <c r="I259" s="12">
        <f>K259-(K259*0.1)</f>
        <v>2277.2137500000003</v>
      </c>
      <c r="J259" s="12">
        <f>K259-(K259*0.05)</f>
        <v>2403.725625</v>
      </c>
      <c r="K259" s="492">
        <v>2530.2375</v>
      </c>
      <c r="L259" s="14">
        <f>K259*1.6</f>
        <v>4048.3800000000006</v>
      </c>
    </row>
    <row r="260" spans="1:12" ht="14.25" customHeight="1">
      <c r="A260" s="143" t="s">
        <v>137</v>
      </c>
      <c r="B260" s="144" t="s">
        <v>46</v>
      </c>
      <c r="C260" s="562"/>
      <c r="D260" s="59" t="s">
        <v>170</v>
      </c>
      <c r="E260" s="83">
        <v>4650060400751</v>
      </c>
      <c r="F260" s="699"/>
      <c r="G260" s="247">
        <f>K260-(K260*20/100)</f>
        <v>2313.486</v>
      </c>
      <c r="H260" s="170">
        <f>K260-(K260*0.15)</f>
        <v>2458.078875</v>
      </c>
      <c r="I260" s="170">
        <f>K260-(K260*0.1)</f>
        <v>2602.67175</v>
      </c>
      <c r="J260" s="170">
        <f>K260-(K260*0.05)</f>
        <v>2747.2646250000003</v>
      </c>
      <c r="K260" s="501">
        <v>2891.8575</v>
      </c>
      <c r="L260" s="424">
        <f>K260*1.6</f>
        <v>4626.972000000001</v>
      </c>
    </row>
    <row r="261" spans="1:12" ht="15.75" thickBot="1">
      <c r="A261" s="164" t="s">
        <v>134</v>
      </c>
      <c r="B261" s="227" t="s">
        <v>4</v>
      </c>
      <c r="C261" s="646"/>
      <c r="D261" s="16" t="s">
        <v>170</v>
      </c>
      <c r="E261" s="228">
        <v>4650060400768</v>
      </c>
      <c r="F261" s="637"/>
      <c r="G261" s="19">
        <f>K261-(K261*20/100)</f>
        <v>2831.2200000000003</v>
      </c>
      <c r="H261" s="20">
        <f>K261-(K261*0.15)</f>
        <v>3008.1712500000003</v>
      </c>
      <c r="I261" s="20">
        <f>K261-(K261*0.1)</f>
        <v>3185.1225</v>
      </c>
      <c r="J261" s="20">
        <f>K261-(K261*0.05)</f>
        <v>3362.07375</v>
      </c>
      <c r="K261" s="493">
        <v>3539.025</v>
      </c>
      <c r="L261" s="401">
        <f>K261*1.6</f>
        <v>5662.4400000000005</v>
      </c>
    </row>
    <row r="262" spans="1:12" ht="43.5" customHeight="1" thickBot="1">
      <c r="A262" s="364" t="s">
        <v>277</v>
      </c>
      <c r="B262" s="364" t="s">
        <v>0</v>
      </c>
      <c r="C262" s="365" t="s">
        <v>226</v>
      </c>
      <c r="D262" s="364" t="s">
        <v>169</v>
      </c>
      <c r="E262" s="364" t="s">
        <v>195</v>
      </c>
      <c r="F262" s="364" t="s">
        <v>1</v>
      </c>
      <c r="G262" s="366" t="s">
        <v>397</v>
      </c>
      <c r="H262" s="366" t="s">
        <v>396</v>
      </c>
      <c r="I262" s="366" t="s">
        <v>395</v>
      </c>
      <c r="J262" s="366" t="s">
        <v>394</v>
      </c>
      <c r="K262" s="367" t="s">
        <v>393</v>
      </c>
      <c r="L262" s="363" t="s">
        <v>390</v>
      </c>
    </row>
    <row r="263" spans="1:12" ht="16.5" customHeight="1">
      <c r="A263" s="642" t="s">
        <v>473</v>
      </c>
      <c r="B263" s="643"/>
      <c r="C263" s="643"/>
      <c r="D263" s="283"/>
      <c r="E263" s="283"/>
      <c r="F263" s="284"/>
      <c r="G263" s="640" t="s">
        <v>241</v>
      </c>
      <c r="H263" s="640"/>
      <c r="I263" s="640"/>
      <c r="J263" s="640"/>
      <c r="K263" s="640"/>
      <c r="L263" s="641"/>
    </row>
    <row r="264" spans="1:12" ht="28.5" customHeight="1" thickBot="1">
      <c r="A264" s="644"/>
      <c r="B264" s="645"/>
      <c r="C264" s="645"/>
      <c r="D264" s="702" t="s">
        <v>379</v>
      </c>
      <c r="E264" s="702"/>
      <c r="F264" s="702"/>
      <c r="G264" s="702"/>
      <c r="H264" s="702"/>
      <c r="I264" s="702"/>
      <c r="J264" s="702"/>
      <c r="K264" s="702"/>
      <c r="L264" s="703"/>
    </row>
    <row r="265" spans="1:12" ht="14.25" customHeight="1">
      <c r="A265" s="118" t="s">
        <v>156</v>
      </c>
      <c r="B265" s="67" t="s">
        <v>2</v>
      </c>
      <c r="C265" s="119">
        <v>0.6</v>
      </c>
      <c r="D265" s="8" t="s">
        <v>170</v>
      </c>
      <c r="E265" s="10">
        <v>4650060401611</v>
      </c>
      <c r="F265" s="526" t="s">
        <v>155</v>
      </c>
      <c r="G265" s="11">
        <f aca="true" t="shared" si="45" ref="G265:G270">K265-(K265*20/100)</f>
        <v>955.2</v>
      </c>
      <c r="H265" s="12">
        <f aca="true" t="shared" si="46" ref="H265:H270">K265-(K265*0.15)</f>
        <v>1014.9</v>
      </c>
      <c r="I265" s="12">
        <f aca="true" t="shared" si="47" ref="I265:I270">K265-(K265*0.1)</f>
        <v>1074.6</v>
      </c>
      <c r="J265" s="12">
        <f aca="true" t="shared" si="48" ref="J265:J270">K265-(K265*0.05)</f>
        <v>1134.3</v>
      </c>
      <c r="K265" s="492">
        <v>1194</v>
      </c>
      <c r="L265" s="14">
        <f aca="true" t="shared" si="49" ref="L265:L270">K265*1.6</f>
        <v>1910.4</v>
      </c>
    </row>
    <row r="266" spans="1:12" ht="13.5" customHeight="1" thickBot="1">
      <c r="A266" s="68" t="s">
        <v>157</v>
      </c>
      <c r="B266" s="229" t="s">
        <v>3</v>
      </c>
      <c r="C266" s="155">
        <v>0.9</v>
      </c>
      <c r="D266" s="26" t="s">
        <v>170</v>
      </c>
      <c r="E266" s="18">
        <v>4650060401628</v>
      </c>
      <c r="F266" s="526"/>
      <c r="G266" s="19">
        <f t="shared" si="45"/>
        <v>1180</v>
      </c>
      <c r="H266" s="20">
        <f t="shared" si="46"/>
        <v>1253.75</v>
      </c>
      <c r="I266" s="20">
        <f t="shared" si="47"/>
        <v>1327.5</v>
      </c>
      <c r="J266" s="20">
        <f t="shared" si="48"/>
        <v>1401.25</v>
      </c>
      <c r="K266" s="493">
        <v>1475</v>
      </c>
      <c r="L266" s="401">
        <f t="shared" si="49"/>
        <v>2360</v>
      </c>
    </row>
    <row r="267" spans="1:12" ht="12.75" customHeight="1">
      <c r="A267" s="125" t="s">
        <v>158</v>
      </c>
      <c r="B267" s="94" t="s">
        <v>45</v>
      </c>
      <c r="C267" s="543" t="s">
        <v>85</v>
      </c>
      <c r="D267" s="23" t="s">
        <v>170</v>
      </c>
      <c r="E267" s="25">
        <v>4650060401635</v>
      </c>
      <c r="F267" s="522" t="s">
        <v>76</v>
      </c>
      <c r="G267" s="11">
        <f t="shared" si="45"/>
        <v>2356.2000000000003</v>
      </c>
      <c r="H267" s="12">
        <f t="shared" si="46"/>
        <v>2503.4625000000005</v>
      </c>
      <c r="I267" s="12">
        <f t="shared" si="47"/>
        <v>2650.7250000000004</v>
      </c>
      <c r="J267" s="12">
        <f t="shared" si="48"/>
        <v>2797.9875000000006</v>
      </c>
      <c r="K267" s="492">
        <v>2945.2500000000005</v>
      </c>
      <c r="L267" s="14">
        <f t="shared" si="49"/>
        <v>4712.400000000001</v>
      </c>
    </row>
    <row r="268" spans="1:12" ht="13.5" customHeight="1">
      <c r="A268" s="126" t="s">
        <v>179</v>
      </c>
      <c r="B268" s="69" t="s">
        <v>177</v>
      </c>
      <c r="C268" s="562"/>
      <c r="D268" s="59" t="s">
        <v>170</v>
      </c>
      <c r="E268" s="10">
        <v>4650060401789</v>
      </c>
      <c r="F268" s="526"/>
      <c r="G268" s="247">
        <f t="shared" si="45"/>
        <v>2587.2000000000003</v>
      </c>
      <c r="H268" s="170">
        <f t="shared" si="46"/>
        <v>2748.9000000000005</v>
      </c>
      <c r="I268" s="170">
        <f t="shared" si="47"/>
        <v>2910.6000000000004</v>
      </c>
      <c r="J268" s="170">
        <f t="shared" si="48"/>
        <v>3072.3</v>
      </c>
      <c r="K268" s="501">
        <v>3234.0000000000005</v>
      </c>
      <c r="L268" s="424">
        <f t="shared" si="49"/>
        <v>5174.4000000000015</v>
      </c>
    </row>
    <row r="269" spans="1:12" ht="13.5" customHeight="1">
      <c r="A269" s="126" t="s">
        <v>159</v>
      </c>
      <c r="B269" s="69" t="s">
        <v>46</v>
      </c>
      <c r="C269" s="562"/>
      <c r="D269" s="59" t="s">
        <v>170</v>
      </c>
      <c r="E269" s="83">
        <v>4650060401642</v>
      </c>
      <c r="F269" s="526"/>
      <c r="G269" s="247">
        <f t="shared" si="45"/>
        <v>2762.76</v>
      </c>
      <c r="H269" s="170">
        <f t="shared" si="46"/>
        <v>2935.4325000000003</v>
      </c>
      <c r="I269" s="170">
        <f t="shared" si="47"/>
        <v>3108.1050000000005</v>
      </c>
      <c r="J269" s="170">
        <f t="shared" si="48"/>
        <v>3280.7775</v>
      </c>
      <c r="K269" s="501">
        <v>3453.4500000000003</v>
      </c>
      <c r="L269" s="424">
        <f t="shared" si="49"/>
        <v>5525.52</v>
      </c>
    </row>
    <row r="270" spans="1:12" ht="13.5" customHeight="1" thickBot="1">
      <c r="A270" s="120" t="s">
        <v>160</v>
      </c>
      <c r="B270" s="131" t="s">
        <v>4</v>
      </c>
      <c r="C270" s="646"/>
      <c r="D270" s="16" t="s">
        <v>170</v>
      </c>
      <c r="E270" s="228">
        <v>4650060401659</v>
      </c>
      <c r="F270" s="523"/>
      <c r="G270" s="19">
        <f t="shared" si="45"/>
        <v>3418.8</v>
      </c>
      <c r="H270" s="20">
        <f t="shared" si="46"/>
        <v>3632.475</v>
      </c>
      <c r="I270" s="20">
        <f t="shared" si="47"/>
        <v>3846.15</v>
      </c>
      <c r="J270" s="20">
        <f t="shared" si="48"/>
        <v>4059.825</v>
      </c>
      <c r="K270" s="493">
        <v>4273.5</v>
      </c>
      <c r="L270" s="401">
        <f t="shared" si="49"/>
        <v>6837.6</v>
      </c>
    </row>
    <row r="271" spans="1:12" ht="17.25" customHeight="1">
      <c r="A271" s="642" t="s">
        <v>380</v>
      </c>
      <c r="B271" s="643"/>
      <c r="C271" s="643"/>
      <c r="D271" s="707" t="s">
        <v>471</v>
      </c>
      <c r="E271" s="707"/>
      <c r="F271" s="707"/>
      <c r="G271" s="707"/>
      <c r="H271" s="707"/>
      <c r="I271" s="707"/>
      <c r="J271" s="707"/>
      <c r="K271" s="707"/>
      <c r="L271" s="708"/>
    </row>
    <row r="272" spans="1:12" ht="30" customHeight="1" thickBot="1">
      <c r="A272" s="644"/>
      <c r="B272" s="645"/>
      <c r="C272" s="645"/>
      <c r="D272" s="527"/>
      <c r="E272" s="527"/>
      <c r="F272" s="527"/>
      <c r="G272" s="527"/>
      <c r="H272" s="527"/>
      <c r="I272" s="527"/>
      <c r="J272" s="527"/>
      <c r="K272" s="527"/>
      <c r="L272" s="528"/>
    </row>
    <row r="273" spans="1:12" ht="15" customHeight="1">
      <c r="A273" s="118" t="s">
        <v>88</v>
      </c>
      <c r="B273" s="67" t="s">
        <v>2</v>
      </c>
      <c r="C273" s="119">
        <v>0.8</v>
      </c>
      <c r="D273" s="8" t="s">
        <v>170</v>
      </c>
      <c r="E273" s="10">
        <v>4650060401055</v>
      </c>
      <c r="F273" s="522" t="s">
        <v>242</v>
      </c>
      <c r="G273" s="11">
        <f aca="true" t="shared" si="50" ref="G273:G278">K273-(K273*20/100)</f>
        <v>688</v>
      </c>
      <c r="H273" s="12">
        <f aca="true" t="shared" si="51" ref="H273:H278">K273-(K273*0.15)</f>
        <v>731</v>
      </c>
      <c r="I273" s="12">
        <f aca="true" t="shared" si="52" ref="I273:I278">K273-(K273*0.1)</f>
        <v>774</v>
      </c>
      <c r="J273" s="12">
        <f aca="true" t="shared" si="53" ref="J273:J278">K273-(K273*0.05)</f>
        <v>817</v>
      </c>
      <c r="K273" s="492">
        <v>860</v>
      </c>
      <c r="L273" s="14">
        <f>K273*1.6</f>
        <v>1376</v>
      </c>
    </row>
    <row r="274" spans="1:12" ht="24.75" customHeight="1" thickBot="1">
      <c r="A274" s="68" t="s">
        <v>89</v>
      </c>
      <c r="B274" s="69" t="s">
        <v>3</v>
      </c>
      <c r="C274" s="155">
        <v>1</v>
      </c>
      <c r="D274" s="26" t="s">
        <v>170</v>
      </c>
      <c r="E274" s="145">
        <v>4650060401062</v>
      </c>
      <c r="F274" s="523"/>
      <c r="G274" s="19">
        <f t="shared" si="50"/>
        <v>776</v>
      </c>
      <c r="H274" s="20">
        <f t="shared" si="51"/>
        <v>824.5</v>
      </c>
      <c r="I274" s="20">
        <f t="shared" si="52"/>
        <v>873</v>
      </c>
      <c r="J274" s="20">
        <f t="shared" si="53"/>
        <v>921.5</v>
      </c>
      <c r="K274" s="502">
        <v>970</v>
      </c>
      <c r="L274" s="401">
        <f aca="true" t="shared" si="54" ref="L274:L283">K274*1.6</f>
        <v>1552</v>
      </c>
    </row>
    <row r="275" spans="1:12" ht="13.5" customHeight="1">
      <c r="A275" s="163" t="s">
        <v>90</v>
      </c>
      <c r="B275" s="94" t="s">
        <v>45</v>
      </c>
      <c r="C275" s="543" t="s">
        <v>85</v>
      </c>
      <c r="D275" s="23" t="s">
        <v>170</v>
      </c>
      <c r="E275" s="25">
        <v>4650060401079</v>
      </c>
      <c r="F275" s="522" t="s">
        <v>76</v>
      </c>
      <c r="G275" s="11">
        <f t="shared" si="50"/>
        <v>1512.8</v>
      </c>
      <c r="H275" s="12">
        <f t="shared" si="51"/>
        <v>1607.35</v>
      </c>
      <c r="I275" s="12">
        <f t="shared" si="52"/>
        <v>1701.9</v>
      </c>
      <c r="J275" s="12">
        <f t="shared" si="53"/>
        <v>1796.45</v>
      </c>
      <c r="K275" s="492">
        <v>1891</v>
      </c>
      <c r="L275" s="14">
        <f t="shared" si="54"/>
        <v>3025.6000000000004</v>
      </c>
    </row>
    <row r="276" spans="1:12" ht="14.25" customHeight="1">
      <c r="A276" s="147" t="s">
        <v>181</v>
      </c>
      <c r="B276" s="89" t="s">
        <v>177</v>
      </c>
      <c r="C276" s="544"/>
      <c r="D276" s="59" t="s">
        <v>170</v>
      </c>
      <c r="E276" s="83">
        <v>4650060401802</v>
      </c>
      <c r="F276" s="544"/>
      <c r="G276" s="247">
        <f t="shared" si="50"/>
        <v>2078.4</v>
      </c>
      <c r="H276" s="170">
        <f t="shared" si="51"/>
        <v>2208.3</v>
      </c>
      <c r="I276" s="170">
        <f t="shared" si="52"/>
        <v>2338.2</v>
      </c>
      <c r="J276" s="170">
        <f t="shared" si="53"/>
        <v>2468.1</v>
      </c>
      <c r="K276" s="501">
        <v>2598</v>
      </c>
      <c r="L276" s="424">
        <f t="shared" si="54"/>
        <v>4156.8</v>
      </c>
    </row>
    <row r="277" spans="1:12" ht="13.5" customHeight="1">
      <c r="A277" s="147" t="s">
        <v>91</v>
      </c>
      <c r="B277" s="89" t="s">
        <v>46</v>
      </c>
      <c r="C277" s="544"/>
      <c r="D277" s="59" t="s">
        <v>170</v>
      </c>
      <c r="E277" s="347">
        <v>4650060401086</v>
      </c>
      <c r="F277" s="544"/>
      <c r="G277" s="247">
        <f t="shared" si="50"/>
        <v>1787.1</v>
      </c>
      <c r="H277" s="170">
        <f t="shared" si="51"/>
        <v>1898.79375</v>
      </c>
      <c r="I277" s="170">
        <f t="shared" si="52"/>
        <v>2010.4875</v>
      </c>
      <c r="J277" s="170">
        <f t="shared" si="53"/>
        <v>2122.18125</v>
      </c>
      <c r="K277" s="501">
        <v>2233.875</v>
      </c>
      <c r="L277" s="424">
        <f t="shared" si="54"/>
        <v>3574.2000000000003</v>
      </c>
    </row>
    <row r="278" spans="1:12" ht="14.25" customHeight="1" thickBot="1">
      <c r="A278" s="164" t="s">
        <v>92</v>
      </c>
      <c r="B278" s="58" t="s">
        <v>4</v>
      </c>
      <c r="C278" s="545"/>
      <c r="D278" s="26" t="s">
        <v>170</v>
      </c>
      <c r="E278" s="18">
        <v>4650060401093</v>
      </c>
      <c r="F278" s="544"/>
      <c r="G278" s="19">
        <f t="shared" si="50"/>
        <v>2221.8</v>
      </c>
      <c r="H278" s="20">
        <f t="shared" si="51"/>
        <v>2360.6625</v>
      </c>
      <c r="I278" s="20">
        <f t="shared" si="52"/>
        <v>2499.525</v>
      </c>
      <c r="J278" s="20">
        <f t="shared" si="53"/>
        <v>2638.3875</v>
      </c>
      <c r="K278" s="493">
        <v>2777.25</v>
      </c>
      <c r="L278" s="401">
        <f t="shared" si="54"/>
        <v>4443.6</v>
      </c>
    </row>
    <row r="279" spans="1:12" ht="13.5" customHeight="1">
      <c r="A279" s="146" t="s">
        <v>140</v>
      </c>
      <c r="B279" s="67" t="s">
        <v>102</v>
      </c>
      <c r="C279" s="543" t="s">
        <v>103</v>
      </c>
      <c r="D279" s="23" t="s">
        <v>170</v>
      </c>
      <c r="E279" s="25">
        <v>4650060401109</v>
      </c>
      <c r="F279" s="522" t="s">
        <v>467</v>
      </c>
      <c r="G279" s="11">
        <f>K279-(K279*20/100)</f>
        <v>1008.8</v>
      </c>
      <c r="H279" s="12">
        <f>K279-(K279*0.15)</f>
        <v>1071.85</v>
      </c>
      <c r="I279" s="12">
        <f>K279-(K279*0.1)</f>
        <v>1134.9</v>
      </c>
      <c r="J279" s="12">
        <f>K279-(K279*0.05)</f>
        <v>1197.95</v>
      </c>
      <c r="K279" s="492">
        <v>1261</v>
      </c>
      <c r="L279" s="14">
        <f t="shared" si="54"/>
        <v>2017.6000000000001</v>
      </c>
    </row>
    <row r="280" spans="1:12" ht="13.5" customHeight="1">
      <c r="A280" s="147" t="s">
        <v>144</v>
      </c>
      <c r="B280" s="148" t="s">
        <v>106</v>
      </c>
      <c r="C280" s="544"/>
      <c r="D280" s="59" t="s">
        <v>170</v>
      </c>
      <c r="E280" s="83">
        <v>4650060401116</v>
      </c>
      <c r="F280" s="544"/>
      <c r="G280" s="247">
        <f>K280-(K280*20/100)</f>
        <v>1341.6</v>
      </c>
      <c r="H280" s="170">
        <f>K280-(K280*0.15)</f>
        <v>1425.45</v>
      </c>
      <c r="I280" s="170">
        <f>K280-(K280*0.1)</f>
        <v>1509.3</v>
      </c>
      <c r="J280" s="170">
        <f>K280-(K280*0.05)</f>
        <v>1593.15</v>
      </c>
      <c r="K280" s="501">
        <v>1677</v>
      </c>
      <c r="L280" s="424">
        <f t="shared" si="54"/>
        <v>2683.2000000000003</v>
      </c>
    </row>
    <row r="281" spans="1:12" ht="14.25" customHeight="1">
      <c r="A281" s="147" t="s">
        <v>145</v>
      </c>
      <c r="B281" s="148" t="s">
        <v>108</v>
      </c>
      <c r="C281" s="544"/>
      <c r="D281" s="59" t="s">
        <v>170</v>
      </c>
      <c r="E281" s="129">
        <v>4650060401123</v>
      </c>
      <c r="F281" s="544"/>
      <c r="G281" s="247">
        <f>K281-(K281*20/100)</f>
        <v>1468</v>
      </c>
      <c r="H281" s="170">
        <f>K281-(K281*0.15)</f>
        <v>1559.75</v>
      </c>
      <c r="I281" s="170">
        <f>K281-(K281*0.1)</f>
        <v>1651.5</v>
      </c>
      <c r="J281" s="170">
        <f>K281-(K281*0.05)</f>
        <v>1743.25</v>
      </c>
      <c r="K281" s="501">
        <v>1835</v>
      </c>
      <c r="L281" s="424">
        <f t="shared" si="54"/>
        <v>2936</v>
      </c>
    </row>
    <row r="282" spans="1:12" ht="13.5" customHeight="1">
      <c r="A282" s="147" t="s">
        <v>146</v>
      </c>
      <c r="B282" s="148" t="s">
        <v>110</v>
      </c>
      <c r="C282" s="544"/>
      <c r="D282" s="59" t="s">
        <v>170</v>
      </c>
      <c r="E282" s="83">
        <v>4650060401130</v>
      </c>
      <c r="F282" s="544"/>
      <c r="G282" s="247">
        <f>K282-(K282*20/100)</f>
        <v>1600.8</v>
      </c>
      <c r="H282" s="170">
        <f>K282-(K282*0.15)</f>
        <v>1700.85</v>
      </c>
      <c r="I282" s="170">
        <f>K282-(K282*0.1)</f>
        <v>1800.9</v>
      </c>
      <c r="J282" s="170">
        <f>K282-(K282*0.05)</f>
        <v>1900.95</v>
      </c>
      <c r="K282" s="501">
        <v>2001</v>
      </c>
      <c r="L282" s="424">
        <f t="shared" si="54"/>
        <v>3201.6000000000004</v>
      </c>
    </row>
    <row r="283" spans="1:12" ht="14.25" customHeight="1" thickBot="1">
      <c r="A283" s="152" t="s">
        <v>152</v>
      </c>
      <c r="B283" s="230" t="s">
        <v>112</v>
      </c>
      <c r="C283" s="545"/>
      <c r="D283" s="16" t="s">
        <v>170</v>
      </c>
      <c r="E283" s="99">
        <v>4650060401147</v>
      </c>
      <c r="F283" s="545"/>
      <c r="G283" s="19">
        <f>K283-(K283*20/100)</f>
        <v>1726.4</v>
      </c>
      <c r="H283" s="20">
        <f>K283-(K283*0.15)</f>
        <v>1834.3</v>
      </c>
      <c r="I283" s="20">
        <f>K283-(K283*0.1)</f>
        <v>1942.2</v>
      </c>
      <c r="J283" s="20">
        <f>K283-(K283*0.05)</f>
        <v>2050.1</v>
      </c>
      <c r="K283" s="493">
        <v>2158</v>
      </c>
      <c r="L283" s="401">
        <f t="shared" si="54"/>
        <v>3452.8</v>
      </c>
    </row>
    <row r="284" spans="1:12" ht="30" customHeight="1" thickBot="1">
      <c r="A284" s="744" t="s">
        <v>472</v>
      </c>
      <c r="B284" s="745"/>
      <c r="C284" s="745"/>
      <c r="D284" s="746"/>
      <c r="E284" s="746"/>
      <c r="F284" s="741" t="s">
        <v>378</v>
      </c>
      <c r="G284" s="742"/>
      <c r="H284" s="742"/>
      <c r="I284" s="742"/>
      <c r="J284" s="742"/>
      <c r="K284" s="742"/>
      <c r="L284" s="743"/>
    </row>
    <row r="285" spans="1:12" ht="13.5" customHeight="1">
      <c r="A285" s="163" t="s">
        <v>141</v>
      </c>
      <c r="B285" s="142" t="s">
        <v>106</v>
      </c>
      <c r="C285" s="231"/>
      <c r="D285" s="23" t="s">
        <v>170</v>
      </c>
      <c r="E285" s="25">
        <v>4650060401161</v>
      </c>
      <c r="F285" s="522" t="s">
        <v>333</v>
      </c>
      <c r="G285" s="11">
        <f>K285-(K285*20/100)</f>
        <v>1932</v>
      </c>
      <c r="H285" s="12">
        <f>K285-(K285*0.15)</f>
        <v>2052.75</v>
      </c>
      <c r="I285" s="12">
        <f>K285-(K285*0.1)</f>
        <v>2173.5</v>
      </c>
      <c r="J285" s="12">
        <f>K285-(K285*0.05)</f>
        <v>2294.25</v>
      </c>
      <c r="K285" s="492">
        <v>2415</v>
      </c>
      <c r="L285" s="14">
        <f>K285*1.6</f>
        <v>3864</v>
      </c>
    </row>
    <row r="286" spans="1:12" ht="12.75" customHeight="1">
      <c r="A286" s="147" t="s">
        <v>142</v>
      </c>
      <c r="B286" s="148" t="s">
        <v>108</v>
      </c>
      <c r="C286" s="184"/>
      <c r="D286" s="59" t="s">
        <v>170</v>
      </c>
      <c r="E286" s="83">
        <v>4650060401178</v>
      </c>
      <c r="F286" s="526"/>
      <c r="G286" s="247">
        <f>K286-(K286*20/100)</f>
        <v>2125.2</v>
      </c>
      <c r="H286" s="170">
        <f>K286-(K286*0.15)</f>
        <v>2258.025</v>
      </c>
      <c r="I286" s="170">
        <f>K286-(K286*0.1)</f>
        <v>2390.85</v>
      </c>
      <c r="J286" s="170">
        <f>K286-(K286*0.05)</f>
        <v>2523.675</v>
      </c>
      <c r="K286" s="501">
        <v>2656.5</v>
      </c>
      <c r="L286" s="424">
        <f>K286*1.6</f>
        <v>4250.400000000001</v>
      </c>
    </row>
    <row r="287" spans="1:12" ht="15" customHeight="1" thickBot="1">
      <c r="A287" s="152" t="s">
        <v>143</v>
      </c>
      <c r="B287" s="227" t="s">
        <v>110</v>
      </c>
      <c r="C287" s="185"/>
      <c r="D287" s="16" t="s">
        <v>170</v>
      </c>
      <c r="E287" s="228">
        <v>4650060401185</v>
      </c>
      <c r="F287" s="523"/>
      <c r="G287" s="19">
        <f>K287-(K287*20/100)</f>
        <v>2318.4</v>
      </c>
      <c r="H287" s="20">
        <f>K287-(K287*0.15)</f>
        <v>2463.3</v>
      </c>
      <c r="I287" s="20">
        <f>K287-(K287*0.1)</f>
        <v>2608.2</v>
      </c>
      <c r="J287" s="20">
        <f>K287-(K287*0.05)</f>
        <v>2753.1</v>
      </c>
      <c r="K287" s="493">
        <v>2898</v>
      </c>
      <c r="L287" s="401">
        <f>K287*1.6</f>
        <v>4636.8</v>
      </c>
    </row>
    <row r="288" spans="1:12" ht="12" customHeight="1">
      <c r="A288" s="529" t="s">
        <v>422</v>
      </c>
      <c r="B288" s="530"/>
      <c r="C288" s="530"/>
      <c r="D288" s="640" t="s">
        <v>423</v>
      </c>
      <c r="E288" s="640"/>
      <c r="F288" s="640"/>
      <c r="G288" s="640"/>
      <c r="H288" s="640"/>
      <c r="I288" s="640"/>
      <c r="J288" s="640"/>
      <c r="K288" s="640"/>
      <c r="L288" s="641"/>
    </row>
    <row r="289" spans="1:12" ht="4.5" customHeight="1">
      <c r="A289" s="531"/>
      <c r="B289" s="532"/>
      <c r="C289" s="532"/>
      <c r="D289" s="379"/>
      <c r="E289" s="548"/>
      <c r="F289" s="548"/>
      <c r="G289" s="548"/>
      <c r="H289" s="548"/>
      <c r="I289" s="548"/>
      <c r="J289" s="548"/>
      <c r="K289" s="548"/>
      <c r="L289" s="549"/>
    </row>
    <row r="290" spans="1:12" ht="29.25" customHeight="1" thickBot="1">
      <c r="A290" s="533"/>
      <c r="B290" s="534"/>
      <c r="C290" s="534"/>
      <c r="D290" s="288"/>
      <c r="E290" s="288"/>
      <c r="F290" s="527" t="s">
        <v>424</v>
      </c>
      <c r="G290" s="527"/>
      <c r="H290" s="527"/>
      <c r="I290" s="527"/>
      <c r="J290" s="527"/>
      <c r="K290" s="527"/>
      <c r="L290" s="528"/>
    </row>
    <row r="291" spans="1:12" ht="15" customHeight="1">
      <c r="A291" s="397" t="s">
        <v>425</v>
      </c>
      <c r="B291" s="216" t="s">
        <v>2</v>
      </c>
      <c r="C291" s="94">
        <v>0.7</v>
      </c>
      <c r="D291" s="23" t="s">
        <v>170</v>
      </c>
      <c r="E291" s="25">
        <v>4650060402687</v>
      </c>
      <c r="F291" s="526" t="s">
        <v>155</v>
      </c>
      <c r="G291" s="11">
        <f>K291-(K291*20/100)</f>
        <v>632</v>
      </c>
      <c r="H291" s="12">
        <f>K291-(K291*0.15)</f>
        <v>671.5</v>
      </c>
      <c r="I291" s="12">
        <f>K291-(K291*0.1)</f>
        <v>711</v>
      </c>
      <c r="J291" s="12">
        <f>K291-(K291*0.05)</f>
        <v>750.5</v>
      </c>
      <c r="K291" s="492">
        <v>790</v>
      </c>
      <c r="L291" s="14">
        <f>K291*1.6</f>
        <v>1264</v>
      </c>
    </row>
    <row r="292" spans="1:12" ht="15" customHeight="1" thickBot="1">
      <c r="A292" s="399" t="s">
        <v>426</v>
      </c>
      <c r="B292" s="140" t="s">
        <v>57</v>
      </c>
      <c r="C292" s="196">
        <v>1</v>
      </c>
      <c r="D292" s="16" t="s">
        <v>170</v>
      </c>
      <c r="E292" s="90">
        <v>4650060402694</v>
      </c>
      <c r="F292" s="526"/>
      <c r="G292" s="19">
        <f>K292-(K292*20/100)</f>
        <v>744</v>
      </c>
      <c r="H292" s="20">
        <f>K292-(K292*0.15)</f>
        <v>790.5</v>
      </c>
      <c r="I292" s="20">
        <f>K292-(K292*0.1)</f>
        <v>837</v>
      </c>
      <c r="J292" s="20">
        <f>K292-(K292*0.05)</f>
        <v>883.5</v>
      </c>
      <c r="K292" s="493">
        <v>930</v>
      </c>
      <c r="L292" s="401">
        <f>K292*1.6</f>
        <v>1488</v>
      </c>
    </row>
    <row r="293" spans="1:12" ht="15" customHeight="1">
      <c r="A293" s="400" t="s">
        <v>427</v>
      </c>
      <c r="B293" s="142" t="s">
        <v>45</v>
      </c>
      <c r="C293" s="543" t="s">
        <v>85</v>
      </c>
      <c r="D293" s="23" t="s">
        <v>170</v>
      </c>
      <c r="E293" s="25">
        <v>4650060402700</v>
      </c>
      <c r="F293" s="522" t="s">
        <v>76</v>
      </c>
      <c r="G293" s="57">
        <f>K293-(K293*20/100)</f>
        <v>1080</v>
      </c>
      <c r="H293" s="171">
        <f>K293-(K293*0.15)</f>
        <v>1147.5</v>
      </c>
      <c r="I293" s="171">
        <f>K293-(K293*0.1)</f>
        <v>1215</v>
      </c>
      <c r="J293" s="171">
        <f>K293-(K293*0.05)</f>
        <v>1282.5</v>
      </c>
      <c r="K293" s="500">
        <v>1350</v>
      </c>
      <c r="L293" s="423">
        <f>K293*1.6</f>
        <v>2160</v>
      </c>
    </row>
    <row r="294" spans="1:12" ht="15" customHeight="1">
      <c r="A294" s="398" t="s">
        <v>428</v>
      </c>
      <c r="B294" s="144" t="s">
        <v>46</v>
      </c>
      <c r="C294" s="544"/>
      <c r="D294" s="59" t="s">
        <v>170</v>
      </c>
      <c r="E294" s="83">
        <v>4650060402717</v>
      </c>
      <c r="F294" s="544"/>
      <c r="G294" s="247">
        <f>K294-(K294*20/100)</f>
        <v>1224</v>
      </c>
      <c r="H294" s="170">
        <f>K294-(K294*0.15)</f>
        <v>1300.5</v>
      </c>
      <c r="I294" s="170">
        <f>K294-(K294*0.1)</f>
        <v>1377</v>
      </c>
      <c r="J294" s="170">
        <f>K294-(K294*0.05)</f>
        <v>1453.5</v>
      </c>
      <c r="K294" s="501">
        <v>1530</v>
      </c>
      <c r="L294" s="424">
        <f>K294*1.6</f>
        <v>2448</v>
      </c>
    </row>
    <row r="295" spans="1:12" ht="15" customHeight="1" thickBot="1">
      <c r="A295" s="399" t="s">
        <v>429</v>
      </c>
      <c r="B295" s="227" t="s">
        <v>4</v>
      </c>
      <c r="C295" s="545"/>
      <c r="D295" s="59" t="s">
        <v>170</v>
      </c>
      <c r="E295" s="83">
        <v>4650060402724</v>
      </c>
      <c r="F295" s="545"/>
      <c r="G295" s="19">
        <f>K295-(K295*20/100)</f>
        <v>1464</v>
      </c>
      <c r="H295" s="20">
        <f>K295-(K295*0.15)</f>
        <v>1555.5</v>
      </c>
      <c r="I295" s="20">
        <f>K295-(K295*0.1)</f>
        <v>1647</v>
      </c>
      <c r="J295" s="20">
        <f>K295-(K295*0.05)</f>
        <v>1738.5</v>
      </c>
      <c r="K295" s="493">
        <v>1830</v>
      </c>
      <c r="L295" s="401">
        <f>K295*1.6</f>
        <v>2928</v>
      </c>
    </row>
    <row r="296" spans="1:12" ht="43.5" customHeight="1" thickBot="1">
      <c r="A296" s="364" t="s">
        <v>277</v>
      </c>
      <c r="B296" s="364" t="s">
        <v>0</v>
      </c>
      <c r="C296" s="365" t="s">
        <v>226</v>
      </c>
      <c r="D296" s="364" t="s">
        <v>169</v>
      </c>
      <c r="E296" s="364" t="s">
        <v>195</v>
      </c>
      <c r="F296" s="364" t="s">
        <v>1</v>
      </c>
      <c r="G296" s="446" t="s">
        <v>397</v>
      </c>
      <c r="H296" s="446" t="s">
        <v>396</v>
      </c>
      <c r="I296" s="446" t="s">
        <v>395</v>
      </c>
      <c r="J296" s="446" t="s">
        <v>394</v>
      </c>
      <c r="K296" s="367" t="s">
        <v>393</v>
      </c>
      <c r="L296" s="363" t="s">
        <v>390</v>
      </c>
    </row>
    <row r="297" spans="1:12" ht="17.25" customHeight="1">
      <c r="A297" s="529" t="s">
        <v>381</v>
      </c>
      <c r="B297" s="530"/>
      <c r="C297" s="530"/>
      <c r="D297" s="640" t="s">
        <v>243</v>
      </c>
      <c r="E297" s="640"/>
      <c r="F297" s="640"/>
      <c r="G297" s="640"/>
      <c r="H297" s="640"/>
      <c r="I297" s="640"/>
      <c r="J297" s="640"/>
      <c r="K297" s="640"/>
      <c r="L297" s="641"/>
    </row>
    <row r="298" spans="1:12" ht="15.75" customHeight="1">
      <c r="A298" s="531"/>
      <c r="B298" s="532"/>
      <c r="C298" s="532"/>
      <c r="D298" s="379"/>
      <c r="E298" s="548" t="s">
        <v>383</v>
      </c>
      <c r="F298" s="548"/>
      <c r="G298" s="548"/>
      <c r="H298" s="548"/>
      <c r="I298" s="548"/>
      <c r="J298" s="548"/>
      <c r="K298" s="548"/>
      <c r="L298" s="549"/>
    </row>
    <row r="299" spans="1:12" ht="14.25" customHeight="1" thickBot="1">
      <c r="A299" s="533"/>
      <c r="B299" s="534"/>
      <c r="C299" s="534"/>
      <c r="D299" s="288"/>
      <c r="E299" s="288"/>
      <c r="F299" s="527" t="s">
        <v>382</v>
      </c>
      <c r="G299" s="527"/>
      <c r="H299" s="527"/>
      <c r="I299" s="527"/>
      <c r="J299" s="527"/>
      <c r="K299" s="527"/>
      <c r="L299" s="528"/>
    </row>
    <row r="300" spans="1:12" ht="21" customHeight="1">
      <c r="A300" s="238" t="s">
        <v>205</v>
      </c>
      <c r="B300" s="94" t="s">
        <v>2</v>
      </c>
      <c r="C300" s="142">
        <v>0.7</v>
      </c>
      <c r="D300" s="23" t="s">
        <v>170</v>
      </c>
      <c r="E300" s="157">
        <v>4650060402137</v>
      </c>
      <c r="F300" s="700" t="s">
        <v>230</v>
      </c>
      <c r="G300" s="11">
        <f aca="true" t="shared" si="55" ref="G300:G309">K300-(K300*20/100)</f>
        <v>504</v>
      </c>
      <c r="H300" s="12">
        <f aca="true" t="shared" si="56" ref="H300:H309">K300-(K300*0.15)</f>
        <v>535.5</v>
      </c>
      <c r="I300" s="12">
        <f aca="true" t="shared" si="57" ref="I300:I309">K300-(K300*0.1)</f>
        <v>567</v>
      </c>
      <c r="J300" s="12">
        <f aca="true" t="shared" si="58" ref="J300:J309">K300-(K300*0.05)</f>
        <v>598.5</v>
      </c>
      <c r="K300" s="492">
        <v>630</v>
      </c>
      <c r="L300" s="14">
        <f>K300*1.6</f>
        <v>1008</v>
      </c>
    </row>
    <row r="301" spans="1:12" ht="22.5" customHeight="1" thickBot="1">
      <c r="A301" s="239" t="s">
        <v>206</v>
      </c>
      <c r="B301" s="131" t="s">
        <v>3</v>
      </c>
      <c r="C301" s="122">
        <v>0.9</v>
      </c>
      <c r="D301" s="16" t="s">
        <v>170</v>
      </c>
      <c r="E301" s="160">
        <v>4650060402144</v>
      </c>
      <c r="F301" s="701"/>
      <c r="G301" s="19">
        <f t="shared" si="55"/>
        <v>612</v>
      </c>
      <c r="H301" s="20">
        <f t="shared" si="56"/>
        <v>650.25</v>
      </c>
      <c r="I301" s="20">
        <f t="shared" si="57"/>
        <v>688.5</v>
      </c>
      <c r="J301" s="20">
        <f t="shared" si="58"/>
        <v>726.75</v>
      </c>
      <c r="K301" s="493">
        <v>765</v>
      </c>
      <c r="L301" s="401">
        <f aca="true" t="shared" si="59" ref="L301:L309">K301*1.6</f>
        <v>1224</v>
      </c>
    </row>
    <row r="302" spans="1:12" ht="18" customHeight="1">
      <c r="A302" s="237" t="s">
        <v>202</v>
      </c>
      <c r="B302" s="67" t="s">
        <v>45</v>
      </c>
      <c r="C302" s="576" t="s">
        <v>196</v>
      </c>
      <c r="D302" s="23" t="s">
        <v>170</v>
      </c>
      <c r="E302" s="154">
        <v>4650060402151</v>
      </c>
      <c r="F302" s="526" t="s">
        <v>76</v>
      </c>
      <c r="G302" s="11">
        <f t="shared" si="55"/>
        <v>872</v>
      </c>
      <c r="H302" s="12">
        <f t="shared" si="56"/>
        <v>926.5</v>
      </c>
      <c r="I302" s="12">
        <f t="shared" si="57"/>
        <v>981</v>
      </c>
      <c r="J302" s="12">
        <f t="shared" si="58"/>
        <v>1035.5</v>
      </c>
      <c r="K302" s="492">
        <v>1090</v>
      </c>
      <c r="L302" s="14">
        <f t="shared" si="59"/>
        <v>1744</v>
      </c>
    </row>
    <row r="303" spans="1:12" ht="18.75" customHeight="1">
      <c r="A303" s="158" t="s">
        <v>203</v>
      </c>
      <c r="B303" s="89" t="s">
        <v>46</v>
      </c>
      <c r="C303" s="576"/>
      <c r="D303" s="59" t="s">
        <v>170</v>
      </c>
      <c r="E303" s="159">
        <v>4650060402168</v>
      </c>
      <c r="F303" s="526"/>
      <c r="G303" s="247">
        <f t="shared" si="55"/>
        <v>1030.4</v>
      </c>
      <c r="H303" s="170">
        <f t="shared" si="56"/>
        <v>1094.8</v>
      </c>
      <c r="I303" s="170">
        <f t="shared" si="57"/>
        <v>1159.2</v>
      </c>
      <c r="J303" s="170">
        <f t="shared" si="58"/>
        <v>1223.6</v>
      </c>
      <c r="K303" s="501">
        <v>1288</v>
      </c>
      <c r="L303" s="424">
        <f t="shared" si="59"/>
        <v>2060.8</v>
      </c>
    </row>
    <row r="304" spans="1:12" ht="21.75" customHeight="1" thickBot="1">
      <c r="A304" s="233" t="s">
        <v>204</v>
      </c>
      <c r="B304" s="69" t="s">
        <v>4</v>
      </c>
      <c r="C304" s="576"/>
      <c r="D304" s="16" t="s">
        <v>170</v>
      </c>
      <c r="E304" s="156">
        <v>4650060402175</v>
      </c>
      <c r="F304" s="526"/>
      <c r="G304" s="19">
        <f t="shared" si="55"/>
        <v>1196</v>
      </c>
      <c r="H304" s="20">
        <f t="shared" si="56"/>
        <v>1270.75</v>
      </c>
      <c r="I304" s="20">
        <f t="shared" si="57"/>
        <v>1345.5</v>
      </c>
      <c r="J304" s="20">
        <f t="shared" si="58"/>
        <v>1420.25</v>
      </c>
      <c r="K304" s="493">
        <v>1495</v>
      </c>
      <c r="L304" s="401">
        <f t="shared" si="59"/>
        <v>2392</v>
      </c>
    </row>
    <row r="305" spans="1:12" ht="18" customHeight="1">
      <c r="A305" s="234" t="s">
        <v>207</v>
      </c>
      <c r="B305" s="94" t="s">
        <v>102</v>
      </c>
      <c r="C305" s="575" t="s">
        <v>212</v>
      </c>
      <c r="D305" s="23" t="s">
        <v>170</v>
      </c>
      <c r="E305" s="157">
        <v>4650060402212</v>
      </c>
      <c r="F305" s="709" t="s">
        <v>467</v>
      </c>
      <c r="G305" s="11">
        <f t="shared" si="55"/>
        <v>751.2</v>
      </c>
      <c r="H305" s="12">
        <f t="shared" si="56"/>
        <v>798.15</v>
      </c>
      <c r="I305" s="12">
        <f t="shared" si="57"/>
        <v>845.1</v>
      </c>
      <c r="J305" s="12">
        <f t="shared" si="58"/>
        <v>892.05</v>
      </c>
      <c r="K305" s="492">
        <v>939</v>
      </c>
      <c r="L305" s="14">
        <f t="shared" si="59"/>
        <v>1502.4</v>
      </c>
    </row>
    <row r="306" spans="1:12" ht="21" customHeight="1">
      <c r="A306" s="235" t="s">
        <v>208</v>
      </c>
      <c r="B306" s="89" t="s">
        <v>106</v>
      </c>
      <c r="C306" s="576"/>
      <c r="D306" s="59" t="s">
        <v>170</v>
      </c>
      <c r="E306" s="159">
        <v>4650060402229</v>
      </c>
      <c r="F306" s="710"/>
      <c r="G306" s="247">
        <f t="shared" si="55"/>
        <v>919.632</v>
      </c>
      <c r="H306" s="170">
        <f t="shared" si="56"/>
        <v>977.1089999999999</v>
      </c>
      <c r="I306" s="170">
        <f t="shared" si="57"/>
        <v>1034.586</v>
      </c>
      <c r="J306" s="170">
        <f t="shared" si="58"/>
        <v>1092.0629999999999</v>
      </c>
      <c r="K306" s="501">
        <v>1149.54</v>
      </c>
      <c r="L306" s="424">
        <f t="shared" si="59"/>
        <v>1839.2640000000001</v>
      </c>
    </row>
    <row r="307" spans="1:12" ht="18" customHeight="1">
      <c r="A307" s="235" t="s">
        <v>209</v>
      </c>
      <c r="B307" s="69" t="s">
        <v>108</v>
      </c>
      <c r="C307" s="576"/>
      <c r="D307" s="59" t="s">
        <v>170</v>
      </c>
      <c r="E307" s="159">
        <v>4650060402236</v>
      </c>
      <c r="F307" s="710"/>
      <c r="G307" s="247">
        <f t="shared" si="55"/>
        <v>1056</v>
      </c>
      <c r="H307" s="170">
        <f t="shared" si="56"/>
        <v>1122</v>
      </c>
      <c r="I307" s="170">
        <f t="shared" si="57"/>
        <v>1188</v>
      </c>
      <c r="J307" s="170">
        <f t="shared" si="58"/>
        <v>1254</v>
      </c>
      <c r="K307" s="501">
        <v>1320</v>
      </c>
      <c r="L307" s="424">
        <f t="shared" si="59"/>
        <v>2112</v>
      </c>
    </row>
    <row r="308" spans="1:12" ht="16.5" customHeight="1">
      <c r="A308" s="235" t="s">
        <v>210</v>
      </c>
      <c r="B308" s="69" t="s">
        <v>110</v>
      </c>
      <c r="C308" s="576"/>
      <c r="D308" s="59" t="s">
        <v>170</v>
      </c>
      <c r="E308" s="159">
        <v>4650060402243</v>
      </c>
      <c r="F308" s="710"/>
      <c r="G308" s="247">
        <f t="shared" si="55"/>
        <v>1160</v>
      </c>
      <c r="H308" s="170">
        <f t="shared" si="56"/>
        <v>1232.5</v>
      </c>
      <c r="I308" s="170">
        <f t="shared" si="57"/>
        <v>1305</v>
      </c>
      <c r="J308" s="170">
        <f t="shared" si="58"/>
        <v>1377.5</v>
      </c>
      <c r="K308" s="501">
        <v>1450</v>
      </c>
      <c r="L308" s="424">
        <f t="shared" si="59"/>
        <v>2320</v>
      </c>
    </row>
    <row r="309" spans="1:12" ht="21" customHeight="1" thickBot="1">
      <c r="A309" s="236" t="s">
        <v>211</v>
      </c>
      <c r="B309" s="131" t="s">
        <v>112</v>
      </c>
      <c r="C309" s="577"/>
      <c r="D309" s="16" t="s">
        <v>170</v>
      </c>
      <c r="E309" s="160">
        <v>4650060402250</v>
      </c>
      <c r="F309" s="711"/>
      <c r="G309" s="19">
        <f t="shared" si="55"/>
        <v>1253.6</v>
      </c>
      <c r="H309" s="20">
        <f t="shared" si="56"/>
        <v>1331.95</v>
      </c>
      <c r="I309" s="20">
        <f t="shared" si="57"/>
        <v>1410.3</v>
      </c>
      <c r="J309" s="20">
        <f t="shared" si="58"/>
        <v>1488.65</v>
      </c>
      <c r="K309" s="493">
        <v>1567</v>
      </c>
      <c r="L309" s="401">
        <f t="shared" si="59"/>
        <v>2507.2000000000003</v>
      </c>
    </row>
    <row r="310" spans="1:12" ht="19.5" customHeight="1" thickBot="1">
      <c r="A310" s="704" t="s">
        <v>352</v>
      </c>
      <c r="B310" s="705"/>
      <c r="C310" s="705"/>
      <c r="D310" s="705"/>
      <c r="E310" s="705"/>
      <c r="F310" s="705"/>
      <c r="G310" s="705"/>
      <c r="H310" s="705"/>
      <c r="I310" s="705"/>
      <c r="J310" s="705"/>
      <c r="K310" s="705"/>
      <c r="L310" s="706"/>
    </row>
    <row r="311" spans="1:12" ht="15">
      <c r="A311" s="529" t="s">
        <v>384</v>
      </c>
      <c r="B311" s="530"/>
      <c r="C311" s="530"/>
      <c r="D311" s="640" t="s">
        <v>385</v>
      </c>
      <c r="E311" s="640"/>
      <c r="F311" s="640"/>
      <c r="G311" s="640"/>
      <c r="H311" s="640"/>
      <c r="I311" s="640"/>
      <c r="J311" s="640"/>
      <c r="K311" s="640"/>
      <c r="L311" s="641"/>
    </row>
    <row r="312" spans="1:12" ht="15" customHeight="1">
      <c r="A312" s="531"/>
      <c r="B312" s="532"/>
      <c r="C312" s="532"/>
      <c r="D312" s="327"/>
      <c r="E312" s="548" t="s">
        <v>336</v>
      </c>
      <c r="F312" s="548"/>
      <c r="G312" s="548"/>
      <c r="H312" s="548"/>
      <c r="I312" s="548"/>
      <c r="J312" s="548"/>
      <c r="K312" s="548"/>
      <c r="L312" s="549"/>
    </row>
    <row r="313" spans="1:12" ht="15.75" customHeight="1" thickBot="1">
      <c r="A313" s="533"/>
      <c r="B313" s="534"/>
      <c r="C313" s="534"/>
      <c r="D313" s="288"/>
      <c r="E313" s="288"/>
      <c r="F313" s="527" t="s">
        <v>386</v>
      </c>
      <c r="G313" s="527"/>
      <c r="H313" s="527"/>
      <c r="I313" s="527"/>
      <c r="J313" s="527"/>
      <c r="K313" s="527"/>
      <c r="L313" s="528"/>
    </row>
    <row r="314" spans="1:12" ht="18.75" customHeight="1">
      <c r="A314" s="649" t="s">
        <v>335</v>
      </c>
      <c r="B314" s="94" t="s">
        <v>2</v>
      </c>
      <c r="C314" s="142">
        <v>0.7</v>
      </c>
      <c r="D314" s="647" t="s">
        <v>170</v>
      </c>
      <c r="E314" s="524">
        <v>4650060402656</v>
      </c>
      <c r="F314" s="522" t="s">
        <v>338</v>
      </c>
      <c r="G314" s="520">
        <f>K314-(K314*20/100)</f>
        <v>1414.4</v>
      </c>
      <c r="H314" s="518">
        <f>K314-(K314*0.15)</f>
        <v>1502.8</v>
      </c>
      <c r="I314" s="518">
        <f>K314-(K314*0.1)</f>
        <v>1591.2</v>
      </c>
      <c r="J314" s="518">
        <f>K314-(K314*0.05)</f>
        <v>1679.6</v>
      </c>
      <c r="K314" s="539">
        <v>1768</v>
      </c>
      <c r="L314" s="541">
        <f>K314*1.6</f>
        <v>2828.8</v>
      </c>
    </row>
    <row r="315" spans="1:12" ht="15" customHeight="1" thickBot="1">
      <c r="A315" s="650"/>
      <c r="B315" s="131" t="s">
        <v>177</v>
      </c>
      <c r="C315" s="122" t="s">
        <v>196</v>
      </c>
      <c r="D315" s="648"/>
      <c r="E315" s="525"/>
      <c r="F315" s="523"/>
      <c r="G315" s="521"/>
      <c r="H315" s="519"/>
      <c r="I315" s="519"/>
      <c r="J315" s="519"/>
      <c r="K315" s="540"/>
      <c r="L315" s="542"/>
    </row>
    <row r="316" spans="1:12" ht="25.5" customHeight="1">
      <c r="A316" s="388" t="s">
        <v>413</v>
      </c>
      <c r="B316" s="94" t="s">
        <v>414</v>
      </c>
      <c r="C316" s="389" t="s">
        <v>196</v>
      </c>
      <c r="D316" s="390" t="s">
        <v>170</v>
      </c>
      <c r="E316" s="524">
        <v>4650060402762</v>
      </c>
      <c r="F316" s="522" t="s">
        <v>417</v>
      </c>
      <c r="G316" s="520">
        <f>K316-(K316*20/100)</f>
        <v>2170.4</v>
      </c>
      <c r="H316" s="518">
        <f>K316-(K316*0.15)</f>
        <v>2306.05</v>
      </c>
      <c r="I316" s="518">
        <f>K316-(K316*0.1)</f>
        <v>2441.7</v>
      </c>
      <c r="J316" s="518">
        <f>K316-(K316*0.05)</f>
        <v>2577.35</v>
      </c>
      <c r="K316" s="539">
        <v>2713</v>
      </c>
      <c r="L316" s="541">
        <f>K316*1.6</f>
        <v>4340.8</v>
      </c>
    </row>
    <row r="317" spans="1:12" ht="30" customHeight="1" thickBot="1">
      <c r="A317" s="391" t="s">
        <v>415</v>
      </c>
      <c r="B317" s="131" t="s">
        <v>416</v>
      </c>
      <c r="C317" s="131">
        <v>0.7</v>
      </c>
      <c r="D317" s="355" t="s">
        <v>171</v>
      </c>
      <c r="E317" s="525"/>
      <c r="F317" s="523"/>
      <c r="G317" s="521"/>
      <c r="H317" s="519"/>
      <c r="I317" s="519"/>
      <c r="J317" s="519"/>
      <c r="K317" s="540"/>
      <c r="L317" s="542"/>
    </row>
    <row r="318" spans="1:12" ht="15">
      <c r="A318" s="529" t="s">
        <v>339</v>
      </c>
      <c r="B318" s="530"/>
      <c r="C318" s="530"/>
      <c r="D318" s="640" t="s">
        <v>334</v>
      </c>
      <c r="E318" s="640"/>
      <c r="F318" s="640"/>
      <c r="G318" s="640"/>
      <c r="H318" s="640"/>
      <c r="I318" s="640"/>
      <c r="J318" s="640"/>
      <c r="K318" s="640"/>
      <c r="L318" s="641"/>
    </row>
    <row r="319" spans="1:12" ht="19.5" customHeight="1">
      <c r="A319" s="531"/>
      <c r="B319" s="532"/>
      <c r="C319" s="532"/>
      <c r="D319" s="327"/>
      <c r="E319" s="548" t="s">
        <v>336</v>
      </c>
      <c r="F319" s="548"/>
      <c r="G319" s="548"/>
      <c r="H319" s="548"/>
      <c r="I319" s="548"/>
      <c r="J319" s="548"/>
      <c r="K319" s="548"/>
      <c r="L319" s="549"/>
    </row>
    <row r="320" spans="1:12" ht="17.25" customHeight="1" thickBot="1">
      <c r="A320" s="533"/>
      <c r="B320" s="534"/>
      <c r="C320" s="534"/>
      <c r="D320" s="288"/>
      <c r="E320" s="288"/>
      <c r="F320" s="527" t="s">
        <v>337</v>
      </c>
      <c r="G320" s="527"/>
      <c r="H320" s="527"/>
      <c r="I320" s="527"/>
      <c r="J320" s="527"/>
      <c r="K320" s="527"/>
      <c r="L320" s="528"/>
    </row>
    <row r="321" spans="1:12" ht="21.75" customHeight="1">
      <c r="A321" s="649" t="s">
        <v>340</v>
      </c>
      <c r="B321" s="94" t="s">
        <v>2</v>
      </c>
      <c r="C321" s="142">
        <v>0.7</v>
      </c>
      <c r="D321" s="647" t="s">
        <v>170</v>
      </c>
      <c r="E321" s="524">
        <v>4650060402663</v>
      </c>
      <c r="F321" s="522" t="s">
        <v>338</v>
      </c>
      <c r="G321" s="520">
        <f>K321-(K321*20/100)</f>
        <v>1414.4</v>
      </c>
      <c r="H321" s="518">
        <f>K321-(K321*0.15)</f>
        <v>1502.8</v>
      </c>
      <c r="I321" s="518">
        <f>K321-(K321*0.1)</f>
        <v>1591.2</v>
      </c>
      <c r="J321" s="518">
        <f>K321-(K321*0.05)</f>
        <v>1679.6</v>
      </c>
      <c r="K321" s="539">
        <v>1768</v>
      </c>
      <c r="L321" s="541">
        <f>K321*1.6</f>
        <v>2828.8</v>
      </c>
    </row>
    <row r="322" spans="1:12" ht="18.75" customHeight="1" thickBot="1">
      <c r="A322" s="650"/>
      <c r="B322" s="131" t="s">
        <v>177</v>
      </c>
      <c r="C322" s="122" t="s">
        <v>196</v>
      </c>
      <c r="D322" s="648"/>
      <c r="E322" s="525"/>
      <c r="F322" s="523"/>
      <c r="G322" s="521"/>
      <c r="H322" s="519"/>
      <c r="I322" s="519"/>
      <c r="J322" s="519"/>
      <c r="K322" s="540"/>
      <c r="L322" s="542"/>
    </row>
    <row r="323" spans="1:12" ht="18.75" customHeight="1">
      <c r="A323" s="388" t="s">
        <v>418</v>
      </c>
      <c r="B323" s="94" t="s">
        <v>4</v>
      </c>
      <c r="C323" s="389" t="s">
        <v>196</v>
      </c>
      <c r="D323" s="378" t="s">
        <v>170</v>
      </c>
      <c r="E323" s="524">
        <v>4650060402779</v>
      </c>
      <c r="F323" s="522" t="s">
        <v>417</v>
      </c>
      <c r="G323" s="520">
        <f>K323-(K323*20/100)</f>
        <v>2170.4</v>
      </c>
      <c r="H323" s="518">
        <f>K323-(K323*0.15)</f>
        <v>2306.05</v>
      </c>
      <c r="I323" s="518">
        <f>K323-(K323*0.1)</f>
        <v>2441.7</v>
      </c>
      <c r="J323" s="518">
        <f>K323-(K323*0.05)</f>
        <v>2577.35</v>
      </c>
      <c r="K323" s="539">
        <v>2713</v>
      </c>
      <c r="L323" s="541">
        <f>K323*1.6</f>
        <v>4340.8</v>
      </c>
    </row>
    <row r="324" spans="1:12" ht="29.25" customHeight="1" thickBot="1">
      <c r="A324" s="391" t="s">
        <v>419</v>
      </c>
      <c r="B324" s="131" t="s">
        <v>416</v>
      </c>
      <c r="C324" s="131">
        <v>0.7</v>
      </c>
      <c r="D324" s="355" t="s">
        <v>171</v>
      </c>
      <c r="E324" s="525"/>
      <c r="F324" s="523"/>
      <c r="G324" s="521"/>
      <c r="H324" s="519"/>
      <c r="I324" s="519"/>
      <c r="J324" s="519"/>
      <c r="K324" s="540"/>
      <c r="L324" s="542"/>
    </row>
    <row r="325" spans="1:12" ht="43.5" customHeight="1" thickBot="1">
      <c r="A325" s="392" t="s">
        <v>277</v>
      </c>
      <c r="B325" s="392" t="s">
        <v>0</v>
      </c>
      <c r="C325" s="393" t="s">
        <v>226</v>
      </c>
      <c r="D325" s="392" t="s">
        <v>169</v>
      </c>
      <c r="E325" s="392" t="s">
        <v>195</v>
      </c>
      <c r="F325" s="392" t="s">
        <v>1</v>
      </c>
      <c r="G325" s="394" t="s">
        <v>397</v>
      </c>
      <c r="H325" s="394" t="s">
        <v>396</v>
      </c>
      <c r="I325" s="394" t="s">
        <v>395</v>
      </c>
      <c r="J325" s="394" t="s">
        <v>394</v>
      </c>
      <c r="K325" s="395" t="s">
        <v>393</v>
      </c>
      <c r="L325" s="396" t="s">
        <v>390</v>
      </c>
    </row>
    <row r="326" spans="1:12" ht="15">
      <c r="A326" s="529" t="s">
        <v>341</v>
      </c>
      <c r="B326" s="530"/>
      <c r="C326" s="530"/>
      <c r="D326" s="640" t="s">
        <v>334</v>
      </c>
      <c r="E326" s="640"/>
      <c r="F326" s="640"/>
      <c r="G326" s="640"/>
      <c r="H326" s="640"/>
      <c r="I326" s="640"/>
      <c r="J326" s="640"/>
      <c r="K326" s="640"/>
      <c r="L326" s="641"/>
    </row>
    <row r="327" spans="1:12" ht="19.5" customHeight="1">
      <c r="A327" s="531"/>
      <c r="B327" s="532"/>
      <c r="C327" s="532"/>
      <c r="D327" s="327"/>
      <c r="E327" s="548" t="s">
        <v>336</v>
      </c>
      <c r="F327" s="548"/>
      <c r="G327" s="548"/>
      <c r="H327" s="548"/>
      <c r="I327" s="548"/>
      <c r="J327" s="548"/>
      <c r="K327" s="548"/>
      <c r="L327" s="549"/>
    </row>
    <row r="328" spans="1:12" ht="17.25" customHeight="1" thickBot="1">
      <c r="A328" s="533"/>
      <c r="B328" s="534"/>
      <c r="C328" s="534"/>
      <c r="D328" s="288"/>
      <c r="E328" s="288"/>
      <c r="F328" s="527" t="s">
        <v>337</v>
      </c>
      <c r="G328" s="527"/>
      <c r="H328" s="527"/>
      <c r="I328" s="527"/>
      <c r="J328" s="527"/>
      <c r="K328" s="527"/>
      <c r="L328" s="528"/>
    </row>
    <row r="329" spans="1:12" ht="26.25" customHeight="1">
      <c r="A329" s="649" t="s">
        <v>342</v>
      </c>
      <c r="B329" s="94" t="s">
        <v>2</v>
      </c>
      <c r="C329" s="142">
        <v>0.7</v>
      </c>
      <c r="D329" s="647" t="s">
        <v>170</v>
      </c>
      <c r="E329" s="524">
        <v>4650060402670</v>
      </c>
      <c r="F329" s="522" t="s">
        <v>338</v>
      </c>
      <c r="G329" s="520">
        <f>K329-(K329*20/100)</f>
        <v>1414.4</v>
      </c>
      <c r="H329" s="518">
        <f>K329-(K329*0.15)</f>
        <v>1502.8</v>
      </c>
      <c r="I329" s="518">
        <f>K329-(K329*0.1)</f>
        <v>1591.2</v>
      </c>
      <c r="J329" s="518">
        <f>K329-(K329*0.05)</f>
        <v>1679.6</v>
      </c>
      <c r="K329" s="539">
        <v>1768</v>
      </c>
      <c r="L329" s="541">
        <f>K329*1.6</f>
        <v>2828.8</v>
      </c>
    </row>
    <row r="330" spans="1:12" ht="18" customHeight="1" thickBot="1">
      <c r="A330" s="650"/>
      <c r="B330" s="131" t="s">
        <v>177</v>
      </c>
      <c r="C330" s="122" t="s">
        <v>196</v>
      </c>
      <c r="D330" s="648"/>
      <c r="E330" s="525"/>
      <c r="F330" s="523"/>
      <c r="G330" s="521"/>
      <c r="H330" s="519"/>
      <c r="I330" s="519"/>
      <c r="J330" s="519"/>
      <c r="K330" s="540"/>
      <c r="L330" s="542"/>
    </row>
    <row r="331" spans="1:12" ht="22.5" customHeight="1">
      <c r="A331" s="388" t="s">
        <v>420</v>
      </c>
      <c r="B331" s="94" t="s">
        <v>4</v>
      </c>
      <c r="C331" s="389" t="s">
        <v>196</v>
      </c>
      <c r="D331" s="390" t="s">
        <v>170</v>
      </c>
      <c r="E331" s="524">
        <v>4650060402786</v>
      </c>
      <c r="F331" s="522" t="s">
        <v>417</v>
      </c>
      <c r="G331" s="520">
        <f>K331-(K331*20/100)</f>
        <v>2170.4</v>
      </c>
      <c r="H331" s="518">
        <f>K331-(K331*0.15)</f>
        <v>2306.05</v>
      </c>
      <c r="I331" s="518">
        <f>K331-(K331*0.1)</f>
        <v>2441.7</v>
      </c>
      <c r="J331" s="518">
        <f>K331-(K331*0.05)</f>
        <v>2577.35</v>
      </c>
      <c r="K331" s="539">
        <v>2713</v>
      </c>
      <c r="L331" s="541">
        <f>K331*1.6</f>
        <v>4340.8</v>
      </c>
    </row>
    <row r="332" spans="1:12" ht="33.75" customHeight="1" thickBot="1">
      <c r="A332" s="391" t="s">
        <v>421</v>
      </c>
      <c r="B332" s="131" t="s">
        <v>416</v>
      </c>
      <c r="C332" s="131">
        <v>0.7</v>
      </c>
      <c r="D332" s="355" t="s">
        <v>171</v>
      </c>
      <c r="E332" s="525"/>
      <c r="F332" s="523"/>
      <c r="G332" s="521"/>
      <c r="H332" s="519"/>
      <c r="I332" s="519"/>
      <c r="J332" s="519"/>
      <c r="K332" s="540"/>
      <c r="L332" s="542"/>
    </row>
    <row r="333" spans="1:12" ht="20.25" customHeight="1" thickBot="1">
      <c r="A333" s="712" t="s">
        <v>351</v>
      </c>
      <c r="B333" s="713"/>
      <c r="C333" s="713"/>
      <c r="D333" s="713"/>
      <c r="E333" s="713"/>
      <c r="F333" s="713"/>
      <c r="G333" s="713"/>
      <c r="H333" s="713"/>
      <c r="I333" s="713"/>
      <c r="J333" s="713"/>
      <c r="K333" s="713"/>
      <c r="L333" s="714"/>
    </row>
    <row r="334" spans="1:12" ht="15">
      <c r="A334" s="330"/>
      <c r="B334" s="324"/>
      <c r="C334" s="282"/>
      <c r="D334" s="283"/>
      <c r="E334" s="283"/>
      <c r="F334" s="640" t="s">
        <v>244</v>
      </c>
      <c r="G334" s="640"/>
      <c r="H334" s="640"/>
      <c r="I334" s="640"/>
      <c r="J334" s="640"/>
      <c r="K334" s="640"/>
      <c r="L334" s="641"/>
    </row>
    <row r="335" spans="1:12" ht="23.25" customHeight="1" thickBot="1">
      <c r="A335" s="533" t="s">
        <v>96</v>
      </c>
      <c r="B335" s="534"/>
      <c r="C335" s="534"/>
      <c r="D335" s="534"/>
      <c r="E335" s="534"/>
      <c r="F335" s="564" t="s">
        <v>412</v>
      </c>
      <c r="G335" s="564"/>
      <c r="H335" s="564"/>
      <c r="I335" s="564"/>
      <c r="J335" s="564"/>
      <c r="K335" s="564"/>
      <c r="L335" s="565"/>
    </row>
    <row r="336" spans="1:12" ht="18.75" customHeight="1">
      <c r="A336" s="125" t="s">
        <v>138</v>
      </c>
      <c r="B336" s="94" t="s">
        <v>2</v>
      </c>
      <c r="C336" s="246">
        <v>0.7</v>
      </c>
      <c r="D336" s="94" t="s">
        <v>170</v>
      </c>
      <c r="E336" s="25">
        <v>4650060400980</v>
      </c>
      <c r="F336" s="522" t="s">
        <v>231</v>
      </c>
      <c r="G336" s="11">
        <f>K336-(K336*20/100)</f>
        <v>798.4</v>
      </c>
      <c r="H336" s="12">
        <f>K336-(K336*0.15)</f>
        <v>848.3</v>
      </c>
      <c r="I336" s="12">
        <f>K336-(K336*0.1)</f>
        <v>898.2</v>
      </c>
      <c r="J336" s="12">
        <f>K336-(K336*0.05)</f>
        <v>948.1</v>
      </c>
      <c r="K336" s="492">
        <v>998</v>
      </c>
      <c r="L336" s="14">
        <f>K336*1.6</f>
        <v>1596.8000000000002</v>
      </c>
    </row>
    <row r="337" spans="1:12" ht="18" customHeight="1" thickBot="1">
      <c r="A337" s="120" t="s">
        <v>139</v>
      </c>
      <c r="B337" s="131" t="s">
        <v>3</v>
      </c>
      <c r="C337" s="122">
        <v>1</v>
      </c>
      <c r="D337" s="380" t="s">
        <v>170</v>
      </c>
      <c r="E337" s="90">
        <v>4650060400997</v>
      </c>
      <c r="F337" s="523"/>
      <c r="G337" s="19">
        <f>K337-(K337*20/100)</f>
        <v>972.8</v>
      </c>
      <c r="H337" s="20">
        <f>K337-(K337*0.15)</f>
        <v>1033.6</v>
      </c>
      <c r="I337" s="20">
        <f>K337-(K337*0.1)</f>
        <v>1094.4</v>
      </c>
      <c r="J337" s="20">
        <f>K337-(K337*0.05)</f>
        <v>1155.2</v>
      </c>
      <c r="K337" s="493">
        <v>1216</v>
      </c>
      <c r="L337" s="401">
        <f>K337*1.6</f>
        <v>1945.6000000000001</v>
      </c>
    </row>
    <row r="339" spans="1:12" ht="15" customHeight="1">
      <c r="A339" s="536" t="s">
        <v>400</v>
      </c>
      <c r="B339" s="536"/>
      <c r="C339" s="536"/>
      <c r="D339" s="536"/>
      <c r="E339" s="536"/>
      <c r="F339" s="536"/>
      <c r="G339" s="536"/>
      <c r="H339" s="536"/>
      <c r="I339" s="536"/>
      <c r="J339" s="536"/>
      <c r="K339" s="537"/>
      <c r="L339"/>
    </row>
    <row r="340" spans="1:12" ht="12.75">
      <c r="A340" s="536"/>
      <c r="B340" s="536"/>
      <c r="C340" s="536"/>
      <c r="D340" s="536"/>
      <c r="E340" s="536"/>
      <c r="F340" s="536"/>
      <c r="G340" s="536"/>
      <c r="H340" s="536"/>
      <c r="I340" s="536"/>
      <c r="J340" s="536"/>
      <c r="K340" s="537"/>
      <c r="L340"/>
    </row>
    <row r="341" spans="1:12" ht="12.75">
      <c r="A341" s="538" t="s">
        <v>402</v>
      </c>
      <c r="B341" s="538"/>
      <c r="C341" s="538"/>
      <c r="D341" s="538"/>
      <c r="E341" s="538"/>
      <c r="F341" s="538"/>
      <c r="G341" s="368"/>
      <c r="H341" s="368"/>
      <c r="I341" s="368"/>
      <c r="J341" s="368"/>
      <c r="K341" s="369">
        <v>0</v>
      </c>
      <c r="L341"/>
    </row>
    <row r="342" spans="1:12" ht="12.75">
      <c r="A342" s="538" t="s">
        <v>403</v>
      </c>
      <c r="B342" s="538"/>
      <c r="C342" s="538"/>
      <c r="D342" s="538"/>
      <c r="E342" s="538"/>
      <c r="F342" s="538"/>
      <c r="G342" s="368"/>
      <c r="H342" s="368"/>
      <c r="I342" s="368"/>
      <c r="J342" s="368"/>
      <c r="K342" s="369">
        <v>0.05</v>
      </c>
      <c r="L342"/>
    </row>
    <row r="343" spans="1:12" ht="12.75">
      <c r="A343" s="538" t="s">
        <v>404</v>
      </c>
      <c r="B343" s="538"/>
      <c r="C343" s="538"/>
      <c r="D343" s="538"/>
      <c r="E343" s="538"/>
      <c r="F343" s="538"/>
      <c r="G343" s="368"/>
      <c r="H343" s="368"/>
      <c r="I343" s="368"/>
      <c r="J343" s="368"/>
      <c r="K343" s="369">
        <v>0.1</v>
      </c>
      <c r="L343"/>
    </row>
    <row r="344" spans="1:12" ht="12.75">
      <c r="A344" s="538" t="s">
        <v>405</v>
      </c>
      <c r="B344" s="538"/>
      <c r="C344" s="538"/>
      <c r="D344" s="538"/>
      <c r="E344" s="538"/>
      <c r="F344" s="538"/>
      <c r="G344" s="368"/>
      <c r="H344" s="368"/>
      <c r="I344" s="368"/>
      <c r="J344" s="368"/>
      <c r="K344" s="369">
        <v>0.15</v>
      </c>
      <c r="L344"/>
    </row>
    <row r="345" spans="1:12" ht="12.75">
      <c r="A345" s="538" t="s">
        <v>406</v>
      </c>
      <c r="B345" s="538"/>
      <c r="C345" s="538"/>
      <c r="D345" s="538"/>
      <c r="E345" s="538"/>
      <c r="F345" s="538"/>
      <c r="G345" s="368"/>
      <c r="H345" s="368"/>
      <c r="I345" s="368"/>
      <c r="J345" s="368"/>
      <c r="K345" s="369">
        <v>0.2</v>
      </c>
      <c r="L345"/>
    </row>
    <row r="346" spans="1:12" ht="24.75" customHeight="1" thickBot="1">
      <c r="A346" s="535" t="s">
        <v>401</v>
      </c>
      <c r="B346" s="535"/>
      <c r="C346" s="535"/>
      <c r="D346" s="535"/>
      <c r="E346" s="535"/>
      <c r="F346" s="535"/>
      <c r="G346" s="370"/>
      <c r="H346" s="370"/>
      <c r="I346" s="370"/>
      <c r="J346" s="370"/>
      <c r="K346" s="371"/>
      <c r="L346"/>
    </row>
  </sheetData>
  <sheetProtection/>
  <mergeCells count="297">
    <mergeCell ref="F227:L227"/>
    <mergeCell ref="A225:D227"/>
    <mergeCell ref="F284:L284"/>
    <mergeCell ref="A284:E284"/>
    <mergeCell ref="A254:D255"/>
    <mergeCell ref="F275:F278"/>
    <mergeCell ref="F249:L249"/>
    <mergeCell ref="C230:C231"/>
    <mergeCell ref="D241:L241"/>
    <mergeCell ref="F255:L255"/>
    <mergeCell ref="A240:C242"/>
    <mergeCell ref="F247:L247"/>
    <mergeCell ref="A247:D248"/>
    <mergeCell ref="F234:L234"/>
    <mergeCell ref="D235:L235"/>
    <mergeCell ref="C238:C239"/>
    <mergeCell ref="C245:C246"/>
    <mergeCell ref="D240:L240"/>
    <mergeCell ref="D256:L256"/>
    <mergeCell ref="A233:C235"/>
    <mergeCell ref="F248:L248"/>
    <mergeCell ref="D242:L242"/>
    <mergeCell ref="F243:F244"/>
    <mergeCell ref="F238:F239"/>
    <mergeCell ref="F225:L225"/>
    <mergeCell ref="F61:F62"/>
    <mergeCell ref="F195:L195"/>
    <mergeCell ref="G196:L197"/>
    <mergeCell ref="A195:D197"/>
    <mergeCell ref="F158:L158"/>
    <mergeCell ref="A158:C158"/>
    <mergeCell ref="A74:D75"/>
    <mergeCell ref="A78:D79"/>
    <mergeCell ref="E115:L115"/>
    <mergeCell ref="F101:F102"/>
    <mergeCell ref="F132:F133"/>
    <mergeCell ref="F138:F141"/>
    <mergeCell ref="F119:F121"/>
    <mergeCell ref="F84:F85"/>
    <mergeCell ref="F90:F91"/>
    <mergeCell ref="F92:F94"/>
    <mergeCell ref="F80:F81"/>
    <mergeCell ref="H98:L98"/>
    <mergeCell ref="A335:E335"/>
    <mergeCell ref="A326:C328"/>
    <mergeCell ref="A329:A330"/>
    <mergeCell ref="L314:L315"/>
    <mergeCell ref="K321:K322"/>
    <mergeCell ref="F335:L335"/>
    <mergeCell ref="F336:F337"/>
    <mergeCell ref="D321:D322"/>
    <mergeCell ref="J329:J330"/>
    <mergeCell ref="L331:L332"/>
    <mergeCell ref="K331:K332"/>
    <mergeCell ref="H329:H330"/>
    <mergeCell ref="L329:L330"/>
    <mergeCell ref="L321:L322"/>
    <mergeCell ref="F334:L334"/>
    <mergeCell ref="E327:L327"/>
    <mergeCell ref="F328:L328"/>
    <mergeCell ref="D326:L326"/>
    <mergeCell ref="A333:L333"/>
    <mergeCell ref="J331:J332"/>
    <mergeCell ref="I331:I332"/>
    <mergeCell ref="K329:K330"/>
    <mergeCell ref="D329:D330"/>
    <mergeCell ref="A288:C290"/>
    <mergeCell ref="F265:F266"/>
    <mergeCell ref="F259:F261"/>
    <mergeCell ref="A321:A322"/>
    <mergeCell ref="C267:C270"/>
    <mergeCell ref="C302:C304"/>
    <mergeCell ref="F302:F304"/>
    <mergeCell ref="E312:L312"/>
    <mergeCell ref="F300:F301"/>
    <mergeCell ref="D288:L288"/>
    <mergeCell ref="G263:L263"/>
    <mergeCell ref="D264:L264"/>
    <mergeCell ref="F273:F274"/>
    <mergeCell ref="D311:L311"/>
    <mergeCell ref="A311:C313"/>
    <mergeCell ref="A310:L310"/>
    <mergeCell ref="C275:C278"/>
    <mergeCell ref="D271:L272"/>
    <mergeCell ref="D297:L297"/>
    <mergeCell ref="F321:F322"/>
    <mergeCell ref="F267:F270"/>
    <mergeCell ref="F305:F309"/>
    <mergeCell ref="C279:C283"/>
    <mergeCell ref="F279:F283"/>
    <mergeCell ref="B2:F2"/>
    <mergeCell ref="A3:F3"/>
    <mergeCell ref="E110:L110"/>
    <mergeCell ref="F254:L254"/>
    <mergeCell ref="F46:F47"/>
    <mergeCell ref="C252:C253"/>
    <mergeCell ref="I2:L3"/>
    <mergeCell ref="F116:F117"/>
    <mergeCell ref="F26:F27"/>
    <mergeCell ref="G83:L83"/>
    <mergeCell ref="F55:L55"/>
    <mergeCell ref="F67:F68"/>
    <mergeCell ref="F57:F58"/>
    <mergeCell ref="F245:F246"/>
    <mergeCell ref="A126:L127"/>
    <mergeCell ref="F252:F253"/>
    <mergeCell ref="A110:C110"/>
    <mergeCell ref="F95:F97"/>
    <mergeCell ref="E78:L78"/>
    <mergeCell ref="E89:L89"/>
    <mergeCell ref="F122:F124"/>
    <mergeCell ref="F106:F108"/>
    <mergeCell ref="F103:F105"/>
    <mergeCell ref="F52:F54"/>
    <mergeCell ref="F166:L166"/>
    <mergeCell ref="E175:L175"/>
    <mergeCell ref="A41:L41"/>
    <mergeCell ref="F76:F77"/>
    <mergeCell ref="E69:L69"/>
    <mergeCell ref="E70:L70"/>
    <mergeCell ref="E71:L71"/>
    <mergeCell ref="G75:L75"/>
    <mergeCell ref="F50:F51"/>
    <mergeCell ref="A49:L49"/>
    <mergeCell ref="A69:D71"/>
    <mergeCell ref="A64:L64"/>
    <mergeCell ref="F56:L56"/>
    <mergeCell ref="A59:E59"/>
    <mergeCell ref="G60:L60"/>
    <mergeCell ref="A60:E60"/>
    <mergeCell ref="F59:L59"/>
    <mergeCell ref="A216:L216"/>
    <mergeCell ref="A219:D219"/>
    <mergeCell ref="F211:F212"/>
    <mergeCell ref="F218:L218"/>
    <mergeCell ref="F128:F129"/>
    <mergeCell ref="C153:C156"/>
    <mergeCell ref="F153:F156"/>
    <mergeCell ref="A147:L147"/>
    <mergeCell ref="D144:L145"/>
    <mergeCell ref="A144:C145"/>
    <mergeCell ref="F135:F137"/>
    <mergeCell ref="F173:L173"/>
    <mergeCell ref="F181:L181"/>
    <mergeCell ref="F160:F161"/>
    <mergeCell ref="F157:L157"/>
    <mergeCell ref="E148:L148"/>
    <mergeCell ref="B150:L150"/>
    <mergeCell ref="A148:D149"/>
    <mergeCell ref="A166:D168"/>
    <mergeCell ref="E167:L168"/>
    <mergeCell ref="F169:F171"/>
    <mergeCell ref="C169:C171"/>
    <mergeCell ref="F162:F165"/>
    <mergeCell ref="F176:F177"/>
    <mergeCell ref="A6:L6"/>
    <mergeCell ref="F9:F10"/>
    <mergeCell ref="F250:F251"/>
    <mergeCell ref="A318:C320"/>
    <mergeCell ref="F226:L226"/>
    <mergeCell ref="D233:L233"/>
    <mergeCell ref="F221:F222"/>
    <mergeCell ref="F223:F224"/>
    <mergeCell ref="F236:F237"/>
    <mergeCell ref="A263:C264"/>
    <mergeCell ref="A271:C272"/>
    <mergeCell ref="F291:F292"/>
    <mergeCell ref="C259:C261"/>
    <mergeCell ref="D314:D315"/>
    <mergeCell ref="G314:G315"/>
    <mergeCell ref="H314:H315"/>
    <mergeCell ref="F320:L320"/>
    <mergeCell ref="J314:J315"/>
    <mergeCell ref="E319:L319"/>
    <mergeCell ref="F316:F317"/>
    <mergeCell ref="K314:K315"/>
    <mergeCell ref="F313:L313"/>
    <mergeCell ref="F314:F315"/>
    <mergeCell ref="I314:I315"/>
    <mergeCell ref="F111:F112"/>
    <mergeCell ref="F72:F73"/>
    <mergeCell ref="F88:L88"/>
    <mergeCell ref="A1:L1"/>
    <mergeCell ref="G21:L21"/>
    <mergeCell ref="A5:L5"/>
    <mergeCell ref="A42:L43"/>
    <mergeCell ref="C100:L100"/>
    <mergeCell ref="H65:L65"/>
    <mergeCell ref="F66:L66"/>
    <mergeCell ref="E82:L82"/>
    <mergeCell ref="A83:B83"/>
    <mergeCell ref="E14:L14"/>
    <mergeCell ref="B22:L22"/>
    <mergeCell ref="A29:C30"/>
    <mergeCell ref="E38:L39"/>
    <mergeCell ref="A45:L45"/>
    <mergeCell ref="F31:F32"/>
    <mergeCell ref="F33:F34"/>
    <mergeCell ref="G44:L44"/>
    <mergeCell ref="D29:L30"/>
    <mergeCell ref="F23:F24"/>
    <mergeCell ref="F17:F18"/>
    <mergeCell ref="F11:F12"/>
    <mergeCell ref="F15:F16"/>
    <mergeCell ref="A207:L207"/>
    <mergeCell ref="E149:L149"/>
    <mergeCell ref="C162:C165"/>
    <mergeCell ref="A184:L184"/>
    <mergeCell ref="F151:F152"/>
    <mergeCell ref="D210:L210"/>
    <mergeCell ref="F209:L209"/>
    <mergeCell ref="A208:C210"/>
    <mergeCell ref="C201:C205"/>
    <mergeCell ref="F201:F205"/>
    <mergeCell ref="A28:L28"/>
    <mergeCell ref="A37:L37"/>
    <mergeCell ref="A143:L143"/>
    <mergeCell ref="F159:L159"/>
    <mergeCell ref="E174:L174"/>
    <mergeCell ref="E114:L114"/>
    <mergeCell ref="E74:L74"/>
    <mergeCell ref="I87:L87"/>
    <mergeCell ref="G48:L48"/>
    <mergeCell ref="F19:F20"/>
    <mergeCell ref="B99:L99"/>
    <mergeCell ref="A114:D115"/>
    <mergeCell ref="E109:L109"/>
    <mergeCell ref="C293:C295"/>
    <mergeCell ref="H125:L125"/>
    <mergeCell ref="F219:L219"/>
    <mergeCell ref="C190:C194"/>
    <mergeCell ref="F190:F194"/>
    <mergeCell ref="E182:L182"/>
    <mergeCell ref="B183:L183"/>
    <mergeCell ref="H130:L130"/>
    <mergeCell ref="E131:L131"/>
    <mergeCell ref="C223:C224"/>
    <mergeCell ref="C220:L220"/>
    <mergeCell ref="C178:C180"/>
    <mergeCell ref="F178:F180"/>
    <mergeCell ref="F185:F186"/>
    <mergeCell ref="C187:C189"/>
    <mergeCell ref="F187:F189"/>
    <mergeCell ref="C198:C200"/>
    <mergeCell ref="F230:F231"/>
    <mergeCell ref="F228:F229"/>
    <mergeCell ref="F198:F200"/>
    <mergeCell ref="D208:L208"/>
    <mergeCell ref="C213:C214"/>
    <mergeCell ref="F213:F214"/>
    <mergeCell ref="A215:L215"/>
    <mergeCell ref="A297:C299"/>
    <mergeCell ref="A346:F346"/>
    <mergeCell ref="A339:K340"/>
    <mergeCell ref="A341:F341"/>
    <mergeCell ref="A342:F342"/>
    <mergeCell ref="A343:F343"/>
    <mergeCell ref="A344:F344"/>
    <mergeCell ref="A345:F345"/>
    <mergeCell ref="K316:K317"/>
    <mergeCell ref="J316:J317"/>
    <mergeCell ref="I316:I317"/>
    <mergeCell ref="H316:H317"/>
    <mergeCell ref="G316:G317"/>
    <mergeCell ref="K323:K324"/>
    <mergeCell ref="J323:J324"/>
    <mergeCell ref="I323:I324"/>
    <mergeCell ref="H323:H324"/>
    <mergeCell ref="G323:G324"/>
    <mergeCell ref="A314:A315"/>
    <mergeCell ref="C305:C309"/>
    <mergeCell ref="G321:G322"/>
    <mergeCell ref="F329:F330"/>
    <mergeCell ref="G329:G330"/>
    <mergeCell ref="D318:L318"/>
    <mergeCell ref="H331:H332"/>
    <mergeCell ref="G331:G332"/>
    <mergeCell ref="F331:F332"/>
    <mergeCell ref="E331:E332"/>
    <mergeCell ref="E316:E317"/>
    <mergeCell ref="E323:E324"/>
    <mergeCell ref="F323:F324"/>
    <mergeCell ref="F285:F287"/>
    <mergeCell ref="F290:L290"/>
    <mergeCell ref="F299:L299"/>
    <mergeCell ref="L316:L317"/>
    <mergeCell ref="L323:L324"/>
    <mergeCell ref="E289:L289"/>
    <mergeCell ref="H321:H322"/>
    <mergeCell ref="I321:I322"/>
    <mergeCell ref="J321:J322"/>
    <mergeCell ref="E314:E315"/>
    <mergeCell ref="E298:L298"/>
    <mergeCell ref="E329:E330"/>
    <mergeCell ref="I329:I330"/>
    <mergeCell ref="F293:F295"/>
    <mergeCell ref="E321:E322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5.125" style="0" customWidth="1"/>
    <col min="2" max="2" width="9.00390625" style="0" bestFit="1" customWidth="1"/>
    <col min="3" max="3" width="11.625" style="0" customWidth="1"/>
    <col min="4" max="4" width="12.375" style="0" bestFit="1" customWidth="1"/>
    <col min="5" max="5" width="15.875" style="0" customWidth="1"/>
    <col min="6" max="6" width="17.875" style="0" customWidth="1"/>
    <col min="7" max="7" width="7.375" style="0" customWidth="1"/>
    <col min="8" max="8" width="7.75390625" style="0" customWidth="1"/>
    <col min="9" max="9" width="7.125" style="0" customWidth="1"/>
    <col min="10" max="11" width="7.875" style="0" customWidth="1"/>
    <col min="12" max="12" width="8.625" style="0" customWidth="1"/>
  </cols>
  <sheetData>
    <row r="1" spans="1:12" ht="12.75">
      <c r="A1" s="781" t="s">
        <v>344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</row>
    <row r="2" spans="1:12" ht="11.25" customHeight="1" thickBot="1">
      <c r="A2" s="781"/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</row>
    <row r="3" spans="1:12" ht="54" customHeight="1" thickBot="1">
      <c r="A3" s="475" t="s">
        <v>277</v>
      </c>
      <c r="B3" s="476" t="s">
        <v>0</v>
      </c>
      <c r="C3" s="477" t="s">
        <v>475</v>
      </c>
      <c r="D3" s="476" t="s">
        <v>476</v>
      </c>
      <c r="E3" s="476" t="s">
        <v>195</v>
      </c>
      <c r="F3" s="476" t="s">
        <v>1</v>
      </c>
      <c r="G3" s="478" t="s">
        <v>397</v>
      </c>
      <c r="H3" s="479" t="s">
        <v>396</v>
      </c>
      <c r="I3" s="479" t="s">
        <v>395</v>
      </c>
      <c r="J3" s="479" t="s">
        <v>394</v>
      </c>
      <c r="K3" s="480" t="s">
        <v>393</v>
      </c>
      <c r="L3" s="481" t="s">
        <v>390</v>
      </c>
    </row>
    <row r="4" spans="1:12" ht="18.75" customHeight="1">
      <c r="A4" s="620" t="s">
        <v>478</v>
      </c>
      <c r="B4" s="773"/>
      <c r="C4" s="773"/>
      <c r="D4" s="630" t="s">
        <v>477</v>
      </c>
      <c r="E4" s="750"/>
      <c r="F4" s="750"/>
      <c r="G4" s="750"/>
      <c r="H4" s="750"/>
      <c r="I4" s="750"/>
      <c r="J4" s="750"/>
      <c r="K4" s="750"/>
      <c r="L4" s="751"/>
    </row>
    <row r="5" spans="1:12" ht="27" customHeight="1" thickBot="1">
      <c r="A5" s="774"/>
      <c r="B5" s="774"/>
      <c r="C5" s="774"/>
      <c r="D5" s="752"/>
      <c r="E5" s="752"/>
      <c r="F5" s="752"/>
      <c r="G5" s="752"/>
      <c r="H5" s="752"/>
      <c r="I5" s="752"/>
      <c r="J5" s="752"/>
      <c r="K5" s="752"/>
      <c r="L5" s="753"/>
    </row>
    <row r="6" spans="1:12" ht="24">
      <c r="A6" s="163" t="s">
        <v>246</v>
      </c>
      <c r="B6" s="94" t="s">
        <v>247</v>
      </c>
      <c r="C6" s="94" t="s">
        <v>98</v>
      </c>
      <c r="D6" s="94" t="s">
        <v>170</v>
      </c>
      <c r="E6" s="25">
        <v>4650060401840</v>
      </c>
      <c r="F6" s="486" t="s">
        <v>76</v>
      </c>
      <c r="G6" s="430">
        <f>K6-(K6*20/100)</f>
        <v>1056</v>
      </c>
      <c r="H6" s="431">
        <f>K6-(K6*0.15)</f>
        <v>1122</v>
      </c>
      <c r="I6" s="431">
        <f>K6-(K6*0.1)</f>
        <v>1188</v>
      </c>
      <c r="J6" s="431">
        <f>K6-(K6*0.05)</f>
        <v>1254</v>
      </c>
      <c r="K6" s="514">
        <v>1320</v>
      </c>
      <c r="L6" s="432">
        <f>K6*1.6</f>
        <v>2112</v>
      </c>
    </row>
    <row r="7" spans="1:12" ht="15.75" thickBot="1">
      <c r="A7" s="152" t="s">
        <v>441</v>
      </c>
      <c r="B7" s="131" t="s">
        <v>440</v>
      </c>
      <c r="C7" s="131" t="s">
        <v>98</v>
      </c>
      <c r="D7" s="131" t="s">
        <v>170</v>
      </c>
      <c r="E7" s="90"/>
      <c r="F7" s="487" t="s">
        <v>443</v>
      </c>
      <c r="G7" s="19">
        <f>K7-(K7*20/100)</f>
        <v>568</v>
      </c>
      <c r="H7" s="20">
        <f>K7-(K7*0.15)</f>
        <v>603.5</v>
      </c>
      <c r="I7" s="20">
        <f>K7-(K7*0.1)</f>
        <v>639</v>
      </c>
      <c r="J7" s="20">
        <f>K7-(K7*0.05)</f>
        <v>674.5</v>
      </c>
      <c r="K7" s="491">
        <v>710</v>
      </c>
      <c r="L7" s="401">
        <f>K7*1.6</f>
        <v>1136</v>
      </c>
    </row>
    <row r="8" spans="1:12" ht="15">
      <c r="A8" s="350"/>
      <c r="B8" s="351"/>
      <c r="C8" s="349"/>
      <c r="D8" s="349"/>
      <c r="E8" s="758" t="s">
        <v>480</v>
      </c>
      <c r="F8" s="758"/>
      <c r="G8" s="758"/>
      <c r="H8" s="758"/>
      <c r="I8" s="758"/>
      <c r="J8" s="758"/>
      <c r="K8" s="758"/>
      <c r="L8" s="759"/>
    </row>
    <row r="9" spans="1:12" ht="12.75">
      <c r="A9" s="775" t="s">
        <v>479</v>
      </c>
      <c r="B9" s="776"/>
      <c r="C9" s="776"/>
      <c r="D9" s="776"/>
      <c r="E9" s="760"/>
      <c r="F9" s="760"/>
      <c r="G9" s="760"/>
      <c r="H9" s="760"/>
      <c r="I9" s="760"/>
      <c r="J9" s="760"/>
      <c r="K9" s="760"/>
      <c r="L9" s="761"/>
    </row>
    <row r="10" spans="1:12" ht="49.5" customHeight="1" thickBot="1">
      <c r="A10" s="777"/>
      <c r="B10" s="778"/>
      <c r="C10" s="778"/>
      <c r="D10" s="778"/>
      <c r="E10" s="762"/>
      <c r="F10" s="762"/>
      <c r="G10" s="760"/>
      <c r="H10" s="760"/>
      <c r="I10" s="760"/>
      <c r="J10" s="760"/>
      <c r="K10" s="760"/>
      <c r="L10" s="761"/>
    </row>
    <row r="11" spans="1:12" ht="36.75" customHeight="1">
      <c r="A11" s="163" t="s">
        <v>248</v>
      </c>
      <c r="B11" s="94" t="s">
        <v>114</v>
      </c>
      <c r="C11" s="94">
        <v>0.2</v>
      </c>
      <c r="D11" s="94" t="s">
        <v>170</v>
      </c>
      <c r="E11" s="71">
        <v>4650060401727</v>
      </c>
      <c r="F11" s="244" t="s">
        <v>481</v>
      </c>
      <c r="G11" s="430">
        <f aca="true" t="shared" si="0" ref="G11:G18">K11-(K11*20/100)</f>
        <v>463.2</v>
      </c>
      <c r="H11" s="431">
        <f aca="true" t="shared" si="1" ref="H11:H18">K11-(K11*0.15)</f>
        <v>492.15</v>
      </c>
      <c r="I11" s="431">
        <f aca="true" t="shared" si="2" ref="I11:I18">K11-(K11*0.1)</f>
        <v>521.1</v>
      </c>
      <c r="J11" s="431">
        <f aca="true" t="shared" si="3" ref="J11:J18">K11-(K11*0.05)</f>
        <v>550.05</v>
      </c>
      <c r="K11" s="447">
        <v>579</v>
      </c>
      <c r="L11" s="432">
        <f>K11*1.6</f>
        <v>926.4000000000001</v>
      </c>
    </row>
    <row r="12" spans="1:12" ht="48.75" customHeight="1">
      <c r="A12" s="147" t="s">
        <v>249</v>
      </c>
      <c r="B12" s="89" t="s">
        <v>114</v>
      </c>
      <c r="C12" s="89">
        <v>0.35</v>
      </c>
      <c r="D12" s="89" t="s">
        <v>170</v>
      </c>
      <c r="E12" s="83">
        <v>4650060401734</v>
      </c>
      <c r="F12" s="245" t="s">
        <v>482</v>
      </c>
      <c r="G12" s="449">
        <f t="shared" si="0"/>
        <v>630.4</v>
      </c>
      <c r="H12" s="450">
        <f t="shared" si="1"/>
        <v>669.8</v>
      </c>
      <c r="I12" s="450">
        <f t="shared" si="2"/>
        <v>709.2</v>
      </c>
      <c r="J12" s="450">
        <f t="shared" si="3"/>
        <v>748.6</v>
      </c>
      <c r="K12" s="448">
        <v>788</v>
      </c>
      <c r="L12" s="451">
        <f aca="true" t="shared" si="4" ref="L12:L18">K12*1.6</f>
        <v>1260.8000000000002</v>
      </c>
    </row>
    <row r="13" spans="1:12" ht="24">
      <c r="A13" s="147" t="s">
        <v>250</v>
      </c>
      <c r="B13" s="89" t="s">
        <v>114</v>
      </c>
      <c r="C13" s="89">
        <v>0.5</v>
      </c>
      <c r="D13" s="89" t="s">
        <v>170</v>
      </c>
      <c r="E13" s="129">
        <v>4650060402267</v>
      </c>
      <c r="F13" s="245" t="s">
        <v>251</v>
      </c>
      <c r="G13" s="449">
        <f t="shared" si="0"/>
        <v>608</v>
      </c>
      <c r="H13" s="450">
        <f t="shared" si="1"/>
        <v>646</v>
      </c>
      <c r="I13" s="450">
        <f t="shared" si="2"/>
        <v>684</v>
      </c>
      <c r="J13" s="450">
        <f t="shared" si="3"/>
        <v>722</v>
      </c>
      <c r="K13" s="448">
        <v>760</v>
      </c>
      <c r="L13" s="451">
        <f t="shared" si="4"/>
        <v>1216</v>
      </c>
    </row>
    <row r="14" spans="1:12" ht="24.75" thickBot="1">
      <c r="A14" s="147" t="s">
        <v>252</v>
      </c>
      <c r="B14" s="89" t="s">
        <v>2</v>
      </c>
      <c r="C14" s="89">
        <v>0.6</v>
      </c>
      <c r="D14" s="89" t="s">
        <v>170</v>
      </c>
      <c r="E14" s="129">
        <v>4650060402328</v>
      </c>
      <c r="F14" s="245" t="s">
        <v>251</v>
      </c>
      <c r="G14" s="452">
        <f t="shared" si="0"/>
        <v>725.6</v>
      </c>
      <c r="H14" s="453">
        <f t="shared" si="1"/>
        <v>770.95</v>
      </c>
      <c r="I14" s="453">
        <f t="shared" si="2"/>
        <v>816.3</v>
      </c>
      <c r="J14" s="453">
        <f t="shared" si="3"/>
        <v>861.65</v>
      </c>
      <c r="K14" s="454">
        <v>907</v>
      </c>
      <c r="L14" s="455">
        <f t="shared" si="4"/>
        <v>1451.2</v>
      </c>
    </row>
    <row r="15" spans="1:12" ht="24">
      <c r="A15" s="147" t="s">
        <v>253</v>
      </c>
      <c r="B15" s="89" t="s">
        <v>247</v>
      </c>
      <c r="C15" s="89" t="s">
        <v>103</v>
      </c>
      <c r="D15" s="89" t="s">
        <v>170</v>
      </c>
      <c r="E15" s="129">
        <v>4650060402076</v>
      </c>
      <c r="F15" s="245" t="s">
        <v>79</v>
      </c>
      <c r="G15" s="430">
        <f t="shared" si="0"/>
        <v>1164</v>
      </c>
      <c r="H15" s="431">
        <f t="shared" si="1"/>
        <v>1236.75</v>
      </c>
      <c r="I15" s="431">
        <f t="shared" si="2"/>
        <v>1309.5</v>
      </c>
      <c r="J15" s="431">
        <f t="shared" si="3"/>
        <v>1382.25</v>
      </c>
      <c r="K15" s="447">
        <v>1455</v>
      </c>
      <c r="L15" s="432">
        <f t="shared" si="4"/>
        <v>2328</v>
      </c>
    </row>
    <row r="16" spans="1:12" ht="34.5" customHeight="1" thickBot="1">
      <c r="A16" s="147" t="s">
        <v>254</v>
      </c>
      <c r="B16" s="89" t="s">
        <v>255</v>
      </c>
      <c r="C16" s="89" t="s">
        <v>196</v>
      </c>
      <c r="D16" s="89" t="s">
        <v>170</v>
      </c>
      <c r="E16" s="29">
        <v>4650060401741</v>
      </c>
      <c r="F16" s="245" t="s">
        <v>483</v>
      </c>
      <c r="G16" s="433">
        <f t="shared" si="0"/>
        <v>1228</v>
      </c>
      <c r="H16" s="434">
        <f t="shared" si="1"/>
        <v>1304.75</v>
      </c>
      <c r="I16" s="434">
        <f t="shared" si="2"/>
        <v>1381.5</v>
      </c>
      <c r="J16" s="434">
        <f t="shared" si="3"/>
        <v>1458.25</v>
      </c>
      <c r="K16" s="456">
        <v>1535</v>
      </c>
      <c r="L16" s="435">
        <f t="shared" si="4"/>
        <v>2456</v>
      </c>
    </row>
    <row r="17" spans="1:12" ht="18" customHeight="1">
      <c r="A17" s="147" t="s">
        <v>256</v>
      </c>
      <c r="B17" s="89" t="s">
        <v>257</v>
      </c>
      <c r="C17" s="89" t="s">
        <v>103</v>
      </c>
      <c r="D17" s="89" t="s">
        <v>170</v>
      </c>
      <c r="E17" s="83">
        <v>4650060401758</v>
      </c>
      <c r="F17" s="245" t="s">
        <v>443</v>
      </c>
      <c r="G17" s="457">
        <f t="shared" si="0"/>
        <v>784</v>
      </c>
      <c r="H17" s="458">
        <f t="shared" si="1"/>
        <v>833</v>
      </c>
      <c r="I17" s="458">
        <f t="shared" si="2"/>
        <v>882</v>
      </c>
      <c r="J17" s="458">
        <f t="shared" si="3"/>
        <v>931</v>
      </c>
      <c r="K17" s="459">
        <v>980</v>
      </c>
      <c r="L17" s="460">
        <f t="shared" si="4"/>
        <v>1568</v>
      </c>
    </row>
    <row r="18" spans="1:16" ht="24" customHeight="1" thickBot="1">
      <c r="A18" s="147" t="s">
        <v>484</v>
      </c>
      <c r="B18" s="61" t="s">
        <v>440</v>
      </c>
      <c r="C18" s="89" t="s">
        <v>103</v>
      </c>
      <c r="D18" s="89" t="s">
        <v>170</v>
      </c>
      <c r="E18" s="29"/>
      <c r="F18" s="245" t="s">
        <v>443</v>
      </c>
      <c r="G18" s="433">
        <f t="shared" si="0"/>
        <v>600</v>
      </c>
      <c r="H18" s="434">
        <f t="shared" si="1"/>
        <v>637.5</v>
      </c>
      <c r="I18" s="434">
        <f t="shared" si="2"/>
        <v>675</v>
      </c>
      <c r="J18" s="434">
        <f t="shared" si="3"/>
        <v>712.5</v>
      </c>
      <c r="K18" s="456">
        <v>750</v>
      </c>
      <c r="L18" s="435">
        <f t="shared" si="4"/>
        <v>1200</v>
      </c>
      <c r="P18" s="439"/>
    </row>
    <row r="19" spans="1:12" ht="15">
      <c r="A19" s="461" t="s">
        <v>259</v>
      </c>
      <c r="B19" s="462"/>
      <c r="C19" s="463"/>
      <c r="D19" s="463"/>
      <c r="E19" s="763" t="s">
        <v>260</v>
      </c>
      <c r="F19" s="763"/>
      <c r="G19" s="764"/>
      <c r="H19" s="764"/>
      <c r="I19" s="764"/>
      <c r="J19" s="764"/>
      <c r="K19" s="764"/>
      <c r="L19" s="765"/>
    </row>
    <row r="20" spans="1:12" ht="18.75" customHeight="1" thickBot="1">
      <c r="A20" s="464"/>
      <c r="B20" s="465"/>
      <c r="C20" s="465"/>
      <c r="D20" s="465"/>
      <c r="E20" s="465"/>
      <c r="F20" s="767" t="s">
        <v>442</v>
      </c>
      <c r="G20" s="779"/>
      <c r="H20" s="779"/>
      <c r="I20" s="779"/>
      <c r="J20" s="779"/>
      <c r="K20" s="779"/>
      <c r="L20" s="780"/>
    </row>
    <row r="21" spans="1:12" ht="24">
      <c r="A21" s="163" t="s">
        <v>261</v>
      </c>
      <c r="B21" s="94" t="s">
        <v>247</v>
      </c>
      <c r="C21" s="94" t="s">
        <v>85</v>
      </c>
      <c r="D21" s="94" t="s">
        <v>170</v>
      </c>
      <c r="E21" s="25">
        <v>4650060401826</v>
      </c>
      <c r="F21" s="240" t="s">
        <v>76</v>
      </c>
      <c r="G21" s="11">
        <f>K21-(K21*20/100)</f>
        <v>1141.6</v>
      </c>
      <c r="H21" s="12">
        <f>K21-(K21*0.15)</f>
        <v>1212.95</v>
      </c>
      <c r="I21" s="12">
        <f>K21-(K21*0.1)</f>
        <v>1284.3</v>
      </c>
      <c r="J21" s="12">
        <f>K21-(K21*0.05)</f>
        <v>1355.65</v>
      </c>
      <c r="K21" s="488">
        <v>1427</v>
      </c>
      <c r="L21" s="489">
        <f>K21*1.6</f>
        <v>2283.2000000000003</v>
      </c>
    </row>
    <row r="22" spans="1:12" ht="15.75" thickBot="1">
      <c r="A22" s="152" t="s">
        <v>444</v>
      </c>
      <c r="B22" s="58" t="s">
        <v>440</v>
      </c>
      <c r="C22" s="131" t="s">
        <v>103</v>
      </c>
      <c r="D22" s="131" t="s">
        <v>170</v>
      </c>
      <c r="E22" s="90"/>
      <c r="F22" s="245" t="s">
        <v>443</v>
      </c>
      <c r="G22" s="19">
        <f>K22-(K22*20/100)</f>
        <v>600</v>
      </c>
      <c r="H22" s="20">
        <f>K22-(K22*0.15)</f>
        <v>637.5</v>
      </c>
      <c r="I22" s="20">
        <f>K22-(K22*0.1)</f>
        <v>675</v>
      </c>
      <c r="J22" s="20">
        <f>K22-(K22*0.05)</f>
        <v>712.5</v>
      </c>
      <c r="K22" s="352">
        <v>750</v>
      </c>
      <c r="L22" s="490">
        <f>K22*1.6</f>
        <v>1200</v>
      </c>
    </row>
    <row r="23" spans="1:12" ht="54" customHeight="1" thickBot="1">
      <c r="A23" s="475" t="s">
        <v>277</v>
      </c>
      <c r="B23" s="476" t="s">
        <v>0</v>
      </c>
      <c r="C23" s="477" t="s">
        <v>475</v>
      </c>
      <c r="D23" s="476" t="s">
        <v>476</v>
      </c>
      <c r="E23" s="476" t="s">
        <v>195</v>
      </c>
      <c r="F23" s="476" t="s">
        <v>1</v>
      </c>
      <c r="G23" s="478" t="s">
        <v>397</v>
      </c>
      <c r="H23" s="479" t="s">
        <v>396</v>
      </c>
      <c r="I23" s="479" t="s">
        <v>395</v>
      </c>
      <c r="J23" s="479" t="s">
        <v>394</v>
      </c>
      <c r="K23" s="480" t="s">
        <v>393</v>
      </c>
      <c r="L23" s="481" t="s">
        <v>390</v>
      </c>
    </row>
    <row r="24" spans="1:13" ht="15">
      <c r="A24" s="461"/>
      <c r="B24" s="462"/>
      <c r="C24" s="463"/>
      <c r="D24" s="463"/>
      <c r="E24" s="763" t="s">
        <v>262</v>
      </c>
      <c r="F24" s="763"/>
      <c r="G24" s="763"/>
      <c r="H24" s="763"/>
      <c r="I24" s="763"/>
      <c r="J24" s="763"/>
      <c r="K24" s="763"/>
      <c r="L24" s="766"/>
      <c r="M24" s="386"/>
    </row>
    <row r="25" spans="1:13" ht="15.75" thickBot="1">
      <c r="A25" s="464" t="s">
        <v>263</v>
      </c>
      <c r="B25" s="466"/>
      <c r="C25" s="467"/>
      <c r="D25" s="767" t="s">
        <v>264</v>
      </c>
      <c r="E25" s="767"/>
      <c r="F25" s="767"/>
      <c r="G25" s="767"/>
      <c r="H25" s="767"/>
      <c r="I25" s="767"/>
      <c r="J25" s="767"/>
      <c r="K25" s="767"/>
      <c r="L25" s="768"/>
      <c r="M25" s="386"/>
    </row>
    <row r="26" spans="1:12" ht="24.75" thickBot="1">
      <c r="A26" s="161" t="s">
        <v>265</v>
      </c>
      <c r="B26" s="375" t="s">
        <v>247</v>
      </c>
      <c r="C26" s="375" t="s">
        <v>85</v>
      </c>
      <c r="D26" s="375" t="s">
        <v>170</v>
      </c>
      <c r="E26" s="135">
        <v>4650060401833</v>
      </c>
      <c r="F26" s="241" t="s">
        <v>76</v>
      </c>
      <c r="G26" s="175">
        <f>K26-(K26*20/100)</f>
        <v>1980.8</v>
      </c>
      <c r="H26" s="42">
        <f>K26-(K26*0.15)</f>
        <v>2104.6</v>
      </c>
      <c r="I26" s="42">
        <f>K26-(K26*0.1)</f>
        <v>2228.4</v>
      </c>
      <c r="J26" s="42">
        <f>K26-(K26*0.05)</f>
        <v>2352.2</v>
      </c>
      <c r="K26" s="348">
        <v>2476</v>
      </c>
      <c r="L26" s="332">
        <f>K26*1.6</f>
        <v>3961.6000000000004</v>
      </c>
    </row>
    <row r="27" spans="1:12" ht="15">
      <c r="A27" s="468"/>
      <c r="B27" s="469"/>
      <c r="C27" s="470"/>
      <c r="D27" s="471"/>
      <c r="E27" s="471"/>
      <c r="F27" s="769" t="s">
        <v>266</v>
      </c>
      <c r="G27" s="769"/>
      <c r="H27" s="769"/>
      <c r="I27" s="769"/>
      <c r="J27" s="769"/>
      <c r="K27" s="769"/>
      <c r="L27" s="770"/>
    </row>
    <row r="28" spans="1:12" ht="20.25" customHeight="1" thickBot="1">
      <c r="A28" s="472" t="s">
        <v>267</v>
      </c>
      <c r="B28" s="473"/>
      <c r="C28" s="474"/>
      <c r="D28" s="782" t="s">
        <v>388</v>
      </c>
      <c r="E28" s="782"/>
      <c r="F28" s="782"/>
      <c r="G28" s="782"/>
      <c r="H28" s="782"/>
      <c r="I28" s="782"/>
      <c r="J28" s="782"/>
      <c r="K28" s="782"/>
      <c r="L28" s="783"/>
    </row>
    <row r="29" spans="1:12" ht="15">
      <c r="A29" s="146" t="s">
        <v>268</v>
      </c>
      <c r="B29" s="67" t="s">
        <v>114</v>
      </c>
      <c r="C29" s="67">
        <v>0.2</v>
      </c>
      <c r="D29" s="119" t="s">
        <v>170</v>
      </c>
      <c r="E29" s="76">
        <v>4650060402045</v>
      </c>
      <c r="F29" s="242" t="s">
        <v>269</v>
      </c>
      <c r="G29" s="430">
        <f>K29-(K29*20/100)</f>
        <v>2880</v>
      </c>
      <c r="H29" s="431">
        <f>K29-(K29*0.15)</f>
        <v>3060</v>
      </c>
      <c r="I29" s="431">
        <f>K29-(K29*0.1)</f>
        <v>3240</v>
      </c>
      <c r="J29" s="431">
        <f>K29-(K29*0.05)</f>
        <v>3420</v>
      </c>
      <c r="K29" s="447">
        <v>3600</v>
      </c>
      <c r="L29" s="432">
        <f>K29*1.6</f>
        <v>5760</v>
      </c>
    </row>
    <row r="30" spans="1:12" ht="24.75" thickBot="1">
      <c r="A30" s="149" t="s">
        <v>270</v>
      </c>
      <c r="B30" s="69" t="s">
        <v>247</v>
      </c>
      <c r="C30" s="69">
        <v>0.5</v>
      </c>
      <c r="D30" s="144" t="s">
        <v>170</v>
      </c>
      <c r="E30" s="18">
        <v>4650060402052</v>
      </c>
      <c r="F30" s="177" t="s">
        <v>76</v>
      </c>
      <c r="G30" s="433">
        <f>K30-(K30*20/100)</f>
        <v>6080</v>
      </c>
      <c r="H30" s="434">
        <f>K30-(K30*0.15)</f>
        <v>6460</v>
      </c>
      <c r="I30" s="434">
        <f>K30-(K30*0.1)</f>
        <v>6840</v>
      </c>
      <c r="J30" s="434">
        <f>K30-(K30*0.05)</f>
        <v>7220</v>
      </c>
      <c r="K30" s="456">
        <v>7600</v>
      </c>
      <c r="L30" s="435">
        <f>K30*1.6</f>
        <v>12160</v>
      </c>
    </row>
    <row r="31" spans="1:12" ht="19.5" customHeight="1">
      <c r="A31" s="771" t="s">
        <v>387</v>
      </c>
      <c r="B31" s="772"/>
      <c r="C31" s="772"/>
      <c r="D31" s="772"/>
      <c r="E31" s="748" t="s">
        <v>271</v>
      </c>
      <c r="F31" s="748"/>
      <c r="G31" s="748"/>
      <c r="H31" s="748"/>
      <c r="I31" s="748"/>
      <c r="J31" s="748"/>
      <c r="K31" s="748"/>
      <c r="L31" s="749"/>
    </row>
    <row r="32" spans="1:12" ht="12.75" customHeight="1" thickBot="1">
      <c r="A32" s="754" t="s">
        <v>389</v>
      </c>
      <c r="B32" s="755"/>
      <c r="C32" s="755"/>
      <c r="D32" s="755"/>
      <c r="E32" s="755"/>
      <c r="F32" s="755"/>
      <c r="G32" s="756"/>
      <c r="H32" s="756"/>
      <c r="I32" s="756"/>
      <c r="J32" s="756"/>
      <c r="K32" s="756"/>
      <c r="L32" s="757"/>
    </row>
    <row r="33" spans="1:12" ht="21" customHeight="1">
      <c r="A33" s="125" t="s">
        <v>272</v>
      </c>
      <c r="B33" s="94" t="s">
        <v>114</v>
      </c>
      <c r="C33" s="94">
        <v>0.1</v>
      </c>
      <c r="D33" s="94" t="s">
        <v>170</v>
      </c>
      <c r="E33" s="71">
        <v>4650060401819</v>
      </c>
      <c r="F33" s="376" t="s">
        <v>269</v>
      </c>
      <c r="G33" s="430">
        <f>K33-(K33*20/100)</f>
        <v>1270.4</v>
      </c>
      <c r="H33" s="431">
        <f>K33-(K33*0.15)</f>
        <v>1349.8</v>
      </c>
      <c r="I33" s="431">
        <f>K33-(K33*0.1)</f>
        <v>1429.2</v>
      </c>
      <c r="J33" s="431">
        <f>K33-(K33*0.05)</f>
        <v>1508.6</v>
      </c>
      <c r="K33" s="447">
        <v>1588</v>
      </c>
      <c r="L33" s="432">
        <f>K33*1.6</f>
        <v>2540.8</v>
      </c>
    </row>
    <row r="34" spans="1:12" ht="24.75" thickBot="1">
      <c r="A34" s="120" t="s">
        <v>273</v>
      </c>
      <c r="B34" s="131" t="s">
        <v>247</v>
      </c>
      <c r="C34" s="131">
        <v>0.21</v>
      </c>
      <c r="D34" s="131" t="s">
        <v>170</v>
      </c>
      <c r="E34" s="90">
        <v>4650060401857</v>
      </c>
      <c r="F34" s="377" t="s">
        <v>274</v>
      </c>
      <c r="G34" s="433">
        <f>K34-(K34*20/100)</f>
        <v>3617.6</v>
      </c>
      <c r="H34" s="434">
        <f>K34-(K34*0.15)</f>
        <v>3843.7</v>
      </c>
      <c r="I34" s="434">
        <f>K34-(K34*0.1)</f>
        <v>4069.8</v>
      </c>
      <c r="J34" s="434">
        <f>K34-(K34*0.05)</f>
        <v>4295.9</v>
      </c>
      <c r="K34" s="456">
        <v>4522</v>
      </c>
      <c r="L34" s="435">
        <f>K34*1.6</f>
        <v>7235.200000000001</v>
      </c>
    </row>
    <row r="36" spans="1:11" ht="15" customHeight="1">
      <c r="A36" s="785" t="s">
        <v>400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6"/>
    </row>
    <row r="37" spans="1:11" ht="12.75">
      <c r="A37" s="785"/>
      <c r="B37" s="785"/>
      <c r="C37" s="785"/>
      <c r="D37" s="785"/>
      <c r="E37" s="785"/>
      <c r="F37" s="785"/>
      <c r="G37" s="785"/>
      <c r="H37" s="785"/>
      <c r="I37" s="785"/>
      <c r="J37" s="785"/>
      <c r="K37" s="786"/>
    </row>
    <row r="38" spans="1:11" ht="12.75">
      <c r="A38" s="787" t="s">
        <v>402</v>
      </c>
      <c r="B38" s="787"/>
      <c r="C38" s="787"/>
      <c r="D38" s="787"/>
      <c r="E38" s="787"/>
      <c r="F38" s="787"/>
      <c r="G38" s="482"/>
      <c r="H38" s="482"/>
      <c r="I38" s="482"/>
      <c r="J38" s="482"/>
      <c r="K38" s="483">
        <v>0</v>
      </c>
    </row>
    <row r="39" spans="1:11" ht="12.75">
      <c r="A39" s="787" t="s">
        <v>403</v>
      </c>
      <c r="B39" s="787"/>
      <c r="C39" s="787"/>
      <c r="D39" s="787"/>
      <c r="E39" s="787"/>
      <c r="F39" s="787"/>
      <c r="G39" s="482"/>
      <c r="H39" s="482"/>
      <c r="I39" s="482"/>
      <c r="J39" s="482"/>
      <c r="K39" s="483">
        <v>0.05</v>
      </c>
    </row>
    <row r="40" spans="1:11" ht="12.75">
      <c r="A40" s="787" t="s">
        <v>404</v>
      </c>
      <c r="B40" s="787"/>
      <c r="C40" s="787"/>
      <c r="D40" s="787"/>
      <c r="E40" s="787"/>
      <c r="F40" s="787"/>
      <c r="G40" s="482"/>
      <c r="H40" s="482"/>
      <c r="I40" s="482"/>
      <c r="J40" s="482"/>
      <c r="K40" s="483">
        <v>0.1</v>
      </c>
    </row>
    <row r="41" spans="1:11" ht="12.75">
      <c r="A41" s="787" t="s">
        <v>405</v>
      </c>
      <c r="B41" s="787"/>
      <c r="C41" s="787"/>
      <c r="D41" s="787"/>
      <c r="E41" s="787"/>
      <c r="F41" s="787"/>
      <c r="G41" s="482"/>
      <c r="H41" s="482"/>
      <c r="I41" s="482"/>
      <c r="J41" s="482"/>
      <c r="K41" s="483">
        <v>0.15</v>
      </c>
    </row>
    <row r="42" spans="1:11" ht="12.75">
      <c r="A42" s="787" t="s">
        <v>406</v>
      </c>
      <c r="B42" s="787"/>
      <c r="C42" s="787"/>
      <c r="D42" s="787"/>
      <c r="E42" s="787"/>
      <c r="F42" s="787"/>
      <c r="G42" s="482"/>
      <c r="H42" s="482"/>
      <c r="I42" s="482"/>
      <c r="J42" s="482"/>
      <c r="K42" s="483">
        <v>0.2</v>
      </c>
    </row>
    <row r="43" spans="1:11" ht="24.75" customHeight="1" thickBot="1">
      <c r="A43" s="784" t="s">
        <v>401</v>
      </c>
      <c r="B43" s="784"/>
      <c r="C43" s="784"/>
      <c r="D43" s="784"/>
      <c r="E43" s="784"/>
      <c r="F43" s="784"/>
      <c r="G43" s="484"/>
      <c r="H43" s="484"/>
      <c r="I43" s="484"/>
      <c r="J43" s="484"/>
      <c r="K43" s="485"/>
    </row>
  </sheetData>
  <sheetProtection/>
  <mergeCells count="21">
    <mergeCell ref="A1:L2"/>
    <mergeCell ref="D28:L28"/>
    <mergeCell ref="A43:F43"/>
    <mergeCell ref="A36:K37"/>
    <mergeCell ref="A38:F38"/>
    <mergeCell ref="A39:F39"/>
    <mergeCell ref="A40:F40"/>
    <mergeCell ref="A41:F41"/>
    <mergeCell ref="A42:F42"/>
    <mergeCell ref="E31:L31"/>
    <mergeCell ref="D4:L5"/>
    <mergeCell ref="A32:L32"/>
    <mergeCell ref="E8:L10"/>
    <mergeCell ref="E19:L19"/>
    <mergeCell ref="E24:L24"/>
    <mergeCell ref="D25:L25"/>
    <mergeCell ref="F27:L27"/>
    <mergeCell ref="A31:D31"/>
    <mergeCell ref="A4:C5"/>
    <mergeCell ref="A9:D10"/>
    <mergeCell ref="F20:L20"/>
  </mergeCells>
  <printOptions/>
  <pageMargins left="0.7086614173228347" right="0.708661417322834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1</cp:lastModifiedBy>
  <cp:lastPrinted>2015-08-26T09:09:07Z</cp:lastPrinted>
  <dcterms:created xsi:type="dcterms:W3CDTF">2008-12-30T06:27:27Z</dcterms:created>
  <dcterms:modified xsi:type="dcterms:W3CDTF">2015-11-28T22:01:34Z</dcterms:modified>
  <cp:category/>
  <cp:version/>
  <cp:contentType/>
  <cp:contentStatus/>
</cp:coreProperties>
</file>