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закупка\Премонт Мембрана\"/>
    </mc:Choice>
  </mc:AlternateContent>
  <bookViews>
    <workbookView xWindow="0" yWindow="0" windowWidth="28800" windowHeight="1258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O43" i="1" l="1"/>
  <c r="P43" i="1" s="1"/>
  <c r="Q43" i="1" s="1"/>
  <c r="R43" i="1" s="1"/>
  <c r="S43" i="1" s="1"/>
  <c r="T43" i="1" s="1"/>
  <c r="U43" i="1" s="1"/>
  <c r="V43" i="1" s="1"/>
  <c r="W43" i="1" s="1"/>
  <c r="O41" i="1"/>
  <c r="P41" i="1" s="1"/>
  <c r="Q41" i="1" s="1"/>
  <c r="R41" i="1" s="1"/>
  <c r="S41" i="1" s="1"/>
  <c r="T41" i="1" s="1"/>
  <c r="U41" i="1" s="1"/>
  <c r="V41" i="1" s="1"/>
  <c r="W41" i="1" s="1"/>
  <c r="M40" i="1" l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K40" i="1"/>
  <c r="O38" i="1"/>
  <c r="P38" i="1" s="1"/>
  <c r="Q38" i="1" s="1"/>
  <c r="R38" i="1" s="1"/>
  <c r="S38" i="1" s="1"/>
  <c r="T38" i="1" s="1"/>
  <c r="U38" i="1" s="1"/>
  <c r="V38" i="1" s="1"/>
  <c r="W38" i="1" s="1"/>
  <c r="N38" i="1"/>
  <c r="L38" i="1"/>
  <c r="K38" i="1" s="1"/>
  <c r="M37" i="1" l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K37" i="1"/>
  <c r="L36" i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M35" i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K35" i="1"/>
  <c r="M34" i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K34" i="1"/>
  <c r="M33" i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K33" i="1"/>
  <c r="N32" i="1"/>
  <c r="O32" i="1" s="1"/>
  <c r="P32" i="1" s="1"/>
  <c r="Q32" i="1" s="1"/>
  <c r="R32" i="1" s="1"/>
  <c r="S32" i="1" s="1"/>
  <c r="T32" i="1" s="1"/>
  <c r="U32" i="1" s="1"/>
  <c r="V32" i="1" s="1"/>
  <c r="W32" i="1" s="1"/>
  <c r="L32" i="1"/>
  <c r="K32" i="1"/>
  <c r="M30" i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K30" i="1"/>
  <c r="N31" i="1"/>
  <c r="O31" i="1" s="1"/>
  <c r="P31" i="1" s="1"/>
  <c r="Q31" i="1" s="1"/>
  <c r="R31" i="1" s="1"/>
  <c r="S31" i="1" s="1"/>
  <c r="T31" i="1" s="1"/>
  <c r="U31" i="1" s="1"/>
  <c r="V31" i="1" s="1"/>
  <c r="W31" i="1" s="1"/>
  <c r="K31" i="1"/>
  <c r="N29" i="1"/>
  <c r="O29" i="1" s="1"/>
  <c r="P29" i="1" s="1"/>
  <c r="Q29" i="1" s="1"/>
  <c r="R29" i="1" s="1"/>
  <c r="S29" i="1" s="1"/>
  <c r="T29" i="1" s="1"/>
  <c r="U29" i="1" s="1"/>
  <c r="V29" i="1" s="1"/>
  <c r="W29" i="1" s="1"/>
  <c r="L29" i="1"/>
  <c r="K29" i="1" s="1"/>
  <c r="K36" i="1" l="1"/>
  <c r="Q27" i="1" l="1"/>
  <c r="R27" i="1" s="1"/>
  <c r="S27" i="1" s="1"/>
  <c r="Q26" i="1"/>
  <c r="R26" i="1" s="1"/>
  <c r="S26" i="1" s="1"/>
  <c r="Q28" i="1"/>
  <c r="R28" i="1" s="1"/>
  <c r="S28" i="1" s="1"/>
  <c r="M23" i="1"/>
  <c r="N23" i="1" s="1"/>
  <c r="O23" i="1" s="1"/>
  <c r="K23" i="1"/>
  <c r="M24" i="1"/>
  <c r="N24" i="1" s="1"/>
  <c r="O24" i="1" s="1"/>
  <c r="K24" i="1"/>
  <c r="M25" i="1"/>
  <c r="N25" i="1" s="1"/>
  <c r="O25" i="1" s="1"/>
  <c r="K25" i="1"/>
  <c r="O22" i="1"/>
  <c r="P22" i="1" s="1"/>
  <c r="Q22" i="1" s="1"/>
  <c r="R22" i="1" s="1"/>
  <c r="S22" i="1" s="1"/>
  <c r="M22" i="1"/>
  <c r="K22" i="1"/>
  <c r="N20" i="1"/>
  <c r="O20" i="1" s="1"/>
  <c r="P20" i="1" s="1"/>
  <c r="Q20" i="1" s="1"/>
  <c r="R20" i="1" s="1"/>
  <c r="S20" i="1" s="1"/>
  <c r="L20" i="1"/>
  <c r="K20" i="1" s="1"/>
  <c r="M19" i="1"/>
  <c r="N19" i="1" s="1"/>
  <c r="O19" i="1" s="1"/>
  <c r="P19" i="1" s="1"/>
  <c r="Q19" i="1" s="1"/>
  <c r="R19" i="1" s="1"/>
  <c r="S19" i="1" s="1"/>
  <c r="K19" i="1"/>
  <c r="O17" i="1"/>
  <c r="P17" i="1" s="1"/>
  <c r="Q17" i="1" s="1"/>
  <c r="R17" i="1" s="1"/>
  <c r="S17" i="1" s="1"/>
  <c r="N17" i="1"/>
  <c r="L17" i="1"/>
  <c r="K17" i="1" s="1"/>
  <c r="K15" i="1" l="1"/>
  <c r="J15" i="1" s="1"/>
  <c r="I15" i="1" s="1"/>
  <c r="H15" i="1" s="1"/>
  <c r="G15" i="1" s="1"/>
  <c r="K14" i="1" l="1"/>
  <c r="J14" i="1" s="1"/>
  <c r="I14" i="1" s="1"/>
  <c r="H14" i="1" s="1"/>
  <c r="G14" i="1" s="1"/>
  <c r="J13" i="1"/>
  <c r="K13" i="1" s="1"/>
  <c r="L13" i="1" s="1"/>
  <c r="H13" i="1"/>
  <c r="G13" i="1" s="1"/>
  <c r="K12" i="1"/>
  <c r="J12" i="1" s="1"/>
  <c r="I12" i="1" s="1"/>
  <c r="H12" i="1" s="1"/>
  <c r="G12" i="1" s="1"/>
  <c r="K11" i="1"/>
  <c r="J11" i="1" s="1"/>
  <c r="I11" i="1" s="1"/>
  <c r="H11" i="1" s="1"/>
  <c r="G11" i="1" s="1"/>
  <c r="K10" i="1"/>
  <c r="J10" i="1" s="1"/>
  <c r="I10" i="1" s="1"/>
  <c r="H10" i="1" s="1"/>
  <c r="G10" i="1" s="1"/>
  <c r="J9" i="1"/>
  <c r="K9" i="1" s="1"/>
  <c r="L9" i="1" s="1"/>
  <c r="H9" i="1"/>
  <c r="G9" i="1" s="1"/>
  <c r="K8" i="1"/>
  <c r="J8" i="1" s="1"/>
  <c r="I8" i="1" s="1"/>
  <c r="H8" i="1" s="1"/>
  <c r="G8" i="1" s="1"/>
</calcChain>
</file>

<file path=xl/sharedStrings.xml><?xml version="1.0" encoding="utf-8"?>
<sst xmlns="http://schemas.openxmlformats.org/spreadsheetml/2006/main" count="78" uniqueCount="18">
  <si>
    <t>Measurements</t>
  </si>
  <si>
    <t>years</t>
  </si>
  <si>
    <t>6m</t>
  </si>
  <si>
    <t>9m</t>
  </si>
  <si>
    <t>12m</t>
  </si>
  <si>
    <t>18m</t>
  </si>
  <si>
    <t>size</t>
  </si>
  <si>
    <t>Ширина по линии груди</t>
  </si>
  <si>
    <t>Общая длина комбенизона</t>
  </si>
  <si>
    <t>Длина комбенизона по боку от линии талии</t>
  </si>
  <si>
    <t>Длина рукава от плеча</t>
  </si>
  <si>
    <t>Длина рукава от точки основания шеи</t>
  </si>
  <si>
    <t>Длина изделия по спинке</t>
  </si>
  <si>
    <t xml:space="preserve">Ширина на уровне талии </t>
  </si>
  <si>
    <t>Ширина на уровне бёдер</t>
  </si>
  <si>
    <t>Длина  по боковому шву от линии талии(длина брюк по боковому шву от резинки)</t>
  </si>
  <si>
    <t>16302-16402</t>
  </si>
  <si>
    <t>16303-16403-16307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</si>
</sst>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1"/>
      <name val="Arial Cyr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top" wrapText="1"/>
    </xf>
    <xf numFmtId="0" fontId="7" fillId="3" borderId="9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top" wrapText="1"/>
    </xf>
    <xf numFmtId="164" fontId="9" fillId="3" borderId="13" xfId="0" applyNumberFormat="1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4859</xdr:colOff>
      <xdr:row>9</xdr:row>
      <xdr:rowOff>184669</xdr:rowOff>
    </xdr:from>
    <xdr:to>
      <xdr:col>10</xdr:col>
      <xdr:colOff>81059</xdr:colOff>
      <xdr:row>9</xdr:row>
      <xdr:rowOff>307715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148609" y="957631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9</xdr:row>
      <xdr:rowOff>184669</xdr:rowOff>
    </xdr:from>
    <xdr:to>
      <xdr:col>10</xdr:col>
      <xdr:colOff>81059</xdr:colOff>
      <xdr:row>9</xdr:row>
      <xdr:rowOff>287888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7148609" y="957631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10</xdr:row>
      <xdr:rowOff>0</xdr:rowOff>
    </xdr:from>
    <xdr:to>
      <xdr:col>9</xdr:col>
      <xdr:colOff>314325</xdr:colOff>
      <xdr:row>10</xdr:row>
      <xdr:rowOff>161925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6772275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161925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6534150" y="96012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9</xdr:row>
      <xdr:rowOff>184669</xdr:rowOff>
    </xdr:from>
    <xdr:to>
      <xdr:col>10</xdr:col>
      <xdr:colOff>81059</xdr:colOff>
      <xdr:row>9</xdr:row>
      <xdr:rowOff>307715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7148609" y="957631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9</xdr:row>
      <xdr:rowOff>184669</xdr:rowOff>
    </xdr:from>
    <xdr:to>
      <xdr:col>10</xdr:col>
      <xdr:colOff>81059</xdr:colOff>
      <xdr:row>9</xdr:row>
      <xdr:rowOff>287888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7148609" y="957631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307715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12473084" y="2042044"/>
          <a:ext cx="76200" cy="123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287888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12473084" y="2042044"/>
          <a:ext cx="76200" cy="103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12096750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11858625" y="20478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307715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12473084" y="2042044"/>
          <a:ext cx="76200" cy="123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287888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12473084" y="2042044"/>
          <a:ext cx="76200" cy="103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326765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6681884" y="925246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306938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6681884" y="925246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326765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6681884" y="925246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306938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6681884" y="925246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326765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6681884" y="925246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306938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6681884" y="925246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238125</xdr:colOff>
      <xdr:row>14</xdr:row>
      <xdr:rowOff>0</xdr:rowOff>
    </xdr:from>
    <xdr:to>
      <xdr:col>9</xdr:col>
      <xdr:colOff>314325</xdr:colOff>
      <xdr:row>14</xdr:row>
      <xdr:rowOff>161925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6305550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76200</xdr:colOff>
      <xdr:row>14</xdr:row>
      <xdr:rowOff>161925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6067425" y="92773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326765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6681884" y="9252469"/>
          <a:ext cx="76200" cy="142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4859</xdr:colOff>
      <xdr:row>13</xdr:row>
      <xdr:rowOff>184669</xdr:rowOff>
    </xdr:from>
    <xdr:to>
      <xdr:col>10</xdr:col>
      <xdr:colOff>81059</xdr:colOff>
      <xdr:row>13</xdr:row>
      <xdr:rowOff>306938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6681884" y="9252469"/>
          <a:ext cx="76200" cy="12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476250</xdr:rowOff>
    </xdr:from>
    <xdr:to>
      <xdr:col>2</xdr:col>
      <xdr:colOff>1190625</xdr:colOff>
      <xdr:row>22</xdr:row>
      <xdr:rowOff>115222</xdr:rowOff>
    </xdr:to>
    <xdr:pic>
      <xdr:nvPicPr>
        <xdr:cNvPr id="601" name="Рисунок 600" descr="мальчик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9695" b="55675"/>
        <a:stretch>
          <a:fillRect/>
        </a:stretch>
      </xdr:blipFill>
      <xdr:spPr>
        <a:xfrm>
          <a:off x="781050" y="8353425"/>
          <a:ext cx="1628775" cy="1944022"/>
        </a:xfrm>
        <a:prstGeom prst="rect">
          <a:avLst/>
        </a:prstGeom>
      </xdr:spPr>
    </xdr:pic>
    <xdr:clientData/>
  </xdr:twoCellAnchor>
  <xdr:twoCellAnchor editAs="oneCell">
    <xdr:from>
      <xdr:col>2</xdr:col>
      <xdr:colOff>48523</xdr:colOff>
      <xdr:row>22</xdr:row>
      <xdr:rowOff>47625</xdr:rowOff>
    </xdr:from>
    <xdr:to>
      <xdr:col>2</xdr:col>
      <xdr:colOff>771059</xdr:colOff>
      <xdr:row>25</xdr:row>
      <xdr:rowOff>19050</xdr:rowOff>
    </xdr:to>
    <xdr:pic>
      <xdr:nvPicPr>
        <xdr:cNvPr id="602" name="Рисунок 601" descr="брюки и комбезы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76033" b="50909"/>
        <a:stretch>
          <a:fillRect/>
        </a:stretch>
      </xdr:blipFill>
      <xdr:spPr>
        <a:xfrm flipH="1">
          <a:off x="1267723" y="10229850"/>
          <a:ext cx="722536" cy="200977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361951</xdr:colOff>
      <xdr:row>24</xdr:row>
      <xdr:rowOff>485776</xdr:rowOff>
    </xdr:from>
    <xdr:to>
      <xdr:col>1</xdr:col>
      <xdr:colOff>548863</xdr:colOff>
      <xdr:row>28</xdr:row>
      <xdr:rowOff>95251</xdr:rowOff>
    </xdr:to>
    <xdr:pic>
      <xdr:nvPicPr>
        <xdr:cNvPr id="603" name="Рисунок 602" descr="брюки и комбезы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0568" r="74714"/>
        <a:stretch>
          <a:fillRect/>
        </a:stretch>
      </xdr:blipFill>
      <xdr:spPr>
        <a:xfrm>
          <a:off x="361951" y="12096751"/>
          <a:ext cx="796512" cy="2114550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27</xdr:row>
      <xdr:rowOff>581025</xdr:rowOff>
    </xdr:from>
    <xdr:to>
      <xdr:col>2</xdr:col>
      <xdr:colOff>1555874</xdr:colOff>
      <xdr:row>31</xdr:row>
      <xdr:rowOff>133515</xdr:rowOff>
    </xdr:to>
    <xdr:pic>
      <xdr:nvPicPr>
        <xdr:cNvPr id="604" name="Рисунок 603" descr="Безымянный-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-1972" r="77398" b="49045"/>
        <a:stretch>
          <a:fillRect/>
        </a:stretch>
      </xdr:blipFill>
      <xdr:spPr>
        <a:xfrm>
          <a:off x="1304925" y="14087475"/>
          <a:ext cx="1470149" cy="196231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33</xdr:row>
      <xdr:rowOff>542004</xdr:rowOff>
    </xdr:from>
    <xdr:to>
      <xdr:col>2</xdr:col>
      <xdr:colOff>1225215</xdr:colOff>
      <xdr:row>36</xdr:row>
      <xdr:rowOff>590549</xdr:rowOff>
    </xdr:to>
    <xdr:pic>
      <xdr:nvPicPr>
        <xdr:cNvPr id="605" name="Рисунок 604" descr="Безымянный-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34563" r="78505" b="34290"/>
        <a:stretch>
          <a:fillRect/>
        </a:stretch>
      </xdr:blipFill>
      <xdr:spPr>
        <a:xfrm>
          <a:off x="990600" y="17534604"/>
          <a:ext cx="1453815" cy="178209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31</xdr:row>
      <xdr:rowOff>209549</xdr:rowOff>
    </xdr:from>
    <xdr:to>
      <xdr:col>2</xdr:col>
      <xdr:colOff>361950</xdr:colOff>
      <xdr:row>34</xdr:row>
      <xdr:rowOff>312954</xdr:rowOff>
    </xdr:to>
    <xdr:pic>
      <xdr:nvPicPr>
        <xdr:cNvPr id="606" name="Рисунок 605" descr="Безымянный-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49935" r="25400" b="49045"/>
        <a:stretch>
          <a:fillRect/>
        </a:stretch>
      </xdr:blipFill>
      <xdr:spPr>
        <a:xfrm>
          <a:off x="285750" y="16125824"/>
          <a:ext cx="1295400" cy="172265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37</xdr:row>
      <xdr:rowOff>76199</xdr:rowOff>
    </xdr:from>
    <xdr:to>
      <xdr:col>2</xdr:col>
      <xdr:colOff>1218501</xdr:colOff>
      <xdr:row>40</xdr:row>
      <xdr:rowOff>117474</xdr:rowOff>
    </xdr:to>
    <xdr:pic>
      <xdr:nvPicPr>
        <xdr:cNvPr id="607" name="Рисунок 606" descr="Безымянный-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r="50601"/>
        <a:stretch>
          <a:fillRect/>
        </a:stretch>
      </xdr:blipFill>
      <xdr:spPr>
        <a:xfrm>
          <a:off x="1009650" y="19411949"/>
          <a:ext cx="1428051" cy="192722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200026</xdr:colOff>
      <xdr:row>40</xdr:row>
      <xdr:rowOff>142875</xdr:rowOff>
    </xdr:from>
    <xdr:to>
      <xdr:col>2</xdr:col>
      <xdr:colOff>1123202</xdr:colOff>
      <xdr:row>46</xdr:row>
      <xdr:rowOff>0</xdr:rowOff>
    </xdr:to>
    <xdr:pic>
      <xdr:nvPicPr>
        <xdr:cNvPr id="608" name="Рисунок 607" descr="мальчик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45399" r="52008"/>
        <a:stretch>
          <a:fillRect/>
        </a:stretch>
      </xdr:blipFill>
      <xdr:spPr>
        <a:xfrm>
          <a:off x="809626" y="21364575"/>
          <a:ext cx="1532776" cy="23622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38100</xdr:rowOff>
    </xdr:from>
    <xdr:to>
      <xdr:col>2</xdr:col>
      <xdr:colOff>1714500</xdr:colOff>
      <xdr:row>15</xdr:row>
      <xdr:rowOff>285750</xdr:rowOff>
    </xdr:to>
    <xdr:grpSp>
      <xdr:nvGrpSpPr>
        <xdr:cNvPr id="614" name="Группа 613"/>
        <xdr:cNvGrpSpPr/>
      </xdr:nvGrpSpPr>
      <xdr:grpSpPr>
        <a:xfrm>
          <a:off x="0" y="4057650"/>
          <a:ext cx="2933700" cy="2409825"/>
          <a:chOff x="0" y="4057650"/>
          <a:chExt cx="2933700" cy="2409825"/>
        </a:xfrm>
      </xdr:grpSpPr>
      <xdr:pic>
        <xdr:nvPicPr>
          <xdr:cNvPr id="599" name="Рисунок 598" descr="комбенизон.jpg"/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rcRect b="19756"/>
          <a:stretch>
            <a:fillRect/>
          </a:stretch>
        </xdr:blipFill>
        <xdr:spPr>
          <a:xfrm>
            <a:off x="0" y="4057650"/>
            <a:ext cx="2899104" cy="2409825"/>
          </a:xfrm>
          <a:prstGeom prst="rect">
            <a:avLst/>
          </a:prstGeom>
        </xdr:spPr>
      </xdr:pic>
      <xdr:sp macro="" textlink="">
        <xdr:nvSpPr>
          <xdr:cNvPr id="609" name="Полилиния 608"/>
          <xdr:cNvSpPr/>
        </xdr:nvSpPr>
        <xdr:spPr>
          <a:xfrm>
            <a:off x="2457450" y="4572000"/>
            <a:ext cx="476250" cy="800100"/>
          </a:xfrm>
          <a:custGeom>
            <a:avLst/>
            <a:gdLst>
              <a:gd name="connsiteX0" fmla="*/ 0 w 552450"/>
              <a:gd name="connsiteY0" fmla="*/ 0 h 781050"/>
              <a:gd name="connsiteX1" fmla="*/ 190500 w 552450"/>
              <a:gd name="connsiteY1" fmla="*/ 104775 h 781050"/>
              <a:gd name="connsiteX2" fmla="*/ 381000 w 552450"/>
              <a:gd name="connsiteY2" fmla="*/ 314325 h 781050"/>
              <a:gd name="connsiteX3" fmla="*/ 552450 w 552450"/>
              <a:gd name="connsiteY3" fmla="*/ 781050 h 781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52450" h="781050">
                <a:moveTo>
                  <a:pt x="0" y="0"/>
                </a:moveTo>
                <a:cubicBezTo>
                  <a:pt x="63500" y="26194"/>
                  <a:pt x="127000" y="52388"/>
                  <a:pt x="190500" y="104775"/>
                </a:cubicBezTo>
                <a:cubicBezTo>
                  <a:pt x="254000" y="157162"/>
                  <a:pt x="320675" y="201613"/>
                  <a:pt x="381000" y="314325"/>
                </a:cubicBezTo>
                <a:cubicBezTo>
                  <a:pt x="441325" y="427038"/>
                  <a:pt x="496887" y="604044"/>
                  <a:pt x="552450" y="781050"/>
                </a:cubicBezTo>
              </a:path>
            </a:pathLst>
          </a:cu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10" name="TextBox 609"/>
          <xdr:cNvSpPr txBox="1"/>
        </xdr:nvSpPr>
        <xdr:spPr>
          <a:xfrm>
            <a:off x="2590800" y="4543425"/>
            <a:ext cx="25717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4</a:t>
            </a:r>
          </a:p>
        </xdr:txBody>
      </xdr:sp>
      <xdr:cxnSp macro="">
        <xdr:nvCxnSpPr>
          <xdr:cNvPr id="612" name="Прямая со стрелкой 611"/>
          <xdr:cNvCxnSpPr/>
        </xdr:nvCxnSpPr>
        <xdr:spPr>
          <a:xfrm>
            <a:off x="2381250" y="4638675"/>
            <a:ext cx="85725" cy="1647825"/>
          </a:xfrm>
          <a:prstGeom prst="straightConnector1">
            <a:avLst/>
          </a:prstGeom>
          <a:ln>
            <a:solidFill>
              <a:srgbClr val="FF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3" name="TextBox 612"/>
          <xdr:cNvSpPr txBox="1"/>
        </xdr:nvSpPr>
        <xdr:spPr>
          <a:xfrm>
            <a:off x="2228850" y="5400675"/>
            <a:ext cx="25717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2</a:t>
            </a:r>
          </a:p>
        </xdr:txBody>
      </xdr:sp>
    </xdr:grpSp>
    <xdr:clientData/>
  </xdr:twoCellAnchor>
  <xdr:twoCellAnchor>
    <xdr:from>
      <xdr:col>0</xdr:col>
      <xdr:colOff>400050</xdr:colOff>
      <xdr:row>7</xdr:row>
      <xdr:rowOff>193561</xdr:rowOff>
    </xdr:from>
    <xdr:to>
      <xdr:col>2</xdr:col>
      <xdr:colOff>1467309</xdr:colOff>
      <xdr:row>10</xdr:row>
      <xdr:rowOff>581024</xdr:rowOff>
    </xdr:to>
    <xdr:grpSp>
      <xdr:nvGrpSpPr>
        <xdr:cNvPr id="618" name="Группа 617"/>
        <xdr:cNvGrpSpPr/>
      </xdr:nvGrpSpPr>
      <xdr:grpSpPr>
        <a:xfrm>
          <a:off x="400050" y="1641361"/>
          <a:ext cx="2286459" cy="2159113"/>
          <a:chOff x="400050" y="1641361"/>
          <a:chExt cx="2286459" cy="2159113"/>
        </a:xfrm>
      </xdr:grpSpPr>
      <xdr:pic>
        <xdr:nvPicPr>
          <xdr:cNvPr id="598" name="Рисунок 597" descr="Безымянный-1.jpg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400050" y="1641361"/>
            <a:ext cx="2286459" cy="2159113"/>
          </a:xfrm>
          <a:prstGeom prst="rect">
            <a:avLst/>
          </a:prstGeom>
        </xdr:spPr>
      </xdr:pic>
      <xdr:cxnSp macro="">
        <xdr:nvCxnSpPr>
          <xdr:cNvPr id="615" name="Прямая со стрелкой 614"/>
          <xdr:cNvCxnSpPr/>
        </xdr:nvCxnSpPr>
        <xdr:spPr>
          <a:xfrm>
            <a:off x="2247900" y="2305050"/>
            <a:ext cx="38100" cy="1381125"/>
          </a:xfrm>
          <a:prstGeom prst="straightConnector1">
            <a:avLst/>
          </a:prstGeom>
          <a:ln>
            <a:solidFill>
              <a:srgbClr val="FF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7" name="TextBox 616"/>
          <xdr:cNvSpPr txBox="1"/>
        </xdr:nvSpPr>
        <xdr:spPr>
          <a:xfrm>
            <a:off x="2181225" y="2914650"/>
            <a:ext cx="25717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2</a:t>
            </a:r>
          </a:p>
        </xdr:txBody>
      </xdr:sp>
    </xdr:grpSp>
    <xdr:clientData/>
  </xdr:twoCellAnchor>
  <xdr:twoCellAnchor>
    <xdr:from>
      <xdr:col>2</xdr:col>
      <xdr:colOff>723900</xdr:colOff>
      <xdr:row>23</xdr:row>
      <xdr:rowOff>0</xdr:rowOff>
    </xdr:from>
    <xdr:to>
      <xdr:col>2</xdr:col>
      <xdr:colOff>790575</xdr:colOff>
      <xdr:row>24</xdr:row>
      <xdr:rowOff>476250</xdr:rowOff>
    </xdr:to>
    <xdr:sp macro="" textlink="">
      <xdr:nvSpPr>
        <xdr:cNvPr id="619" name="Полилиния 618"/>
        <xdr:cNvSpPr/>
      </xdr:nvSpPr>
      <xdr:spPr>
        <a:xfrm>
          <a:off x="1943100" y="10772775"/>
          <a:ext cx="66675" cy="1314450"/>
        </a:xfrm>
        <a:custGeom>
          <a:avLst/>
          <a:gdLst>
            <a:gd name="connsiteX0" fmla="*/ 0 w 66675"/>
            <a:gd name="connsiteY0" fmla="*/ 0 h 1314450"/>
            <a:gd name="connsiteX1" fmla="*/ 47625 w 66675"/>
            <a:gd name="connsiteY1" fmla="*/ 257175 h 1314450"/>
            <a:gd name="connsiteX2" fmla="*/ 66675 w 66675"/>
            <a:gd name="connsiteY2" fmla="*/ 1314450 h 1314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" h="1314450">
              <a:moveTo>
                <a:pt x="0" y="0"/>
              </a:moveTo>
              <a:cubicBezTo>
                <a:pt x="18256" y="19050"/>
                <a:pt x="36513" y="38100"/>
                <a:pt x="47625" y="257175"/>
              </a:cubicBezTo>
              <a:cubicBezTo>
                <a:pt x="58737" y="476250"/>
                <a:pt x="62706" y="895350"/>
                <a:pt x="66675" y="1314450"/>
              </a:cubicBezTo>
            </a:path>
          </a:pathLst>
        </a:cu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762000</xdr:colOff>
      <xdr:row>23</xdr:row>
      <xdr:rowOff>365011</xdr:rowOff>
    </xdr:from>
    <xdr:to>
      <xdr:col>2</xdr:col>
      <xdr:colOff>1019175</xdr:colOff>
      <xdr:row>23</xdr:row>
      <xdr:rowOff>603136</xdr:rowOff>
    </xdr:to>
    <xdr:sp macro="" textlink="">
      <xdr:nvSpPr>
        <xdr:cNvPr id="620" name="TextBox 619"/>
        <xdr:cNvSpPr txBox="1"/>
      </xdr:nvSpPr>
      <xdr:spPr>
        <a:xfrm>
          <a:off x="1981200" y="11137786"/>
          <a:ext cx="257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3</a:t>
          </a:r>
        </a:p>
      </xdr:txBody>
    </xdr:sp>
    <xdr:clientData/>
  </xdr:twoCellAnchor>
  <xdr:twoCellAnchor>
    <xdr:from>
      <xdr:col>1</xdr:col>
      <xdr:colOff>495300</xdr:colOff>
      <xdr:row>25</xdr:row>
      <xdr:rowOff>485775</xdr:rowOff>
    </xdr:from>
    <xdr:to>
      <xdr:col>1</xdr:col>
      <xdr:colOff>561975</xdr:colOff>
      <xdr:row>27</xdr:row>
      <xdr:rowOff>571500</xdr:rowOff>
    </xdr:to>
    <xdr:sp macro="" textlink="">
      <xdr:nvSpPr>
        <xdr:cNvPr id="621" name="Полилиния 620"/>
        <xdr:cNvSpPr/>
      </xdr:nvSpPr>
      <xdr:spPr>
        <a:xfrm>
          <a:off x="1104900" y="12706350"/>
          <a:ext cx="66675" cy="1371600"/>
        </a:xfrm>
        <a:custGeom>
          <a:avLst/>
          <a:gdLst>
            <a:gd name="connsiteX0" fmla="*/ 0 w 66675"/>
            <a:gd name="connsiteY0" fmla="*/ 0 h 1314450"/>
            <a:gd name="connsiteX1" fmla="*/ 47625 w 66675"/>
            <a:gd name="connsiteY1" fmla="*/ 257175 h 1314450"/>
            <a:gd name="connsiteX2" fmla="*/ 66675 w 66675"/>
            <a:gd name="connsiteY2" fmla="*/ 1314450 h 1314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" h="1314450">
              <a:moveTo>
                <a:pt x="0" y="0"/>
              </a:moveTo>
              <a:cubicBezTo>
                <a:pt x="18256" y="19050"/>
                <a:pt x="36513" y="38100"/>
                <a:pt x="47625" y="257175"/>
              </a:cubicBezTo>
              <a:cubicBezTo>
                <a:pt x="58737" y="476250"/>
                <a:pt x="62706" y="895350"/>
                <a:pt x="66675" y="1314450"/>
              </a:cubicBezTo>
            </a:path>
          </a:pathLst>
        </a:cu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533400</xdr:colOff>
      <xdr:row>26</xdr:row>
      <xdr:rowOff>155461</xdr:rowOff>
    </xdr:from>
    <xdr:to>
      <xdr:col>2</xdr:col>
      <xdr:colOff>180975</xdr:colOff>
      <xdr:row>26</xdr:row>
      <xdr:rowOff>393586</xdr:rowOff>
    </xdr:to>
    <xdr:sp macro="" textlink="">
      <xdr:nvSpPr>
        <xdr:cNvPr id="622" name="TextBox 621"/>
        <xdr:cNvSpPr txBox="1"/>
      </xdr:nvSpPr>
      <xdr:spPr>
        <a:xfrm>
          <a:off x="1143000" y="13071361"/>
          <a:ext cx="257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3</a:t>
          </a:r>
        </a:p>
      </xdr:txBody>
    </xdr:sp>
    <xdr:clientData/>
  </xdr:twoCellAnchor>
  <xdr:twoCellAnchor>
    <xdr:from>
      <xdr:col>2</xdr:col>
      <xdr:colOff>1123950</xdr:colOff>
      <xdr:row>8</xdr:row>
      <xdr:rowOff>400050</xdr:rowOff>
    </xdr:from>
    <xdr:to>
      <xdr:col>2</xdr:col>
      <xdr:colOff>1504950</xdr:colOff>
      <xdr:row>9</xdr:row>
      <xdr:rowOff>390525</xdr:rowOff>
    </xdr:to>
    <xdr:sp macro="" textlink="">
      <xdr:nvSpPr>
        <xdr:cNvPr id="623" name="Полилиния 622"/>
        <xdr:cNvSpPr/>
      </xdr:nvSpPr>
      <xdr:spPr>
        <a:xfrm>
          <a:off x="2343150" y="2324100"/>
          <a:ext cx="381000" cy="628650"/>
        </a:xfrm>
        <a:custGeom>
          <a:avLst/>
          <a:gdLst>
            <a:gd name="connsiteX0" fmla="*/ 0 w 381000"/>
            <a:gd name="connsiteY0" fmla="*/ 0 h 628650"/>
            <a:gd name="connsiteX1" fmla="*/ 200025 w 381000"/>
            <a:gd name="connsiteY1" fmla="*/ 180975 h 628650"/>
            <a:gd name="connsiteX2" fmla="*/ 381000 w 381000"/>
            <a:gd name="connsiteY2" fmla="*/ 62865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1000" h="628650">
              <a:moveTo>
                <a:pt x="0" y="0"/>
              </a:moveTo>
              <a:cubicBezTo>
                <a:pt x="68262" y="38100"/>
                <a:pt x="136525" y="76200"/>
                <a:pt x="200025" y="180975"/>
              </a:cubicBezTo>
              <a:cubicBezTo>
                <a:pt x="263525" y="285750"/>
                <a:pt x="322262" y="457200"/>
                <a:pt x="381000" y="628650"/>
              </a:cubicBezTo>
            </a:path>
          </a:pathLst>
        </a:cu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1285875</xdr:colOff>
      <xdr:row>8</xdr:row>
      <xdr:rowOff>428625</xdr:rowOff>
    </xdr:from>
    <xdr:to>
      <xdr:col>2</xdr:col>
      <xdr:colOff>1543050</xdr:colOff>
      <xdr:row>9</xdr:row>
      <xdr:rowOff>28575</xdr:rowOff>
    </xdr:to>
    <xdr:sp macro="" textlink="">
      <xdr:nvSpPr>
        <xdr:cNvPr id="624" name="TextBox 623"/>
        <xdr:cNvSpPr txBox="1"/>
      </xdr:nvSpPr>
      <xdr:spPr>
        <a:xfrm>
          <a:off x="2505075" y="2352675"/>
          <a:ext cx="257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4</a:t>
          </a:r>
        </a:p>
      </xdr:txBody>
    </xdr:sp>
    <xdr:clientData/>
  </xdr:twoCellAnchor>
  <xdr:twoCellAnchor>
    <xdr:from>
      <xdr:col>0</xdr:col>
      <xdr:colOff>0</xdr:colOff>
      <xdr:row>15</xdr:row>
      <xdr:rowOff>407694</xdr:rowOff>
    </xdr:from>
    <xdr:to>
      <xdr:col>2</xdr:col>
      <xdr:colOff>295275</xdr:colOff>
      <xdr:row>18</xdr:row>
      <xdr:rowOff>446391</xdr:rowOff>
    </xdr:to>
    <xdr:grpSp>
      <xdr:nvGrpSpPr>
        <xdr:cNvPr id="632" name="Группа 631"/>
        <xdr:cNvGrpSpPr/>
      </xdr:nvGrpSpPr>
      <xdr:grpSpPr>
        <a:xfrm>
          <a:off x="0" y="6589419"/>
          <a:ext cx="1514475" cy="1734147"/>
          <a:chOff x="942975" y="6608469"/>
          <a:chExt cx="1514475" cy="1734147"/>
        </a:xfrm>
      </xdr:grpSpPr>
      <xdr:pic>
        <xdr:nvPicPr>
          <xdr:cNvPr id="600" name="Рисунок 599" descr="Безымянный-1.jp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 l="23112" t="35962" r="61003" b="39618"/>
          <a:stretch>
            <a:fillRect/>
          </a:stretch>
        </xdr:blipFill>
        <xdr:spPr>
          <a:xfrm>
            <a:off x="942975" y="6608469"/>
            <a:ext cx="1333500" cy="1734147"/>
          </a:xfrm>
          <a:prstGeom prst="rect">
            <a:avLst/>
          </a:prstGeom>
        </xdr:spPr>
      </xdr:pic>
      <xdr:sp macro="" textlink="">
        <xdr:nvSpPr>
          <xdr:cNvPr id="625" name="Полилиния 624"/>
          <xdr:cNvSpPr/>
        </xdr:nvSpPr>
        <xdr:spPr>
          <a:xfrm>
            <a:off x="2028825" y="7296150"/>
            <a:ext cx="238125" cy="857250"/>
          </a:xfrm>
          <a:custGeom>
            <a:avLst/>
            <a:gdLst>
              <a:gd name="connsiteX0" fmla="*/ 0 w 238125"/>
              <a:gd name="connsiteY0" fmla="*/ 0 h 857250"/>
              <a:gd name="connsiteX1" fmla="*/ 152400 w 238125"/>
              <a:gd name="connsiteY1" fmla="*/ 219075 h 857250"/>
              <a:gd name="connsiteX2" fmla="*/ 228600 w 238125"/>
              <a:gd name="connsiteY2" fmla="*/ 561975 h 857250"/>
              <a:gd name="connsiteX3" fmla="*/ 209550 w 238125"/>
              <a:gd name="connsiteY3" fmla="*/ 857250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38125" h="857250">
                <a:moveTo>
                  <a:pt x="0" y="0"/>
                </a:moveTo>
                <a:cubicBezTo>
                  <a:pt x="57150" y="62706"/>
                  <a:pt x="114300" y="125413"/>
                  <a:pt x="152400" y="219075"/>
                </a:cubicBezTo>
                <a:cubicBezTo>
                  <a:pt x="190500" y="312737"/>
                  <a:pt x="219075" y="455613"/>
                  <a:pt x="228600" y="561975"/>
                </a:cubicBezTo>
                <a:cubicBezTo>
                  <a:pt x="238125" y="668337"/>
                  <a:pt x="223837" y="762793"/>
                  <a:pt x="209550" y="857250"/>
                </a:cubicBezTo>
              </a:path>
            </a:pathLst>
          </a:custGeom>
          <a:ln>
            <a:solidFill>
              <a:srgbClr val="FF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27" name="Прямая со стрелкой 626"/>
          <xdr:cNvCxnSpPr/>
        </xdr:nvCxnSpPr>
        <xdr:spPr>
          <a:xfrm>
            <a:off x="1238250" y="7677150"/>
            <a:ext cx="742950" cy="0"/>
          </a:xfrm>
          <a:prstGeom prst="straightConnector1">
            <a:avLst/>
          </a:prstGeom>
          <a:ln>
            <a:solidFill>
              <a:srgbClr val="FF0000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0" name="TextBox 629"/>
          <xdr:cNvSpPr txBox="1"/>
        </xdr:nvSpPr>
        <xdr:spPr>
          <a:xfrm>
            <a:off x="1390650" y="7639050"/>
            <a:ext cx="25717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1</a:t>
            </a:r>
          </a:p>
        </xdr:txBody>
      </xdr:sp>
      <xdr:sp macro="" textlink="">
        <xdr:nvSpPr>
          <xdr:cNvPr id="631" name="TextBox 630"/>
          <xdr:cNvSpPr txBox="1"/>
        </xdr:nvSpPr>
        <xdr:spPr>
          <a:xfrm>
            <a:off x="2200275" y="7467600"/>
            <a:ext cx="257175" cy="238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/>
              <a:t>3</a:t>
            </a:r>
          </a:p>
        </xdr:txBody>
      </xdr:sp>
    </xdr:grpSp>
    <xdr:clientData/>
  </xdr:twoCellAnchor>
  <xdr:twoCellAnchor editAs="oneCell">
    <xdr:from>
      <xdr:col>2</xdr:col>
      <xdr:colOff>419100</xdr:colOff>
      <xdr:row>15</xdr:row>
      <xdr:rowOff>476249</xdr:rowOff>
    </xdr:from>
    <xdr:to>
      <xdr:col>2</xdr:col>
      <xdr:colOff>1704305</xdr:colOff>
      <xdr:row>18</xdr:row>
      <xdr:rowOff>485774</xdr:rowOff>
    </xdr:to>
    <xdr:pic>
      <xdr:nvPicPr>
        <xdr:cNvPr id="633" name="Рисунок 632" descr="Безымянный-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41169" t="35962" r="43259" b="39618"/>
        <a:stretch>
          <a:fillRect/>
        </a:stretch>
      </xdr:blipFill>
      <xdr:spPr>
        <a:xfrm>
          <a:off x="1638300" y="6657974"/>
          <a:ext cx="1285205" cy="1704975"/>
        </a:xfrm>
        <a:prstGeom prst="rect">
          <a:avLst/>
        </a:prstGeom>
      </xdr:spPr>
    </xdr:pic>
    <xdr:clientData/>
  </xdr:twoCellAnchor>
  <xdr:twoCellAnchor>
    <xdr:from>
      <xdr:col>2</xdr:col>
      <xdr:colOff>1257300</xdr:colOff>
      <xdr:row>16</xdr:row>
      <xdr:rowOff>457200</xdr:rowOff>
    </xdr:from>
    <xdr:to>
      <xdr:col>2</xdr:col>
      <xdr:colOff>1276350</xdr:colOff>
      <xdr:row>18</xdr:row>
      <xdr:rowOff>457200</xdr:rowOff>
    </xdr:to>
    <xdr:cxnSp macro="">
      <xdr:nvCxnSpPr>
        <xdr:cNvPr id="635" name="Прямая со стрелкой 634"/>
        <xdr:cNvCxnSpPr/>
      </xdr:nvCxnSpPr>
      <xdr:spPr>
        <a:xfrm>
          <a:off x="2476500" y="7200900"/>
          <a:ext cx="19050" cy="1133475"/>
        </a:xfrm>
        <a:prstGeom prst="straightConnector1">
          <a:avLst/>
        </a:prstGeom>
        <a:ln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1076325</xdr:colOff>
      <xdr:row>17</xdr:row>
      <xdr:rowOff>236244</xdr:rowOff>
    </xdr:from>
    <xdr:to>
      <xdr:col>2</xdr:col>
      <xdr:colOff>1333500</xdr:colOff>
      <xdr:row>17</xdr:row>
      <xdr:rowOff>474369</xdr:rowOff>
    </xdr:to>
    <xdr:sp macro="" textlink="">
      <xdr:nvSpPr>
        <xdr:cNvPr id="636" name="TextBox 635"/>
        <xdr:cNvSpPr txBox="1"/>
      </xdr:nvSpPr>
      <xdr:spPr>
        <a:xfrm>
          <a:off x="2295525" y="7541919"/>
          <a:ext cx="257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W43"/>
  <sheetViews>
    <sheetView tabSelected="1" topLeftCell="G28" zoomScaleNormal="100" workbookViewId="0">
      <selection activeCell="AE31" sqref="AE31"/>
    </sheetView>
  </sheetViews>
  <sheetFormatPr defaultRowHeight="15" x14ac:dyDescent="0.25"/>
  <cols>
    <col min="3" max="3" width="25.85546875" customWidth="1"/>
    <col min="4" max="4" width="49.140625" customWidth="1"/>
    <col min="6" max="6" width="48" customWidth="1"/>
  </cols>
  <sheetData>
    <row r="3" spans="4:23" ht="15.75" thickBot="1" x14ac:dyDescent="0.3"/>
    <row r="4" spans="4:23" ht="15.75" thickTop="1" x14ac:dyDescent="0.25">
      <c r="E4" s="22" t="s">
        <v>0</v>
      </c>
      <c r="F4" s="23"/>
      <c r="G4" s="1" t="s">
        <v>1</v>
      </c>
      <c r="H4" s="1" t="s">
        <v>1</v>
      </c>
      <c r="I4" s="1" t="s">
        <v>1</v>
      </c>
      <c r="J4" s="2" t="s">
        <v>1</v>
      </c>
      <c r="K4" s="3" t="s">
        <v>1</v>
      </c>
      <c r="L4" s="3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1</v>
      </c>
      <c r="W4" s="2" t="s">
        <v>1</v>
      </c>
    </row>
    <row r="5" spans="4:23" ht="18.75" thickBot="1" x14ac:dyDescent="0.3">
      <c r="E5" s="24"/>
      <c r="F5" s="25"/>
      <c r="G5" s="4" t="s">
        <v>2</v>
      </c>
      <c r="H5" s="4" t="s">
        <v>3</v>
      </c>
      <c r="I5" s="5" t="s">
        <v>4</v>
      </c>
      <c r="J5" s="6" t="s">
        <v>5</v>
      </c>
      <c r="K5" s="7">
        <v>2</v>
      </c>
      <c r="L5" s="7">
        <v>3</v>
      </c>
      <c r="M5" s="7">
        <v>4</v>
      </c>
      <c r="N5" s="7">
        <v>5</v>
      </c>
      <c r="O5" s="7">
        <v>6</v>
      </c>
      <c r="P5" s="7">
        <v>7</v>
      </c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4:23" x14ac:dyDescent="0.25">
      <c r="E6" s="24"/>
      <c r="F6" s="25"/>
      <c r="G6" s="8" t="s">
        <v>6</v>
      </c>
      <c r="H6" s="8" t="s">
        <v>6</v>
      </c>
      <c r="I6" s="8" t="s">
        <v>6</v>
      </c>
      <c r="J6" s="9" t="s">
        <v>6</v>
      </c>
      <c r="K6" s="10" t="s">
        <v>6</v>
      </c>
      <c r="L6" s="10" t="s">
        <v>6</v>
      </c>
      <c r="M6" s="9" t="s">
        <v>6</v>
      </c>
      <c r="N6" s="9" t="s">
        <v>6</v>
      </c>
      <c r="O6" s="9" t="s">
        <v>6</v>
      </c>
      <c r="P6" s="9" t="s">
        <v>6</v>
      </c>
      <c r="Q6" s="9" t="s">
        <v>6</v>
      </c>
      <c r="R6" s="9" t="s">
        <v>6</v>
      </c>
      <c r="S6" s="9" t="s">
        <v>6</v>
      </c>
      <c r="T6" s="9" t="s">
        <v>6</v>
      </c>
      <c r="U6" s="9" t="s">
        <v>6</v>
      </c>
      <c r="V6" s="9" t="s">
        <v>6</v>
      </c>
      <c r="W6" s="9" t="s">
        <v>6</v>
      </c>
    </row>
    <row r="7" spans="4:23" ht="18.75" thickBot="1" x14ac:dyDescent="0.3">
      <c r="E7" s="24"/>
      <c r="F7" s="25"/>
      <c r="G7" s="4">
        <v>68</v>
      </c>
      <c r="H7" s="4">
        <v>74</v>
      </c>
      <c r="I7" s="11">
        <v>80</v>
      </c>
      <c r="J7" s="12">
        <v>86</v>
      </c>
      <c r="K7" s="13">
        <v>92</v>
      </c>
      <c r="L7" s="13">
        <v>98</v>
      </c>
      <c r="M7" s="12">
        <v>104</v>
      </c>
      <c r="N7" s="13">
        <v>110</v>
      </c>
      <c r="O7" s="13">
        <v>116</v>
      </c>
      <c r="P7" s="5">
        <v>122</v>
      </c>
      <c r="Q7" s="5">
        <v>128</v>
      </c>
      <c r="R7" s="5">
        <v>134</v>
      </c>
      <c r="S7" s="5">
        <v>140</v>
      </c>
      <c r="T7" s="5">
        <v>146</v>
      </c>
      <c r="U7" s="5">
        <v>152</v>
      </c>
      <c r="V7" s="5">
        <v>158</v>
      </c>
      <c r="W7" s="5">
        <v>164</v>
      </c>
    </row>
    <row r="8" spans="4:23" ht="37.5" customHeight="1" thickBot="1" x14ac:dyDescent="0.3">
      <c r="D8" s="26">
        <v>16301</v>
      </c>
      <c r="E8" s="16">
        <v>1</v>
      </c>
      <c r="F8" s="14" t="s">
        <v>7</v>
      </c>
      <c r="G8" s="15">
        <f t="shared" ref="G8:J8" si="0">H8-1</f>
        <v>33.5</v>
      </c>
      <c r="H8" s="15">
        <f t="shared" si="0"/>
        <v>34.5</v>
      </c>
      <c r="I8" s="15">
        <f t="shared" si="0"/>
        <v>35.5</v>
      </c>
      <c r="J8" s="15">
        <f t="shared" si="0"/>
        <v>36.5</v>
      </c>
      <c r="K8" s="15">
        <f>L8-1</f>
        <v>37.5</v>
      </c>
      <c r="L8" s="15">
        <v>38.5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4:23" ht="50.25" customHeight="1" thickBot="1" x14ac:dyDescent="0.3">
      <c r="D9" s="26"/>
      <c r="E9" s="16">
        <v>2</v>
      </c>
      <c r="F9" s="15" t="s">
        <v>8</v>
      </c>
      <c r="G9" s="15">
        <f>H9-5</f>
        <v>60</v>
      </c>
      <c r="H9" s="15">
        <f>I9-5.5</f>
        <v>65</v>
      </c>
      <c r="I9" s="15">
        <v>70.5</v>
      </c>
      <c r="J9" s="15">
        <f>I9+5.5</f>
        <v>76</v>
      </c>
      <c r="K9" s="15">
        <f>J9+5.5</f>
        <v>81.5</v>
      </c>
      <c r="L9" s="15">
        <f t="shared" ref="L9" si="1">K9+5.5</f>
        <v>87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4:23" ht="51.75" customHeight="1" thickBot="1" x14ac:dyDescent="0.3">
      <c r="D10" s="26"/>
      <c r="E10" s="16">
        <v>3</v>
      </c>
      <c r="F10" s="14" t="s">
        <v>9</v>
      </c>
      <c r="G10" s="15">
        <f t="shared" ref="G10:J10" si="2">H10-4</f>
        <v>39</v>
      </c>
      <c r="H10" s="15">
        <f t="shared" si="2"/>
        <v>43</v>
      </c>
      <c r="I10" s="15">
        <f t="shared" si="2"/>
        <v>47</v>
      </c>
      <c r="J10" s="15">
        <f t="shared" si="2"/>
        <v>51</v>
      </c>
      <c r="K10" s="15">
        <f>L10-4</f>
        <v>55</v>
      </c>
      <c r="L10" s="15">
        <v>59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4:23" ht="63" customHeight="1" thickBot="1" x14ac:dyDescent="0.3">
      <c r="D11" s="26"/>
      <c r="E11" s="16">
        <v>4</v>
      </c>
      <c r="F11" s="14" t="s">
        <v>10</v>
      </c>
      <c r="G11" s="15">
        <f t="shared" ref="G11:H11" si="3">H11-2</f>
        <v>27.5</v>
      </c>
      <c r="H11" s="15">
        <f t="shared" si="3"/>
        <v>29.5</v>
      </c>
      <c r="I11" s="15">
        <f>J11-2</f>
        <v>31.5</v>
      </c>
      <c r="J11" s="15">
        <f>K11-2.5</f>
        <v>33.5</v>
      </c>
      <c r="K11" s="15">
        <f>L11-2</f>
        <v>36</v>
      </c>
      <c r="L11" s="15">
        <v>38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4:23" ht="50.25" customHeight="1" thickBot="1" x14ac:dyDescent="0.3">
      <c r="D12" s="27">
        <v>16401</v>
      </c>
      <c r="E12" s="17">
        <v>1</v>
      </c>
      <c r="F12" s="14" t="s">
        <v>7</v>
      </c>
      <c r="G12" s="15">
        <f t="shared" ref="G12" si="4">H12-1</f>
        <v>33.5</v>
      </c>
      <c r="H12" s="15">
        <f t="shared" ref="H12" si="5">I12-1</f>
        <v>34.5</v>
      </c>
      <c r="I12" s="15">
        <f t="shared" ref="I12" si="6">J12-1</f>
        <v>35.5</v>
      </c>
      <c r="J12" s="15">
        <f t="shared" ref="J12" si="7">K12-1</f>
        <v>36.5</v>
      </c>
      <c r="K12" s="15">
        <f>L12-1</f>
        <v>37.5</v>
      </c>
      <c r="L12" s="15">
        <v>38.5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4:23" ht="44.25" customHeight="1" thickBot="1" x14ac:dyDescent="0.3">
      <c r="D13" s="27"/>
      <c r="E13" s="17">
        <v>2</v>
      </c>
      <c r="F13" s="15" t="s">
        <v>8</v>
      </c>
      <c r="G13" s="15">
        <f>H13-5</f>
        <v>60</v>
      </c>
      <c r="H13" s="15">
        <f>I13-5.5</f>
        <v>65</v>
      </c>
      <c r="I13" s="15">
        <v>70.5</v>
      </c>
      <c r="J13" s="15">
        <f>I13+5.5</f>
        <v>76</v>
      </c>
      <c r="K13" s="15">
        <f>J13+5.5</f>
        <v>81.5</v>
      </c>
      <c r="L13" s="15">
        <f t="shared" ref="L13" si="8">K13+5.5</f>
        <v>87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4:23" ht="39.75" customHeight="1" thickBot="1" x14ac:dyDescent="0.3">
      <c r="D14" s="27"/>
      <c r="E14" s="17">
        <v>3</v>
      </c>
      <c r="F14" s="14" t="s">
        <v>9</v>
      </c>
      <c r="G14" s="15">
        <f t="shared" ref="G14" si="9">H14-4</f>
        <v>39</v>
      </c>
      <c r="H14" s="15">
        <f t="shared" ref="H14" si="10">I14-4</f>
        <v>43</v>
      </c>
      <c r="I14" s="15">
        <f t="shared" ref="I14" si="11">J14-4</f>
        <v>47</v>
      </c>
      <c r="J14" s="15">
        <f t="shared" ref="J14" si="12">K14-4</f>
        <v>51</v>
      </c>
      <c r="K14" s="15">
        <f>L14-4</f>
        <v>55</v>
      </c>
      <c r="L14" s="15">
        <v>59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4:23" ht="36" customHeight="1" x14ac:dyDescent="0.25">
      <c r="D15" s="27"/>
      <c r="E15" s="17">
        <v>4</v>
      </c>
      <c r="F15" s="14" t="s">
        <v>11</v>
      </c>
      <c r="G15" s="15">
        <f t="shared" ref="G15:H15" si="13">H15-2</f>
        <v>27.5</v>
      </c>
      <c r="H15" s="15">
        <f t="shared" si="13"/>
        <v>29.5</v>
      </c>
      <c r="I15" s="15">
        <f>J15-2</f>
        <v>31.5</v>
      </c>
      <c r="J15" s="15">
        <f>K15-2.5</f>
        <v>33.5</v>
      </c>
      <c r="K15" s="15">
        <f>L15-2</f>
        <v>36</v>
      </c>
      <c r="L15" s="15">
        <v>38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4:23" ht="44.25" customHeight="1" thickBot="1" x14ac:dyDescent="0.3">
      <c r="D16" s="27"/>
      <c r="E16" s="18">
        <v>5</v>
      </c>
      <c r="F16" s="14" t="s">
        <v>10</v>
      </c>
      <c r="G16" s="15">
        <v>33</v>
      </c>
      <c r="H16" s="15">
        <v>35</v>
      </c>
      <c r="I16" s="15">
        <v>37.5</v>
      </c>
      <c r="J16" s="15">
        <v>39.5</v>
      </c>
      <c r="K16" s="15">
        <v>42.5</v>
      </c>
      <c r="L16" s="15">
        <v>44.5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4:23" ht="44.25" customHeight="1" thickBot="1" x14ac:dyDescent="0.3">
      <c r="D17" s="27">
        <v>16302</v>
      </c>
      <c r="E17" s="16">
        <v>1</v>
      </c>
      <c r="F17" s="14" t="s">
        <v>7</v>
      </c>
      <c r="G17" s="20"/>
      <c r="H17" s="20"/>
      <c r="I17" s="20"/>
      <c r="J17" s="20"/>
      <c r="K17" s="20">
        <f t="shared" ref="K17" si="14">L17-1</f>
        <v>37</v>
      </c>
      <c r="L17" s="20">
        <f>M17-1</f>
        <v>38</v>
      </c>
      <c r="M17" s="20">
        <v>39</v>
      </c>
      <c r="N17" s="20">
        <f>M17+1</f>
        <v>40</v>
      </c>
      <c r="O17" s="20">
        <f>N17+1</f>
        <v>41</v>
      </c>
      <c r="P17" s="20">
        <f>O17+1.5</f>
        <v>42.5</v>
      </c>
      <c r="Q17" s="20">
        <f>P17+1.5</f>
        <v>44</v>
      </c>
      <c r="R17" s="20">
        <f>Q17+1</f>
        <v>45</v>
      </c>
      <c r="S17" s="20">
        <f>R17+1.5</f>
        <v>46.5</v>
      </c>
      <c r="T17" s="21"/>
      <c r="U17" s="21"/>
      <c r="V17" s="21"/>
      <c r="W17" s="21"/>
    </row>
    <row r="18" spans="4:23" ht="45" customHeight="1" thickBot="1" x14ac:dyDescent="0.3">
      <c r="D18" s="27"/>
      <c r="E18" s="16">
        <v>2</v>
      </c>
      <c r="F18" s="19" t="s">
        <v>12</v>
      </c>
      <c r="G18" s="20"/>
      <c r="H18" s="20"/>
      <c r="I18" s="20"/>
      <c r="J18" s="20"/>
      <c r="K18" s="20">
        <v>47.5</v>
      </c>
      <c r="L18" s="20">
        <v>49</v>
      </c>
      <c r="M18" s="20">
        <v>50.5</v>
      </c>
      <c r="N18" s="20">
        <v>53</v>
      </c>
      <c r="O18" s="20">
        <v>54.5</v>
      </c>
      <c r="P18" s="20">
        <v>56.5</v>
      </c>
      <c r="Q18" s="20">
        <v>58.5</v>
      </c>
      <c r="R18" s="20">
        <v>60.5</v>
      </c>
      <c r="S18" s="20">
        <v>62</v>
      </c>
      <c r="T18" s="21"/>
      <c r="U18" s="21"/>
      <c r="V18" s="21"/>
      <c r="W18" s="21"/>
    </row>
    <row r="19" spans="4:23" ht="47.25" customHeight="1" thickBot="1" x14ac:dyDescent="0.3">
      <c r="D19" s="27"/>
      <c r="E19" s="16">
        <v>3</v>
      </c>
      <c r="F19" s="19" t="s">
        <v>10</v>
      </c>
      <c r="G19" s="20"/>
      <c r="H19" s="20"/>
      <c r="I19" s="20"/>
      <c r="J19" s="20"/>
      <c r="K19" s="20">
        <f>L19-2</f>
        <v>37</v>
      </c>
      <c r="L19" s="20">
        <v>39</v>
      </c>
      <c r="M19" s="20">
        <f>L19+2.5</f>
        <v>41.5</v>
      </c>
      <c r="N19" s="20">
        <f>M19+2</f>
        <v>43.5</v>
      </c>
      <c r="O19" s="20">
        <f>N19+2.5</f>
        <v>46</v>
      </c>
      <c r="P19" s="20">
        <f>O19+2</f>
        <v>48</v>
      </c>
      <c r="Q19" s="20">
        <f>P19+2.5</f>
        <v>50.5</v>
      </c>
      <c r="R19" s="20">
        <f>Q19+2.5</f>
        <v>53</v>
      </c>
      <c r="S19" s="20">
        <f>R19+2</f>
        <v>55</v>
      </c>
      <c r="T19" s="21"/>
      <c r="U19" s="21"/>
      <c r="V19" s="21"/>
      <c r="W19" s="21"/>
    </row>
    <row r="20" spans="4:23" ht="44.25" customHeight="1" thickBot="1" x14ac:dyDescent="0.3">
      <c r="D20" s="27">
        <v>16402</v>
      </c>
      <c r="E20" s="17">
        <v>1</v>
      </c>
      <c r="F20" s="14" t="s">
        <v>7</v>
      </c>
      <c r="G20" s="20"/>
      <c r="H20" s="20"/>
      <c r="I20" s="20"/>
      <c r="J20" s="20"/>
      <c r="K20" s="20">
        <f t="shared" ref="K20" si="15">L20-1</f>
        <v>37</v>
      </c>
      <c r="L20" s="20">
        <f>M20-1</f>
        <v>38</v>
      </c>
      <c r="M20" s="20">
        <v>39</v>
      </c>
      <c r="N20" s="20">
        <f>M20+1</f>
        <v>40</v>
      </c>
      <c r="O20" s="20">
        <f>N20+1</f>
        <v>41</v>
      </c>
      <c r="P20" s="20">
        <f>O20+1.5</f>
        <v>42.5</v>
      </c>
      <c r="Q20" s="20">
        <f>P20+1.5</f>
        <v>44</v>
      </c>
      <c r="R20" s="20">
        <f>Q20+1</f>
        <v>45</v>
      </c>
      <c r="S20" s="20">
        <f>R20+1.5</f>
        <v>46.5</v>
      </c>
      <c r="T20" s="21"/>
      <c r="U20" s="21"/>
      <c r="V20" s="21"/>
      <c r="W20" s="21"/>
    </row>
    <row r="21" spans="4:23" ht="46.5" customHeight="1" thickBot="1" x14ac:dyDescent="0.3">
      <c r="D21" s="27"/>
      <c r="E21" s="17">
        <v>2</v>
      </c>
      <c r="F21" s="19" t="s">
        <v>12</v>
      </c>
      <c r="G21" s="20"/>
      <c r="H21" s="20"/>
      <c r="I21" s="20"/>
      <c r="J21" s="20"/>
      <c r="K21" s="20">
        <v>46.5</v>
      </c>
      <c r="L21" s="20">
        <v>48</v>
      </c>
      <c r="M21" s="20">
        <v>49.5</v>
      </c>
      <c r="N21" s="20">
        <v>52</v>
      </c>
      <c r="O21" s="20">
        <v>53.5</v>
      </c>
      <c r="P21" s="20">
        <v>55.5</v>
      </c>
      <c r="Q21" s="20">
        <v>57.5</v>
      </c>
      <c r="R21" s="20">
        <v>59.5</v>
      </c>
      <c r="S21" s="20">
        <v>61</v>
      </c>
      <c r="T21" s="21"/>
      <c r="U21" s="21"/>
      <c r="V21" s="21"/>
      <c r="W21" s="21"/>
    </row>
    <row r="22" spans="4:23" ht="43.5" customHeight="1" thickBot="1" x14ac:dyDescent="0.3">
      <c r="D22" s="27"/>
      <c r="E22" s="17">
        <v>3</v>
      </c>
      <c r="F22" s="19" t="s">
        <v>10</v>
      </c>
      <c r="G22" s="20"/>
      <c r="H22" s="20"/>
      <c r="I22" s="20"/>
      <c r="J22" s="20"/>
      <c r="K22" s="20">
        <f>L22-2</f>
        <v>37</v>
      </c>
      <c r="L22" s="20">
        <v>39</v>
      </c>
      <c r="M22" s="20">
        <f>L22+2.5</f>
        <v>41.5</v>
      </c>
      <c r="N22" s="20">
        <v>43.5</v>
      </c>
      <c r="O22" s="20">
        <f>N22+2.5</f>
        <v>46</v>
      </c>
      <c r="P22" s="20">
        <f>O22+2</f>
        <v>48</v>
      </c>
      <c r="Q22" s="20">
        <f>P22+2.5</f>
        <v>50.5</v>
      </c>
      <c r="R22" s="20">
        <f>Q22+2.5</f>
        <v>53</v>
      </c>
      <c r="S22" s="20">
        <f>R22+2</f>
        <v>55</v>
      </c>
      <c r="T22" s="21"/>
      <c r="U22" s="21"/>
      <c r="V22" s="21"/>
      <c r="W22" s="21"/>
    </row>
    <row r="23" spans="4:23" ht="46.5" customHeight="1" thickBot="1" x14ac:dyDescent="0.3">
      <c r="D23" s="27" t="s">
        <v>16</v>
      </c>
      <c r="E23" s="16">
        <v>1</v>
      </c>
      <c r="F23" s="19" t="s">
        <v>13</v>
      </c>
      <c r="G23" s="20"/>
      <c r="H23" s="20"/>
      <c r="I23" s="20"/>
      <c r="J23" s="20"/>
      <c r="K23" s="21">
        <f>L23-1</f>
        <v>27</v>
      </c>
      <c r="L23" s="21">
        <v>28</v>
      </c>
      <c r="M23" s="21">
        <f>L23+1</f>
        <v>29</v>
      </c>
      <c r="N23" s="21">
        <f>M23+0.5</f>
        <v>29.5</v>
      </c>
      <c r="O23" s="21">
        <f>N23+1</f>
        <v>30.5</v>
      </c>
      <c r="P23" s="21"/>
      <c r="Q23" s="21"/>
      <c r="R23" s="21"/>
      <c r="S23" s="21"/>
      <c r="T23" s="21"/>
      <c r="U23" s="21"/>
      <c r="V23" s="21"/>
      <c r="W23" s="21"/>
    </row>
    <row r="24" spans="4:23" ht="66" customHeight="1" thickBot="1" x14ac:dyDescent="0.3">
      <c r="D24" s="27"/>
      <c r="E24" s="16">
        <v>2</v>
      </c>
      <c r="F24" s="19" t="s">
        <v>14</v>
      </c>
      <c r="G24" s="20"/>
      <c r="H24" s="20"/>
      <c r="I24" s="20"/>
      <c r="J24" s="20"/>
      <c r="K24" s="21">
        <f>L24-1</f>
        <v>36</v>
      </c>
      <c r="L24" s="21">
        <v>37</v>
      </c>
      <c r="M24" s="21">
        <f>L24+1</f>
        <v>38</v>
      </c>
      <c r="N24" s="21">
        <f>M24+1</f>
        <v>39</v>
      </c>
      <c r="O24" s="21">
        <f>N24+1</f>
        <v>40</v>
      </c>
      <c r="P24" s="21"/>
      <c r="Q24" s="21"/>
      <c r="R24" s="21"/>
      <c r="S24" s="21"/>
      <c r="T24" s="21"/>
      <c r="U24" s="21"/>
      <c r="V24" s="21"/>
      <c r="W24" s="21"/>
    </row>
    <row r="25" spans="4:23" ht="48" customHeight="1" thickBot="1" x14ac:dyDescent="0.3">
      <c r="D25" s="27"/>
      <c r="E25" s="16">
        <v>3</v>
      </c>
      <c r="F25" s="14" t="s">
        <v>15</v>
      </c>
      <c r="G25" s="20"/>
      <c r="H25" s="20"/>
      <c r="I25" s="20"/>
      <c r="J25" s="20"/>
      <c r="K25" s="21">
        <f>L25-4</f>
        <v>64</v>
      </c>
      <c r="L25" s="21">
        <v>68</v>
      </c>
      <c r="M25" s="21">
        <f t="shared" ref="M25:O25" si="16">L25+4</f>
        <v>72</v>
      </c>
      <c r="N25" s="21">
        <f t="shared" si="16"/>
        <v>76</v>
      </c>
      <c r="O25" s="21">
        <f t="shared" si="16"/>
        <v>80</v>
      </c>
      <c r="P25" s="21"/>
      <c r="Q25" s="21"/>
      <c r="R25" s="21"/>
      <c r="S25" s="21"/>
      <c r="T25" s="21"/>
      <c r="U25" s="21"/>
      <c r="V25" s="21"/>
      <c r="W25" s="21"/>
    </row>
    <row r="26" spans="4:23" ht="54.75" customHeight="1" thickBot="1" x14ac:dyDescent="0.3">
      <c r="D26" s="27" t="s">
        <v>16</v>
      </c>
      <c r="E26" s="17">
        <v>1</v>
      </c>
      <c r="F26" s="19" t="s">
        <v>13</v>
      </c>
      <c r="G26" s="20"/>
      <c r="H26" s="20"/>
      <c r="I26" s="20"/>
      <c r="J26" s="20"/>
      <c r="K26" s="21"/>
      <c r="L26" s="21"/>
      <c r="M26" s="21"/>
      <c r="N26" s="21"/>
      <c r="O26" s="21"/>
      <c r="P26" s="21">
        <v>29.5</v>
      </c>
      <c r="Q26" s="21">
        <f>P26+1</f>
        <v>30.5</v>
      </c>
      <c r="R26" s="21">
        <f>Q26+1</f>
        <v>31.5</v>
      </c>
      <c r="S26" s="21">
        <f>R26+1.5</f>
        <v>33</v>
      </c>
      <c r="T26" s="21"/>
      <c r="U26" s="21"/>
      <c r="V26" s="21"/>
      <c r="W26" s="21"/>
    </row>
    <row r="27" spans="4:23" ht="46.5" customHeight="1" thickBot="1" x14ac:dyDescent="0.3">
      <c r="D27" s="27"/>
      <c r="E27" s="17">
        <v>2</v>
      </c>
      <c r="F27" s="19" t="s">
        <v>14</v>
      </c>
      <c r="G27" s="20"/>
      <c r="H27" s="20"/>
      <c r="I27" s="20"/>
      <c r="J27" s="20"/>
      <c r="K27" s="21"/>
      <c r="L27" s="21"/>
      <c r="M27" s="21"/>
      <c r="N27" s="21"/>
      <c r="O27" s="21"/>
      <c r="P27" s="21">
        <v>41</v>
      </c>
      <c r="Q27" s="21">
        <f>P27+1.5</f>
        <v>42.5</v>
      </c>
      <c r="R27" s="21">
        <f>Q27+1</f>
        <v>43.5</v>
      </c>
      <c r="S27" s="21">
        <f>R27+1.5</f>
        <v>45</v>
      </c>
      <c r="T27" s="21"/>
      <c r="U27" s="21"/>
      <c r="V27" s="21"/>
      <c r="W27" s="21"/>
    </row>
    <row r="28" spans="4:23" ht="48" thickBot="1" x14ac:dyDescent="0.3">
      <c r="D28" s="27"/>
      <c r="E28" s="17">
        <v>3</v>
      </c>
      <c r="F28" s="14" t="s">
        <v>15</v>
      </c>
      <c r="G28" s="20"/>
      <c r="H28" s="20"/>
      <c r="I28" s="20"/>
      <c r="J28" s="20"/>
      <c r="K28" s="21"/>
      <c r="L28" s="21"/>
      <c r="M28" s="21"/>
      <c r="N28" s="21"/>
      <c r="O28" s="21"/>
      <c r="P28" s="21">
        <v>82</v>
      </c>
      <c r="Q28" s="21">
        <f t="shared" ref="Q28:S28" si="17">P28+4</f>
        <v>86</v>
      </c>
      <c r="R28" s="21">
        <f t="shared" si="17"/>
        <v>90</v>
      </c>
      <c r="S28" s="21">
        <f t="shared" si="17"/>
        <v>94</v>
      </c>
      <c r="T28" s="21"/>
      <c r="U28" s="21"/>
      <c r="V28" s="21"/>
      <c r="W28" s="21"/>
    </row>
    <row r="29" spans="4:23" ht="43.5" customHeight="1" thickBot="1" x14ac:dyDescent="0.3">
      <c r="D29" s="27">
        <v>16303</v>
      </c>
      <c r="E29" s="16">
        <v>1</v>
      </c>
      <c r="F29" s="14" t="s">
        <v>7</v>
      </c>
      <c r="G29" s="20"/>
      <c r="H29" s="20"/>
      <c r="I29" s="20"/>
      <c r="J29" s="20"/>
      <c r="K29" s="20">
        <f t="shared" ref="K29" si="18">L29-1</f>
        <v>35.5</v>
      </c>
      <c r="L29" s="20">
        <f>M29-1</f>
        <v>36.5</v>
      </c>
      <c r="M29" s="20">
        <v>37.5</v>
      </c>
      <c r="N29" s="20">
        <f>M29+1</f>
        <v>38.5</v>
      </c>
      <c r="O29" s="20">
        <f>N29+1</f>
        <v>39.5</v>
      </c>
      <c r="P29" s="20">
        <f>O29+1.5</f>
        <v>41</v>
      </c>
      <c r="Q29" s="20">
        <f>P29+1.5</f>
        <v>42.5</v>
      </c>
      <c r="R29" s="20">
        <f>Q29+1</f>
        <v>43.5</v>
      </c>
      <c r="S29" s="20">
        <f>R29+1.5</f>
        <v>45</v>
      </c>
      <c r="T29" s="20">
        <f>S29+1.5</f>
        <v>46.5</v>
      </c>
      <c r="U29" s="20">
        <f>T29+2</f>
        <v>48.5</v>
      </c>
      <c r="V29" s="20">
        <f>U29+1.5</f>
        <v>50</v>
      </c>
      <c r="W29" s="20">
        <f t="shared" ref="W29:W36" si="19">V29+2</f>
        <v>52</v>
      </c>
    </row>
    <row r="30" spans="4:23" ht="49.5" customHeight="1" thickBot="1" x14ac:dyDescent="0.3">
      <c r="D30" s="27"/>
      <c r="E30" s="16">
        <v>2</v>
      </c>
      <c r="F30" s="19" t="s">
        <v>12</v>
      </c>
      <c r="G30" s="20"/>
      <c r="H30" s="20"/>
      <c r="I30" s="20"/>
      <c r="J30" s="20"/>
      <c r="K30" s="20">
        <f>L30-1.5</f>
        <v>45</v>
      </c>
      <c r="L30" s="20">
        <v>46.5</v>
      </c>
      <c r="M30" s="20">
        <f>L30+1.5</f>
        <v>48</v>
      </c>
      <c r="N30" s="20">
        <f>M30+2</f>
        <v>50</v>
      </c>
      <c r="O30" s="20">
        <f t="shared" ref="O30" si="20">N30+1.5</f>
        <v>51.5</v>
      </c>
      <c r="P30" s="20">
        <f>O30+2</f>
        <v>53.5</v>
      </c>
      <c r="Q30" s="20">
        <f>P30+2</f>
        <v>55.5</v>
      </c>
      <c r="R30" s="20">
        <f>Q30+2</f>
        <v>57.5</v>
      </c>
      <c r="S30" s="20">
        <f>R30+1.5</f>
        <v>59</v>
      </c>
      <c r="T30" s="20">
        <f>S30+2</f>
        <v>61</v>
      </c>
      <c r="U30" s="20">
        <f>T30+2.5</f>
        <v>63.5</v>
      </c>
      <c r="V30" s="20">
        <f>U30+2</f>
        <v>65.5</v>
      </c>
      <c r="W30" s="20">
        <f t="shared" si="19"/>
        <v>67.5</v>
      </c>
    </row>
    <row r="31" spans="4:23" ht="48.75" customHeight="1" thickBot="1" x14ac:dyDescent="0.3">
      <c r="D31" s="27"/>
      <c r="E31" s="16">
        <v>3</v>
      </c>
      <c r="F31" s="19" t="s">
        <v>10</v>
      </c>
      <c r="G31" s="20"/>
      <c r="H31" s="20"/>
      <c r="I31" s="20"/>
      <c r="J31" s="20"/>
      <c r="K31" s="20">
        <f>L31-2</f>
        <v>36</v>
      </c>
      <c r="L31" s="20">
        <v>38</v>
      </c>
      <c r="M31" s="20">
        <v>41</v>
      </c>
      <c r="N31" s="20">
        <f>M31+2</f>
        <v>43</v>
      </c>
      <c r="O31" s="20">
        <f>N31+2.5</f>
        <v>45.5</v>
      </c>
      <c r="P31" s="20">
        <f>O31+2</f>
        <v>47.5</v>
      </c>
      <c r="Q31" s="20">
        <f>P31+2.5</f>
        <v>50</v>
      </c>
      <c r="R31" s="20">
        <f>Q31+2.5</f>
        <v>52.5</v>
      </c>
      <c r="S31" s="20">
        <f>R31+2</f>
        <v>54.5</v>
      </c>
      <c r="T31" s="20">
        <f>S31+2.5</f>
        <v>57</v>
      </c>
      <c r="U31" s="20">
        <f>T31+2.5</f>
        <v>59.5</v>
      </c>
      <c r="V31" s="20">
        <f>U31+2.5</f>
        <v>62</v>
      </c>
      <c r="W31" s="20">
        <f t="shared" si="19"/>
        <v>64</v>
      </c>
    </row>
    <row r="32" spans="4:23" ht="43.5" customHeight="1" thickBot="1" x14ac:dyDescent="0.3">
      <c r="D32" s="27">
        <v>16403</v>
      </c>
      <c r="E32" s="17">
        <v>1</v>
      </c>
      <c r="F32" s="14" t="s">
        <v>7</v>
      </c>
      <c r="G32" s="20"/>
      <c r="H32" s="20"/>
      <c r="I32" s="20"/>
      <c r="J32" s="20"/>
      <c r="K32" s="20">
        <f t="shared" ref="K32" si="21">L32-1</f>
        <v>35</v>
      </c>
      <c r="L32" s="20">
        <f>M32-1</f>
        <v>36</v>
      </c>
      <c r="M32" s="20">
        <v>37</v>
      </c>
      <c r="N32" s="20">
        <f>M32+1</f>
        <v>38</v>
      </c>
      <c r="O32" s="20">
        <f>N32+1</f>
        <v>39</v>
      </c>
      <c r="P32" s="20">
        <f>O32+1.5</f>
        <v>40.5</v>
      </c>
      <c r="Q32" s="20">
        <f>P32+1.5</f>
        <v>42</v>
      </c>
      <c r="R32" s="20">
        <f>Q32+1</f>
        <v>43</v>
      </c>
      <c r="S32" s="20">
        <f>R32+1.5</f>
        <v>44.5</v>
      </c>
      <c r="T32" s="20">
        <f>S32+1.5</f>
        <v>46</v>
      </c>
      <c r="U32" s="20">
        <f>T32+2</f>
        <v>48</v>
      </c>
      <c r="V32" s="20">
        <f>U32+1.5</f>
        <v>49.5</v>
      </c>
      <c r="W32" s="20">
        <f t="shared" si="19"/>
        <v>51.5</v>
      </c>
    </row>
    <row r="33" spans="4:23" ht="41.25" customHeight="1" thickBot="1" x14ac:dyDescent="0.3">
      <c r="D33" s="27"/>
      <c r="E33" s="17">
        <v>2</v>
      </c>
      <c r="F33" s="19" t="s">
        <v>12</v>
      </c>
      <c r="G33" s="20"/>
      <c r="H33" s="20"/>
      <c r="I33" s="20"/>
      <c r="J33" s="20"/>
      <c r="K33" s="20">
        <f>L33-1.5</f>
        <v>45</v>
      </c>
      <c r="L33" s="20">
        <v>46.5</v>
      </c>
      <c r="M33" s="20">
        <f>L33+1.5</f>
        <v>48</v>
      </c>
      <c r="N33" s="20">
        <f>M33+2</f>
        <v>50</v>
      </c>
      <c r="O33" s="20">
        <f t="shared" ref="O33" si="22">N33+1.5</f>
        <v>51.5</v>
      </c>
      <c r="P33" s="20">
        <f>O33+2</f>
        <v>53.5</v>
      </c>
      <c r="Q33" s="20">
        <f>P33+2</f>
        <v>55.5</v>
      </c>
      <c r="R33" s="20">
        <f>Q33+2</f>
        <v>57.5</v>
      </c>
      <c r="S33" s="20">
        <f>R33+1.5</f>
        <v>59</v>
      </c>
      <c r="T33" s="20">
        <f>S33+2</f>
        <v>61</v>
      </c>
      <c r="U33" s="20">
        <f>T33+2.5</f>
        <v>63.5</v>
      </c>
      <c r="V33" s="20">
        <f>U33+2</f>
        <v>65.5</v>
      </c>
      <c r="W33" s="20">
        <f t="shared" si="19"/>
        <v>67.5</v>
      </c>
    </row>
    <row r="34" spans="4:23" ht="42.75" customHeight="1" thickBot="1" x14ac:dyDescent="0.3">
      <c r="D34" s="27"/>
      <c r="E34" s="17">
        <v>3</v>
      </c>
      <c r="F34" s="19" t="s">
        <v>10</v>
      </c>
      <c r="G34" s="20"/>
      <c r="H34" s="20"/>
      <c r="I34" s="20"/>
      <c r="J34" s="20"/>
      <c r="K34" s="20">
        <f>L34-2</f>
        <v>35.5</v>
      </c>
      <c r="L34" s="20">
        <v>37.5</v>
      </c>
      <c r="M34" s="20">
        <f>L34+2.5</f>
        <v>40</v>
      </c>
      <c r="N34" s="20">
        <f>M34+2</f>
        <v>42</v>
      </c>
      <c r="O34" s="20">
        <f>N34+2.5</f>
        <v>44.5</v>
      </c>
      <c r="P34" s="20">
        <f>O34+2</f>
        <v>46.5</v>
      </c>
      <c r="Q34" s="20">
        <f>P34+2.5</f>
        <v>49</v>
      </c>
      <c r="R34" s="20">
        <f>Q34+2.5</f>
        <v>51.5</v>
      </c>
      <c r="S34" s="20">
        <f>R34+2</f>
        <v>53.5</v>
      </c>
      <c r="T34" s="20">
        <f>S34+2.5</f>
        <v>56</v>
      </c>
      <c r="U34" s="20">
        <f>T34+2.5</f>
        <v>58.5</v>
      </c>
      <c r="V34" s="20">
        <f>U34+2.5</f>
        <v>61</v>
      </c>
      <c r="W34" s="20">
        <f t="shared" si="19"/>
        <v>63</v>
      </c>
    </row>
    <row r="35" spans="4:23" ht="43.5" customHeight="1" thickBot="1" x14ac:dyDescent="0.3">
      <c r="D35" s="27" t="s">
        <v>17</v>
      </c>
      <c r="E35" s="16">
        <v>1</v>
      </c>
      <c r="F35" s="19" t="s">
        <v>13</v>
      </c>
      <c r="G35" s="20"/>
      <c r="H35" s="20"/>
      <c r="I35" s="20"/>
      <c r="J35" s="20"/>
      <c r="K35" s="21">
        <f>L35-1</f>
        <v>24</v>
      </c>
      <c r="L35" s="21">
        <v>25</v>
      </c>
      <c r="M35" s="21">
        <f>L35+1</f>
        <v>26</v>
      </c>
      <c r="N35" s="21">
        <f>M35+0.5</f>
        <v>26.5</v>
      </c>
      <c r="O35" s="21">
        <f>N35+1</f>
        <v>27.5</v>
      </c>
      <c r="P35" s="21">
        <f>O35+0.5</f>
        <v>28</v>
      </c>
      <c r="Q35" s="21">
        <f>P35+1</f>
        <v>29</v>
      </c>
      <c r="R35" s="21">
        <f>Q35+1</f>
        <v>30</v>
      </c>
      <c r="S35" s="21">
        <f>R35+1.5</f>
        <v>31.5</v>
      </c>
      <c r="T35" s="21">
        <f t="shared" ref="T35:U36" si="23">S35+1.5</f>
        <v>33</v>
      </c>
      <c r="U35" s="21">
        <f t="shared" si="23"/>
        <v>34.5</v>
      </c>
      <c r="V35" s="21">
        <f>U35+2</f>
        <v>36.5</v>
      </c>
      <c r="W35" s="21">
        <f t="shared" si="19"/>
        <v>38.5</v>
      </c>
    </row>
    <row r="36" spans="4:23" ht="50.25" customHeight="1" thickBot="1" x14ac:dyDescent="0.3">
      <c r="D36" s="27"/>
      <c r="E36" s="16">
        <v>2</v>
      </c>
      <c r="F36" s="19" t="s">
        <v>14</v>
      </c>
      <c r="G36" s="20"/>
      <c r="H36" s="20"/>
      <c r="I36" s="20"/>
      <c r="J36" s="20"/>
      <c r="K36" s="21">
        <f>L36-1</f>
        <v>35.5</v>
      </c>
      <c r="L36" s="21">
        <f>31+5.5</f>
        <v>36.5</v>
      </c>
      <c r="M36" s="21">
        <f>L36+1</f>
        <v>37.5</v>
      </c>
      <c r="N36" s="21">
        <f>M36+1</f>
        <v>38.5</v>
      </c>
      <c r="O36" s="21">
        <f>N36+1</f>
        <v>39.5</v>
      </c>
      <c r="P36" s="21">
        <f>O36+1</f>
        <v>40.5</v>
      </c>
      <c r="Q36" s="21">
        <f>P36+1.5</f>
        <v>42</v>
      </c>
      <c r="R36" s="21">
        <f>Q36+1</f>
        <v>43</v>
      </c>
      <c r="S36" s="21">
        <f>R36+1.5</f>
        <v>44.5</v>
      </c>
      <c r="T36" s="21">
        <f t="shared" si="23"/>
        <v>46</v>
      </c>
      <c r="U36" s="21">
        <f t="shared" si="23"/>
        <v>47.5</v>
      </c>
      <c r="V36" s="21">
        <f>U36+2</f>
        <v>49.5</v>
      </c>
      <c r="W36" s="21">
        <f t="shared" si="19"/>
        <v>51.5</v>
      </c>
    </row>
    <row r="37" spans="4:23" ht="48" thickBot="1" x14ac:dyDescent="0.3">
      <c r="D37" s="27"/>
      <c r="E37" s="16">
        <v>3</v>
      </c>
      <c r="F37" s="14" t="s">
        <v>15</v>
      </c>
      <c r="G37" s="20"/>
      <c r="H37" s="20"/>
      <c r="I37" s="20"/>
      <c r="J37" s="20"/>
      <c r="K37" s="21">
        <f>L37-4</f>
        <v>58</v>
      </c>
      <c r="L37" s="21">
        <v>62</v>
      </c>
      <c r="M37" s="21">
        <f t="shared" ref="M37:W37" si="24">L37+4</f>
        <v>66</v>
      </c>
      <c r="N37" s="21">
        <f t="shared" si="24"/>
        <v>70</v>
      </c>
      <c r="O37" s="21">
        <f t="shared" si="24"/>
        <v>74</v>
      </c>
      <c r="P37" s="21">
        <f t="shared" si="24"/>
        <v>78</v>
      </c>
      <c r="Q37" s="21">
        <f t="shared" si="24"/>
        <v>82</v>
      </c>
      <c r="R37" s="21">
        <f t="shared" si="24"/>
        <v>86</v>
      </c>
      <c r="S37" s="21">
        <f t="shared" si="24"/>
        <v>90</v>
      </c>
      <c r="T37" s="21">
        <f t="shared" si="24"/>
        <v>94</v>
      </c>
      <c r="U37" s="21">
        <f t="shared" si="24"/>
        <v>98</v>
      </c>
      <c r="V37" s="21">
        <f t="shared" si="24"/>
        <v>102</v>
      </c>
      <c r="W37" s="21">
        <f t="shared" si="24"/>
        <v>106</v>
      </c>
    </row>
    <row r="38" spans="4:23" ht="50.25" customHeight="1" thickBot="1" x14ac:dyDescent="0.3">
      <c r="D38" s="27">
        <v>16306</v>
      </c>
      <c r="E38" s="17">
        <v>1</v>
      </c>
      <c r="F38" s="14" t="s">
        <v>7</v>
      </c>
      <c r="G38" s="20"/>
      <c r="H38" s="20"/>
      <c r="I38" s="20"/>
      <c r="J38" s="20"/>
      <c r="K38" s="20">
        <f>L38-1</f>
        <v>35</v>
      </c>
      <c r="L38" s="20">
        <f>M38-1</f>
        <v>36</v>
      </c>
      <c r="M38" s="20">
        <v>37</v>
      </c>
      <c r="N38" s="20">
        <f>M38+1</f>
        <v>38</v>
      </c>
      <c r="O38" s="20">
        <f>N38+1</f>
        <v>39</v>
      </c>
      <c r="P38" s="20">
        <f>O38+1.5</f>
        <v>40.5</v>
      </c>
      <c r="Q38" s="20">
        <f>P38+1.5</f>
        <v>42</v>
      </c>
      <c r="R38" s="20">
        <f>Q38+1</f>
        <v>43</v>
      </c>
      <c r="S38" s="20">
        <f>R38+1.5</f>
        <v>44.5</v>
      </c>
      <c r="T38" s="20">
        <f>S38+1.5</f>
        <v>46</v>
      </c>
      <c r="U38" s="20">
        <f>T38+2</f>
        <v>48</v>
      </c>
      <c r="V38" s="20">
        <f>U38+1.5</f>
        <v>49.5</v>
      </c>
      <c r="W38" s="20">
        <f>V38+2</f>
        <v>51.5</v>
      </c>
    </row>
    <row r="39" spans="4:23" ht="48" customHeight="1" thickBot="1" x14ac:dyDescent="0.3">
      <c r="D39" s="27"/>
      <c r="E39" s="17">
        <v>2</v>
      </c>
      <c r="F39" s="19" t="s">
        <v>12</v>
      </c>
      <c r="G39" s="20"/>
      <c r="H39" s="20"/>
      <c r="I39" s="20"/>
      <c r="J39" s="20"/>
      <c r="K39" s="20">
        <v>56</v>
      </c>
      <c r="L39" s="20">
        <v>59</v>
      </c>
      <c r="M39" s="20">
        <v>62</v>
      </c>
      <c r="N39" s="20">
        <v>65.5</v>
      </c>
      <c r="O39" s="20">
        <v>68</v>
      </c>
      <c r="P39" s="20">
        <v>71</v>
      </c>
      <c r="Q39" s="20">
        <v>74.5</v>
      </c>
      <c r="R39" s="20">
        <v>78.5</v>
      </c>
      <c r="S39" s="20">
        <v>81.5</v>
      </c>
      <c r="T39" s="20">
        <v>84.5</v>
      </c>
      <c r="U39" s="20">
        <v>88.5</v>
      </c>
      <c r="V39" s="20">
        <v>91.5</v>
      </c>
      <c r="W39" s="20">
        <v>95</v>
      </c>
    </row>
    <row r="40" spans="4:23" ht="50.25" customHeight="1" thickBot="1" x14ac:dyDescent="0.3">
      <c r="D40" s="27"/>
      <c r="E40" s="17">
        <v>3</v>
      </c>
      <c r="F40" s="19" t="s">
        <v>10</v>
      </c>
      <c r="G40" s="20"/>
      <c r="H40" s="20"/>
      <c r="I40" s="20"/>
      <c r="J40" s="20"/>
      <c r="K40" s="20">
        <f>L40-2</f>
        <v>35.5</v>
      </c>
      <c r="L40" s="20">
        <v>37.5</v>
      </c>
      <c r="M40" s="20">
        <f>L40+2.5</f>
        <v>40</v>
      </c>
      <c r="N40" s="20">
        <f>M40+2</f>
        <v>42</v>
      </c>
      <c r="O40" s="20">
        <f>N40+2.5</f>
        <v>44.5</v>
      </c>
      <c r="P40" s="20">
        <f>O40+2</f>
        <v>46.5</v>
      </c>
      <c r="Q40" s="20">
        <f>P40+2.5</f>
        <v>49</v>
      </c>
      <c r="R40" s="20">
        <f>Q40+2.5</f>
        <v>51.5</v>
      </c>
      <c r="S40" s="20">
        <f>R40+2</f>
        <v>53.5</v>
      </c>
      <c r="T40" s="20">
        <f>S40+2.5</f>
        <v>56</v>
      </c>
      <c r="U40" s="20">
        <f>T40+2.5</f>
        <v>58.5</v>
      </c>
      <c r="V40" s="20">
        <f>U40+2.5</f>
        <v>61</v>
      </c>
      <c r="W40" s="20">
        <f>V40+2</f>
        <v>63</v>
      </c>
    </row>
    <row r="41" spans="4:23" ht="54" customHeight="1" thickBot="1" x14ac:dyDescent="0.3">
      <c r="D41" s="27">
        <v>16404</v>
      </c>
      <c r="E41" s="17">
        <v>1</v>
      </c>
      <c r="F41" s="14" t="s">
        <v>7</v>
      </c>
      <c r="G41" s="20"/>
      <c r="H41" s="20"/>
      <c r="I41" s="20"/>
      <c r="J41" s="20"/>
      <c r="K41" s="20"/>
      <c r="L41" s="20"/>
      <c r="M41" s="20"/>
      <c r="N41" s="20">
        <v>41</v>
      </c>
      <c r="O41" s="20">
        <f>N41+1</f>
        <v>42</v>
      </c>
      <c r="P41" s="20">
        <f>O41+1.5</f>
        <v>43.5</v>
      </c>
      <c r="Q41" s="20">
        <f>P41+1.5</f>
        <v>45</v>
      </c>
      <c r="R41" s="20">
        <f>Q41+1</f>
        <v>46</v>
      </c>
      <c r="S41" s="20">
        <f>R41+1.5</f>
        <v>47.5</v>
      </c>
      <c r="T41" s="20">
        <f>S41+1.5</f>
        <v>49</v>
      </c>
      <c r="U41" s="20">
        <f>T41+2</f>
        <v>51</v>
      </c>
      <c r="V41" s="20">
        <f>U41+1.5</f>
        <v>52.5</v>
      </c>
      <c r="W41" s="20">
        <f>V41+2</f>
        <v>54.5</v>
      </c>
    </row>
    <row r="42" spans="4:23" ht="52.5" customHeight="1" thickBot="1" x14ac:dyDescent="0.3">
      <c r="D42" s="27"/>
      <c r="E42" s="17">
        <v>2</v>
      </c>
      <c r="F42" s="19" t="s">
        <v>12</v>
      </c>
      <c r="G42" s="20"/>
      <c r="H42" s="20"/>
      <c r="I42" s="20"/>
      <c r="J42" s="20"/>
      <c r="K42" s="20"/>
      <c r="L42" s="20"/>
      <c r="M42" s="20"/>
      <c r="N42" s="20">
        <v>55</v>
      </c>
      <c r="O42" s="20">
        <v>57</v>
      </c>
      <c r="P42" s="20">
        <v>59</v>
      </c>
      <c r="Q42" s="20">
        <v>61.5</v>
      </c>
      <c r="R42" s="20">
        <v>63.5</v>
      </c>
      <c r="S42" s="20">
        <v>65.5</v>
      </c>
      <c r="T42" s="20">
        <v>68</v>
      </c>
      <c r="U42" s="20">
        <v>70.5</v>
      </c>
      <c r="V42" s="20">
        <v>72.5</v>
      </c>
      <c r="W42" s="20">
        <v>75</v>
      </c>
    </row>
    <row r="43" spans="4:23" ht="45.75" customHeight="1" x14ac:dyDescent="0.25">
      <c r="D43" s="27"/>
      <c r="E43" s="17">
        <v>3</v>
      </c>
      <c r="F43" s="19" t="s">
        <v>10</v>
      </c>
      <c r="G43" s="20"/>
      <c r="H43" s="20"/>
      <c r="I43" s="20"/>
      <c r="J43" s="20"/>
      <c r="K43" s="20"/>
      <c r="L43" s="20"/>
      <c r="M43" s="20"/>
      <c r="N43" s="20">
        <v>43.5</v>
      </c>
      <c r="O43" s="20">
        <f>N43+2.5</f>
        <v>46</v>
      </c>
      <c r="P43" s="20">
        <f>O43+2</f>
        <v>48</v>
      </c>
      <c r="Q43" s="20">
        <f>P43+2.5</f>
        <v>50.5</v>
      </c>
      <c r="R43" s="20">
        <f>Q43+2.5</f>
        <v>53</v>
      </c>
      <c r="S43" s="20">
        <f>R43+2</f>
        <v>55</v>
      </c>
      <c r="T43" s="20">
        <f>S43+2.5</f>
        <v>57.5</v>
      </c>
      <c r="U43" s="20">
        <f>T43+2.5</f>
        <v>60</v>
      </c>
      <c r="V43" s="20">
        <f>U43+2.5</f>
        <v>62.5</v>
      </c>
      <c r="W43" s="20">
        <f>V43+2</f>
        <v>64.5</v>
      </c>
    </row>
  </sheetData>
  <mergeCells count="12">
    <mergeCell ref="D41:D43"/>
    <mergeCell ref="D20:D22"/>
    <mergeCell ref="D23:D25"/>
    <mergeCell ref="D26:D28"/>
    <mergeCell ref="D29:D31"/>
    <mergeCell ref="D32:D34"/>
    <mergeCell ref="D35:D37"/>
    <mergeCell ref="E4:F7"/>
    <mergeCell ref="D8:D11"/>
    <mergeCell ref="D12:D16"/>
    <mergeCell ref="D17:D19"/>
    <mergeCell ref="D38:D4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Кожухова</dc:creator>
  <cp:lastModifiedBy>1</cp:lastModifiedBy>
  <dcterms:created xsi:type="dcterms:W3CDTF">2015-10-22T11:06:29Z</dcterms:created>
  <dcterms:modified xsi:type="dcterms:W3CDTF">2015-12-08T22:43:43Z</dcterms:modified>
</cp:coreProperties>
</file>