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anov\обменник\NEW каталоги\"/>
    </mc:Choice>
  </mc:AlternateContent>
  <bookViews>
    <workbookView xWindow="0" yWindow="0" windowWidth="20490" windowHeight="7755"/>
  </bookViews>
  <sheets>
    <sheet name="комплекты " sheetId="1" r:id="rId1"/>
    <sheet name="ТрусыБоксеры" sheetId="2" r:id="rId2"/>
    <sheet name="МайкиДжемпер" sheetId="3" r:id="rId3"/>
    <sheet name="итого" sheetId="4" r:id="rId4"/>
    <sheet name="размеры" sheetId="5" r:id="rId5"/>
  </sheets>
  <calcPr calcId="152511"/>
</workbook>
</file>

<file path=xl/calcChain.xml><?xml version="1.0" encoding="utf-8"?>
<calcChain xmlns="http://schemas.openxmlformats.org/spreadsheetml/2006/main">
  <c r="F24" i="2" l="1"/>
  <c r="F23" i="2"/>
  <c r="F22" i="2"/>
  <c r="F21" i="2"/>
  <c r="F18" i="2"/>
  <c r="F17" i="2"/>
  <c r="F16" i="2"/>
  <c r="F15" i="2"/>
  <c r="C37" i="2"/>
  <c r="C38" i="2"/>
  <c r="F82" i="1"/>
  <c r="F81" i="1"/>
  <c r="F80" i="1"/>
  <c r="F79" i="1"/>
  <c r="F78" i="1"/>
  <c r="F72" i="1"/>
  <c r="F71" i="1"/>
  <c r="F74" i="1"/>
  <c r="F73" i="1"/>
  <c r="F70" i="1"/>
  <c r="F66" i="1" l="1"/>
  <c r="F65" i="1"/>
  <c r="C23" i="3" l="1"/>
  <c r="C24" i="3"/>
  <c r="C25" i="3"/>
  <c r="C7" i="4" l="1"/>
  <c r="F19" i="3"/>
  <c r="F15" i="3"/>
  <c r="F11" i="3"/>
  <c r="D24" i="3" s="1"/>
  <c r="F7" i="3"/>
  <c r="F3" i="3"/>
  <c r="D23" i="3" s="1"/>
  <c r="C6" i="4"/>
  <c r="F29" i="2"/>
  <c r="F30" i="2"/>
  <c r="F31" i="2"/>
  <c r="F6" i="2"/>
  <c r="F5" i="2"/>
  <c r="F4" i="2"/>
  <c r="F3" i="2"/>
  <c r="F28" i="2"/>
  <c r="F12" i="2"/>
  <c r="F11" i="2"/>
  <c r="F10" i="2"/>
  <c r="C89" i="1"/>
  <c r="F43" i="1"/>
  <c r="F35" i="1"/>
  <c r="F26" i="1"/>
  <c r="F59" i="1"/>
  <c r="F60" i="1"/>
  <c r="F61" i="1"/>
  <c r="F58" i="1"/>
  <c r="F39" i="1"/>
  <c r="F22" i="1"/>
  <c r="F6" i="1"/>
  <c r="F5" i="1"/>
  <c r="F4" i="1"/>
  <c r="F3" i="1"/>
  <c r="F18" i="1"/>
  <c r="F17" i="1"/>
  <c r="F11" i="1"/>
  <c r="F12" i="1"/>
  <c r="F13" i="1"/>
  <c r="F10" i="1"/>
  <c r="F54" i="1"/>
  <c r="F53" i="1"/>
  <c r="F48" i="1"/>
  <c r="F49" i="1"/>
  <c r="F47" i="1"/>
  <c r="D37" i="2" l="1"/>
  <c r="D38" i="2"/>
  <c r="D25" i="3"/>
  <c r="C5" i="4"/>
  <c r="C8" i="4" s="1"/>
  <c r="D89" i="1"/>
  <c r="E23" i="3"/>
  <c r="B7" i="4" s="1"/>
  <c r="D88" i="1"/>
  <c r="E37" i="2" l="1"/>
  <c r="B6" i="4" s="1"/>
  <c r="E88" i="1"/>
  <c r="B5" i="4"/>
  <c r="B8" i="4" l="1"/>
</calcChain>
</file>

<file path=xl/sharedStrings.xml><?xml version="1.0" encoding="utf-8"?>
<sst xmlns="http://schemas.openxmlformats.org/spreadsheetml/2006/main" count="268" uniqueCount="103">
  <si>
    <t>менеджер Наталья Юнг                        т (383) 311-06-53,    +7-913-711-62-59</t>
  </si>
  <si>
    <t xml:space="preserve">
Адрес: 630048, г. Новосибирск, ул. Немировича-Данченко, д. 135В
ИНН 5403350705
КПП 540301001
ОГРН 1135476131636
Р/с 40702810401090000454
НОВОСИБИРСКИЙ ФИЛИАЛ ПАО "МДМ БАНК" Г. НОВОСИБИРСК
БИК 045004775
</t>
  </si>
  <si>
    <t>цвет</t>
  </si>
  <si>
    <t>КРАТНО 4</t>
  </si>
  <si>
    <t>ЦЕНА ОПТ</t>
  </si>
  <si>
    <t>СУММА</t>
  </si>
  <si>
    <t>РРЦ</t>
  </si>
  <si>
    <t>зеленый</t>
  </si>
  <si>
    <t>желтый</t>
  </si>
  <si>
    <t xml:space="preserve">белый </t>
  </si>
  <si>
    <t>голубой</t>
  </si>
  <si>
    <t>синий</t>
  </si>
  <si>
    <t>Итого</t>
  </si>
  <si>
    <t>количество</t>
  </si>
  <si>
    <t xml:space="preserve">сумма </t>
  </si>
  <si>
    <t xml:space="preserve">общая сумма </t>
  </si>
  <si>
    <t>серый</t>
  </si>
  <si>
    <t>коричневый</t>
  </si>
  <si>
    <t xml:space="preserve">майка + боксеры </t>
  </si>
  <si>
    <t xml:space="preserve">майка + трусы </t>
  </si>
  <si>
    <t>серый / полоска</t>
  </si>
  <si>
    <t>голубой / полоска</t>
  </si>
  <si>
    <t>синий / полоска</t>
  </si>
  <si>
    <t>коричневый / полоска</t>
  </si>
  <si>
    <t xml:space="preserve">серый </t>
  </si>
  <si>
    <t>темно синий</t>
  </si>
  <si>
    <t>майка + боксеры               100% х/б                                          размер  28-34</t>
  </si>
  <si>
    <t>темно серый / полоска</t>
  </si>
  <si>
    <t xml:space="preserve">боксеры </t>
  </si>
  <si>
    <t xml:space="preserve"> трусы </t>
  </si>
  <si>
    <t>Майка без рукавов            100% х/б                                      размер  28-34</t>
  </si>
  <si>
    <t>Футболка                        Интерлок 100% х/б                                          размер  36-42</t>
  </si>
  <si>
    <t>Футболка для мальчиков   арт. ФД102</t>
  </si>
  <si>
    <t>Футболка                        Интерлок 100% х/б                                          размер  28-34</t>
  </si>
  <si>
    <t xml:space="preserve">Джемпер для мальчиков арт ФД 403 </t>
  </si>
  <si>
    <t>Джемпер с начесом утепленный                       100% х/б                                          размер  28-34</t>
  </si>
  <si>
    <t>камуфляж</t>
  </si>
  <si>
    <t>Джемпер                       100% х/б                                          размер  28-34</t>
  </si>
  <si>
    <t xml:space="preserve">Майка без рукавов     арт ММ 101     </t>
  </si>
  <si>
    <t xml:space="preserve">Джемпер для мальчиков арт ФД 303 </t>
  </si>
  <si>
    <t>майка</t>
  </si>
  <si>
    <t>майка с коротким рукавом</t>
  </si>
  <si>
    <t>джемпер</t>
  </si>
  <si>
    <t>менеджер Наталья Юнг                                              т (383) 311-06-53,    +7-913-711-62-59</t>
  </si>
  <si>
    <t>категория</t>
  </si>
  <si>
    <t>сумма ОПТ</t>
  </si>
  <si>
    <t>кол-во</t>
  </si>
  <si>
    <t>ИТОГО</t>
  </si>
  <si>
    <t>Комплекты</t>
  </si>
  <si>
    <t>МайкиДжемперы</t>
  </si>
  <si>
    <t>маркировка</t>
  </si>
  <si>
    <t xml:space="preserve">рост </t>
  </si>
  <si>
    <t>62-74</t>
  </si>
  <si>
    <t>74-80</t>
  </si>
  <si>
    <t>80-98</t>
  </si>
  <si>
    <t>98-104</t>
  </si>
  <si>
    <t>104-116</t>
  </si>
  <si>
    <t>116-128</t>
  </si>
  <si>
    <t>128-134</t>
  </si>
  <si>
    <t>134-146</t>
  </si>
  <si>
    <t>146-158</t>
  </si>
  <si>
    <t>158-164</t>
  </si>
  <si>
    <t>164-169</t>
  </si>
  <si>
    <t>ТрусыБоксеры</t>
  </si>
  <si>
    <t>майка + боксеры                         Интерлок 95 % х/б      +   5   лайкра                                     размер  26-32</t>
  </si>
  <si>
    <t>КРАТНО 5</t>
  </si>
  <si>
    <t>5-синий</t>
  </si>
  <si>
    <t>2-черный</t>
  </si>
  <si>
    <r>
      <t>Комплект для мальчика  арт.</t>
    </r>
    <r>
      <rPr>
        <b/>
        <i/>
        <sz val="18"/>
        <color theme="1"/>
        <rFont val="Times New Roman"/>
        <family val="1"/>
        <charset val="204"/>
      </rPr>
      <t xml:space="preserve"> КМ 101</t>
    </r>
  </si>
  <si>
    <r>
      <t xml:space="preserve">Комплект для мальчика  арт. </t>
    </r>
    <r>
      <rPr>
        <b/>
        <i/>
        <sz val="18"/>
        <color theme="1"/>
        <rFont val="Times New Roman"/>
        <family val="1"/>
        <charset val="204"/>
      </rPr>
      <t>КМ 102</t>
    </r>
  </si>
  <si>
    <r>
      <t xml:space="preserve">Комплект для мальчика  арт. </t>
    </r>
    <r>
      <rPr>
        <b/>
        <i/>
        <sz val="18"/>
        <color theme="1"/>
        <rFont val="Times New Roman"/>
        <family val="1"/>
        <charset val="204"/>
      </rPr>
      <t>КМ 103</t>
    </r>
  </si>
  <si>
    <r>
      <t xml:space="preserve">Комплект для мальчика  арт. </t>
    </r>
    <r>
      <rPr>
        <b/>
        <i/>
        <sz val="18"/>
        <color theme="1"/>
        <rFont val="Times New Roman"/>
        <family val="1"/>
        <charset val="204"/>
      </rPr>
      <t>КМ 104-1</t>
    </r>
  </si>
  <si>
    <r>
      <t xml:space="preserve">Комплект для мальчика  арт. </t>
    </r>
    <r>
      <rPr>
        <b/>
        <i/>
        <sz val="18"/>
        <color theme="1"/>
        <rFont val="Times New Roman"/>
        <family val="1"/>
        <charset val="204"/>
      </rPr>
      <t>КМ 104-2</t>
    </r>
  </si>
  <si>
    <r>
      <t xml:space="preserve">Комплект для мальчика  арт. </t>
    </r>
    <r>
      <rPr>
        <b/>
        <i/>
        <sz val="18"/>
        <color theme="1"/>
        <rFont val="Times New Roman"/>
        <family val="1"/>
        <charset val="204"/>
      </rPr>
      <t>КМ 104-3</t>
    </r>
  </si>
  <si>
    <r>
      <t xml:space="preserve">Комплект для мальчика  </t>
    </r>
    <r>
      <rPr>
        <b/>
        <i/>
        <sz val="14"/>
        <color theme="1"/>
        <rFont val="Times New Roman"/>
        <family val="1"/>
        <charset val="204"/>
      </rPr>
      <t xml:space="preserve"> КМ 104-4</t>
    </r>
  </si>
  <si>
    <r>
      <t xml:space="preserve">Комплект для мальчика  КМ </t>
    </r>
    <r>
      <rPr>
        <b/>
        <i/>
        <sz val="18"/>
        <color theme="1"/>
        <rFont val="Times New Roman"/>
        <family val="1"/>
        <charset val="204"/>
      </rPr>
      <t>104-5</t>
    </r>
  </si>
  <si>
    <r>
      <t xml:space="preserve">Комплект на мальчика  арт </t>
    </r>
    <r>
      <rPr>
        <b/>
        <i/>
        <sz val="18"/>
        <color theme="1"/>
        <rFont val="Times New Roman"/>
        <family val="1"/>
        <charset val="204"/>
      </rPr>
      <t>КМ 105</t>
    </r>
    <r>
      <rPr>
        <b/>
        <i/>
        <sz val="11"/>
        <color theme="1"/>
        <rFont val="Times New Roman"/>
        <family val="1"/>
        <charset val="204"/>
      </rPr>
      <t xml:space="preserve">                       </t>
    </r>
  </si>
  <si>
    <r>
      <t xml:space="preserve">Комплект на мальчика  </t>
    </r>
    <r>
      <rPr>
        <b/>
        <i/>
        <sz val="18"/>
        <color theme="1"/>
        <rFont val="Times New Roman"/>
        <family val="1"/>
        <charset val="204"/>
      </rPr>
      <t xml:space="preserve"> КМ  106</t>
    </r>
  </si>
  <si>
    <r>
      <t xml:space="preserve">Комплект для мальчика  арт. </t>
    </r>
    <r>
      <rPr>
        <b/>
        <i/>
        <sz val="18"/>
        <color theme="1"/>
        <rFont val="Times New Roman"/>
        <family val="1"/>
        <charset val="204"/>
      </rPr>
      <t>КМ 108</t>
    </r>
  </si>
  <si>
    <r>
      <t xml:space="preserve">Комплект на мальчика   </t>
    </r>
    <r>
      <rPr>
        <b/>
        <i/>
        <sz val="18"/>
        <color theme="1"/>
        <rFont val="Times New Roman"/>
        <family val="1"/>
        <charset val="204"/>
      </rPr>
      <t>КМ  124</t>
    </r>
  </si>
  <si>
    <r>
      <t xml:space="preserve">майка + боксеры                         Интерлок 100% х/б                                          размер </t>
    </r>
    <r>
      <rPr>
        <b/>
        <i/>
        <sz val="16"/>
        <color theme="1"/>
        <rFont val="Calibri"/>
        <family val="2"/>
        <charset val="204"/>
        <scheme val="minor"/>
      </rPr>
      <t xml:space="preserve"> 26,28,30,32,34</t>
    </r>
  </si>
  <si>
    <r>
      <t xml:space="preserve">майка + боксеры               Интерлок      100% х/б                                          размер  </t>
    </r>
    <r>
      <rPr>
        <b/>
        <i/>
        <sz val="16"/>
        <color theme="1"/>
        <rFont val="Calibri"/>
        <family val="2"/>
        <charset val="204"/>
        <scheme val="minor"/>
      </rPr>
      <t>28, 30, 32, 34</t>
    </r>
  </si>
  <si>
    <r>
      <t xml:space="preserve">майка + боксеры                         Интерлок 100% х/б                                          размер </t>
    </r>
    <r>
      <rPr>
        <b/>
        <i/>
        <sz val="16"/>
        <color theme="1"/>
        <rFont val="Calibri"/>
        <family val="2"/>
        <charset val="204"/>
        <scheme val="minor"/>
      </rPr>
      <t xml:space="preserve"> 28, 30, 32, 34</t>
    </r>
  </si>
  <si>
    <r>
      <t xml:space="preserve">Комплект на мальчика  арт </t>
    </r>
    <r>
      <rPr>
        <b/>
        <i/>
        <sz val="18"/>
        <color theme="1"/>
        <rFont val="Times New Roman"/>
        <family val="1"/>
        <charset val="204"/>
      </rPr>
      <t>КМ 202-1</t>
    </r>
    <r>
      <rPr>
        <b/>
        <i/>
        <sz val="11"/>
        <color theme="1"/>
        <rFont val="Times New Roman"/>
        <family val="1"/>
        <charset val="204"/>
      </rPr>
      <t xml:space="preserve">                      </t>
    </r>
  </si>
  <si>
    <t>темно-серый</t>
  </si>
  <si>
    <t>белый</t>
  </si>
  <si>
    <r>
      <t xml:space="preserve">Комплект на мальчика  арт </t>
    </r>
    <r>
      <rPr>
        <b/>
        <i/>
        <sz val="18"/>
        <color theme="1"/>
        <rFont val="Times New Roman"/>
        <family val="1"/>
        <charset val="204"/>
      </rPr>
      <t>КМ 202-2</t>
    </r>
    <r>
      <rPr>
        <b/>
        <i/>
        <sz val="11"/>
        <color theme="1"/>
        <rFont val="Times New Roman"/>
        <family val="1"/>
        <charset val="204"/>
      </rPr>
      <t xml:space="preserve">                     </t>
    </r>
  </si>
  <si>
    <r>
      <t xml:space="preserve">майка борцовка + боксеры               100 %  х/б                                          размер  </t>
    </r>
    <r>
      <rPr>
        <b/>
        <i/>
        <sz val="16"/>
        <color theme="1"/>
        <rFont val="Calibri"/>
        <family val="2"/>
        <charset val="204"/>
        <scheme val="minor"/>
      </rPr>
      <t>28, 30, 32, 34</t>
    </r>
  </si>
  <si>
    <r>
      <t xml:space="preserve">майка + боксеры               100 %  х/б                                         размер  </t>
    </r>
    <r>
      <rPr>
        <b/>
        <i/>
        <sz val="16"/>
        <color theme="1"/>
        <rFont val="Calibri"/>
        <family val="2"/>
        <charset val="204"/>
        <scheme val="minor"/>
      </rPr>
      <t>28, 30, 32, 34</t>
    </r>
  </si>
  <si>
    <r>
      <t xml:space="preserve">майка + боксеры               95 %  х/б  +5  % лайкра                                         размер </t>
    </r>
    <r>
      <rPr>
        <b/>
        <i/>
        <sz val="16"/>
        <color theme="1"/>
        <rFont val="Calibri"/>
        <family val="2"/>
        <charset val="204"/>
        <scheme val="minor"/>
      </rPr>
      <t xml:space="preserve"> 28, 30, 32, 34</t>
    </r>
  </si>
  <si>
    <t>майка + боксеры               100% х/б                                          размер   28, 30, 32, 34</t>
  </si>
  <si>
    <t>майка + боксеры                         Интерлок 100% х/б                                          размер   28, 30, 32, 34</t>
  </si>
  <si>
    <t>майка  + трусы                          Интерлок 100% х/б                                          размер   28, 30, 32, 34</t>
  </si>
  <si>
    <r>
      <t xml:space="preserve">Боксеры для мальчиков   арт </t>
    </r>
    <r>
      <rPr>
        <b/>
        <i/>
        <sz val="14"/>
        <rFont val="Times New Roman"/>
        <family val="1"/>
        <charset val="204"/>
      </rPr>
      <t xml:space="preserve">ТМ102 </t>
    </r>
  </si>
  <si>
    <r>
      <t xml:space="preserve">Боксеры                95 %  х/б  +5  % лайкра                                         размер  </t>
    </r>
    <r>
      <rPr>
        <b/>
        <i/>
        <sz val="14"/>
        <color theme="1"/>
        <rFont val="Calibri"/>
        <family val="2"/>
        <charset val="204"/>
        <scheme val="minor"/>
      </rPr>
      <t>28, 30, 32,34</t>
    </r>
  </si>
  <si>
    <r>
      <t xml:space="preserve">Трусы для мальчиков   арт </t>
    </r>
    <r>
      <rPr>
        <b/>
        <i/>
        <sz val="14"/>
        <rFont val="Times New Roman"/>
        <family val="1"/>
        <charset val="204"/>
      </rPr>
      <t>ТМ101</t>
    </r>
  </si>
  <si>
    <r>
      <t>Боксеры для мальчиков   арт</t>
    </r>
    <r>
      <rPr>
        <b/>
        <i/>
        <sz val="14"/>
        <rFont val="Times New Roman"/>
        <family val="1"/>
        <charset val="204"/>
      </rPr>
      <t xml:space="preserve"> ТМ202-1б</t>
    </r>
  </si>
  <si>
    <r>
      <t xml:space="preserve">Боксеры для мальчиков   арт  </t>
    </r>
    <r>
      <rPr>
        <b/>
        <i/>
        <sz val="14"/>
        <rFont val="Times New Roman"/>
        <family val="1"/>
        <charset val="204"/>
      </rPr>
      <t>ТМ202-1</t>
    </r>
  </si>
  <si>
    <r>
      <t xml:space="preserve">Трусы                        Интерлок 95 % х/б      +   5   лайкра                                     размер  </t>
    </r>
    <r>
      <rPr>
        <b/>
        <i/>
        <sz val="14"/>
        <color theme="1"/>
        <rFont val="Calibri"/>
        <family val="2"/>
        <charset val="204"/>
        <scheme val="minor"/>
      </rPr>
      <t>28, 30, 32,34</t>
    </r>
  </si>
  <si>
    <r>
      <t xml:space="preserve">Боксеры для мальчиков   арт  </t>
    </r>
    <r>
      <rPr>
        <b/>
        <i/>
        <sz val="14"/>
        <rFont val="Times New Roman"/>
        <family val="1"/>
        <charset val="204"/>
      </rPr>
      <t>ТМ203</t>
    </r>
  </si>
  <si>
    <r>
      <t xml:space="preserve">Боксеры                         Интерлок 100% х/б                                          размер  </t>
    </r>
    <r>
      <rPr>
        <b/>
        <i/>
        <sz val="14"/>
        <color theme="1"/>
        <rFont val="Calibri"/>
        <family val="2"/>
        <charset val="204"/>
        <scheme val="minor"/>
      </rPr>
      <t xml:space="preserve"> 36, 38, 40 ,42</t>
    </r>
  </si>
  <si>
    <r>
      <t xml:space="preserve">Боксеры                100  %  х/б                                        размер </t>
    </r>
    <r>
      <rPr>
        <b/>
        <i/>
        <sz val="14"/>
        <color theme="1"/>
        <rFont val="Calibri"/>
        <family val="2"/>
        <charset val="204"/>
        <scheme val="minor"/>
      </rPr>
      <t xml:space="preserve"> 28, 30, 32,34</t>
    </r>
  </si>
  <si>
    <r>
      <t xml:space="preserve">Боксеры                100  %  х/б                                        размер   </t>
    </r>
    <r>
      <rPr>
        <b/>
        <i/>
        <sz val="14"/>
        <color theme="1"/>
        <rFont val="Calibri"/>
        <family val="2"/>
        <charset val="204"/>
        <scheme val="minor"/>
      </rPr>
      <t>36, 38, 40 ,42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</si>
</sst>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/>
      <top style="medium">
        <color indexed="64"/>
      </top>
      <bottom style="thin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7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3" xfId="0" applyBorder="1"/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top" wrapText="1"/>
    </xf>
    <xf numFmtId="0" fontId="0" fillId="0" borderId="0" xfId="0"/>
    <xf numFmtId="0" fontId="7" fillId="3" borderId="25" xfId="1" applyNumberFormat="1" applyFont="1" applyFill="1" applyBorder="1" applyAlignment="1">
      <alignment horizontal="center" vertical="top" wrapText="1"/>
    </xf>
    <xf numFmtId="0" fontId="0" fillId="0" borderId="0" xfId="0"/>
    <xf numFmtId="0" fontId="4" fillId="2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3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39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5" xfId="0" applyBorder="1"/>
    <xf numFmtId="0" fontId="1" fillId="6" borderId="1" xfId="0" applyFont="1" applyFill="1" applyBorder="1"/>
    <xf numFmtId="0" fontId="2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0" xfId="0" applyBorder="1"/>
    <xf numFmtId="0" fontId="0" fillId="0" borderId="5" xfId="0" applyBorder="1" applyAlignment="1">
      <alignment horizontal="center"/>
    </xf>
    <xf numFmtId="0" fontId="4" fillId="3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8" borderId="18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 wrapText="1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8" borderId="13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</cellXfs>
  <cellStyles count="2">
    <cellStyle name="Обычный" xfId="0" builtinId="0"/>
    <cellStyle name="Обычный_Девочки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1.png"/><Relationship Id="rId6" Type="http://schemas.openxmlformats.org/officeDocument/2006/relationships/image" Target="../media/image22.jpeg"/><Relationship Id="rId5" Type="http://schemas.openxmlformats.org/officeDocument/2006/relationships/image" Target="../media/image21.jpeg"/><Relationship Id="rId4" Type="http://schemas.openxmlformats.org/officeDocument/2006/relationships/image" Target="../media/image2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1.pn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jpeg"/><Relationship Id="rId1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133351</xdr:rowOff>
    </xdr:from>
    <xdr:to>
      <xdr:col>1</xdr:col>
      <xdr:colOff>1400175</xdr:colOff>
      <xdr:row>0</xdr:row>
      <xdr:rowOff>1304925</xdr:rowOff>
    </xdr:to>
    <xdr:pic>
      <xdr:nvPicPr>
        <xdr:cNvPr id="5" name="Рисунок 4" descr="C:\Users\Pen\Pictures\лого прозрачный фон 090.0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33351"/>
          <a:ext cx="1228725" cy="1171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9524</xdr:colOff>
      <xdr:row>9</xdr:row>
      <xdr:rowOff>19049</xdr:rowOff>
    </xdr:from>
    <xdr:to>
      <xdr:col>1</xdr:col>
      <xdr:colOff>1657349</xdr:colOff>
      <xdr:row>12</xdr:row>
      <xdr:rowOff>476250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9549" y="7324724"/>
          <a:ext cx="1647825" cy="19716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29633</xdr:colOff>
      <xdr:row>25</xdr:row>
      <xdr:rowOff>73025</xdr:rowOff>
    </xdr:from>
    <xdr:to>
      <xdr:col>1</xdr:col>
      <xdr:colOff>1674284</xdr:colOff>
      <xdr:row>30</xdr:row>
      <xdr:rowOff>52917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6550" y="14180608"/>
          <a:ext cx="1644651" cy="1884892"/>
        </a:xfrm>
        <a:prstGeom prst="rect">
          <a:avLst/>
        </a:prstGeom>
      </xdr:spPr>
    </xdr:pic>
    <xdr:clientData/>
  </xdr:twoCellAnchor>
  <xdr:twoCellAnchor editAs="oneCell">
    <xdr:from>
      <xdr:col>1</xdr:col>
      <xdr:colOff>78317</xdr:colOff>
      <xdr:row>34</xdr:row>
      <xdr:rowOff>27517</xdr:rowOff>
    </xdr:from>
    <xdr:to>
      <xdr:col>1</xdr:col>
      <xdr:colOff>1678518</xdr:colOff>
      <xdr:row>34</xdr:row>
      <xdr:rowOff>1841500</xdr:rowOff>
    </xdr:to>
    <xdr:pic>
      <xdr:nvPicPr>
        <xdr:cNvPr id="11" name="Рисунок 10" descr="2E8A4861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5234" y="17024350"/>
          <a:ext cx="1600201" cy="1813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84665</xdr:rowOff>
    </xdr:from>
    <xdr:to>
      <xdr:col>1</xdr:col>
      <xdr:colOff>1647825</xdr:colOff>
      <xdr:row>5</xdr:row>
      <xdr:rowOff>592666</xdr:rowOff>
    </xdr:to>
    <xdr:pic>
      <xdr:nvPicPr>
        <xdr:cNvPr id="21" name="Рисунок 20" descr="C:\Users\Pen\Pictures\фото\КМ101.jpg"/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2167" y="1915582"/>
          <a:ext cx="1552575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105833</xdr:colOff>
      <xdr:row>16</xdr:row>
      <xdr:rowOff>52917</xdr:rowOff>
    </xdr:from>
    <xdr:to>
      <xdr:col>1</xdr:col>
      <xdr:colOff>1677458</xdr:colOff>
      <xdr:row>17</xdr:row>
      <xdr:rowOff>1119717</xdr:rowOff>
    </xdr:to>
    <xdr:pic>
      <xdr:nvPicPr>
        <xdr:cNvPr id="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2750" y="8106834"/>
          <a:ext cx="1571625" cy="2209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42333</xdr:colOff>
      <xdr:row>21</xdr:row>
      <xdr:rowOff>105833</xdr:rowOff>
    </xdr:from>
    <xdr:to>
      <xdr:col>1</xdr:col>
      <xdr:colOff>1680633</xdr:colOff>
      <xdr:row>22</xdr:row>
      <xdr:rowOff>1</xdr:rowOff>
    </xdr:to>
    <xdr:pic>
      <xdr:nvPicPr>
        <xdr:cNvPr id="26" name="Рисунок 25" descr="2E8A4865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250" y="11313583"/>
          <a:ext cx="1638300" cy="202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38</xdr:row>
      <xdr:rowOff>63500</xdr:rowOff>
    </xdr:from>
    <xdr:to>
      <xdr:col>1</xdr:col>
      <xdr:colOff>1708150</xdr:colOff>
      <xdr:row>38</xdr:row>
      <xdr:rowOff>2032000</xdr:rowOff>
    </xdr:to>
    <xdr:pic>
      <xdr:nvPicPr>
        <xdr:cNvPr id="27" name="Рисунок 26" descr="2E8A4863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8667" y="19695583"/>
          <a:ext cx="1676400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42334</xdr:colOff>
      <xdr:row>42</xdr:row>
      <xdr:rowOff>63499</xdr:rowOff>
    </xdr:from>
    <xdr:to>
      <xdr:col>1</xdr:col>
      <xdr:colOff>1714500</xdr:colOff>
      <xdr:row>43</xdr:row>
      <xdr:rowOff>4235</xdr:rowOff>
    </xdr:to>
    <xdr:pic>
      <xdr:nvPicPr>
        <xdr:cNvPr id="29" name="Рисунок 28" descr="D:\фото товара\КМ104\КМ104 (5).jpg"/>
        <xdr:cNvPicPr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251" y="22521332"/>
          <a:ext cx="1672166" cy="207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46</xdr:row>
      <xdr:rowOff>31750</xdr:rowOff>
    </xdr:from>
    <xdr:to>
      <xdr:col>1</xdr:col>
      <xdr:colOff>1677426</xdr:colOff>
      <xdr:row>48</xdr:row>
      <xdr:rowOff>656166</xdr:rowOff>
    </xdr:to>
    <xdr:pic>
      <xdr:nvPicPr>
        <xdr:cNvPr id="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9833" y="25442333"/>
          <a:ext cx="1624510" cy="2063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84666</xdr:colOff>
      <xdr:row>52</xdr:row>
      <xdr:rowOff>52917</xdr:rowOff>
    </xdr:from>
    <xdr:to>
      <xdr:col>1</xdr:col>
      <xdr:colOff>1701358</xdr:colOff>
      <xdr:row>53</xdr:row>
      <xdr:rowOff>1024468</xdr:rowOff>
    </xdr:to>
    <xdr:pic>
      <xdr:nvPicPr>
        <xdr:cNvPr id="32" name="Рисунок 31" descr="http://cs631929.vk.me/v631929485/15a63/njO9QxU9cX0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1583" y="28511500"/>
          <a:ext cx="1616692" cy="1892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42334</xdr:colOff>
      <xdr:row>57</xdr:row>
      <xdr:rowOff>95250</xdr:rowOff>
    </xdr:from>
    <xdr:to>
      <xdr:col>1</xdr:col>
      <xdr:colOff>1661584</xdr:colOff>
      <xdr:row>60</xdr:row>
      <xdr:rowOff>465667</xdr:rowOff>
    </xdr:to>
    <xdr:pic>
      <xdr:nvPicPr>
        <xdr:cNvPr id="33" name="Рисунок 32" descr="https://pp.vk.me/c630128/v630128485/22f18/NOI-NtK2ZMI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251" y="31432500"/>
          <a:ext cx="1619250" cy="1830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52917</xdr:colOff>
      <xdr:row>64</xdr:row>
      <xdr:rowOff>74084</xdr:rowOff>
    </xdr:from>
    <xdr:to>
      <xdr:col>1</xdr:col>
      <xdr:colOff>1703917</xdr:colOff>
      <xdr:row>65</xdr:row>
      <xdr:rowOff>1291166</xdr:rowOff>
    </xdr:to>
    <xdr:pic>
      <xdr:nvPicPr>
        <xdr:cNvPr id="35" name="Рисунок 34" descr="\\Ivanov\обменник\ТОВАР\КМ 124.jpg"/>
        <xdr:cNvPicPr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9834" y="34184167"/>
          <a:ext cx="1651000" cy="21378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</xdr:colOff>
      <xdr:row>69</xdr:row>
      <xdr:rowOff>35718</xdr:rowOff>
    </xdr:from>
    <xdr:to>
      <xdr:col>1</xdr:col>
      <xdr:colOff>1154905</xdr:colOff>
      <xdr:row>72</xdr:row>
      <xdr:rowOff>226217</xdr:rowOff>
    </xdr:to>
    <xdr:pic>
      <xdr:nvPicPr>
        <xdr:cNvPr id="17" name="Рисунок 16" descr="\\Ivanov\обменник\ТОВАР\КМ 202-1\IMG_0163-31-01-17-09-54.jpeg"/>
        <xdr:cNvPicPr/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5" y="38350031"/>
          <a:ext cx="1131093" cy="1666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23813</xdr:colOff>
      <xdr:row>77</xdr:row>
      <xdr:rowOff>35719</xdr:rowOff>
    </xdr:from>
    <xdr:to>
      <xdr:col>1</xdr:col>
      <xdr:colOff>1178719</xdr:colOff>
      <xdr:row>80</xdr:row>
      <xdr:rowOff>130968</xdr:rowOff>
    </xdr:to>
    <xdr:pic>
      <xdr:nvPicPr>
        <xdr:cNvPr id="19" name="Рисунок 18" descr="\\Ivanov\обменник\ТОВАР\КМ 202-2 борцовка+боксеры\IMG_0161-31-01-17-09-54.jpeg"/>
        <xdr:cNvPicPr/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6" y="41636157"/>
          <a:ext cx="1154906" cy="15716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762000</xdr:colOff>
      <xdr:row>79</xdr:row>
      <xdr:rowOff>23812</xdr:rowOff>
    </xdr:from>
    <xdr:to>
      <xdr:col>2</xdr:col>
      <xdr:colOff>2223</xdr:colOff>
      <xdr:row>81</xdr:row>
      <xdr:rowOff>376237</xdr:rowOff>
    </xdr:to>
    <xdr:pic>
      <xdr:nvPicPr>
        <xdr:cNvPr id="20" name="Рисунок 19" descr="\\Ivanov\обменник\ТОВАР\КМ 202-2 борцовка+боксеры\IMG_0159-31-01-17-09-54.jpeg"/>
        <xdr:cNvPicPr/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3" y="42672000"/>
          <a:ext cx="97853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869155</xdr:colOff>
      <xdr:row>71</xdr:row>
      <xdr:rowOff>154781</xdr:rowOff>
    </xdr:from>
    <xdr:to>
      <xdr:col>1</xdr:col>
      <xdr:colOff>1619249</xdr:colOff>
      <xdr:row>73</xdr:row>
      <xdr:rowOff>333375</xdr:rowOff>
    </xdr:to>
    <xdr:pic>
      <xdr:nvPicPr>
        <xdr:cNvPr id="22" name="Рисунок 21" descr="\\Ivanov\обменник\ТОВАР\КМ 202-1\IMG_0165-31-01-17-09-54.jpeg"/>
        <xdr:cNvPicPr/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8718" y="39516844"/>
          <a:ext cx="750094" cy="1131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209550</xdr:rowOff>
    </xdr:from>
    <xdr:to>
      <xdr:col>1</xdr:col>
      <xdr:colOff>1419225</xdr:colOff>
      <xdr:row>0</xdr:row>
      <xdr:rowOff>1257300</xdr:rowOff>
    </xdr:to>
    <xdr:pic>
      <xdr:nvPicPr>
        <xdr:cNvPr id="4" name="Рисунок 3" descr="C:\Users\Pen\Pictures\лого прозрачный фон 090.0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09550"/>
          <a:ext cx="11906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</xdr:row>
      <xdr:rowOff>52917</xdr:rowOff>
    </xdr:from>
    <xdr:to>
      <xdr:col>1</xdr:col>
      <xdr:colOff>1576916</xdr:colOff>
      <xdr:row>5</xdr:row>
      <xdr:rowOff>349250</xdr:rowOff>
    </xdr:to>
    <xdr:pic>
      <xdr:nvPicPr>
        <xdr:cNvPr id="17" name="Рисунок 16" descr="C:\Users\admin\Documents\3 KINDER\фото\новорожд октябрь\171 (Small).JPG"/>
        <xdr:cNvPicPr/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38667" y="1979084"/>
          <a:ext cx="1481666" cy="15028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74083</xdr:colOff>
      <xdr:row>9</xdr:row>
      <xdr:rowOff>63500</xdr:rowOff>
    </xdr:from>
    <xdr:to>
      <xdr:col>1</xdr:col>
      <xdr:colOff>1545166</xdr:colOff>
      <xdr:row>11</xdr:row>
      <xdr:rowOff>615728</xdr:rowOff>
    </xdr:to>
    <xdr:pic>
      <xdr:nvPicPr>
        <xdr:cNvPr id="18" name="Рисунок 17" descr="http://cs627325.vk.me/v627325485/3ac7a/krAn14AK9hU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7500" y="4445000"/>
          <a:ext cx="1471083" cy="184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116417</xdr:colOff>
      <xdr:row>27</xdr:row>
      <xdr:rowOff>84667</xdr:rowOff>
    </xdr:from>
    <xdr:to>
      <xdr:col>1</xdr:col>
      <xdr:colOff>1534583</xdr:colOff>
      <xdr:row>30</xdr:row>
      <xdr:rowOff>391584</xdr:rowOff>
    </xdr:to>
    <xdr:pic>
      <xdr:nvPicPr>
        <xdr:cNvPr id="20" name="Рисунок 19" descr="C:\Users\Pen\Pictures\фото\ТМ 102.jpg"/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9834" y="12308417"/>
          <a:ext cx="1418166" cy="1735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</xdr:row>
      <xdr:rowOff>71437</xdr:rowOff>
    </xdr:from>
    <xdr:to>
      <xdr:col>2</xdr:col>
      <xdr:colOff>35718</xdr:colOff>
      <xdr:row>17</xdr:row>
      <xdr:rowOff>261937</xdr:rowOff>
    </xdr:to>
    <xdr:pic>
      <xdr:nvPicPr>
        <xdr:cNvPr id="22" name="Рисунок 21" descr="\\Ivanov\обменник\ТОВАР\ТМ 202-1 (28-34)\IMG_0174-31-01-17-11-55.jpeg"/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5" y="7108031"/>
          <a:ext cx="1547812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59533</xdr:rowOff>
    </xdr:from>
    <xdr:to>
      <xdr:col>1</xdr:col>
      <xdr:colOff>1547812</xdr:colOff>
      <xdr:row>23</xdr:row>
      <xdr:rowOff>369094</xdr:rowOff>
    </xdr:to>
    <xdr:pic>
      <xdr:nvPicPr>
        <xdr:cNvPr id="23" name="Рисунок 22" descr="\\Ivanov\обменник\ТОВАР\ТМ 202-1б (36-42)\IMG_0178-31-01-17-11-55.jpe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0" y="9572627"/>
          <a:ext cx="1500187" cy="173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57149</xdr:rowOff>
    </xdr:from>
    <xdr:to>
      <xdr:col>1</xdr:col>
      <xdr:colOff>1371600</xdr:colOff>
      <xdr:row>0</xdr:row>
      <xdr:rowOff>1285874</xdr:rowOff>
    </xdr:to>
    <xdr:pic>
      <xdr:nvPicPr>
        <xdr:cNvPr id="2" name="Рисунок 1" descr="C:\Users\Pen\Pictures\лого прозрачный фон 090.0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57149"/>
          <a:ext cx="12192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161926</xdr:colOff>
      <xdr:row>2</xdr:row>
      <xdr:rowOff>28574</xdr:rowOff>
    </xdr:from>
    <xdr:to>
      <xdr:col>1</xdr:col>
      <xdr:colOff>1609726</xdr:colOff>
      <xdr:row>2</xdr:row>
      <xdr:rowOff>1695450</xdr:rowOff>
    </xdr:to>
    <xdr:pic>
      <xdr:nvPicPr>
        <xdr:cNvPr id="6" name="Рисунок 5" descr="http://cs627325.vk.me/v627325485/3adcf/XvUeD7d1Fh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2451" y="1828799"/>
          <a:ext cx="1447800" cy="1666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19050</xdr:rowOff>
    </xdr:from>
    <xdr:to>
      <xdr:col>1</xdr:col>
      <xdr:colOff>1476375</xdr:colOff>
      <xdr:row>7</xdr:row>
      <xdr:rowOff>0</xdr:rowOff>
    </xdr:to>
    <xdr:pic>
      <xdr:nvPicPr>
        <xdr:cNvPr id="8" name="Рисунок 7" descr="C:\Users\Pen\Pictures\фото\2E8A979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9100" y="4381500"/>
          <a:ext cx="1447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10</xdr:row>
      <xdr:rowOff>28574</xdr:rowOff>
    </xdr:from>
    <xdr:to>
      <xdr:col>1</xdr:col>
      <xdr:colOff>1485900</xdr:colOff>
      <xdr:row>10</xdr:row>
      <xdr:rowOff>1828799</xdr:rowOff>
    </xdr:to>
    <xdr:pic>
      <xdr:nvPicPr>
        <xdr:cNvPr id="9" name="Рисунок 8" descr="C:\Users\Pen\Pictures\фото\2E8A9794.jpg"/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6972299"/>
          <a:ext cx="14478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14</xdr:row>
      <xdr:rowOff>28575</xdr:rowOff>
    </xdr:from>
    <xdr:to>
      <xdr:col>1</xdr:col>
      <xdr:colOff>1524000</xdr:colOff>
      <xdr:row>14</xdr:row>
      <xdr:rowOff>1847850</xdr:rowOff>
    </xdr:to>
    <xdr:pic>
      <xdr:nvPicPr>
        <xdr:cNvPr id="11" name="Рисунок 10" descr="http://cs631930.vk.me/v631930485/18ba5/afiKZfPStwY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9100" y="9401175"/>
          <a:ext cx="149542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18</xdr:row>
      <xdr:rowOff>28575</xdr:rowOff>
    </xdr:from>
    <xdr:to>
      <xdr:col>1</xdr:col>
      <xdr:colOff>1524000</xdr:colOff>
      <xdr:row>19</xdr:row>
      <xdr:rowOff>0</xdr:rowOff>
    </xdr:to>
    <xdr:pic>
      <xdr:nvPicPr>
        <xdr:cNvPr id="12" name="Рисунок 11" descr="http://cs631930.vk.me/v631930485/18ba5/afiKZfPStwY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9100" y="9401175"/>
          <a:ext cx="149542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0</xdr:col>
      <xdr:colOff>609601</xdr:colOff>
      <xdr:row>0</xdr:row>
      <xdr:rowOff>238125</xdr:rowOff>
    </xdr:to>
    <xdr:pic>
      <xdr:nvPicPr>
        <xdr:cNvPr id="4" name="Рисунок 3" descr="C:\Users\dir\Pictures\логотип\800 на 150 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60960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171451</xdr:colOff>
      <xdr:row>0</xdr:row>
      <xdr:rowOff>66675</xdr:rowOff>
    </xdr:from>
    <xdr:to>
      <xdr:col>0</xdr:col>
      <xdr:colOff>609600</xdr:colOff>
      <xdr:row>0</xdr:row>
      <xdr:rowOff>190500</xdr:rowOff>
    </xdr:to>
    <xdr:pic>
      <xdr:nvPicPr>
        <xdr:cNvPr id="5" name="Рисунок 4" descr="C:\Users\Pen\Pictures\логотип\лого для группы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66675"/>
          <a:ext cx="1571624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0</xdr:col>
      <xdr:colOff>609601</xdr:colOff>
      <xdr:row>0</xdr:row>
      <xdr:rowOff>238125</xdr:rowOff>
    </xdr:to>
    <xdr:pic>
      <xdr:nvPicPr>
        <xdr:cNvPr id="6" name="Рисунок 5" descr="C:\Users\dir\Pictures\логотип\800 на 150 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60960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171451</xdr:colOff>
      <xdr:row>0</xdr:row>
      <xdr:rowOff>66675</xdr:rowOff>
    </xdr:from>
    <xdr:to>
      <xdr:col>0</xdr:col>
      <xdr:colOff>1590675</xdr:colOff>
      <xdr:row>0</xdr:row>
      <xdr:rowOff>1514475</xdr:rowOff>
    </xdr:to>
    <xdr:pic>
      <xdr:nvPicPr>
        <xdr:cNvPr id="7" name="Рисунок 6" descr="C:\Users\Pen\Pictures\логотип\лого для группы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66675"/>
          <a:ext cx="1419224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0" zoomScaleNormal="80" workbookViewId="0">
      <pane ySplit="1" topLeftCell="A80" activePane="bottomLeft" state="frozen"/>
      <selection activeCell="B1" sqref="B1"/>
      <selection pane="bottomLeft" activeCell="O83" sqref="O83"/>
    </sheetView>
  </sheetViews>
  <sheetFormatPr defaultRowHeight="15" x14ac:dyDescent="0.25"/>
  <cols>
    <col min="1" max="1" width="4.5703125" style="1" customWidth="1"/>
    <col min="2" max="2" width="26" style="1" customWidth="1"/>
    <col min="3" max="6" width="16.28515625" style="1" customWidth="1"/>
    <col min="7" max="7" width="22.140625" style="1" customWidth="1"/>
    <col min="8" max="9" width="9.140625" style="1"/>
  </cols>
  <sheetData>
    <row r="1" spans="1:9" ht="114" customHeight="1" thickBot="1" x14ac:dyDescent="0.3">
      <c r="A1" s="2"/>
      <c r="B1" s="17"/>
      <c r="C1" s="126" t="s">
        <v>0</v>
      </c>
      <c r="D1" s="126"/>
      <c r="E1" s="127" t="s">
        <v>1</v>
      </c>
      <c r="F1" s="128"/>
      <c r="G1" s="129"/>
      <c r="H1" s="3"/>
      <c r="I1" s="3"/>
    </row>
    <row r="2" spans="1:9" ht="39" thickBot="1" x14ac:dyDescent="0.3">
      <c r="A2" s="121">
        <v>1</v>
      </c>
      <c r="B2" s="63" t="s">
        <v>68</v>
      </c>
      <c r="C2" s="60" t="s">
        <v>2</v>
      </c>
      <c r="D2" s="72" t="s">
        <v>3</v>
      </c>
      <c r="E2" s="66" t="s">
        <v>4</v>
      </c>
      <c r="F2" s="61" t="s">
        <v>5</v>
      </c>
      <c r="G2" s="62" t="s">
        <v>6</v>
      </c>
      <c r="H2" s="2"/>
    </row>
    <row r="3" spans="1:9" ht="49.5" customHeight="1" x14ac:dyDescent="0.25">
      <c r="A3" s="121"/>
      <c r="B3" s="102"/>
      <c r="C3" s="52" t="s">
        <v>16</v>
      </c>
      <c r="D3" s="55"/>
      <c r="E3" s="68">
        <v>128</v>
      </c>
      <c r="F3" s="53">
        <f>E3*D3</f>
        <v>0</v>
      </c>
      <c r="G3" s="106">
        <v>170</v>
      </c>
      <c r="H3" s="2"/>
    </row>
    <row r="4" spans="1:9" ht="49.5" customHeight="1" x14ac:dyDescent="0.25">
      <c r="A4" s="121"/>
      <c r="B4" s="103"/>
      <c r="C4" s="7" t="s">
        <v>10</v>
      </c>
      <c r="D4" s="5"/>
      <c r="E4" s="69">
        <v>128</v>
      </c>
      <c r="F4" s="6">
        <f>E4*D4</f>
        <v>0</v>
      </c>
      <c r="G4" s="106"/>
      <c r="H4" s="2"/>
    </row>
    <row r="5" spans="1:9" ht="49.5" customHeight="1" x14ac:dyDescent="0.25">
      <c r="A5" s="121"/>
      <c r="B5" s="103"/>
      <c r="C5" s="7" t="s">
        <v>9</v>
      </c>
      <c r="D5" s="5"/>
      <c r="E5" s="69">
        <v>128</v>
      </c>
      <c r="F5" s="6">
        <f>E5*D5</f>
        <v>0</v>
      </c>
      <c r="G5" s="106"/>
    </row>
    <row r="6" spans="1:9" ht="49.5" customHeight="1" x14ac:dyDescent="0.25">
      <c r="A6" s="121"/>
      <c r="B6" s="122"/>
      <c r="C6" s="9" t="s">
        <v>25</v>
      </c>
      <c r="D6" s="10"/>
      <c r="E6" s="71">
        <v>128</v>
      </c>
      <c r="F6" s="6">
        <f>E6*D6</f>
        <v>0</v>
      </c>
      <c r="G6" s="106"/>
    </row>
    <row r="7" spans="1:9" x14ac:dyDescent="0.25">
      <c r="A7" s="121"/>
      <c r="B7" s="123" t="s">
        <v>92</v>
      </c>
      <c r="C7" s="124"/>
      <c r="D7" s="124"/>
      <c r="E7" s="124"/>
      <c r="F7" s="124"/>
      <c r="G7" s="125"/>
    </row>
    <row r="8" spans="1:9" ht="15.75" thickBot="1" x14ac:dyDescent="0.3"/>
    <row r="9" spans="1:9" ht="34.5" customHeight="1" thickBot="1" x14ac:dyDescent="0.3">
      <c r="A9" s="130">
        <v>2</v>
      </c>
      <c r="B9" s="63" t="s">
        <v>69</v>
      </c>
      <c r="C9" s="65" t="s">
        <v>2</v>
      </c>
      <c r="D9" s="72" t="s">
        <v>3</v>
      </c>
      <c r="E9" s="66" t="s">
        <v>4</v>
      </c>
      <c r="F9" s="61" t="s">
        <v>5</v>
      </c>
      <c r="G9" s="62" t="s">
        <v>6</v>
      </c>
      <c r="H9" s="2"/>
    </row>
    <row r="10" spans="1:9" ht="39.75" customHeight="1" x14ac:dyDescent="0.25">
      <c r="A10" s="131"/>
      <c r="B10" s="102"/>
      <c r="C10" s="52" t="s">
        <v>20</v>
      </c>
      <c r="D10" s="55"/>
      <c r="E10" s="68">
        <v>150</v>
      </c>
      <c r="F10" s="53">
        <f>E10*D10</f>
        <v>0</v>
      </c>
      <c r="G10" s="98">
        <v>185</v>
      </c>
      <c r="H10" s="2"/>
    </row>
    <row r="11" spans="1:9" ht="39.75" customHeight="1" x14ac:dyDescent="0.25">
      <c r="A11" s="131"/>
      <c r="B11" s="103"/>
      <c r="C11" s="7" t="s">
        <v>21</v>
      </c>
      <c r="D11" s="5"/>
      <c r="E11" s="69">
        <v>150</v>
      </c>
      <c r="F11" s="6">
        <f>E11*D11</f>
        <v>0</v>
      </c>
      <c r="G11" s="99"/>
      <c r="H11" s="2"/>
    </row>
    <row r="12" spans="1:9" ht="39.75" customHeight="1" x14ac:dyDescent="0.25">
      <c r="A12" s="131"/>
      <c r="B12" s="103"/>
      <c r="C12" s="7" t="s">
        <v>22</v>
      </c>
      <c r="D12" s="5"/>
      <c r="E12" s="69">
        <v>150</v>
      </c>
      <c r="F12" s="6">
        <f>E12*D12</f>
        <v>0</v>
      </c>
      <c r="G12" s="99"/>
      <c r="H12" s="2"/>
    </row>
    <row r="13" spans="1:9" ht="39.75" customHeight="1" x14ac:dyDescent="0.25">
      <c r="A13" s="131"/>
      <c r="B13" s="103"/>
      <c r="C13" s="7" t="s">
        <v>23</v>
      </c>
      <c r="D13" s="5"/>
      <c r="E13" s="69">
        <v>150</v>
      </c>
      <c r="F13" s="6">
        <f>E13*D13</f>
        <v>0</v>
      </c>
      <c r="G13" s="99"/>
      <c r="H13" s="2"/>
    </row>
    <row r="14" spans="1:9" s="56" customFormat="1" ht="21.75" customHeight="1" x14ac:dyDescent="0.25">
      <c r="A14" s="131"/>
      <c r="B14" s="123" t="s">
        <v>64</v>
      </c>
      <c r="C14" s="124"/>
      <c r="D14" s="124"/>
      <c r="E14" s="124"/>
      <c r="F14" s="124"/>
      <c r="G14" s="125"/>
    </row>
    <row r="15" spans="1:9" ht="16.5" customHeight="1" thickBot="1" x14ac:dyDescent="0.3">
      <c r="A15" s="131"/>
      <c r="H15" s="2"/>
    </row>
    <row r="16" spans="1:9" ht="39" thickBot="1" x14ac:dyDescent="0.3">
      <c r="A16" s="135">
        <v>3</v>
      </c>
      <c r="B16" s="63" t="s">
        <v>70</v>
      </c>
      <c r="C16" s="60" t="s">
        <v>2</v>
      </c>
      <c r="D16" s="72" t="s">
        <v>3</v>
      </c>
      <c r="E16" s="66" t="s">
        <v>4</v>
      </c>
      <c r="F16" s="61" t="s">
        <v>5</v>
      </c>
      <c r="G16" s="62" t="s">
        <v>6</v>
      </c>
      <c r="H16" s="2"/>
    </row>
    <row r="17" spans="1:8" ht="90" customHeight="1" x14ac:dyDescent="0.25">
      <c r="A17" s="135"/>
      <c r="B17" s="102"/>
      <c r="C17" s="52" t="s">
        <v>24</v>
      </c>
      <c r="D17" s="55"/>
      <c r="E17" s="68">
        <v>148</v>
      </c>
      <c r="F17" s="53">
        <f t="shared" ref="F17:F18" si="0">E17*D17</f>
        <v>0</v>
      </c>
      <c r="G17" s="106">
        <v>182</v>
      </c>
      <c r="H17" s="8"/>
    </row>
    <row r="18" spans="1:8" ht="90" customHeight="1" x14ac:dyDescent="0.25">
      <c r="A18" s="135"/>
      <c r="B18" s="103"/>
      <c r="C18" s="7" t="s">
        <v>10</v>
      </c>
      <c r="D18" s="5"/>
      <c r="E18" s="69">
        <v>148</v>
      </c>
      <c r="F18" s="6">
        <f t="shared" si="0"/>
        <v>0</v>
      </c>
      <c r="G18" s="106"/>
      <c r="H18" s="8"/>
    </row>
    <row r="19" spans="1:8" ht="22.5" customHeight="1" thickBot="1" x14ac:dyDescent="0.3">
      <c r="A19" s="135"/>
      <c r="B19" s="136" t="s">
        <v>91</v>
      </c>
      <c r="C19" s="86"/>
      <c r="D19" s="86"/>
      <c r="E19" s="86"/>
      <c r="F19" s="86"/>
      <c r="G19" s="87"/>
      <c r="H19" s="2"/>
    </row>
    <row r="20" spans="1:8" ht="15.75" thickBot="1" x14ac:dyDescent="0.3"/>
    <row r="21" spans="1:8" ht="39" thickBot="1" x14ac:dyDescent="0.3">
      <c r="A21" s="83">
        <v>4</v>
      </c>
      <c r="B21" s="63" t="s">
        <v>71</v>
      </c>
      <c r="C21" s="60" t="s">
        <v>2</v>
      </c>
      <c r="D21" s="72" t="s">
        <v>3</v>
      </c>
      <c r="E21" s="66" t="s">
        <v>4</v>
      </c>
      <c r="F21" s="61" t="s">
        <v>5</v>
      </c>
      <c r="G21" s="62" t="s">
        <v>6</v>
      </c>
    </row>
    <row r="22" spans="1:8" ht="167.25" customHeight="1" x14ac:dyDescent="0.25">
      <c r="A22" s="84"/>
      <c r="B22" s="64"/>
      <c r="C22" s="51">
        <v>1</v>
      </c>
      <c r="D22" s="54"/>
      <c r="E22" s="70">
        <v>100</v>
      </c>
      <c r="F22" s="53">
        <f t="shared" ref="F22" si="1">E22*D22</f>
        <v>0</v>
      </c>
      <c r="G22" s="50">
        <v>137</v>
      </c>
    </row>
    <row r="23" spans="1:8" ht="15" customHeight="1" thickBot="1" x14ac:dyDescent="0.3">
      <c r="A23" s="85"/>
      <c r="B23" s="86" t="s">
        <v>26</v>
      </c>
      <c r="C23" s="86"/>
      <c r="D23" s="86"/>
      <c r="E23" s="86"/>
      <c r="F23" s="86"/>
      <c r="G23" s="87"/>
    </row>
    <row r="24" spans="1:8" ht="15.75" thickBot="1" x14ac:dyDescent="0.3"/>
    <row r="25" spans="1:8" ht="39" thickBot="1" x14ac:dyDescent="0.3">
      <c r="A25" s="119">
        <v>5</v>
      </c>
      <c r="B25" s="63" t="s">
        <v>72</v>
      </c>
      <c r="C25" s="60" t="s">
        <v>2</v>
      </c>
      <c r="D25" s="72" t="s">
        <v>3</v>
      </c>
      <c r="E25" s="66" t="s">
        <v>4</v>
      </c>
      <c r="F25" s="61" t="s">
        <v>5</v>
      </c>
      <c r="G25" s="62" t="s">
        <v>6</v>
      </c>
    </row>
    <row r="26" spans="1:8" ht="30" customHeight="1" x14ac:dyDescent="0.25">
      <c r="A26" s="120"/>
      <c r="B26" s="102"/>
      <c r="C26" s="111" t="s">
        <v>67</v>
      </c>
      <c r="D26" s="115"/>
      <c r="E26" s="113">
        <v>100</v>
      </c>
      <c r="F26" s="117">
        <f>E26*D26</f>
        <v>0</v>
      </c>
      <c r="G26" s="106">
        <v>137</v>
      </c>
    </row>
    <row r="27" spans="1:8" ht="30" customHeight="1" x14ac:dyDescent="0.25">
      <c r="A27" s="120"/>
      <c r="B27" s="103"/>
      <c r="C27" s="111"/>
      <c r="D27" s="115"/>
      <c r="E27" s="113"/>
      <c r="F27" s="117"/>
      <c r="G27" s="106"/>
    </row>
    <row r="28" spans="1:8" ht="30" customHeight="1" x14ac:dyDescent="0.25">
      <c r="A28" s="120"/>
      <c r="B28" s="103"/>
      <c r="C28" s="111"/>
      <c r="D28" s="115"/>
      <c r="E28" s="113"/>
      <c r="F28" s="117"/>
      <c r="G28" s="106"/>
    </row>
    <row r="29" spans="1:8" ht="30" customHeight="1" x14ac:dyDescent="0.25">
      <c r="A29" s="120"/>
      <c r="B29" s="103"/>
      <c r="C29" s="111"/>
      <c r="D29" s="115"/>
      <c r="E29" s="113"/>
      <c r="F29" s="117"/>
      <c r="G29" s="106"/>
    </row>
    <row r="30" spans="1:8" ht="30" customHeight="1" x14ac:dyDescent="0.25">
      <c r="A30" s="120"/>
      <c r="B30" s="103"/>
      <c r="C30" s="111"/>
      <c r="D30" s="115"/>
      <c r="E30" s="113"/>
      <c r="F30" s="117"/>
      <c r="G30" s="106"/>
    </row>
    <row r="31" spans="1:8" ht="7.5" customHeight="1" x14ac:dyDescent="0.25">
      <c r="A31" s="120"/>
      <c r="B31" s="103"/>
      <c r="C31" s="112"/>
      <c r="D31" s="116"/>
      <c r="E31" s="114"/>
      <c r="F31" s="118"/>
      <c r="G31" s="107"/>
    </row>
    <row r="32" spans="1:8" ht="20.25" customHeight="1" thickBot="1" x14ac:dyDescent="0.3">
      <c r="A32" s="35"/>
      <c r="B32" s="108" t="s">
        <v>90</v>
      </c>
      <c r="C32" s="109"/>
      <c r="D32" s="109"/>
      <c r="E32" s="109"/>
      <c r="F32" s="109"/>
      <c r="G32" s="110"/>
    </row>
    <row r="33" spans="1:9" s="4" customFormat="1" ht="20.25" customHeight="1" thickBot="1" x14ac:dyDescent="0.3">
      <c r="A33" s="33"/>
      <c r="B33" s="34"/>
      <c r="C33" s="34"/>
      <c r="D33" s="34"/>
      <c r="E33" s="34"/>
      <c r="F33" s="34"/>
      <c r="G33" s="34"/>
    </row>
    <row r="34" spans="1:9" ht="39" thickBot="1" x14ac:dyDescent="0.3">
      <c r="A34" s="83">
        <v>6</v>
      </c>
      <c r="B34" s="63" t="s">
        <v>73</v>
      </c>
      <c r="C34" s="60" t="s">
        <v>2</v>
      </c>
      <c r="D34" s="72" t="s">
        <v>3</v>
      </c>
      <c r="E34" s="66" t="s">
        <v>4</v>
      </c>
      <c r="F34" s="61" t="s">
        <v>5</v>
      </c>
      <c r="G34" s="62" t="s">
        <v>6</v>
      </c>
    </row>
    <row r="35" spans="1:9" ht="147.75" customHeight="1" x14ac:dyDescent="0.25">
      <c r="A35" s="84"/>
      <c r="B35" s="64"/>
      <c r="C35" s="51">
        <v>3</v>
      </c>
      <c r="D35" s="54"/>
      <c r="E35" s="70">
        <v>100</v>
      </c>
      <c r="F35" s="53">
        <f>E35*D35</f>
        <v>0</v>
      </c>
      <c r="G35" s="50">
        <v>137</v>
      </c>
    </row>
    <row r="36" spans="1:9" ht="15" customHeight="1" thickBot="1" x14ac:dyDescent="0.3">
      <c r="A36" s="85"/>
      <c r="B36" s="86" t="s">
        <v>26</v>
      </c>
      <c r="C36" s="86"/>
      <c r="D36" s="86"/>
      <c r="E36" s="86"/>
      <c r="F36" s="86"/>
      <c r="G36" s="87"/>
    </row>
    <row r="37" spans="1:9" s="28" customFormat="1" ht="15" customHeight="1" thickBot="1" x14ac:dyDescent="0.3">
      <c r="A37" s="36"/>
      <c r="B37" s="34"/>
      <c r="C37" s="34"/>
      <c r="D37" s="34"/>
      <c r="E37" s="34"/>
      <c r="F37" s="34"/>
      <c r="G37" s="34"/>
    </row>
    <row r="38" spans="1:9" ht="39" x14ac:dyDescent="0.25">
      <c r="A38" s="140">
        <v>7</v>
      </c>
      <c r="B38" s="22" t="s">
        <v>74</v>
      </c>
      <c r="C38" s="19" t="s">
        <v>2</v>
      </c>
      <c r="D38" s="19" t="s">
        <v>3</v>
      </c>
      <c r="E38" s="67" t="s">
        <v>4</v>
      </c>
      <c r="F38" s="20" t="s">
        <v>5</v>
      </c>
      <c r="G38" s="23" t="s">
        <v>6</v>
      </c>
    </row>
    <row r="39" spans="1:9" ht="162.75" customHeight="1" x14ac:dyDescent="0.25">
      <c r="A39" s="84"/>
      <c r="B39" s="4"/>
      <c r="C39" s="7">
        <v>4</v>
      </c>
      <c r="D39" s="5"/>
      <c r="E39" s="69">
        <v>100</v>
      </c>
      <c r="F39" s="6">
        <f t="shared" ref="F39" si="2">E39*D39</f>
        <v>0</v>
      </c>
      <c r="G39" s="29">
        <v>137</v>
      </c>
    </row>
    <row r="40" spans="1:9" ht="15" customHeight="1" thickBot="1" x14ac:dyDescent="0.3">
      <c r="A40" s="85"/>
      <c r="B40" s="86" t="s">
        <v>90</v>
      </c>
      <c r="C40" s="86"/>
      <c r="D40" s="86"/>
      <c r="E40" s="86"/>
      <c r="F40" s="86"/>
      <c r="G40" s="87"/>
    </row>
    <row r="41" spans="1:9" s="4" customFormat="1" ht="15" customHeight="1" thickBot="1" x14ac:dyDescent="0.3">
      <c r="A41" s="36"/>
      <c r="B41" s="34"/>
      <c r="C41" s="34"/>
      <c r="D41" s="34"/>
      <c r="E41" s="34"/>
      <c r="F41" s="34"/>
      <c r="G41" s="34"/>
    </row>
    <row r="42" spans="1:9" ht="39" thickBot="1" x14ac:dyDescent="0.3">
      <c r="A42" s="83">
        <v>8</v>
      </c>
      <c r="B42" s="63" t="s">
        <v>75</v>
      </c>
      <c r="C42" s="60" t="s">
        <v>2</v>
      </c>
      <c r="D42" s="72" t="s">
        <v>3</v>
      </c>
      <c r="E42" s="66" t="s">
        <v>4</v>
      </c>
      <c r="F42" s="61" t="s">
        <v>5</v>
      </c>
      <c r="G42" s="62" t="s">
        <v>6</v>
      </c>
    </row>
    <row r="43" spans="1:9" ht="168.75" customHeight="1" x14ac:dyDescent="0.25">
      <c r="A43" s="84"/>
      <c r="B43" s="57"/>
      <c r="C43" s="52" t="s">
        <v>66</v>
      </c>
      <c r="D43" s="55"/>
      <c r="E43" s="70">
        <v>100</v>
      </c>
      <c r="F43" s="24">
        <f>E43*D43</f>
        <v>0</v>
      </c>
      <c r="G43" s="50">
        <v>137</v>
      </c>
    </row>
    <row r="44" spans="1:9" ht="15" customHeight="1" thickBot="1" x14ac:dyDescent="0.3">
      <c r="A44" s="85"/>
      <c r="B44" s="86" t="s">
        <v>26</v>
      </c>
      <c r="C44" s="86"/>
      <c r="D44" s="86"/>
      <c r="E44" s="86"/>
      <c r="F44" s="86"/>
      <c r="G44" s="87"/>
    </row>
    <row r="45" spans="1:9" s="28" customFormat="1" ht="15" customHeight="1" thickBot="1" x14ac:dyDescent="0.3">
      <c r="A45" s="89"/>
      <c r="B45" s="90"/>
      <c r="C45" s="90"/>
      <c r="D45" s="90"/>
      <c r="E45" s="90"/>
      <c r="F45" s="90"/>
      <c r="G45" s="91"/>
    </row>
    <row r="46" spans="1:9" ht="33" customHeight="1" thickBot="1" x14ac:dyDescent="0.3">
      <c r="A46" s="137">
        <v>9</v>
      </c>
      <c r="B46" s="63" t="s">
        <v>76</v>
      </c>
      <c r="C46" s="60" t="s">
        <v>2</v>
      </c>
      <c r="D46" s="72" t="s">
        <v>3</v>
      </c>
      <c r="E46" s="66" t="s">
        <v>4</v>
      </c>
      <c r="F46" s="61" t="s">
        <v>5</v>
      </c>
      <c r="G46" s="62" t="s">
        <v>6</v>
      </c>
      <c r="H46" s="3"/>
      <c r="I46" s="3"/>
    </row>
    <row r="47" spans="1:9" ht="56.25" customHeight="1" x14ac:dyDescent="0.25">
      <c r="A47" s="138"/>
      <c r="B47" s="102"/>
      <c r="C47" s="55" t="s">
        <v>16</v>
      </c>
      <c r="D47" s="55"/>
      <c r="E47" s="68">
        <v>165</v>
      </c>
      <c r="F47" s="53">
        <f>E47*D47</f>
        <v>0</v>
      </c>
      <c r="G47" s="98">
        <v>200</v>
      </c>
      <c r="H47" s="3"/>
      <c r="I47" s="3"/>
    </row>
    <row r="48" spans="1:9" ht="56.25" customHeight="1" x14ac:dyDescent="0.25">
      <c r="A48" s="138"/>
      <c r="B48" s="103"/>
      <c r="C48" s="5" t="s">
        <v>17</v>
      </c>
      <c r="D48" s="5"/>
      <c r="E48" s="69">
        <v>165</v>
      </c>
      <c r="F48" s="6">
        <f t="shared" ref="F48:F49" si="3">E48*D48</f>
        <v>0</v>
      </c>
      <c r="G48" s="99"/>
      <c r="H48" s="3"/>
      <c r="I48" s="3"/>
    </row>
    <row r="49" spans="1:9" ht="56.25" customHeight="1" x14ac:dyDescent="0.25">
      <c r="A49" s="138"/>
      <c r="B49" s="103"/>
      <c r="C49" s="5" t="s">
        <v>10</v>
      </c>
      <c r="D49" s="5"/>
      <c r="E49" s="69">
        <v>165</v>
      </c>
      <c r="F49" s="6">
        <f t="shared" si="3"/>
        <v>0</v>
      </c>
      <c r="G49" s="99"/>
      <c r="H49" s="3"/>
      <c r="I49" s="3"/>
    </row>
    <row r="50" spans="1:9" ht="20.25" customHeight="1" thickBot="1" x14ac:dyDescent="0.4">
      <c r="A50" s="139"/>
      <c r="B50" s="132" t="s">
        <v>89</v>
      </c>
      <c r="C50" s="133"/>
      <c r="D50" s="133"/>
      <c r="E50" s="133"/>
      <c r="F50" s="133"/>
      <c r="G50" s="134"/>
      <c r="H50" s="3"/>
      <c r="I50" s="3"/>
    </row>
    <row r="51" spans="1:9" ht="15.75" thickBot="1" x14ac:dyDescent="0.3"/>
    <row r="52" spans="1:9" ht="42.75" customHeight="1" thickBot="1" x14ac:dyDescent="0.3">
      <c r="A52" s="83">
        <v>10</v>
      </c>
      <c r="B52" s="63" t="s">
        <v>77</v>
      </c>
      <c r="C52" s="60" t="s">
        <v>2</v>
      </c>
      <c r="D52" s="72" t="s">
        <v>3</v>
      </c>
      <c r="E52" s="66" t="s">
        <v>4</v>
      </c>
      <c r="F52" s="61" t="s">
        <v>5</v>
      </c>
      <c r="G52" s="62" t="s">
        <v>6</v>
      </c>
      <c r="H52" s="2"/>
      <c r="I52" s="2"/>
    </row>
    <row r="53" spans="1:9" ht="72.75" customHeight="1" x14ac:dyDescent="0.25">
      <c r="A53" s="84"/>
      <c r="B53" s="94"/>
      <c r="C53" s="52" t="s">
        <v>16</v>
      </c>
      <c r="D53" s="55"/>
      <c r="E53" s="68">
        <v>113</v>
      </c>
      <c r="F53" s="53">
        <f>E53*D53</f>
        <v>0</v>
      </c>
      <c r="G53" s="98">
        <v>150</v>
      </c>
      <c r="H53" s="2"/>
      <c r="I53" s="2"/>
    </row>
    <row r="54" spans="1:9" ht="83.25" customHeight="1" x14ac:dyDescent="0.25">
      <c r="A54" s="84"/>
      <c r="B54" s="95"/>
      <c r="C54" s="7" t="s">
        <v>10</v>
      </c>
      <c r="D54" s="5"/>
      <c r="E54" s="69">
        <v>113</v>
      </c>
      <c r="F54" s="6">
        <f>E54*D54</f>
        <v>0</v>
      </c>
      <c r="G54" s="99"/>
      <c r="H54" s="2"/>
      <c r="I54" s="2"/>
    </row>
    <row r="55" spans="1:9" ht="17.25" thickBot="1" x14ac:dyDescent="0.4">
      <c r="A55" s="85"/>
      <c r="B55" s="100" t="s">
        <v>82</v>
      </c>
      <c r="C55" s="100"/>
      <c r="D55" s="100"/>
      <c r="E55" s="100"/>
      <c r="F55" s="100"/>
      <c r="G55" s="101"/>
      <c r="H55" s="2"/>
      <c r="I55" s="2"/>
    </row>
    <row r="56" spans="1:9" ht="15.75" thickBot="1" x14ac:dyDescent="0.3"/>
    <row r="57" spans="1:9" s="12" customFormat="1" ht="39" customHeight="1" thickBot="1" x14ac:dyDescent="0.3">
      <c r="A57" s="83">
        <v>11</v>
      </c>
      <c r="B57" s="63" t="s">
        <v>78</v>
      </c>
      <c r="C57" s="60" t="s">
        <v>2</v>
      </c>
      <c r="D57" s="72" t="s">
        <v>3</v>
      </c>
      <c r="E57" s="66" t="s">
        <v>4</v>
      </c>
      <c r="F57" s="61" t="s">
        <v>5</v>
      </c>
      <c r="G57" s="62" t="s">
        <v>6</v>
      </c>
    </row>
    <row r="58" spans="1:9" s="12" customFormat="1" ht="38.25" customHeight="1" x14ac:dyDescent="0.25">
      <c r="A58" s="88"/>
      <c r="B58" s="92"/>
      <c r="C58" s="11" t="s">
        <v>8</v>
      </c>
      <c r="D58" s="18"/>
      <c r="E58" s="68">
        <v>161</v>
      </c>
      <c r="F58" s="24">
        <f>D58*E58</f>
        <v>0</v>
      </c>
      <c r="G58" s="104">
        <v>198</v>
      </c>
    </row>
    <row r="59" spans="1:9" s="12" customFormat="1" ht="38.25" customHeight="1" x14ac:dyDescent="0.25">
      <c r="A59" s="88"/>
      <c r="B59" s="92"/>
      <c r="C59" s="11" t="s">
        <v>7</v>
      </c>
      <c r="D59" s="18"/>
      <c r="E59" s="68">
        <v>161</v>
      </c>
      <c r="F59" s="24">
        <f t="shared" ref="F59:F61" si="4">D59*E59</f>
        <v>0</v>
      </c>
      <c r="G59" s="105"/>
    </row>
    <row r="60" spans="1:9" s="12" customFormat="1" ht="38.25" customHeight="1" x14ac:dyDescent="0.25">
      <c r="A60" s="88"/>
      <c r="B60" s="92"/>
      <c r="C60" s="11" t="s">
        <v>22</v>
      </c>
      <c r="D60" s="18"/>
      <c r="E60" s="68">
        <v>161</v>
      </c>
      <c r="F60" s="24">
        <f t="shared" si="4"/>
        <v>0</v>
      </c>
      <c r="G60" s="105"/>
    </row>
    <row r="61" spans="1:9" s="12" customFormat="1" ht="38.25" customHeight="1" x14ac:dyDescent="0.25">
      <c r="A61" s="84"/>
      <c r="B61" s="93"/>
      <c r="C61" s="7" t="s">
        <v>16</v>
      </c>
      <c r="D61" s="5"/>
      <c r="E61" s="69">
        <v>161</v>
      </c>
      <c r="F61" s="24">
        <f t="shared" si="4"/>
        <v>0</v>
      </c>
      <c r="G61" s="98"/>
    </row>
    <row r="62" spans="1:9" s="12" customFormat="1" ht="20.25" customHeight="1" thickBot="1" x14ac:dyDescent="0.4">
      <c r="A62" s="85"/>
      <c r="B62" s="86" t="s">
        <v>81</v>
      </c>
      <c r="C62" s="86"/>
      <c r="D62" s="86"/>
      <c r="E62" s="86"/>
      <c r="F62" s="86"/>
      <c r="G62" s="87"/>
    </row>
    <row r="63" spans="1:9" ht="15.75" thickBot="1" x14ac:dyDescent="0.3"/>
    <row r="64" spans="1:9" s="28" customFormat="1" ht="33.75" customHeight="1" thickBot="1" x14ac:dyDescent="0.3">
      <c r="A64" s="83">
        <v>12</v>
      </c>
      <c r="B64" s="58" t="s">
        <v>79</v>
      </c>
      <c r="C64" s="59" t="s">
        <v>2</v>
      </c>
      <c r="D64" s="73" t="s">
        <v>65</v>
      </c>
      <c r="E64" s="66" t="s">
        <v>4</v>
      </c>
      <c r="F64" s="61" t="s">
        <v>5</v>
      </c>
      <c r="G64" s="62" t="s">
        <v>6</v>
      </c>
    </row>
    <row r="65" spans="1:9" s="28" customFormat="1" ht="72.75" customHeight="1" x14ac:dyDescent="0.25">
      <c r="A65" s="84"/>
      <c r="B65" s="94"/>
      <c r="C65" s="7" t="s">
        <v>10</v>
      </c>
      <c r="D65" s="49"/>
      <c r="E65" s="68">
        <v>119</v>
      </c>
      <c r="F65" s="48">
        <f>E65*D65</f>
        <v>0</v>
      </c>
      <c r="G65" s="96">
        <v>150</v>
      </c>
    </row>
    <row r="66" spans="1:9" s="28" customFormat="1" ht="103.5" customHeight="1" x14ac:dyDescent="0.25">
      <c r="A66" s="84"/>
      <c r="B66" s="95"/>
      <c r="C66" s="7" t="s">
        <v>17</v>
      </c>
      <c r="D66" s="5"/>
      <c r="E66" s="69">
        <v>119</v>
      </c>
      <c r="F66" s="6">
        <f>E66*D66</f>
        <v>0</v>
      </c>
      <c r="G66" s="97"/>
    </row>
    <row r="67" spans="1:9" s="28" customFormat="1" ht="22.5" customHeight="1" thickBot="1" x14ac:dyDescent="0.4">
      <c r="A67" s="85"/>
      <c r="B67" s="86" t="s">
        <v>80</v>
      </c>
      <c r="C67" s="86"/>
      <c r="D67" s="86"/>
      <c r="E67" s="86"/>
      <c r="F67" s="86"/>
      <c r="G67" s="87"/>
    </row>
    <row r="68" spans="1:9" ht="15.75" thickBot="1" x14ac:dyDescent="0.3"/>
    <row r="69" spans="1:9" s="28" customFormat="1" ht="33" customHeight="1" thickBot="1" x14ac:dyDescent="0.3">
      <c r="A69" s="137">
        <v>9</v>
      </c>
      <c r="B69" s="63" t="s">
        <v>83</v>
      </c>
      <c r="C69" s="60" t="s">
        <v>2</v>
      </c>
      <c r="D69" s="72" t="s">
        <v>3</v>
      </c>
      <c r="E69" s="66" t="s">
        <v>4</v>
      </c>
      <c r="F69" s="61" t="s">
        <v>5</v>
      </c>
      <c r="G69" s="62" t="s">
        <v>6</v>
      </c>
      <c r="H69" s="3"/>
      <c r="I69" s="3"/>
    </row>
    <row r="70" spans="1:9" s="28" customFormat="1" ht="45" customHeight="1" x14ac:dyDescent="0.25">
      <c r="A70" s="138"/>
      <c r="B70" s="102"/>
      <c r="C70" s="75" t="s">
        <v>84</v>
      </c>
      <c r="D70" s="75"/>
      <c r="E70" s="74">
        <v>165</v>
      </c>
      <c r="F70" s="76">
        <f>E70*D70</f>
        <v>0</v>
      </c>
      <c r="G70" s="143">
        <v>200</v>
      </c>
      <c r="H70" s="3"/>
      <c r="I70" s="3"/>
    </row>
    <row r="71" spans="1:9" s="28" customFormat="1" ht="37.5" customHeight="1" x14ac:dyDescent="0.25">
      <c r="A71" s="138"/>
      <c r="B71" s="102"/>
      <c r="C71" s="75" t="s">
        <v>16</v>
      </c>
      <c r="D71" s="75"/>
      <c r="E71" s="78">
        <v>165</v>
      </c>
      <c r="F71" s="76">
        <f>E71*D71</f>
        <v>0</v>
      </c>
      <c r="G71" s="143"/>
      <c r="H71" s="3"/>
      <c r="I71" s="3"/>
    </row>
    <row r="72" spans="1:9" s="28" customFormat="1" ht="33.75" customHeight="1" x14ac:dyDescent="0.25">
      <c r="A72" s="138"/>
      <c r="B72" s="102"/>
      <c r="C72" s="75" t="s">
        <v>85</v>
      </c>
      <c r="D72" s="75"/>
      <c r="E72" s="78">
        <v>165</v>
      </c>
      <c r="F72" s="76">
        <f>E72*D72</f>
        <v>0</v>
      </c>
      <c r="G72" s="143"/>
      <c r="H72" s="3"/>
      <c r="I72" s="3"/>
    </row>
    <row r="73" spans="1:9" s="28" customFormat="1" ht="41.25" customHeight="1" x14ac:dyDescent="0.25">
      <c r="A73" s="138"/>
      <c r="B73" s="103"/>
      <c r="C73" s="5" t="s">
        <v>10</v>
      </c>
      <c r="D73" s="5"/>
      <c r="E73" s="78">
        <v>165</v>
      </c>
      <c r="F73" s="6">
        <f t="shared" ref="F73:F74" si="5">E73*D73</f>
        <v>0</v>
      </c>
      <c r="G73" s="144"/>
      <c r="H73" s="3"/>
      <c r="I73" s="3"/>
    </row>
    <row r="74" spans="1:9" s="28" customFormat="1" ht="31.5" customHeight="1" x14ac:dyDescent="0.25">
      <c r="A74" s="138"/>
      <c r="B74" s="103"/>
      <c r="C74" s="5" t="s">
        <v>11</v>
      </c>
      <c r="D74" s="5"/>
      <c r="E74" s="78">
        <v>165</v>
      </c>
      <c r="F74" s="6">
        <f t="shared" si="5"/>
        <v>0</v>
      </c>
      <c r="G74" s="144"/>
      <c r="H74" s="3"/>
      <c r="I74" s="3"/>
    </row>
    <row r="75" spans="1:9" s="28" customFormat="1" ht="20.25" customHeight="1" thickBot="1" x14ac:dyDescent="0.4">
      <c r="A75" s="139"/>
      <c r="B75" s="132" t="s">
        <v>88</v>
      </c>
      <c r="C75" s="133"/>
      <c r="D75" s="133"/>
      <c r="E75" s="133"/>
      <c r="F75" s="133"/>
      <c r="G75" s="134"/>
      <c r="H75" s="3"/>
      <c r="I75" s="3"/>
    </row>
    <row r="76" spans="1:9" ht="15.75" thickBot="1" x14ac:dyDescent="0.3">
      <c r="A76" s="2"/>
      <c r="B76" s="2"/>
      <c r="C76" s="2"/>
      <c r="D76" s="2"/>
      <c r="E76" s="2"/>
      <c r="F76" s="2"/>
      <c r="G76" s="2"/>
    </row>
    <row r="77" spans="1:9" s="28" customFormat="1" ht="33" customHeight="1" thickBot="1" x14ac:dyDescent="0.3">
      <c r="A77" s="137">
        <v>9</v>
      </c>
      <c r="B77" s="63" t="s">
        <v>86</v>
      </c>
      <c r="C77" s="60" t="s">
        <v>2</v>
      </c>
      <c r="D77" s="72" t="s">
        <v>3</v>
      </c>
      <c r="E77" s="66" t="s">
        <v>4</v>
      </c>
      <c r="F77" s="61" t="s">
        <v>5</v>
      </c>
      <c r="G77" s="62" t="s">
        <v>6</v>
      </c>
      <c r="H77" s="3"/>
      <c r="I77" s="3"/>
    </row>
    <row r="78" spans="1:9" s="28" customFormat="1" ht="45" customHeight="1" x14ac:dyDescent="0.25">
      <c r="A78" s="138"/>
      <c r="B78" s="102"/>
      <c r="C78" s="75" t="s">
        <v>84</v>
      </c>
      <c r="D78" s="75"/>
      <c r="E78" s="78">
        <v>165</v>
      </c>
      <c r="F78" s="76">
        <f>E78*D78</f>
        <v>0</v>
      </c>
      <c r="G78" s="141">
        <v>200</v>
      </c>
      <c r="H78" s="3"/>
      <c r="I78" s="3"/>
    </row>
    <row r="79" spans="1:9" s="28" customFormat="1" ht="37.5" customHeight="1" x14ac:dyDescent="0.25">
      <c r="A79" s="138"/>
      <c r="B79" s="102"/>
      <c r="C79" s="75" t="s">
        <v>16</v>
      </c>
      <c r="D79" s="75"/>
      <c r="E79" s="78">
        <v>165</v>
      </c>
      <c r="F79" s="76">
        <f>E79*D79</f>
        <v>0</v>
      </c>
      <c r="G79" s="141"/>
      <c r="H79" s="3"/>
      <c r="I79" s="3"/>
    </row>
    <row r="80" spans="1:9" s="28" customFormat="1" ht="33.75" customHeight="1" x14ac:dyDescent="0.25">
      <c r="A80" s="138"/>
      <c r="B80" s="102"/>
      <c r="C80" s="75" t="s">
        <v>85</v>
      </c>
      <c r="D80" s="75"/>
      <c r="E80" s="78">
        <v>165</v>
      </c>
      <c r="F80" s="76">
        <f>E80*D80</f>
        <v>0</v>
      </c>
      <c r="G80" s="141"/>
      <c r="H80" s="3"/>
      <c r="I80" s="3"/>
    </row>
    <row r="81" spans="1:9" s="28" customFormat="1" ht="41.25" customHeight="1" x14ac:dyDescent="0.25">
      <c r="A81" s="138"/>
      <c r="B81" s="103"/>
      <c r="C81" s="5" t="s">
        <v>10</v>
      </c>
      <c r="D81" s="5"/>
      <c r="E81" s="78">
        <v>165</v>
      </c>
      <c r="F81" s="6">
        <f t="shared" ref="F81:F82" si="6">E81*D81</f>
        <v>0</v>
      </c>
      <c r="G81" s="142"/>
      <c r="H81" s="3"/>
      <c r="I81" s="3"/>
    </row>
    <row r="82" spans="1:9" s="28" customFormat="1" ht="31.5" customHeight="1" x14ac:dyDescent="0.25">
      <c r="A82" s="138"/>
      <c r="B82" s="103"/>
      <c r="C82" s="5" t="s">
        <v>11</v>
      </c>
      <c r="D82" s="5"/>
      <c r="E82" s="78">
        <v>165</v>
      </c>
      <c r="F82" s="6">
        <f t="shared" si="6"/>
        <v>0</v>
      </c>
      <c r="G82" s="142"/>
      <c r="H82" s="3"/>
      <c r="I82" s="3"/>
    </row>
    <row r="83" spans="1:9" s="28" customFormat="1" ht="20.25" customHeight="1" thickBot="1" x14ac:dyDescent="0.4">
      <c r="A83" s="139"/>
      <c r="B83" s="132" t="s">
        <v>87</v>
      </c>
      <c r="C83" s="133"/>
      <c r="D83" s="133"/>
      <c r="E83" s="133"/>
      <c r="F83" s="133"/>
      <c r="G83" s="134"/>
      <c r="H83" s="3"/>
      <c r="I83" s="3"/>
    </row>
    <row r="87" spans="1:9" x14ac:dyDescent="0.25">
      <c r="A87" s="2"/>
      <c r="B87" s="13" t="s">
        <v>12</v>
      </c>
      <c r="C87" s="14" t="s">
        <v>13</v>
      </c>
      <c r="D87" s="14" t="s">
        <v>14</v>
      </c>
      <c r="E87" s="14" t="s">
        <v>15</v>
      </c>
      <c r="F87" s="2"/>
      <c r="G87" s="2"/>
    </row>
    <row r="88" spans="1:9" x14ac:dyDescent="0.25">
      <c r="A88" s="2"/>
      <c r="B88" s="15" t="s">
        <v>18</v>
      </c>
      <c r="C88" s="16">
        <v>0</v>
      </c>
      <c r="D88" s="16">
        <f>F47+F48+F49+F53+F54+F10+F11+F12+F13+F17+F18+F26+F35+F22+F39+F43+F58+F59+F60+F61</f>
        <v>0</v>
      </c>
      <c r="E88" s="81">
        <f>D88+D89</f>
        <v>0</v>
      </c>
      <c r="F88" s="2"/>
      <c r="G88" s="2"/>
    </row>
    <row r="89" spans="1:9" x14ac:dyDescent="0.25">
      <c r="A89" s="2"/>
      <c r="B89" s="15" t="s">
        <v>19</v>
      </c>
      <c r="C89" s="16">
        <f>D4+D5+D6</f>
        <v>0</v>
      </c>
      <c r="D89" s="16">
        <f>F3+F4+F5+F6</f>
        <v>0</v>
      </c>
      <c r="E89" s="82"/>
      <c r="F89" s="2"/>
      <c r="G89" s="2"/>
    </row>
  </sheetData>
  <mergeCells count="56">
    <mergeCell ref="A77:A83"/>
    <mergeCell ref="B78:B82"/>
    <mergeCell ref="G78:G82"/>
    <mergeCell ref="B83:G83"/>
    <mergeCell ref="A69:A75"/>
    <mergeCell ref="B70:B74"/>
    <mergeCell ref="G70:G74"/>
    <mergeCell ref="B75:G75"/>
    <mergeCell ref="A9:A15"/>
    <mergeCell ref="B10:B13"/>
    <mergeCell ref="G10:G13"/>
    <mergeCell ref="B14:G14"/>
    <mergeCell ref="B53:B54"/>
    <mergeCell ref="G47:G49"/>
    <mergeCell ref="B50:G50"/>
    <mergeCell ref="A16:A19"/>
    <mergeCell ref="B17:B18"/>
    <mergeCell ref="B19:G19"/>
    <mergeCell ref="G17:G18"/>
    <mergeCell ref="A46:A50"/>
    <mergeCell ref="A21:A23"/>
    <mergeCell ref="B23:G23"/>
    <mergeCell ref="A38:A40"/>
    <mergeCell ref="B40:G40"/>
    <mergeCell ref="A2:A7"/>
    <mergeCell ref="B3:B6"/>
    <mergeCell ref="G3:G6"/>
    <mergeCell ref="B7:G7"/>
    <mergeCell ref="C1:D1"/>
    <mergeCell ref="E1:G1"/>
    <mergeCell ref="B26:B31"/>
    <mergeCell ref="G26:G31"/>
    <mergeCell ref="B32:G32"/>
    <mergeCell ref="A34:A36"/>
    <mergeCell ref="B36:G36"/>
    <mergeCell ref="C26:C31"/>
    <mergeCell ref="E26:E31"/>
    <mergeCell ref="D26:D31"/>
    <mergeCell ref="F26:F31"/>
    <mergeCell ref="A25:A31"/>
    <mergeCell ref="E88:E89"/>
    <mergeCell ref="A42:A44"/>
    <mergeCell ref="B44:G44"/>
    <mergeCell ref="A57:A62"/>
    <mergeCell ref="B62:G62"/>
    <mergeCell ref="A45:G45"/>
    <mergeCell ref="B58:B61"/>
    <mergeCell ref="A64:A67"/>
    <mergeCell ref="B65:B66"/>
    <mergeCell ref="G65:G66"/>
    <mergeCell ref="B67:G67"/>
    <mergeCell ref="G53:G54"/>
    <mergeCell ref="B55:G55"/>
    <mergeCell ref="B47:B49"/>
    <mergeCell ref="A52:A55"/>
    <mergeCell ref="G58:G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0" zoomScaleNormal="8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P23" sqref="P23:Q24"/>
    </sheetView>
  </sheetViews>
  <sheetFormatPr defaultRowHeight="18.75" x14ac:dyDescent="0.3"/>
  <cols>
    <col min="1" max="1" width="3.5703125" customWidth="1"/>
    <col min="2" max="2" width="24.140625" customWidth="1"/>
    <col min="3" max="6" width="16.5703125" customWidth="1"/>
    <col min="7" max="7" width="16.5703125" style="80" customWidth="1"/>
  </cols>
  <sheetData>
    <row r="1" spans="1:7" ht="117" customHeight="1" thickBot="1" x14ac:dyDescent="0.3">
      <c r="A1" s="12"/>
      <c r="B1" s="17"/>
      <c r="C1" s="126" t="s">
        <v>0</v>
      </c>
      <c r="D1" s="126"/>
      <c r="E1" s="127" t="s">
        <v>1</v>
      </c>
      <c r="F1" s="128"/>
      <c r="G1" s="129"/>
    </row>
    <row r="2" spans="1:7" ht="35.25" customHeight="1" x14ac:dyDescent="0.25">
      <c r="A2" s="149">
        <v>1</v>
      </c>
      <c r="B2" s="25" t="s">
        <v>95</v>
      </c>
      <c r="C2" s="19" t="s">
        <v>2</v>
      </c>
      <c r="D2" s="77" t="s">
        <v>3</v>
      </c>
      <c r="E2" s="67" t="s">
        <v>4</v>
      </c>
      <c r="F2" s="20" t="s">
        <v>5</v>
      </c>
      <c r="G2" s="79" t="s">
        <v>6</v>
      </c>
    </row>
    <row r="3" spans="1:7" ht="31.5" customHeight="1" x14ac:dyDescent="0.25">
      <c r="A3" s="135"/>
      <c r="B3" s="103"/>
      <c r="C3" s="7" t="s">
        <v>16</v>
      </c>
      <c r="D3" s="5"/>
      <c r="E3" s="69">
        <v>50</v>
      </c>
      <c r="F3" s="6">
        <f>E3*D3</f>
        <v>0</v>
      </c>
      <c r="G3" s="144">
        <v>76</v>
      </c>
    </row>
    <row r="4" spans="1:7" ht="31.5" customHeight="1" x14ac:dyDescent="0.25">
      <c r="A4" s="135"/>
      <c r="B4" s="103"/>
      <c r="C4" s="7" t="s">
        <v>10</v>
      </c>
      <c r="D4" s="5"/>
      <c r="E4" s="69">
        <v>50</v>
      </c>
      <c r="F4" s="6">
        <f t="shared" ref="F4:F6" si="0">E4*D4</f>
        <v>0</v>
      </c>
      <c r="G4" s="144"/>
    </row>
    <row r="5" spans="1:7" ht="31.5" customHeight="1" x14ac:dyDescent="0.25">
      <c r="A5" s="135"/>
      <c r="B5" s="103"/>
      <c r="C5" s="7" t="s">
        <v>9</v>
      </c>
      <c r="D5" s="5"/>
      <c r="E5" s="69">
        <v>50</v>
      </c>
      <c r="F5" s="6">
        <f t="shared" si="0"/>
        <v>0</v>
      </c>
      <c r="G5" s="144"/>
    </row>
    <row r="6" spans="1:7" ht="31.5" customHeight="1" x14ac:dyDescent="0.25">
      <c r="A6" s="135"/>
      <c r="B6" s="103"/>
      <c r="C6" s="7" t="s">
        <v>25</v>
      </c>
      <c r="D6" s="5"/>
      <c r="E6" s="69">
        <v>50</v>
      </c>
      <c r="F6" s="6">
        <f t="shared" si="0"/>
        <v>0</v>
      </c>
      <c r="G6" s="144"/>
    </row>
    <row r="7" spans="1:7" ht="16.5" thickBot="1" x14ac:dyDescent="0.35">
      <c r="A7" s="135"/>
      <c r="B7" s="150" t="s">
        <v>98</v>
      </c>
      <c r="C7" s="151"/>
      <c r="D7" s="151"/>
      <c r="E7" s="151"/>
      <c r="F7" s="151"/>
      <c r="G7" s="152"/>
    </row>
    <row r="8" spans="1:7" ht="19.5" thickBot="1" x14ac:dyDescent="0.35"/>
    <row r="9" spans="1:7" ht="35.25" customHeight="1" x14ac:dyDescent="0.25">
      <c r="A9" s="131">
        <v>2</v>
      </c>
      <c r="B9" s="25" t="s">
        <v>93</v>
      </c>
      <c r="C9" s="19" t="s">
        <v>2</v>
      </c>
      <c r="D9" s="77" t="s">
        <v>3</v>
      </c>
      <c r="E9" s="67" t="s">
        <v>4</v>
      </c>
      <c r="F9" s="20" t="s">
        <v>5</v>
      </c>
      <c r="G9" s="79" t="s">
        <v>6</v>
      </c>
    </row>
    <row r="10" spans="1:7" ht="51" customHeight="1" x14ac:dyDescent="0.25">
      <c r="A10" s="131"/>
      <c r="B10" s="103"/>
      <c r="C10" s="5" t="s">
        <v>21</v>
      </c>
      <c r="D10" s="5"/>
      <c r="E10" s="69">
        <v>82</v>
      </c>
      <c r="F10" s="6">
        <f>E10*D10</f>
        <v>0</v>
      </c>
      <c r="G10" s="144">
        <v>100</v>
      </c>
    </row>
    <row r="11" spans="1:7" ht="51" customHeight="1" x14ac:dyDescent="0.25">
      <c r="A11" s="131"/>
      <c r="B11" s="103"/>
      <c r="C11" s="5" t="s">
        <v>20</v>
      </c>
      <c r="D11" s="5"/>
      <c r="E11" s="69">
        <v>82</v>
      </c>
      <c r="F11" s="6">
        <f t="shared" ref="F11:F12" si="1">E11*D11</f>
        <v>0</v>
      </c>
      <c r="G11" s="144"/>
    </row>
    <row r="12" spans="1:7" ht="51" customHeight="1" x14ac:dyDescent="0.25">
      <c r="A12" s="131"/>
      <c r="B12" s="103"/>
      <c r="C12" s="5" t="s">
        <v>27</v>
      </c>
      <c r="D12" s="5"/>
      <c r="E12" s="69">
        <v>82</v>
      </c>
      <c r="F12" s="6">
        <f t="shared" si="1"/>
        <v>0</v>
      </c>
      <c r="G12" s="144"/>
    </row>
    <row r="13" spans="1:7" ht="18" customHeight="1" thickBot="1" x14ac:dyDescent="0.35">
      <c r="A13" s="145"/>
      <c r="B13" s="146" t="s">
        <v>94</v>
      </c>
      <c r="C13" s="147"/>
      <c r="D13" s="147"/>
      <c r="E13" s="147"/>
      <c r="F13" s="147"/>
      <c r="G13" s="148"/>
    </row>
    <row r="14" spans="1:7" s="28" customFormat="1" ht="32.25" customHeight="1" x14ac:dyDescent="0.25">
      <c r="A14"/>
      <c r="B14" s="27" t="s">
        <v>97</v>
      </c>
      <c r="C14" s="19" t="s">
        <v>2</v>
      </c>
      <c r="D14" s="19" t="s">
        <v>3</v>
      </c>
      <c r="E14" s="67" t="s">
        <v>4</v>
      </c>
      <c r="F14" s="20" t="s">
        <v>5</v>
      </c>
      <c r="G14" s="79" t="s">
        <v>6</v>
      </c>
    </row>
    <row r="15" spans="1:7" s="28" customFormat="1" ht="37.5" customHeight="1" x14ac:dyDescent="0.25">
      <c r="A15" s="153">
        <v>3</v>
      </c>
      <c r="B15" s="95"/>
      <c r="C15" s="7" t="s">
        <v>84</v>
      </c>
      <c r="D15" s="5"/>
      <c r="E15" s="69">
        <v>76</v>
      </c>
      <c r="F15" s="6">
        <f>E15*D15</f>
        <v>0</v>
      </c>
      <c r="G15" s="144">
        <v>100</v>
      </c>
    </row>
    <row r="16" spans="1:7" s="28" customFormat="1" ht="37.5" customHeight="1" x14ac:dyDescent="0.25">
      <c r="A16" s="153"/>
      <c r="B16" s="95"/>
      <c r="C16" s="7" t="s">
        <v>16</v>
      </c>
      <c r="D16" s="5"/>
      <c r="E16" s="69">
        <v>76</v>
      </c>
      <c r="F16" s="6">
        <f t="shared" ref="F16:F18" si="2">E16*D16</f>
        <v>0</v>
      </c>
      <c r="G16" s="144"/>
    </row>
    <row r="17" spans="1:7" s="28" customFormat="1" ht="37.5" customHeight="1" x14ac:dyDescent="0.25">
      <c r="A17" s="153"/>
      <c r="B17" s="95"/>
      <c r="C17" s="7" t="s">
        <v>11</v>
      </c>
      <c r="D17" s="5"/>
      <c r="E17" s="69">
        <v>76</v>
      </c>
      <c r="F17" s="6">
        <f t="shared" si="2"/>
        <v>0</v>
      </c>
      <c r="G17" s="144"/>
    </row>
    <row r="18" spans="1:7" s="28" customFormat="1" ht="37.5" customHeight="1" x14ac:dyDescent="0.25">
      <c r="A18" s="153"/>
      <c r="B18" s="95"/>
      <c r="C18" s="7" t="s">
        <v>10</v>
      </c>
      <c r="D18" s="5"/>
      <c r="E18" s="69">
        <v>76</v>
      </c>
      <c r="F18" s="6">
        <f t="shared" si="2"/>
        <v>0</v>
      </c>
      <c r="G18" s="144"/>
    </row>
    <row r="19" spans="1:7" ht="20.25" customHeight="1" thickBot="1" x14ac:dyDescent="0.35">
      <c r="B19" s="146" t="s">
        <v>101</v>
      </c>
      <c r="C19" s="147"/>
      <c r="D19" s="147"/>
      <c r="E19" s="147"/>
      <c r="F19" s="147"/>
      <c r="G19" s="148"/>
    </row>
    <row r="20" spans="1:7" s="28" customFormat="1" ht="32.25" customHeight="1" x14ac:dyDescent="0.25">
      <c r="A20" s="154">
        <v>4</v>
      </c>
      <c r="B20" s="27" t="s">
        <v>96</v>
      </c>
      <c r="C20" s="19" t="s">
        <v>2</v>
      </c>
      <c r="D20" s="19" t="s">
        <v>3</v>
      </c>
      <c r="E20" s="67" t="s">
        <v>4</v>
      </c>
      <c r="F20" s="20" t="s">
        <v>5</v>
      </c>
      <c r="G20" s="79" t="s">
        <v>6</v>
      </c>
    </row>
    <row r="21" spans="1:7" s="28" customFormat="1" ht="37.5" customHeight="1" x14ac:dyDescent="0.25">
      <c r="A21" s="154"/>
      <c r="B21" s="95"/>
      <c r="C21" s="7" t="s">
        <v>16</v>
      </c>
      <c r="D21" s="5"/>
      <c r="E21" s="69">
        <v>90</v>
      </c>
      <c r="F21" s="6">
        <f>E21*D21</f>
        <v>0</v>
      </c>
      <c r="G21" s="144">
        <v>110</v>
      </c>
    </row>
    <row r="22" spans="1:7" s="28" customFormat="1" ht="37.5" customHeight="1" x14ac:dyDescent="0.25">
      <c r="A22" s="154"/>
      <c r="B22" s="95"/>
      <c r="C22" s="7" t="s">
        <v>9</v>
      </c>
      <c r="D22" s="5"/>
      <c r="E22" s="69">
        <v>90</v>
      </c>
      <c r="F22" s="6">
        <f t="shared" ref="F22:F24" si="3">E22*D22</f>
        <v>0</v>
      </c>
      <c r="G22" s="144"/>
    </row>
    <row r="23" spans="1:7" s="28" customFormat="1" ht="37.5" customHeight="1" x14ac:dyDescent="0.25">
      <c r="A23" s="154"/>
      <c r="B23" s="95"/>
      <c r="C23" s="7" t="s">
        <v>11</v>
      </c>
      <c r="D23" s="5"/>
      <c r="E23" s="69">
        <v>90</v>
      </c>
      <c r="F23" s="6">
        <f t="shared" si="3"/>
        <v>0</v>
      </c>
      <c r="G23" s="144"/>
    </row>
    <row r="24" spans="1:7" s="28" customFormat="1" ht="37.5" customHeight="1" x14ac:dyDescent="0.25">
      <c r="A24" s="154"/>
      <c r="B24" s="95"/>
      <c r="C24" s="7" t="s">
        <v>10</v>
      </c>
      <c r="D24" s="5"/>
      <c r="E24" s="69">
        <v>90</v>
      </c>
      <c r="F24" s="6">
        <f t="shared" si="3"/>
        <v>0</v>
      </c>
      <c r="G24" s="144"/>
    </row>
    <row r="25" spans="1:7" s="28" customFormat="1" ht="15.75" x14ac:dyDescent="0.3">
      <c r="A25" s="56"/>
      <c r="B25" s="155" t="s">
        <v>102</v>
      </c>
      <c r="C25" s="156"/>
      <c r="D25" s="156"/>
      <c r="E25" s="156"/>
      <c r="F25" s="156"/>
      <c r="G25" s="157"/>
    </row>
    <row r="26" spans="1:7" ht="19.5" thickBot="1" x14ac:dyDescent="0.35"/>
    <row r="27" spans="1:7" ht="32.25" customHeight="1" x14ac:dyDescent="0.25">
      <c r="A27" s="140">
        <v>5</v>
      </c>
      <c r="B27" s="27" t="s">
        <v>99</v>
      </c>
      <c r="C27" s="19" t="s">
        <v>2</v>
      </c>
      <c r="D27" s="19" t="s">
        <v>3</v>
      </c>
      <c r="E27" s="67" t="s">
        <v>4</v>
      </c>
      <c r="F27" s="20" t="s">
        <v>5</v>
      </c>
      <c r="G27" s="79" t="s">
        <v>6</v>
      </c>
    </row>
    <row r="28" spans="1:7" ht="37.5" customHeight="1" x14ac:dyDescent="0.25">
      <c r="A28" s="84"/>
      <c r="B28" s="95"/>
      <c r="C28" s="7" t="s">
        <v>16</v>
      </c>
      <c r="D28" s="5"/>
      <c r="E28" s="69">
        <v>97</v>
      </c>
      <c r="F28" s="6">
        <f>E28*D28</f>
        <v>0</v>
      </c>
      <c r="G28" s="144">
        <v>119</v>
      </c>
    </row>
    <row r="29" spans="1:7" s="26" customFormat="1" ht="37.5" customHeight="1" x14ac:dyDescent="0.25">
      <c r="A29" s="84"/>
      <c r="B29" s="95"/>
      <c r="C29" s="7" t="s">
        <v>9</v>
      </c>
      <c r="D29" s="5"/>
      <c r="E29" s="69">
        <v>97</v>
      </c>
      <c r="F29" s="6">
        <f t="shared" ref="F29:F31" si="4">E29*D29</f>
        <v>0</v>
      </c>
      <c r="G29" s="144"/>
    </row>
    <row r="30" spans="1:7" s="26" customFormat="1" ht="37.5" customHeight="1" x14ac:dyDescent="0.25">
      <c r="A30" s="84"/>
      <c r="B30" s="95"/>
      <c r="C30" s="7" t="s">
        <v>11</v>
      </c>
      <c r="D30" s="5"/>
      <c r="E30" s="69">
        <v>97</v>
      </c>
      <c r="F30" s="6">
        <f t="shared" si="4"/>
        <v>0</v>
      </c>
      <c r="G30" s="144"/>
    </row>
    <row r="31" spans="1:7" ht="37.5" customHeight="1" x14ac:dyDescent="0.25">
      <c r="A31" s="84"/>
      <c r="B31" s="95"/>
      <c r="C31" s="7" t="s">
        <v>10</v>
      </c>
      <c r="D31" s="5"/>
      <c r="E31" s="69">
        <v>97</v>
      </c>
      <c r="F31" s="6">
        <f t="shared" si="4"/>
        <v>0</v>
      </c>
      <c r="G31" s="144"/>
    </row>
    <row r="32" spans="1:7" ht="24.75" customHeight="1" thickBot="1" x14ac:dyDescent="0.35">
      <c r="A32" s="85"/>
      <c r="B32" s="151" t="s">
        <v>100</v>
      </c>
      <c r="C32" s="151"/>
      <c r="D32" s="151"/>
      <c r="E32" s="151"/>
      <c r="F32" s="151"/>
      <c r="G32" s="152"/>
    </row>
    <row r="37" spans="2:7" s="28" customFormat="1" ht="15" customHeight="1" x14ac:dyDescent="0.3">
      <c r="B37" s="15" t="s">
        <v>28</v>
      </c>
      <c r="C37" s="16">
        <f>D10+D11+D12+D28+D29+D30+D31</f>
        <v>0</v>
      </c>
      <c r="D37" s="16">
        <f>F10+F11+F12+F28+F29+F30+F31</f>
        <v>0</v>
      </c>
      <c r="E37" s="81">
        <f>D37+D38</f>
        <v>0</v>
      </c>
      <c r="G37" s="80"/>
    </row>
    <row r="38" spans="2:7" s="28" customFormat="1" ht="15" customHeight="1" x14ac:dyDescent="0.3">
      <c r="B38" s="15" t="s">
        <v>29</v>
      </c>
      <c r="C38" s="16">
        <f>D3+D4+D5+D6</f>
        <v>0</v>
      </c>
      <c r="D38" s="16">
        <f>F3+F4+F5+F6</f>
        <v>0</v>
      </c>
      <c r="E38" s="82"/>
      <c r="G38" s="80"/>
    </row>
  </sheetData>
  <mergeCells count="23">
    <mergeCell ref="B25:G25"/>
    <mergeCell ref="E37:E38"/>
    <mergeCell ref="A27:A32"/>
    <mergeCell ref="B28:B31"/>
    <mergeCell ref="G28:G31"/>
    <mergeCell ref="B32:G32"/>
    <mergeCell ref="B15:B18"/>
    <mergeCell ref="G15:G18"/>
    <mergeCell ref="A15:A18"/>
    <mergeCell ref="A20:A24"/>
    <mergeCell ref="G21:G24"/>
    <mergeCell ref="B19:G19"/>
    <mergeCell ref="B21:B24"/>
    <mergeCell ref="C1:D1"/>
    <mergeCell ref="E1:G1"/>
    <mergeCell ref="A9:A13"/>
    <mergeCell ref="B10:B12"/>
    <mergeCell ref="G10:G12"/>
    <mergeCell ref="B13:G13"/>
    <mergeCell ref="A2:A7"/>
    <mergeCell ref="B3:B6"/>
    <mergeCell ref="G3:G6"/>
    <mergeCell ref="B7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0" zoomScaleNormal="80" workbookViewId="0">
      <pane xSplit="6" ySplit="2" topLeftCell="G17" activePane="bottomRight" state="frozen"/>
      <selection pane="topRight" activeCell="G1" sqref="G1"/>
      <selection pane="bottomLeft" activeCell="A3" sqref="A3"/>
      <selection pane="bottomRight" activeCell="T11" sqref="T11"/>
    </sheetView>
  </sheetViews>
  <sheetFormatPr defaultRowHeight="15" x14ac:dyDescent="0.25"/>
  <cols>
    <col min="1" max="1" width="5.85546875" customWidth="1"/>
    <col min="2" max="2" width="25.28515625" customWidth="1"/>
    <col min="3" max="6" width="16.5703125" customWidth="1"/>
    <col min="7" max="7" width="19.42578125" customWidth="1"/>
  </cols>
  <sheetData>
    <row r="1" spans="1:7" ht="106.5" customHeight="1" thickBot="1" x14ac:dyDescent="0.3">
      <c r="A1" s="26"/>
      <c r="B1" s="17"/>
      <c r="C1" s="126" t="s">
        <v>0</v>
      </c>
      <c r="D1" s="126"/>
      <c r="E1" s="127" t="s">
        <v>1</v>
      </c>
      <c r="F1" s="128"/>
      <c r="G1" s="129"/>
    </row>
    <row r="2" spans="1:7" ht="35.25" customHeight="1" x14ac:dyDescent="0.25">
      <c r="A2" s="137">
        <v>1</v>
      </c>
      <c r="B2" s="27" t="s">
        <v>38</v>
      </c>
      <c r="C2" s="19" t="s">
        <v>2</v>
      </c>
      <c r="D2" s="19" t="s">
        <v>3</v>
      </c>
      <c r="E2" s="67" t="s">
        <v>4</v>
      </c>
      <c r="F2" s="20" t="s">
        <v>5</v>
      </c>
      <c r="G2" s="21" t="s">
        <v>6</v>
      </c>
    </row>
    <row r="3" spans="1:7" ht="135" customHeight="1" x14ac:dyDescent="0.25">
      <c r="A3" s="138"/>
      <c r="B3" s="30"/>
      <c r="C3" s="5" t="s">
        <v>9</v>
      </c>
      <c r="D3" s="5"/>
      <c r="E3" s="69">
        <v>108</v>
      </c>
      <c r="F3" s="6">
        <f>E3*D3</f>
        <v>0</v>
      </c>
      <c r="G3" s="31">
        <v>135</v>
      </c>
    </row>
    <row r="4" spans="1:7" ht="15.75" thickBot="1" x14ac:dyDescent="0.3">
      <c r="A4" s="139"/>
      <c r="B4" s="132" t="s">
        <v>30</v>
      </c>
      <c r="C4" s="133"/>
      <c r="D4" s="133"/>
      <c r="E4" s="133"/>
      <c r="F4" s="133"/>
      <c r="G4" s="134"/>
    </row>
    <row r="5" spans="1:7" s="4" customFormat="1" ht="15.75" thickBot="1" x14ac:dyDescent="0.3">
      <c r="A5" s="37"/>
      <c r="B5" s="34"/>
      <c r="C5" s="34"/>
      <c r="D5" s="34"/>
      <c r="E5" s="34"/>
      <c r="F5" s="34"/>
      <c r="G5" s="34"/>
    </row>
    <row r="6" spans="1:7" ht="48" customHeight="1" x14ac:dyDescent="0.25">
      <c r="A6" s="140">
        <v>2</v>
      </c>
      <c r="B6" s="27" t="s">
        <v>32</v>
      </c>
      <c r="C6" s="19" t="s">
        <v>2</v>
      </c>
      <c r="D6" s="19" t="s">
        <v>3</v>
      </c>
      <c r="E6" s="67" t="s">
        <v>4</v>
      </c>
      <c r="F6" s="20" t="s">
        <v>5</v>
      </c>
      <c r="G6" s="21" t="s">
        <v>6</v>
      </c>
    </row>
    <row r="7" spans="1:7" ht="137.25" customHeight="1" x14ac:dyDescent="0.25">
      <c r="A7" s="84"/>
      <c r="B7" s="32"/>
      <c r="C7" s="7" t="s">
        <v>9</v>
      </c>
      <c r="D7" s="5"/>
      <c r="E7" s="69">
        <v>185</v>
      </c>
      <c r="F7" s="6">
        <f>E7*D7</f>
        <v>0</v>
      </c>
      <c r="G7" s="31">
        <v>190</v>
      </c>
    </row>
    <row r="8" spans="1:7" ht="21" customHeight="1" thickBot="1" x14ac:dyDescent="0.3">
      <c r="A8" s="85"/>
      <c r="B8" s="86" t="s">
        <v>31</v>
      </c>
      <c r="C8" s="86"/>
      <c r="D8" s="86"/>
      <c r="E8" s="86"/>
      <c r="F8" s="86"/>
      <c r="G8" s="87"/>
    </row>
    <row r="9" spans="1:7" s="4" customFormat="1" ht="21" customHeight="1" thickBot="1" x14ac:dyDescent="0.3">
      <c r="A9" s="36"/>
      <c r="B9" s="34"/>
      <c r="C9" s="34"/>
      <c r="D9" s="34"/>
      <c r="E9" s="34"/>
      <c r="F9" s="34"/>
      <c r="G9" s="34"/>
    </row>
    <row r="10" spans="1:7" ht="45" customHeight="1" x14ac:dyDescent="0.25">
      <c r="A10" s="83">
        <v>3</v>
      </c>
      <c r="B10" s="27" t="s">
        <v>32</v>
      </c>
      <c r="C10" s="19" t="s">
        <v>2</v>
      </c>
      <c r="D10" s="19" t="s">
        <v>3</v>
      </c>
      <c r="E10" s="67" t="s">
        <v>4</v>
      </c>
      <c r="F10" s="20" t="s">
        <v>5</v>
      </c>
      <c r="G10" s="21" t="s">
        <v>6</v>
      </c>
    </row>
    <row r="11" spans="1:7" ht="144" customHeight="1" x14ac:dyDescent="0.25">
      <c r="A11" s="158"/>
      <c r="B11" s="30"/>
      <c r="C11" s="7" t="s">
        <v>9</v>
      </c>
      <c r="D11" s="5"/>
      <c r="E11" s="69">
        <v>147</v>
      </c>
      <c r="F11" s="6">
        <f>E11*D11</f>
        <v>0</v>
      </c>
      <c r="G11" s="31">
        <v>190</v>
      </c>
    </row>
    <row r="12" spans="1:7" ht="15.75" customHeight="1" thickBot="1" x14ac:dyDescent="0.3">
      <c r="A12" s="159"/>
      <c r="B12" s="133" t="s">
        <v>33</v>
      </c>
      <c r="C12" s="133"/>
      <c r="D12" s="133"/>
      <c r="E12" s="133"/>
      <c r="F12" s="133"/>
      <c r="G12" s="134"/>
    </row>
    <row r="13" spans="1:7" s="4" customFormat="1" ht="15.75" customHeight="1" thickBot="1" x14ac:dyDescent="0.3">
      <c r="A13" s="36"/>
      <c r="B13" s="34"/>
      <c r="C13" s="34"/>
      <c r="D13" s="34"/>
      <c r="E13" s="34"/>
      <c r="F13" s="34"/>
      <c r="G13" s="34"/>
    </row>
    <row r="14" spans="1:7" s="26" customFormat="1" ht="45" customHeight="1" x14ac:dyDescent="0.25">
      <c r="A14" s="83">
        <v>4</v>
      </c>
      <c r="B14" s="27" t="s">
        <v>34</v>
      </c>
      <c r="C14" s="19" t="s">
        <v>2</v>
      </c>
      <c r="D14" s="19" t="s">
        <v>3</v>
      </c>
      <c r="E14" s="67" t="s">
        <v>4</v>
      </c>
      <c r="F14" s="20" t="s">
        <v>5</v>
      </c>
      <c r="G14" s="21" t="s">
        <v>6</v>
      </c>
    </row>
    <row r="15" spans="1:7" s="26" customFormat="1" ht="149.25" customHeight="1" x14ac:dyDescent="0.25">
      <c r="A15" s="158"/>
      <c r="B15" s="30"/>
      <c r="C15" s="7" t="s">
        <v>36</v>
      </c>
      <c r="D15" s="5"/>
      <c r="E15" s="69">
        <v>229</v>
      </c>
      <c r="F15" s="6">
        <f>E15*D15</f>
        <v>0</v>
      </c>
      <c r="G15" s="31">
        <v>282</v>
      </c>
    </row>
    <row r="16" spans="1:7" s="26" customFormat="1" ht="15.75" customHeight="1" thickBot="1" x14ac:dyDescent="0.3">
      <c r="A16" s="159"/>
      <c r="B16" s="133" t="s">
        <v>35</v>
      </c>
      <c r="C16" s="133"/>
      <c r="D16" s="133"/>
      <c r="E16" s="133"/>
      <c r="F16" s="133"/>
      <c r="G16" s="134"/>
    </row>
    <row r="17" spans="1:7" s="4" customFormat="1" ht="15.75" customHeight="1" thickBot="1" x14ac:dyDescent="0.3">
      <c r="A17" s="36"/>
      <c r="B17" s="34"/>
      <c r="C17" s="34"/>
      <c r="D17" s="34"/>
      <c r="E17" s="34"/>
      <c r="F17" s="34"/>
      <c r="G17" s="34"/>
    </row>
    <row r="18" spans="1:7" s="28" customFormat="1" ht="31.5" customHeight="1" x14ac:dyDescent="0.25">
      <c r="A18" s="160">
        <v>5</v>
      </c>
      <c r="B18" s="38" t="s">
        <v>39</v>
      </c>
      <c r="C18" s="19" t="s">
        <v>2</v>
      </c>
      <c r="D18" s="19" t="s">
        <v>3</v>
      </c>
      <c r="E18" s="67" t="s">
        <v>4</v>
      </c>
      <c r="F18" s="20" t="s">
        <v>5</v>
      </c>
      <c r="G18" s="21" t="s">
        <v>6</v>
      </c>
    </row>
    <row r="19" spans="1:7" s="28" customFormat="1" ht="149.25" customHeight="1" x14ac:dyDescent="0.25">
      <c r="A19" s="161"/>
      <c r="B19" s="30"/>
      <c r="C19" s="7" t="s">
        <v>36</v>
      </c>
      <c r="D19" s="5"/>
      <c r="E19" s="69">
        <v>217</v>
      </c>
      <c r="F19" s="6">
        <f>E19*D19</f>
        <v>0</v>
      </c>
      <c r="G19" s="31">
        <v>267</v>
      </c>
    </row>
    <row r="20" spans="1:7" s="28" customFormat="1" ht="15.75" customHeight="1" thickBot="1" x14ac:dyDescent="0.3">
      <c r="A20" s="162"/>
      <c r="B20" s="163" t="s">
        <v>37</v>
      </c>
      <c r="C20" s="164"/>
      <c r="D20" s="164"/>
      <c r="E20" s="164"/>
      <c r="F20" s="164"/>
      <c r="G20" s="165"/>
    </row>
    <row r="21" spans="1:7" s="4" customFormat="1" ht="15.75" customHeight="1" x14ac:dyDescent="0.25">
      <c r="A21" s="36"/>
      <c r="B21" s="34"/>
      <c r="C21" s="34"/>
      <c r="D21" s="34"/>
      <c r="E21" s="34"/>
      <c r="F21" s="34"/>
      <c r="G21" s="34"/>
    </row>
    <row r="22" spans="1:7" x14ac:dyDescent="0.25">
      <c r="A22" s="26"/>
      <c r="B22" s="13" t="s">
        <v>12</v>
      </c>
      <c r="C22" s="14" t="s">
        <v>13</v>
      </c>
      <c r="D22" s="14" t="s">
        <v>14</v>
      </c>
      <c r="E22" s="14" t="s">
        <v>15</v>
      </c>
      <c r="F22" s="26"/>
      <c r="G22" s="26"/>
    </row>
    <row r="23" spans="1:7" ht="15" customHeight="1" x14ac:dyDescent="0.25">
      <c r="A23" s="26"/>
      <c r="B23" s="15" t="s">
        <v>40</v>
      </c>
      <c r="C23" s="16">
        <f>D3</f>
        <v>0</v>
      </c>
      <c r="D23" s="16">
        <f>F3</f>
        <v>0</v>
      </c>
      <c r="E23" s="81">
        <f>D23+D24+D25</f>
        <v>0</v>
      </c>
      <c r="F23" s="26"/>
      <c r="G23" s="26"/>
    </row>
    <row r="24" spans="1:7" ht="15" customHeight="1" x14ac:dyDescent="0.25">
      <c r="A24" s="26"/>
      <c r="B24" s="15" t="s">
        <v>41</v>
      </c>
      <c r="C24" s="16">
        <f>D11+D7</f>
        <v>0</v>
      </c>
      <c r="D24" s="16">
        <f>F11+F7</f>
        <v>0</v>
      </c>
      <c r="E24" s="166"/>
      <c r="F24" s="26"/>
      <c r="G24" s="26"/>
    </row>
    <row r="25" spans="1:7" x14ac:dyDescent="0.25">
      <c r="B25" s="15" t="s">
        <v>42</v>
      </c>
      <c r="C25" s="16">
        <f>D19+D15</f>
        <v>0</v>
      </c>
      <c r="D25" s="16">
        <f>F19+F15</f>
        <v>0</v>
      </c>
      <c r="E25" s="82"/>
    </row>
  </sheetData>
  <mergeCells count="13">
    <mergeCell ref="A14:A16"/>
    <mergeCell ref="B16:G16"/>
    <mergeCell ref="A18:A20"/>
    <mergeCell ref="B20:G20"/>
    <mergeCell ref="E23:E25"/>
    <mergeCell ref="A6:A8"/>
    <mergeCell ref="B8:G8"/>
    <mergeCell ref="A10:A12"/>
    <mergeCell ref="B12:G12"/>
    <mergeCell ref="C1:D1"/>
    <mergeCell ref="E1:G1"/>
    <mergeCell ref="A2:A4"/>
    <mergeCell ref="B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3" sqref="B13"/>
    </sheetView>
  </sheetViews>
  <sheetFormatPr defaultRowHeight="15" x14ac:dyDescent="0.25"/>
  <cols>
    <col min="1" max="1" width="27.7109375" style="28" customWidth="1"/>
    <col min="2" max="2" width="33.85546875" style="28" customWidth="1"/>
    <col min="3" max="3" width="41.42578125" style="28" customWidth="1"/>
    <col min="4" max="16384" width="9.140625" style="28"/>
  </cols>
  <sheetData>
    <row r="1" spans="1:8" ht="122.25" customHeight="1" x14ac:dyDescent="0.25">
      <c r="A1" s="39"/>
      <c r="B1" s="40" t="s">
        <v>43</v>
      </c>
      <c r="C1" s="41" t="s">
        <v>1</v>
      </c>
      <c r="D1" s="44"/>
      <c r="E1" s="44"/>
      <c r="F1" s="4"/>
      <c r="G1" s="3"/>
      <c r="H1" s="3"/>
    </row>
    <row r="2" spans="1:8" x14ac:dyDescent="0.25">
      <c r="A2" s="167"/>
      <c r="B2" s="167"/>
      <c r="C2" s="167"/>
      <c r="D2" s="4"/>
      <c r="E2" s="4"/>
      <c r="F2" s="4"/>
    </row>
    <row r="3" spans="1:8" x14ac:dyDescent="0.25">
      <c r="A3" s="168" t="s">
        <v>44</v>
      </c>
      <c r="B3" s="169" t="s">
        <v>45</v>
      </c>
      <c r="C3" s="168" t="s">
        <v>46</v>
      </c>
      <c r="D3" s="4"/>
      <c r="E3" s="4"/>
      <c r="F3" s="4"/>
    </row>
    <row r="4" spans="1:8" x14ac:dyDescent="0.25">
      <c r="A4" s="168"/>
      <c r="B4" s="169"/>
      <c r="C4" s="168"/>
      <c r="D4" s="4"/>
      <c r="E4" s="4"/>
      <c r="F4" s="4"/>
    </row>
    <row r="5" spans="1:8" x14ac:dyDescent="0.25">
      <c r="A5" s="42" t="s">
        <v>48</v>
      </c>
      <c r="B5" s="42">
        <f>'комплекты '!D88+'комплекты '!D89</f>
        <v>0</v>
      </c>
      <c r="C5" s="42">
        <f>'комплекты '!C88+'комплекты '!C89</f>
        <v>0</v>
      </c>
    </row>
    <row r="6" spans="1:8" x14ac:dyDescent="0.25">
      <c r="A6" s="39" t="s">
        <v>63</v>
      </c>
      <c r="B6" s="39">
        <f>ТрусыБоксеры!E37</f>
        <v>0</v>
      </c>
      <c r="C6" s="39">
        <f>ТрусыБоксеры!C37+ТрусыБоксеры!C38</f>
        <v>0</v>
      </c>
    </row>
    <row r="7" spans="1:8" x14ac:dyDescent="0.25">
      <c r="A7" s="39" t="s">
        <v>49</v>
      </c>
      <c r="B7" s="39">
        <f>МайкиДжемпер!E23</f>
        <v>0</v>
      </c>
      <c r="C7" s="39">
        <f>МайкиДжемпер!C23+МайкиДжемпер!C24+МайкиДжемпер!C25</f>
        <v>0</v>
      </c>
    </row>
    <row r="8" spans="1:8" x14ac:dyDescent="0.25">
      <c r="A8" s="43" t="s">
        <v>47</v>
      </c>
      <c r="B8" s="43">
        <f>B5+B6+B7</f>
        <v>0</v>
      </c>
      <c r="C8" s="43">
        <f>C5+C6+C7</f>
        <v>0</v>
      </c>
    </row>
  </sheetData>
  <mergeCells count="4">
    <mergeCell ref="A2:C2"/>
    <mergeCell ref="A3:A4"/>
    <mergeCell ref="B3:B4"/>
    <mergeCell ref="C3:C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1" sqref="B21"/>
    </sheetView>
  </sheetViews>
  <sheetFormatPr defaultRowHeight="15" x14ac:dyDescent="0.25"/>
  <cols>
    <col min="1" max="1" width="15.140625" style="47" customWidth="1"/>
    <col min="2" max="2" width="19.5703125" style="47" customWidth="1"/>
    <col min="3" max="16384" width="9.140625" style="28"/>
  </cols>
  <sheetData>
    <row r="1" spans="1:2" x14ac:dyDescent="0.25">
      <c r="A1" s="45" t="s">
        <v>50</v>
      </c>
      <c r="B1" s="45" t="s">
        <v>51</v>
      </c>
    </row>
    <row r="2" spans="1:2" x14ac:dyDescent="0.25">
      <c r="A2" s="46">
        <v>22</v>
      </c>
      <c r="B2" s="46" t="s">
        <v>52</v>
      </c>
    </row>
    <row r="3" spans="1:2" x14ac:dyDescent="0.25">
      <c r="A3" s="46">
        <v>24</v>
      </c>
      <c r="B3" s="46" t="s">
        <v>53</v>
      </c>
    </row>
    <row r="4" spans="1:2" x14ac:dyDescent="0.25">
      <c r="A4" s="46">
        <v>26</v>
      </c>
      <c r="B4" s="46" t="s">
        <v>54</v>
      </c>
    </row>
    <row r="5" spans="1:2" x14ac:dyDescent="0.25">
      <c r="A5" s="46">
        <v>28</v>
      </c>
      <c r="B5" s="46" t="s">
        <v>55</v>
      </c>
    </row>
    <row r="6" spans="1:2" x14ac:dyDescent="0.25">
      <c r="A6" s="46">
        <v>30</v>
      </c>
      <c r="B6" s="46" t="s">
        <v>56</v>
      </c>
    </row>
    <row r="7" spans="1:2" x14ac:dyDescent="0.25">
      <c r="A7" s="46">
        <v>32</v>
      </c>
      <c r="B7" s="46" t="s">
        <v>57</v>
      </c>
    </row>
    <row r="8" spans="1:2" x14ac:dyDescent="0.25">
      <c r="A8" s="46">
        <v>34</v>
      </c>
      <c r="B8" s="46" t="s">
        <v>58</v>
      </c>
    </row>
    <row r="9" spans="1:2" x14ac:dyDescent="0.25">
      <c r="A9" s="46">
        <v>36</v>
      </c>
      <c r="B9" s="46" t="s">
        <v>59</v>
      </c>
    </row>
    <row r="10" spans="1:2" x14ac:dyDescent="0.25">
      <c r="A10" s="46">
        <v>38</v>
      </c>
      <c r="B10" s="46" t="s">
        <v>60</v>
      </c>
    </row>
    <row r="11" spans="1:2" x14ac:dyDescent="0.25">
      <c r="A11" s="46">
        <v>40</v>
      </c>
      <c r="B11" s="46" t="s">
        <v>61</v>
      </c>
    </row>
    <row r="12" spans="1:2" x14ac:dyDescent="0.25">
      <c r="A12" s="46">
        <v>42</v>
      </c>
      <c r="B12" s="4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комплекты </vt:lpstr>
      <vt:lpstr>ТрусыБоксеры</vt:lpstr>
      <vt:lpstr>МайкиДжемпер</vt:lpstr>
      <vt:lpstr>итого</vt:lpstr>
      <vt:lpstr>размеры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</dc:creator>
  <cp:lastModifiedBy>Блажеева</cp:lastModifiedBy>
  <dcterms:created xsi:type="dcterms:W3CDTF">2016-12-15T06:05:42Z</dcterms:created>
  <dcterms:modified xsi:type="dcterms:W3CDTF">2017-01-31T08:27:40Z</dcterms:modified>
</cp:coreProperties>
</file>