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42" activeTab="0"/>
  </bookViews>
  <sheets>
    <sheet name="справка" sheetId="1" r:id="rId1"/>
    <sheet name="сводный график" sheetId="2" r:id="rId2"/>
    <sheet name="ввод данных" sheetId="3" r:id="rId3"/>
    <sheet name="график 1" sheetId="4" r:id="rId4"/>
    <sheet name="график 2" sheetId="5" r:id="rId5"/>
  </sheets>
  <definedNames>
    <definedName name="_xlnm.Print_Area" localSheetId="2">'ввод данных'!$A$1:$R$42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8"/>
            <color indexed="8"/>
            <rFont val="Times New Roman"/>
            <family val="1"/>
          </rPr>
          <t>введите название первого автомобиля</t>
        </r>
      </text>
    </comment>
    <comment ref="A4" authorId="0">
      <text>
        <r>
          <rPr>
            <b/>
            <sz val="8"/>
            <color indexed="8"/>
            <rFont val="Times New Roman"/>
            <family val="1"/>
          </rPr>
          <t>введите название второго автомобиля</t>
        </r>
      </text>
    </comment>
  </commentList>
</comments>
</file>

<file path=xl/sharedStrings.xml><?xml version="1.0" encoding="utf-8"?>
<sst xmlns="http://schemas.openxmlformats.org/spreadsheetml/2006/main" count="76" uniqueCount="41">
  <si>
    <t>Справочная таблица передаточных чисел различных КПП</t>
  </si>
  <si>
    <t>передача</t>
  </si>
  <si>
    <t>Переднеприводные ВАЗ:</t>
  </si>
  <si>
    <t>главные пары 3,7 3,9 4,1 4,3 4,5 4,7 4,9 5,1</t>
  </si>
  <si>
    <t>??</t>
  </si>
  <si>
    <t>21083-06</t>
  </si>
  <si>
    <t>21083-06-RRT</t>
  </si>
  <si>
    <t>-</t>
  </si>
  <si>
    <t>21083-07</t>
  </si>
  <si>
    <t>21083-11 (коммерческий)</t>
  </si>
  <si>
    <t>Классика ВАЗ:</t>
  </si>
  <si>
    <t>главные пары 3,9 4,1 4,3 4,44</t>
  </si>
  <si>
    <t>1R</t>
  </si>
  <si>
    <t>2R</t>
  </si>
  <si>
    <t>3R</t>
  </si>
  <si>
    <t>4R</t>
  </si>
  <si>
    <t>марка</t>
  </si>
  <si>
    <t>ширина</t>
  </si>
  <si>
    <t>профиль</t>
  </si>
  <si>
    <t>R диска</t>
  </si>
  <si>
    <t>скорость</t>
  </si>
  <si>
    <t>авто</t>
  </si>
  <si>
    <t>шины</t>
  </si>
  <si>
    <t>обороты</t>
  </si>
  <si>
    <t>1я</t>
  </si>
  <si>
    <t>2я</t>
  </si>
  <si>
    <t>3я</t>
  </si>
  <si>
    <t>4я</t>
  </si>
  <si>
    <t>5я</t>
  </si>
  <si>
    <t>тюнинг 2121</t>
  </si>
  <si>
    <t>стандарт 2121</t>
  </si>
  <si>
    <t>передаточные числа для каждой из передач</t>
  </si>
  <si>
    <t>гл. пара</t>
  </si>
  <si>
    <t>макс.</t>
  </si>
  <si>
    <t>макс.кр.</t>
  </si>
  <si>
    <t>момент</t>
  </si>
  <si>
    <t>мощность</t>
  </si>
  <si>
    <t>разгон</t>
  </si>
  <si>
    <t>домашний сайт этой программы</t>
  </si>
  <si>
    <t xml:space="preserve">Программа для расчета и сравнения передаточных характеристик трансмиссии 2-х автомобилей </t>
  </si>
  <si>
    <t>Исходные данные подставляются в такие числовые ячейки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</si>
</sst>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"/>
    <numFmt numFmtId="166" formatCode="0"/>
    <numFmt numFmtId="167" formatCode="#,##0.000"/>
    <numFmt numFmtId="168" formatCode="0.0"/>
    <numFmt numFmtId="169" formatCode="0.0000"/>
    <numFmt numFmtId="170" formatCode="#,##0.00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 Cyr"/>
      <family val="2"/>
    </font>
    <font>
      <sz val="8"/>
      <name val="Arial Cyr"/>
      <family val="2"/>
    </font>
    <font>
      <sz val="12"/>
      <color indexed="8"/>
      <name val="Arial Narrow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9"/>
      <name val="Arial Cyr"/>
      <family val="2"/>
    </font>
    <font>
      <sz val="14"/>
      <name val="Arial Cyr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5">
    <xf numFmtId="164" fontId="0" fillId="0" borderId="0" xfId="0" applyAlignment="1">
      <alignment/>
    </xf>
    <xf numFmtId="164" fontId="19" fillId="20" borderId="0" xfId="0" applyFont="1" applyFill="1" applyBorder="1" applyAlignment="1">
      <alignment/>
    </xf>
    <xf numFmtId="164" fontId="20" fillId="0" borderId="0" xfId="0" applyFont="1" applyBorder="1" applyAlignment="1">
      <alignment horizontal="left"/>
    </xf>
    <xf numFmtId="164" fontId="20" fillId="0" borderId="10" xfId="0" applyFont="1" applyBorder="1" applyAlignment="1">
      <alignment horizontal="center"/>
    </xf>
    <xf numFmtId="164" fontId="20" fillId="0" borderId="11" xfId="0" applyFont="1" applyBorder="1" applyAlignment="1">
      <alignment/>
    </xf>
    <xf numFmtId="164" fontId="20" fillId="0" borderId="0" xfId="0" applyFont="1" applyBorder="1" applyAlignment="1">
      <alignment/>
    </xf>
    <xf numFmtId="164" fontId="20" fillId="0" borderId="12" xfId="0" applyFont="1" applyBorder="1" applyAlignment="1">
      <alignment horizontal="left"/>
    </xf>
    <xf numFmtId="164" fontId="20" fillId="0" borderId="11" xfId="0" applyFont="1" applyBorder="1" applyAlignment="1">
      <alignment horizontal="left"/>
    </xf>
    <xf numFmtId="164" fontId="20" fillId="0" borderId="13" xfId="0" applyFont="1" applyBorder="1" applyAlignment="1">
      <alignment horizontal="left"/>
    </xf>
    <xf numFmtId="165" fontId="20" fillId="0" borderId="10" xfId="0" applyNumberFormat="1" applyFont="1" applyFill="1" applyBorder="1" applyAlignment="1">
      <alignment horizontal="center"/>
    </xf>
    <xf numFmtId="165" fontId="20" fillId="0" borderId="13" xfId="0" applyNumberFormat="1" applyFont="1" applyFill="1" applyBorder="1" applyAlignment="1">
      <alignment horizontal="center"/>
    </xf>
    <xf numFmtId="164" fontId="20" fillId="0" borderId="14" xfId="0" applyFont="1" applyBorder="1" applyAlignment="1">
      <alignment horizontal="left"/>
    </xf>
    <xf numFmtId="164" fontId="20" fillId="0" borderId="0" xfId="0" applyFont="1" applyAlignment="1">
      <alignment/>
    </xf>
    <xf numFmtId="164" fontId="20" fillId="0" borderId="13" xfId="0" applyFont="1" applyBorder="1" applyAlignment="1">
      <alignment/>
    </xf>
    <xf numFmtId="164" fontId="20" fillId="0" borderId="10" xfId="0" applyFont="1" applyBorder="1" applyAlignment="1">
      <alignment horizontal="left"/>
    </xf>
    <xf numFmtId="165" fontId="20" fillId="0" borderId="10" xfId="0" applyNumberFormat="1" applyFont="1" applyBorder="1" applyAlignment="1">
      <alignment horizontal="center"/>
    </xf>
    <xf numFmtId="164" fontId="20" fillId="0" borderId="15" xfId="0" applyFont="1" applyBorder="1" applyAlignment="1">
      <alignment horizontal="left"/>
    </xf>
    <xf numFmtId="164" fontId="20" fillId="0" borderId="16" xfId="0" applyFont="1" applyBorder="1" applyAlignment="1">
      <alignment/>
    </xf>
    <xf numFmtId="164" fontId="20" fillId="0" borderId="17" xfId="0" applyFont="1" applyBorder="1" applyAlignment="1">
      <alignment/>
    </xf>
    <xf numFmtId="164" fontId="0" fillId="0" borderId="16" xfId="0" applyFont="1" applyBorder="1" applyAlignment="1">
      <alignment/>
    </xf>
    <xf numFmtId="164" fontId="0" fillId="0" borderId="17" xfId="0" applyBorder="1" applyAlignment="1">
      <alignment/>
    </xf>
    <xf numFmtId="164" fontId="0" fillId="0" borderId="11" xfId="0" applyFont="1" applyBorder="1" applyAlignment="1">
      <alignment/>
    </xf>
    <xf numFmtId="164" fontId="0" fillId="0" borderId="13" xfId="0" applyBorder="1" applyAlignment="1">
      <alignment/>
    </xf>
    <xf numFmtId="164" fontId="0" fillId="0" borderId="18" xfId="0" applyFont="1" applyBorder="1" applyAlignment="1">
      <alignment/>
    </xf>
    <xf numFmtId="164" fontId="0" fillId="0" borderId="19" xfId="0" applyBorder="1" applyAlignment="1">
      <alignment/>
    </xf>
    <xf numFmtId="164" fontId="20" fillId="0" borderId="20" xfId="0" applyFont="1" applyBorder="1" applyAlignment="1">
      <alignment/>
    </xf>
    <xf numFmtId="164" fontId="20" fillId="0" borderId="0" xfId="0" applyFont="1" applyAlignment="1">
      <alignment horizontal="center"/>
    </xf>
    <xf numFmtId="164" fontId="20" fillId="3" borderId="0" xfId="0" applyFont="1" applyFill="1" applyBorder="1" applyAlignment="1">
      <alignment horizontal="left"/>
    </xf>
    <xf numFmtId="164" fontId="20" fillId="3" borderId="0" xfId="0" applyFont="1" applyFill="1" applyAlignment="1">
      <alignment/>
    </xf>
    <xf numFmtId="164" fontId="20" fillId="3" borderId="0" xfId="0" applyFont="1" applyFill="1" applyBorder="1" applyAlignment="1">
      <alignment horizontal="center"/>
    </xf>
    <xf numFmtId="164" fontId="20" fillId="4" borderId="0" xfId="0" applyFont="1" applyFill="1" applyBorder="1" applyAlignment="1">
      <alignment horizontal="left"/>
    </xf>
    <xf numFmtId="164" fontId="20" fillId="4" borderId="0" xfId="0" applyFont="1" applyFill="1" applyBorder="1" applyAlignment="1">
      <alignment horizontal="center"/>
    </xf>
    <xf numFmtId="164" fontId="20" fillId="4" borderId="0" xfId="0" applyFont="1" applyFill="1" applyAlignment="1">
      <alignment/>
    </xf>
    <xf numFmtId="164" fontId="20" fillId="0" borderId="21" xfId="0" applyFont="1" applyBorder="1" applyAlignment="1">
      <alignment/>
    </xf>
    <xf numFmtId="164" fontId="20" fillId="0" borderId="15" xfId="0" applyFont="1" applyBorder="1" applyAlignment="1">
      <alignment horizontal="center" vertical="center"/>
    </xf>
    <xf numFmtId="164" fontId="20" fillId="24" borderId="0" xfId="0" applyFont="1" applyFill="1" applyBorder="1" applyAlignment="1">
      <alignment horizontal="left"/>
    </xf>
    <xf numFmtId="164" fontId="20" fillId="24" borderId="0" xfId="0" applyFont="1" applyFill="1" applyAlignment="1">
      <alignment/>
    </xf>
    <xf numFmtId="164" fontId="20" fillId="24" borderId="0" xfId="0" applyFont="1" applyFill="1" applyBorder="1" applyAlignment="1">
      <alignment horizontal="center"/>
    </xf>
    <xf numFmtId="164" fontId="20" fillId="0" borderId="14" xfId="0" applyFont="1" applyBorder="1" applyAlignment="1">
      <alignment horizontal="center" vertical="center"/>
    </xf>
    <xf numFmtId="167" fontId="20" fillId="0" borderId="10" xfId="0" applyNumberFormat="1" applyFont="1" applyFill="1" applyBorder="1" applyAlignment="1">
      <alignment horizontal="center"/>
    </xf>
    <xf numFmtId="164" fontId="20" fillId="10" borderId="0" xfId="0" applyFont="1" applyFill="1" applyBorder="1" applyAlignment="1">
      <alignment horizontal="left"/>
    </xf>
    <xf numFmtId="164" fontId="20" fillId="10" borderId="0" xfId="0" applyFont="1" applyFill="1" applyAlignment="1">
      <alignment/>
    </xf>
    <xf numFmtId="164" fontId="20" fillId="10" borderId="0" xfId="0" applyFont="1" applyFill="1" applyBorder="1" applyAlignment="1">
      <alignment horizontal="center"/>
    </xf>
    <xf numFmtId="164" fontId="20" fillId="20" borderId="14" xfId="0" applyFont="1" applyFill="1" applyBorder="1" applyAlignment="1">
      <alignment/>
    </xf>
    <xf numFmtId="168" fontId="20" fillId="20" borderId="22" xfId="0" applyNumberFormat="1" applyFont="1" applyFill="1" applyBorder="1" applyAlignment="1">
      <alignment/>
    </xf>
    <xf numFmtId="168" fontId="20" fillId="20" borderId="23" xfId="0" applyNumberFormat="1" applyFont="1" applyFill="1" applyBorder="1" applyAlignment="1">
      <alignment/>
    </xf>
    <xf numFmtId="168" fontId="20" fillId="20" borderId="24" xfId="0" applyNumberFormat="1" applyFont="1" applyFill="1" applyBorder="1" applyAlignment="1">
      <alignment/>
    </xf>
    <xf numFmtId="168" fontId="20" fillId="20" borderId="25" xfId="0" applyNumberFormat="1" applyFont="1" applyFill="1" applyBorder="1" applyAlignment="1">
      <alignment/>
    </xf>
    <xf numFmtId="168" fontId="20" fillId="20" borderId="26" xfId="0" applyNumberFormat="1" applyFont="1" applyFill="1" applyBorder="1" applyAlignment="1">
      <alignment/>
    </xf>
    <xf numFmtId="168" fontId="20" fillId="20" borderId="27" xfId="0" applyNumberFormat="1" applyFont="1" applyFill="1" applyBorder="1" applyAlignment="1">
      <alignment/>
    </xf>
    <xf numFmtId="164" fontId="20" fillId="0" borderId="0" xfId="0" applyFont="1" applyAlignment="1">
      <alignment horizontal="left"/>
    </xf>
    <xf numFmtId="164" fontId="20" fillId="20" borderId="12" xfId="0" applyFont="1" applyFill="1" applyBorder="1" applyAlignment="1">
      <alignment/>
    </xf>
    <xf numFmtId="164" fontId="20" fillId="0" borderId="12" xfId="0" applyFont="1" applyBorder="1" applyAlignment="1">
      <alignment horizontal="center"/>
    </xf>
    <xf numFmtId="164" fontId="20" fillId="4" borderId="12" xfId="0" applyFont="1" applyFill="1" applyBorder="1" applyAlignment="1">
      <alignment/>
    </xf>
    <xf numFmtId="168" fontId="20" fillId="4" borderId="25" xfId="0" applyNumberFormat="1" applyFont="1" applyFill="1" applyBorder="1" applyAlignment="1">
      <alignment/>
    </xf>
    <xf numFmtId="168" fontId="20" fillId="4" borderId="26" xfId="0" applyNumberFormat="1" applyFont="1" applyFill="1" applyBorder="1" applyAlignment="1">
      <alignment/>
    </xf>
    <xf numFmtId="168" fontId="20" fillId="4" borderId="27" xfId="0" applyNumberFormat="1" applyFont="1" applyFill="1" applyBorder="1" applyAlignment="1">
      <alignment/>
    </xf>
    <xf numFmtId="165" fontId="20" fillId="10" borderId="10" xfId="0" applyNumberFormat="1" applyFont="1" applyFill="1" applyBorder="1" applyAlignment="1">
      <alignment horizontal="center"/>
    </xf>
    <xf numFmtId="165" fontId="20" fillId="24" borderId="10" xfId="0" applyNumberFormat="1" applyFont="1" applyFill="1" applyBorder="1" applyAlignment="1">
      <alignment horizontal="center"/>
    </xf>
    <xf numFmtId="169" fontId="20" fillId="0" borderId="20" xfId="0" applyNumberFormat="1" applyFont="1" applyBorder="1" applyAlignment="1">
      <alignment/>
    </xf>
    <xf numFmtId="164" fontId="20" fillId="22" borderId="12" xfId="0" applyFont="1" applyFill="1" applyBorder="1" applyAlignment="1">
      <alignment/>
    </xf>
    <xf numFmtId="168" fontId="20" fillId="22" borderId="25" xfId="0" applyNumberFormat="1" applyFont="1" applyFill="1" applyBorder="1" applyAlignment="1">
      <alignment/>
    </xf>
    <xf numFmtId="168" fontId="20" fillId="22" borderId="26" xfId="0" applyNumberFormat="1" applyFont="1" applyFill="1" applyBorder="1" applyAlignment="1">
      <alignment/>
    </xf>
    <xf numFmtId="168" fontId="20" fillId="22" borderId="27" xfId="0" applyNumberFormat="1" applyFont="1" applyFill="1" applyBorder="1" applyAlignment="1">
      <alignment/>
    </xf>
    <xf numFmtId="170" fontId="20" fillId="10" borderId="0" xfId="0" applyNumberFormat="1" applyFont="1" applyFill="1" applyBorder="1" applyAlignment="1">
      <alignment horizontal="center"/>
    </xf>
    <xf numFmtId="164" fontId="20" fillId="24" borderId="0" xfId="0" applyFont="1" applyFill="1" applyAlignment="1">
      <alignment horizontal="center"/>
    </xf>
    <xf numFmtId="164" fontId="20" fillId="10" borderId="0" xfId="0" applyFont="1" applyFill="1" applyAlignment="1">
      <alignment horizontal="center"/>
    </xf>
    <xf numFmtId="164" fontId="20" fillId="7" borderId="12" xfId="0" applyFont="1" applyFill="1" applyBorder="1" applyAlignment="1">
      <alignment/>
    </xf>
    <xf numFmtId="168" fontId="20" fillId="7" borderId="25" xfId="0" applyNumberFormat="1" applyFont="1" applyFill="1" applyBorder="1" applyAlignment="1">
      <alignment/>
    </xf>
    <xf numFmtId="168" fontId="20" fillId="7" borderId="26" xfId="0" applyNumberFormat="1" applyFont="1" applyFill="1" applyBorder="1" applyAlignment="1">
      <alignment/>
    </xf>
    <xf numFmtId="168" fontId="20" fillId="7" borderId="27" xfId="0" applyNumberFormat="1" applyFont="1" applyFill="1" applyBorder="1" applyAlignment="1">
      <alignment/>
    </xf>
    <xf numFmtId="164" fontId="20" fillId="3" borderId="0" xfId="0" applyFont="1" applyFill="1" applyBorder="1" applyAlignment="1">
      <alignment/>
    </xf>
    <xf numFmtId="168" fontId="20" fillId="4" borderId="0" xfId="0" applyNumberFormat="1" applyFont="1" applyFill="1" applyBorder="1" applyAlignment="1">
      <alignment horizontal="left"/>
    </xf>
    <xf numFmtId="164" fontId="20" fillId="4" borderId="0" xfId="0" applyFont="1" applyFill="1" applyBorder="1" applyAlignment="1">
      <alignment/>
    </xf>
    <xf numFmtId="164" fontId="20" fillId="0" borderId="28" xfId="0" applyFont="1" applyBorder="1" applyAlignment="1">
      <alignment/>
    </xf>
    <xf numFmtId="164" fontId="20" fillId="0" borderId="29" xfId="0" applyFont="1" applyBorder="1" applyAlignment="1">
      <alignment/>
    </xf>
    <xf numFmtId="168" fontId="20" fillId="0" borderId="29" xfId="0" applyNumberFormat="1" applyFont="1" applyBorder="1" applyAlignment="1">
      <alignment/>
    </xf>
    <xf numFmtId="168" fontId="20" fillId="0" borderId="14" xfId="0" applyNumberFormat="1" applyFont="1" applyBorder="1" applyAlignment="1">
      <alignment/>
    </xf>
    <xf numFmtId="168" fontId="20" fillId="0" borderId="19" xfId="0" applyNumberFormat="1" applyFont="1" applyBorder="1" applyAlignment="1">
      <alignment/>
    </xf>
    <xf numFmtId="168" fontId="20" fillId="0" borderId="30" xfId="0" applyNumberFormat="1" applyFont="1" applyBorder="1" applyAlignment="1">
      <alignment/>
    </xf>
    <xf numFmtId="168" fontId="20" fillId="0" borderId="31" xfId="0" applyNumberFormat="1" applyFont="1" applyBorder="1" applyAlignment="1">
      <alignment/>
    </xf>
    <xf numFmtId="164" fontId="20" fillId="3" borderId="12" xfId="0" applyFont="1" applyFill="1" applyBorder="1" applyAlignment="1">
      <alignment/>
    </xf>
    <xf numFmtId="168" fontId="20" fillId="3" borderId="25" xfId="0" applyNumberFormat="1" applyFont="1" applyFill="1" applyBorder="1" applyAlignment="1">
      <alignment/>
    </xf>
    <xf numFmtId="168" fontId="20" fillId="3" borderId="26" xfId="0" applyNumberFormat="1" applyFont="1" applyFill="1" applyBorder="1" applyAlignment="1">
      <alignment/>
    </xf>
    <xf numFmtId="168" fontId="20" fillId="3" borderId="27" xfId="0" applyNumberFormat="1" applyFont="1" applyFill="1" applyBorder="1" applyAlignment="1">
      <alignment/>
    </xf>
    <xf numFmtId="164" fontId="20" fillId="3" borderId="10" xfId="0" applyFont="1" applyFill="1" applyBorder="1" applyAlignment="1">
      <alignment/>
    </xf>
    <xf numFmtId="168" fontId="20" fillId="3" borderId="32" xfId="0" applyNumberFormat="1" applyFont="1" applyFill="1" applyBorder="1" applyAlignment="1">
      <alignment/>
    </xf>
    <xf numFmtId="168" fontId="20" fillId="3" borderId="33" xfId="0" applyNumberFormat="1" applyFont="1" applyFill="1" applyBorder="1" applyAlignment="1">
      <alignment/>
    </xf>
    <xf numFmtId="168" fontId="20" fillId="3" borderId="34" xfId="0" applyNumberFormat="1" applyFont="1" applyFill="1" applyBorder="1" applyAlignment="1">
      <alignment/>
    </xf>
    <xf numFmtId="169" fontId="24" fillId="0" borderId="0" xfId="0" applyNumberFormat="1" applyFont="1" applyBorder="1" applyAlignment="1">
      <alignment/>
    </xf>
    <xf numFmtId="164" fontId="20" fillId="0" borderId="0" xfId="0" applyFont="1" applyFill="1" applyAlignment="1">
      <alignment/>
    </xf>
    <xf numFmtId="168" fontId="20" fillId="0" borderId="0" xfId="0" applyNumberFormat="1" applyFont="1" applyAlignment="1">
      <alignment/>
    </xf>
    <xf numFmtId="164" fontId="19" fillId="20" borderId="0" xfId="0" applyFont="1" applyFill="1" applyBorder="1" applyAlignment="1">
      <alignment vertical="top" wrapText="1"/>
    </xf>
    <xf numFmtId="164" fontId="24" fillId="0" borderId="0" xfId="0" applyFont="1" applyAlignment="1">
      <alignment/>
    </xf>
    <xf numFmtId="164" fontId="25" fillId="20" borderId="0" xfId="0" applyFont="1" applyFill="1" applyBorder="1" applyAlignment="1">
      <alignment vertical="top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'ввод данных'!$I$4:$I$20</c:f>
              <c:numCache/>
            </c:numRef>
          </c:xVal>
          <c:yVal>
            <c:numRef>
              <c:f>'ввод данных'!$H$4:$H$20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'ввод данных'!$J$4:$J$20</c:f>
              <c:numCache/>
            </c:numRef>
          </c:xVal>
          <c:yVal>
            <c:numRef>
              <c:f>'ввод данных'!$H$4:$H$20</c:f>
              <c:numCache/>
            </c:numRef>
          </c:yVal>
          <c:smooth val="1"/>
        </c:ser>
        <c:ser>
          <c:idx val="2"/>
          <c:order val="2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'ввод данных'!$K$4:$K$20</c:f>
              <c:numCache/>
            </c:numRef>
          </c:xVal>
          <c:yVal>
            <c:numRef>
              <c:f>'ввод данных'!$H$4:$H$20</c:f>
              <c:numCache/>
            </c:numRef>
          </c:yVal>
          <c:smooth val="1"/>
        </c:ser>
        <c:ser>
          <c:idx val="3"/>
          <c:order val="3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'ввод данных'!$L$4:$L$20</c:f>
              <c:numCache/>
            </c:numRef>
          </c:xVal>
          <c:yVal>
            <c:numRef>
              <c:f>'ввод данных'!$H$4:$H$20</c:f>
              <c:numCache/>
            </c:numRef>
          </c:yVal>
          <c:smooth val="1"/>
        </c:ser>
        <c:ser>
          <c:idx val="4"/>
          <c:order val="4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'ввод данных'!$M$4:$M$20</c:f>
              <c:numCache/>
            </c:numRef>
          </c:xVal>
          <c:yVal>
            <c:numRef>
              <c:f>'ввод данных'!$H$4:$H$20</c:f>
              <c:numCache/>
            </c:numRef>
          </c:yVal>
          <c:smooth val="1"/>
        </c:ser>
        <c:ser>
          <c:idx val="5"/>
          <c:order val="5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6"/>
            <c:spPr>
              <a:ln w="25400">
                <a:solidFill>
                  <a:srgbClr val="00FF00"/>
                </a:solidFill>
              </a:ln>
            </c:spPr>
            <c:marker>
              <c:symbol val="none"/>
            </c:marker>
          </c:dPt>
          <c:xVal>
            <c:numRef>
              <c:f>'ввод данных'!$N$4:$N$20</c:f>
              <c:numCache/>
            </c:numRef>
          </c:xVal>
          <c:yVal>
            <c:numRef>
              <c:f>'ввод данных'!$H$4:$H$20</c:f>
              <c:numCache/>
            </c:numRef>
          </c:yVal>
          <c:smooth val="1"/>
        </c:ser>
        <c:ser>
          <c:idx val="6"/>
          <c:order val="6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'ввод данных'!$O$4:$O$20</c:f>
              <c:numCache/>
            </c:numRef>
          </c:xVal>
          <c:yVal>
            <c:numRef>
              <c:f>'ввод данных'!$H$4:$H$20</c:f>
              <c:numCache/>
            </c:numRef>
          </c:yVal>
          <c:smooth val="1"/>
        </c:ser>
        <c:ser>
          <c:idx val="7"/>
          <c:order val="7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'ввод данных'!$P$4:$P$20</c:f>
              <c:numCache/>
            </c:numRef>
          </c:xVal>
          <c:yVal>
            <c:numRef>
              <c:f>'ввод данных'!$H$4:$H$20</c:f>
              <c:numCache/>
            </c:numRef>
          </c:yVal>
          <c:smooth val="1"/>
        </c:ser>
        <c:ser>
          <c:idx val="8"/>
          <c:order val="8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'ввод данных'!$Q$4:$Q$20</c:f>
              <c:numCache/>
            </c:numRef>
          </c:xVal>
          <c:yVal>
            <c:numRef>
              <c:f>'ввод данных'!$H$4:$H$20</c:f>
              <c:numCache/>
            </c:numRef>
          </c:yVal>
          <c:smooth val="1"/>
        </c:ser>
        <c:ser>
          <c:idx val="9"/>
          <c:order val="9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'ввод данных'!$R$4:$R$20</c:f>
              <c:numCache/>
            </c:numRef>
          </c:xVal>
          <c:yVal>
            <c:numRef>
              <c:f>'ввод данных'!$H$4:$H$20</c:f>
              <c:numCache/>
            </c:numRef>
          </c:yVal>
          <c:smooth val="1"/>
        </c:ser>
        <c:axId val="18202688"/>
        <c:axId val="13814593"/>
      </c:scatterChart>
      <c:valAx>
        <c:axId val="18202688"/>
        <c:scaling>
          <c:orientation val="minMax"/>
          <c:max val="30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814593"/>
        <c:crosses val="autoZero"/>
        <c:crossBetween val="midCat"/>
        <c:dispUnits/>
        <c:majorUnit val="10"/>
        <c:minorUnit val="10"/>
      </c:valAx>
      <c:valAx>
        <c:axId val="1381459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202688"/>
        <c:crosses val="autoZero"/>
        <c:crossBetween val="midCat"/>
        <c:dispUnits/>
        <c:majorUnit val="500"/>
        <c:minorUnit val="500"/>
      </c:valAx>
      <c:spPr>
        <a:noFill/>
        <a:ln w="12700">
          <a:solid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CC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'ввод данных'!$C$30:$D$30</c:f>
              <c:numCache/>
            </c:numRef>
          </c:xVal>
          <c:yVal>
            <c:numRef>
              <c:f>'ввод данных'!$C$31:$D$31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FFCC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'ввод данных'!$C$30:$D$30</c:f>
              <c:numCache/>
            </c:numRef>
          </c:xVal>
          <c:yVal>
            <c:numRef>
              <c:f>'ввод данных'!$C$29:$D$29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'ввод данных'!$N$4:$N$20</c:f>
              <c:numCache/>
            </c:numRef>
          </c:xVal>
          <c:yVal>
            <c:numRef>
              <c:f>'ввод данных'!$H$4:$H$20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'ввод данных'!$O$4:$O$20</c:f>
              <c:numCache/>
            </c:numRef>
          </c:xVal>
          <c:yVal>
            <c:numRef>
              <c:f>'ввод данных'!$H$4:$H$20</c:f>
              <c:numCache/>
            </c:numRef>
          </c:yVal>
          <c:smooth val="1"/>
        </c:ser>
        <c:ser>
          <c:idx val="4"/>
          <c:order val="4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'ввод данных'!$P$4:$P$20</c:f>
              <c:numCache/>
            </c:numRef>
          </c:xVal>
          <c:yVal>
            <c:numRef>
              <c:f>'ввод данных'!$H$4:$H$20</c:f>
              <c:numCache/>
            </c:numRef>
          </c:yVal>
          <c:smooth val="1"/>
        </c:ser>
        <c:ser>
          <c:idx val="5"/>
          <c:order val="5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'ввод данных'!$Q$4:$Q$20</c:f>
              <c:numCache/>
            </c:numRef>
          </c:xVal>
          <c:yVal>
            <c:numRef>
              <c:f>'ввод данных'!$H$4:$H$20</c:f>
              <c:numCache/>
            </c:numRef>
          </c:yVal>
          <c:smooth val="1"/>
        </c:ser>
        <c:ser>
          <c:idx val="6"/>
          <c:order val="6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'ввод данных'!$R$4:$R$20</c:f>
              <c:numCache/>
            </c:numRef>
          </c:xVal>
          <c:yVal>
            <c:numRef>
              <c:f>'ввод данных'!$H$4:$H$20</c:f>
              <c:numCache/>
            </c:numRef>
          </c:yVal>
          <c:smooth val="1"/>
        </c:ser>
        <c:ser>
          <c:idx val="7"/>
          <c:order val="7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'ввод данных'!$D$18:$D$19</c:f>
              <c:numCache/>
            </c:numRef>
          </c:xVal>
          <c:yVal>
            <c:numRef>
              <c:f>'ввод данных'!$E$18:$E$19</c:f>
              <c:numCache/>
            </c:numRef>
          </c:yVal>
          <c:smooth val="1"/>
        </c:ser>
        <c:ser>
          <c:idx val="8"/>
          <c:order val="8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'ввод данных'!$D$19:$D$20</c:f>
              <c:numCache/>
            </c:numRef>
          </c:xVal>
          <c:yVal>
            <c:numRef>
              <c:f>'ввод данных'!$E$19:$E$20</c:f>
              <c:numCache/>
            </c:numRef>
          </c:yVal>
          <c:smooth val="1"/>
        </c:ser>
        <c:ser>
          <c:idx val="9"/>
          <c:order val="9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'ввод данных'!$D$20:$D$21</c:f>
              <c:numCache/>
            </c:numRef>
          </c:xVal>
          <c:yVal>
            <c:numRef>
              <c:f>'ввод данных'!$E$20:$E$21</c:f>
              <c:numCache/>
            </c:numRef>
          </c:yVal>
          <c:smooth val="1"/>
        </c:ser>
        <c:ser>
          <c:idx val="10"/>
          <c:order val="1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'ввод данных'!$D$21:$D$22</c:f>
              <c:numCache/>
            </c:numRef>
          </c:xVal>
          <c:yVal>
            <c:numRef>
              <c:f>'ввод данных'!$E$21:$E$22</c:f>
              <c:numCache/>
            </c:numRef>
          </c:yVal>
          <c:smooth val="1"/>
        </c:ser>
        <c:ser>
          <c:idx val="11"/>
          <c:order val="1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'ввод данных'!$D$22:$D$23</c:f>
              <c:numCache/>
            </c:numRef>
          </c:xVal>
          <c:yVal>
            <c:numRef>
              <c:f>'ввод данных'!$E$22:$E$23</c:f>
              <c:numCache/>
            </c:numRef>
          </c:yVal>
          <c:smooth val="1"/>
        </c:ser>
        <c:ser>
          <c:idx val="12"/>
          <c:order val="1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'ввод данных'!$D$23:$D$24</c:f>
              <c:numCache/>
            </c:numRef>
          </c:xVal>
          <c:yVal>
            <c:numRef>
              <c:f>'ввод данных'!$E$23:$E$24</c:f>
              <c:numCache/>
            </c:numRef>
          </c:yVal>
          <c:smooth val="1"/>
        </c:ser>
        <c:ser>
          <c:idx val="13"/>
          <c:order val="13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'ввод данных'!$D$24:$D$25</c:f>
              <c:numCache/>
            </c:numRef>
          </c:xVal>
          <c:yVal>
            <c:numRef>
              <c:f>'ввод данных'!$E$24:$E$25</c:f>
              <c:numCache/>
            </c:numRef>
          </c:yVal>
          <c:smooth val="1"/>
        </c:ser>
        <c:ser>
          <c:idx val="14"/>
          <c:order val="14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'ввод данных'!$D$25:$D$26</c:f>
              <c:numCache/>
            </c:numRef>
          </c:xVal>
          <c:yVal>
            <c:numRef>
              <c:f>'ввод данных'!$E$25:$E$26</c:f>
              <c:numCache/>
            </c:numRef>
          </c:yVal>
          <c:smooth val="1"/>
        </c:ser>
        <c:ser>
          <c:idx val="15"/>
          <c:order val="15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'ввод данных'!$D$26:$D$27</c:f>
              <c:numCache/>
            </c:numRef>
          </c:xVal>
          <c:yVal>
            <c:numRef>
              <c:f>'ввод данных'!$E$26:$E$27</c:f>
              <c:numCache/>
            </c:numRef>
          </c:yVal>
          <c:smooth val="1"/>
        </c:ser>
        <c:axId val="17676910"/>
        <c:axId val="57263447"/>
      </c:scatterChart>
      <c:valAx>
        <c:axId val="17676910"/>
        <c:scaling>
          <c:orientation val="minMax"/>
          <c:max val="30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263447"/>
        <c:crosses val="autoZero"/>
        <c:crossBetween val="midCat"/>
        <c:dispUnits/>
        <c:majorUnit val="10"/>
        <c:minorUnit val="10"/>
      </c:valAx>
      <c:valAx>
        <c:axId val="572634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676910"/>
        <c:crosses val="autoZero"/>
        <c:crossBetween val="midCat"/>
        <c:dispUnits/>
        <c:majorUnit val="500"/>
        <c:minorUnit val="500"/>
      </c:valAx>
      <c:spPr>
        <a:noFill/>
        <a:ln w="12700">
          <a:solidFill/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'ввод данных'!$I$4:$I$20</c:f>
              <c:numCache/>
            </c:numRef>
          </c:xVal>
          <c:yVal>
            <c:numRef>
              <c:f>'ввод данных'!$H$4:$H$20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'ввод данных'!$J$4:$J$20</c:f>
              <c:numCache/>
            </c:numRef>
          </c:xVal>
          <c:yVal>
            <c:numRef>
              <c:f>'ввод данных'!$H$4:$H$20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'ввод данных'!$K$4:$K$20</c:f>
              <c:numCache/>
            </c:numRef>
          </c:xVal>
          <c:yVal>
            <c:numRef>
              <c:f>'ввод данных'!$H$4:$H$20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'ввод данных'!$L$4:$L$20</c:f>
              <c:numCache/>
            </c:numRef>
          </c:xVal>
          <c:yVal>
            <c:numRef>
              <c:f>'ввод данных'!$H$4:$H$20</c:f>
              <c:numCache/>
            </c:numRef>
          </c:yVal>
          <c:smooth val="1"/>
        </c:ser>
        <c:ser>
          <c:idx val="4"/>
          <c:order val="4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'ввод данных'!$M$4:$M$20</c:f>
              <c:numCache/>
            </c:numRef>
          </c:xVal>
          <c:yVal>
            <c:numRef>
              <c:f>'ввод данных'!$H$4:$H$20</c:f>
              <c:numCache/>
            </c:numRef>
          </c:yVal>
          <c:smooth val="1"/>
        </c:ser>
        <c:ser>
          <c:idx val="5"/>
          <c:order val="5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'ввод данных'!$B$18:$B$19</c:f>
              <c:numCache/>
            </c:numRef>
          </c:xVal>
          <c:yVal>
            <c:numRef>
              <c:f>'ввод данных'!$C$18:$C$19</c:f>
              <c:numCache/>
            </c:numRef>
          </c:yVal>
          <c:smooth val="1"/>
        </c:ser>
        <c:ser>
          <c:idx val="6"/>
          <c:order val="6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'ввод данных'!$B$19:$B$20</c:f>
              <c:numCache/>
            </c:numRef>
          </c:xVal>
          <c:yVal>
            <c:numRef>
              <c:f>'ввод данных'!$C$19:$C$20</c:f>
              <c:numCache/>
            </c:numRef>
          </c:yVal>
          <c:smooth val="1"/>
        </c:ser>
        <c:ser>
          <c:idx val="7"/>
          <c:order val="7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'ввод данных'!$B$20:$B$21</c:f>
              <c:numCache/>
            </c:numRef>
          </c:xVal>
          <c:yVal>
            <c:numRef>
              <c:f>'ввод данных'!$C$20:$C$21</c:f>
              <c:numCache/>
            </c:numRef>
          </c:yVal>
          <c:smooth val="1"/>
        </c:ser>
        <c:ser>
          <c:idx val="8"/>
          <c:order val="8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'ввод данных'!$B$21:$B$22</c:f>
              <c:numCache/>
            </c:numRef>
          </c:xVal>
          <c:yVal>
            <c:numRef>
              <c:f>'ввод данных'!$C$21:$C$22</c:f>
              <c:numCache/>
            </c:numRef>
          </c:yVal>
          <c:smooth val="1"/>
        </c:ser>
        <c:ser>
          <c:idx val="9"/>
          <c:order val="9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'ввод данных'!$B$22:$B$23</c:f>
              <c:numCache/>
            </c:numRef>
          </c:xVal>
          <c:yVal>
            <c:numRef>
              <c:f>'ввод данных'!$C$22:$C$23</c:f>
              <c:numCache/>
            </c:numRef>
          </c:yVal>
          <c:smooth val="1"/>
        </c:ser>
        <c:ser>
          <c:idx val="10"/>
          <c:order val="1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'ввод данных'!$B$23:$B$24</c:f>
              <c:numCache/>
            </c:numRef>
          </c:xVal>
          <c:yVal>
            <c:numRef>
              <c:f>'ввод данных'!$C$23:$C$24</c:f>
              <c:numCache/>
            </c:numRef>
          </c:yVal>
          <c:smooth val="1"/>
        </c:ser>
        <c:ser>
          <c:idx val="11"/>
          <c:order val="1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'ввод данных'!$B$24:$B$25</c:f>
              <c:numCache/>
            </c:numRef>
          </c:xVal>
          <c:yVal>
            <c:numRef>
              <c:f>'ввод данных'!$C$24:$C$25</c:f>
              <c:numCache/>
            </c:numRef>
          </c:yVal>
          <c:smooth val="1"/>
        </c:ser>
        <c:ser>
          <c:idx val="12"/>
          <c:order val="1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'ввод данных'!$B$25:$B$26</c:f>
              <c:numCache/>
            </c:numRef>
          </c:xVal>
          <c:yVal>
            <c:numRef>
              <c:f>'ввод данных'!$C$25:$C$26</c:f>
              <c:numCache/>
            </c:numRef>
          </c:yVal>
          <c:smooth val="1"/>
        </c:ser>
        <c:ser>
          <c:idx val="13"/>
          <c:order val="13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'ввод данных'!$B$26:$B$27</c:f>
              <c:numCache/>
            </c:numRef>
          </c:xVal>
          <c:yVal>
            <c:numRef>
              <c:f>'ввод данных'!$C$26:$C$27</c:f>
              <c:numCache/>
            </c:numRef>
          </c:yVal>
          <c:smooth val="1"/>
        </c:ser>
        <c:ser>
          <c:idx val="14"/>
          <c:order val="14"/>
          <c:spPr>
            <a:ln w="381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'ввод данных'!$A$30:$B$30</c:f>
              <c:numCache/>
            </c:numRef>
          </c:xVal>
          <c:yVal>
            <c:numRef>
              <c:f>'ввод данных'!$A$29:$B$29</c:f>
              <c:numCache/>
            </c:numRef>
          </c:yVal>
          <c:smooth val="1"/>
        </c:ser>
        <c:ser>
          <c:idx val="15"/>
          <c:order val="15"/>
          <c:spPr>
            <a:ln w="38100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'ввод данных'!$A$30:$B$30</c:f>
              <c:numCache/>
            </c:numRef>
          </c:xVal>
          <c:yVal>
            <c:numRef>
              <c:f>'ввод данных'!$A$31:$B$31</c:f>
              <c:numCache/>
            </c:numRef>
          </c:yVal>
          <c:smooth val="1"/>
        </c:ser>
        <c:axId val="26718284"/>
        <c:axId val="61472093"/>
      </c:scatterChart>
      <c:valAx>
        <c:axId val="26718284"/>
        <c:scaling>
          <c:orientation val="minMax"/>
          <c:max val="30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472093"/>
        <c:crosses val="autoZero"/>
        <c:crossBetween val="midCat"/>
        <c:dispUnits/>
        <c:majorUnit val="10"/>
        <c:minorUnit val="10"/>
      </c:valAx>
      <c:valAx>
        <c:axId val="6147209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718284"/>
        <c:crosses val="autoZero"/>
        <c:crossBetween val="midCat"/>
        <c:dispUnits/>
        <c:majorUnit val="500"/>
        <c:minorUnit val="500"/>
      </c:valAx>
      <c:spPr>
        <a:noFill/>
        <a:ln w="12700">
          <a:solid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0</xdr:row>
      <xdr:rowOff>57150</xdr:rowOff>
    </xdr:from>
    <xdr:to>
      <xdr:col>14</xdr:col>
      <xdr:colOff>371475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57150"/>
          <a:ext cx="227647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</xdr:rowOff>
    </xdr:from>
    <xdr:to>
      <xdr:col>10</xdr:col>
      <xdr:colOff>514350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390525" y="171450"/>
        <a:ext cx="89820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23</xdr:row>
      <xdr:rowOff>19050</xdr:rowOff>
    </xdr:from>
    <xdr:to>
      <xdr:col>15</xdr:col>
      <xdr:colOff>276225</xdr:colOff>
      <xdr:row>25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3162300"/>
          <a:ext cx="23145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</xdr:rowOff>
    </xdr:from>
    <xdr:to>
      <xdr:col>10</xdr:col>
      <xdr:colOff>514350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390525" y="171450"/>
        <a:ext cx="89820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</xdr:rowOff>
    </xdr:from>
    <xdr:to>
      <xdr:col>10</xdr:col>
      <xdr:colOff>514350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390525" y="171450"/>
        <a:ext cx="89820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21"/>
  <sheetViews>
    <sheetView tabSelected="1" workbookViewId="0" topLeftCell="A1">
      <selection activeCell="K14" sqref="K14"/>
    </sheetView>
  </sheetViews>
  <sheetFormatPr defaultColWidth="9.00390625" defaultRowHeight="12.75"/>
  <cols>
    <col min="2" max="2" width="11.625" style="0" customWidth="1"/>
  </cols>
  <sheetData>
    <row r="1" spans="1:9" ht="20.25">
      <c r="A1" s="1" t="s">
        <v>0</v>
      </c>
      <c r="B1" s="1"/>
      <c r="C1" s="1"/>
      <c r="D1" s="1"/>
      <c r="E1" s="1"/>
      <c r="F1" s="1"/>
      <c r="G1" s="1"/>
      <c r="H1" s="1"/>
      <c r="I1" s="1"/>
    </row>
    <row r="4" ht="13.5">
      <c r="D4" t="s">
        <v>1</v>
      </c>
    </row>
    <row r="5" spans="3:9" ht="13.5">
      <c r="C5" s="2"/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</row>
    <row r="6" spans="1:9" ht="13.5">
      <c r="A6" s="2" t="s">
        <v>2</v>
      </c>
      <c r="B6" s="2"/>
      <c r="C6" s="2" t="s">
        <v>3</v>
      </c>
      <c r="D6" s="2"/>
      <c r="E6" s="2"/>
      <c r="F6" s="4"/>
      <c r="G6" s="5"/>
      <c r="H6" s="5"/>
      <c r="I6" s="5"/>
    </row>
    <row r="7" spans="1:9" ht="13.5">
      <c r="A7" s="6">
        <v>21083</v>
      </c>
      <c r="B7" s="7"/>
      <c r="C7" s="8"/>
      <c r="D7" s="9">
        <v>3.636</v>
      </c>
      <c r="E7" s="9">
        <v>1.95</v>
      </c>
      <c r="F7" s="9">
        <v>1.357</v>
      </c>
      <c r="G7" s="9">
        <v>0.941</v>
      </c>
      <c r="H7" s="9">
        <v>0.784</v>
      </c>
      <c r="I7" s="9" t="s">
        <v>4</v>
      </c>
    </row>
    <row r="8" spans="1:9" ht="13.5">
      <c r="A8" s="6" t="s">
        <v>5</v>
      </c>
      <c r="B8" s="7"/>
      <c r="C8" s="8"/>
      <c r="D8" s="10">
        <v>2.923</v>
      </c>
      <c r="E8" s="9">
        <v>1.81</v>
      </c>
      <c r="F8" s="9">
        <v>1.276</v>
      </c>
      <c r="G8" s="9">
        <v>1.063</v>
      </c>
      <c r="H8" s="9">
        <v>0.941</v>
      </c>
      <c r="I8" s="9">
        <v>0.784</v>
      </c>
    </row>
    <row r="9" spans="1:9" ht="13.5">
      <c r="A9" s="11" t="s">
        <v>6</v>
      </c>
      <c r="B9" s="12"/>
      <c r="C9" s="12"/>
      <c r="D9" s="9">
        <v>2.923</v>
      </c>
      <c r="E9" s="9">
        <v>1.81</v>
      </c>
      <c r="F9" s="9">
        <v>1.276</v>
      </c>
      <c r="G9" s="9">
        <v>1.063</v>
      </c>
      <c r="H9" s="9">
        <v>0.88</v>
      </c>
      <c r="I9" s="9" t="s">
        <v>7</v>
      </c>
    </row>
    <row r="10" spans="1:9" ht="13.5">
      <c r="A10" s="6" t="s">
        <v>8</v>
      </c>
      <c r="B10" s="4"/>
      <c r="C10" s="13"/>
      <c r="D10" s="9">
        <v>2.923</v>
      </c>
      <c r="E10" s="9">
        <v>2.053</v>
      </c>
      <c r="F10" s="9">
        <v>1.555</v>
      </c>
      <c r="G10" s="9">
        <v>1.31</v>
      </c>
      <c r="H10" s="9">
        <v>1.129</v>
      </c>
      <c r="I10" s="9" t="s">
        <v>4</v>
      </c>
    </row>
    <row r="11" spans="1:9" ht="13.5">
      <c r="A11" s="14" t="s">
        <v>9</v>
      </c>
      <c r="B11" s="4"/>
      <c r="C11" s="13"/>
      <c r="D11" s="9">
        <v>3.416</v>
      </c>
      <c r="E11" s="9">
        <v>2.105</v>
      </c>
      <c r="F11" s="9">
        <v>1.357</v>
      </c>
      <c r="G11" s="9">
        <v>0.969</v>
      </c>
      <c r="H11" s="9">
        <v>0.784</v>
      </c>
      <c r="I11" s="9" t="s">
        <v>7</v>
      </c>
    </row>
    <row r="13" spans="1:9" ht="13.5">
      <c r="A13" s="12" t="s">
        <v>10</v>
      </c>
      <c r="C13" s="12" t="s">
        <v>11</v>
      </c>
      <c r="D13" s="5"/>
      <c r="E13" s="12"/>
      <c r="F13" s="12"/>
      <c r="G13" s="12"/>
      <c r="H13" s="12"/>
      <c r="I13" s="12"/>
    </row>
    <row r="14" spans="1:9" ht="13.5">
      <c r="A14" s="6">
        <v>2101</v>
      </c>
      <c r="B14" s="4"/>
      <c r="C14" s="13"/>
      <c r="D14" s="15">
        <v>3.753</v>
      </c>
      <c r="E14" s="15">
        <v>2.303</v>
      </c>
      <c r="F14" s="15">
        <v>1.493</v>
      </c>
      <c r="G14" s="15">
        <v>1</v>
      </c>
      <c r="H14" s="15" t="s">
        <v>7</v>
      </c>
      <c r="I14" s="15" t="s">
        <v>7</v>
      </c>
    </row>
    <row r="15" spans="1:9" ht="13.5">
      <c r="A15" s="6">
        <v>2105</v>
      </c>
      <c r="B15" s="4"/>
      <c r="C15" s="13"/>
      <c r="D15" s="15">
        <v>3.667</v>
      </c>
      <c r="E15" s="15">
        <v>2.1</v>
      </c>
      <c r="F15" s="15">
        <v>1.361</v>
      </c>
      <c r="G15" s="15">
        <v>1</v>
      </c>
      <c r="H15" s="15" t="s">
        <v>7</v>
      </c>
      <c r="I15" s="15" t="s">
        <v>7</v>
      </c>
    </row>
    <row r="16" spans="1:9" ht="13.5">
      <c r="A16" s="6">
        <v>2106</v>
      </c>
      <c r="B16" s="4"/>
      <c r="C16" s="13"/>
      <c r="D16" s="15">
        <v>3.242</v>
      </c>
      <c r="E16" s="15">
        <v>1.989</v>
      </c>
      <c r="F16" s="15">
        <v>1.289</v>
      </c>
      <c r="G16" s="15">
        <v>1</v>
      </c>
      <c r="H16" s="15" t="s">
        <v>7</v>
      </c>
      <c r="I16" s="15" t="s">
        <v>7</v>
      </c>
    </row>
    <row r="17" spans="1:9" ht="13.5">
      <c r="A17" s="16">
        <v>2107</v>
      </c>
      <c r="B17" s="17"/>
      <c r="C17" s="18"/>
      <c r="D17" s="15">
        <v>3.667</v>
      </c>
      <c r="E17" s="15">
        <v>2.1</v>
      </c>
      <c r="F17" s="15">
        <v>1.361</v>
      </c>
      <c r="G17" s="15">
        <v>1</v>
      </c>
      <c r="H17" s="15">
        <v>0.82</v>
      </c>
      <c r="I17" s="15" t="s">
        <v>7</v>
      </c>
    </row>
    <row r="18" spans="1:9" ht="13.5">
      <c r="A18" s="19" t="s">
        <v>12</v>
      </c>
      <c r="B18" s="19"/>
      <c r="C18" s="20"/>
      <c r="D18" s="9">
        <v>3.242</v>
      </c>
      <c r="E18" s="9">
        <v>1.989</v>
      </c>
      <c r="F18" s="9">
        <v>1.289</v>
      </c>
      <c r="G18" s="9">
        <v>1</v>
      </c>
      <c r="H18" s="9">
        <v>0.759</v>
      </c>
      <c r="I18" s="9" t="s">
        <v>7</v>
      </c>
    </row>
    <row r="19" spans="1:9" ht="13.5">
      <c r="A19" s="21" t="s">
        <v>13</v>
      </c>
      <c r="B19" s="21"/>
      <c r="C19" s="22"/>
      <c r="D19" s="9">
        <v>3.007</v>
      </c>
      <c r="E19" s="9">
        <v>1.825</v>
      </c>
      <c r="F19" s="9">
        <v>1.292</v>
      </c>
      <c r="G19" s="9">
        <v>1</v>
      </c>
      <c r="H19" s="9">
        <v>0.638</v>
      </c>
      <c r="I19" s="9" t="s">
        <v>7</v>
      </c>
    </row>
    <row r="20" spans="1:9" ht="13.5">
      <c r="A20" s="21" t="s">
        <v>14</v>
      </c>
      <c r="B20" s="21"/>
      <c r="C20" s="22"/>
      <c r="D20" s="9">
        <v>2.424</v>
      </c>
      <c r="E20" s="9">
        <v>1.758</v>
      </c>
      <c r="F20" s="9">
        <v>1.24</v>
      </c>
      <c r="G20" s="9">
        <v>1</v>
      </c>
      <c r="H20" s="9">
        <v>0.585</v>
      </c>
      <c r="I20" s="9" t="s">
        <v>7</v>
      </c>
    </row>
    <row r="21" spans="1:9" ht="13.5">
      <c r="A21" s="23" t="s">
        <v>15</v>
      </c>
      <c r="B21" s="23"/>
      <c r="C21" s="24"/>
      <c r="D21" s="9">
        <v>2.424</v>
      </c>
      <c r="E21" s="9">
        <v>1.675</v>
      </c>
      <c r="F21" s="9">
        <v>1.186</v>
      </c>
      <c r="G21" s="9">
        <v>1</v>
      </c>
      <c r="H21" s="9">
        <v>0.585</v>
      </c>
      <c r="I21" s="9" t="s">
        <v>7</v>
      </c>
    </row>
  </sheetData>
  <sheetProtection/>
  <mergeCells count="1">
    <mergeCell ref="A1:I1"/>
  </mergeCells>
  <printOptions/>
  <pageMargins left="0.75" right="0.75" top="1" bottom="1" header="0.5118055555555556" footer="0.5118055555555556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A1" sqref="A1"/>
    </sheetView>
  </sheetViews>
  <sheetFormatPr defaultColWidth="12.00390625" defaultRowHeight="12.75"/>
  <cols>
    <col min="1" max="16384" width="11.625" style="0" customWidth="1"/>
  </cols>
  <sheetData/>
  <sheetProtection/>
  <printOptions/>
  <pageMargins left="0.75" right="0.75" top="1" bottom="1" header="0.5" footer="0.5118055555555556"/>
  <pageSetup horizontalDpi="300" verticalDpi="300" orientation="landscape" paperSize="9"/>
  <headerFooter alignWithMargins="0">
    <oddHeader>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workbookViewId="0" topLeftCell="A1">
      <selection activeCell="K21" sqref="K21"/>
    </sheetView>
  </sheetViews>
  <sheetFormatPr defaultColWidth="9.00390625" defaultRowHeight="12.75"/>
  <cols>
    <col min="1" max="1" width="6.375" style="12" customWidth="1"/>
    <col min="2" max="2" width="6.75390625" style="12" customWidth="1"/>
    <col min="3" max="3" width="6.375" style="12" customWidth="1"/>
    <col min="4" max="4" width="7.125" style="12" customWidth="1"/>
    <col min="5" max="6" width="6.75390625" style="12" customWidth="1"/>
    <col min="7" max="7" width="6.25390625" style="12" customWidth="1"/>
    <col min="8" max="8" width="6.125" style="12" customWidth="1"/>
    <col min="9" max="12" width="5.25390625" style="12" customWidth="1"/>
    <col min="13" max="13" width="5.375" style="12" customWidth="1"/>
    <col min="14" max="14" width="5.125" style="12" customWidth="1"/>
    <col min="15" max="16" width="4.875" style="12" customWidth="1"/>
    <col min="17" max="18" width="5.125" style="12" customWidth="1"/>
    <col min="19" max="19" width="4.625" style="12" customWidth="1"/>
    <col min="20" max="20" width="4.75390625" style="12" customWidth="1"/>
    <col min="21" max="21" width="5.25390625" style="12" customWidth="1"/>
    <col min="22" max="22" width="5.00390625" style="12" customWidth="1"/>
    <col min="23" max="23" width="5.625" style="12" customWidth="1"/>
    <col min="24" max="16384" width="9.125" style="12" customWidth="1"/>
  </cols>
  <sheetData>
    <row r="1" spans="1:18" ht="10.5">
      <c r="A1" s="25" t="s">
        <v>16</v>
      </c>
      <c r="C1" s="25" t="s">
        <v>17</v>
      </c>
      <c r="D1" s="25" t="s">
        <v>18</v>
      </c>
      <c r="E1" s="25" t="s">
        <v>19</v>
      </c>
      <c r="H1" s="26"/>
      <c r="I1" s="27" t="str">
        <f>$A$3</f>
        <v>тюнинг 2121</v>
      </c>
      <c r="J1" s="27"/>
      <c r="K1" s="28"/>
      <c r="L1" s="28" t="s">
        <v>20</v>
      </c>
      <c r="M1" s="29"/>
      <c r="N1" s="30" t="str">
        <f>$A$4</f>
        <v>стандарт 2121</v>
      </c>
      <c r="O1" s="31"/>
      <c r="P1" s="32"/>
      <c r="Q1" s="32" t="s">
        <v>20</v>
      </c>
      <c r="R1" s="32"/>
    </row>
    <row r="2" spans="1:18" ht="12">
      <c r="A2" s="33" t="s">
        <v>21</v>
      </c>
      <c r="C2" s="33" t="s">
        <v>22</v>
      </c>
      <c r="D2" s="33" t="s">
        <v>22</v>
      </c>
      <c r="E2" s="33"/>
      <c r="H2" s="34" t="s">
        <v>23</v>
      </c>
      <c r="I2" s="3" t="s">
        <v>24</v>
      </c>
      <c r="J2" s="3" t="s">
        <v>25</v>
      </c>
      <c r="K2" s="3" t="s">
        <v>26</v>
      </c>
      <c r="L2" s="3" t="s">
        <v>27</v>
      </c>
      <c r="M2" s="3" t="s">
        <v>28</v>
      </c>
      <c r="N2" s="3" t="s">
        <v>24</v>
      </c>
      <c r="O2" s="3" t="s">
        <v>25</v>
      </c>
      <c r="P2" s="3" t="s">
        <v>26</v>
      </c>
      <c r="Q2" s="3" t="s">
        <v>27</v>
      </c>
      <c r="R2" s="3" t="s">
        <v>28</v>
      </c>
    </row>
    <row r="3" spans="1:18" ht="12">
      <c r="A3" s="35" t="s">
        <v>29</v>
      </c>
      <c r="B3" s="36"/>
      <c r="C3" s="37">
        <v>225</v>
      </c>
      <c r="D3" s="37">
        <v>70</v>
      </c>
      <c r="E3" s="37">
        <v>16</v>
      </c>
      <c r="H3" s="38"/>
      <c r="I3" s="39">
        <f>A8</f>
        <v>3.667</v>
      </c>
      <c r="J3" s="39">
        <f>B8</f>
        <v>2.1</v>
      </c>
      <c r="K3" s="39">
        <f>C8</f>
        <v>1.361</v>
      </c>
      <c r="L3" s="39">
        <f>D8</f>
        <v>1</v>
      </c>
      <c r="M3" s="39">
        <f>E8</f>
        <v>0.8200000000000001</v>
      </c>
      <c r="N3" s="39">
        <f>A9</f>
        <v>3.667</v>
      </c>
      <c r="O3" s="39">
        <f>B9</f>
        <v>2.1</v>
      </c>
      <c r="P3" s="39">
        <f>C9</f>
        <v>1.361</v>
      </c>
      <c r="Q3" s="39">
        <f>D9</f>
        <v>1</v>
      </c>
      <c r="R3" s="39">
        <f>E9</f>
        <v>0.8200000000000001</v>
      </c>
    </row>
    <row r="4" spans="1:18" ht="12">
      <c r="A4" s="40" t="s">
        <v>30</v>
      </c>
      <c r="B4" s="41"/>
      <c r="C4" s="42">
        <v>175</v>
      </c>
      <c r="D4" s="42">
        <v>80</v>
      </c>
      <c r="E4" s="42">
        <v>16</v>
      </c>
      <c r="H4" s="43">
        <v>0</v>
      </c>
      <c r="I4" s="44">
        <f aca="true" t="shared" si="0" ref="I4:I21">H4*60*2*$I$22*($E$3*0.025/2+$C$3/10*$D$3/10000*$H$22)/$A$13/$I$3/1000</f>
        <v>0</v>
      </c>
      <c r="J4" s="45">
        <f aca="true" t="shared" si="1" ref="J4:J21">$H4*60*2*$I$22*($E$3*0.025/2+$C$3/10*$D$3/10000*$H$22)/$A$13/$J$3/1000</f>
        <v>0</v>
      </c>
      <c r="K4" s="45">
        <f aca="true" t="shared" si="2" ref="K4:K21">$H4*60*2*$I$22*($E$3*0.025/2+$C$3/10*$D$3/10000*$H$22)/$A$13/$K$3/1000</f>
        <v>0</v>
      </c>
      <c r="L4" s="45">
        <f aca="true" t="shared" si="3" ref="L4:L21">$H4*60*2*$I$22*($E$3*0.025/2+$C$3/10*$D$3/10000*$H$22)/$A$13/$L$3/1000</f>
        <v>0</v>
      </c>
      <c r="M4" s="46">
        <f aca="true" t="shared" si="4" ref="M4:M21">$H4*60*2*$I$22*($E$3*0.025/2+$C$3/10*$D$3/10000*$H$22)/$A$13/$M$3/1000</f>
        <v>0</v>
      </c>
      <c r="N4" s="44">
        <f aca="true" t="shared" si="5" ref="N4:R13">$H4*60*2*$I$22*($E$4*0.025/2+$C$4/10*$D$4/10000*$H$22)/$A$14/N$3/1000</f>
        <v>0</v>
      </c>
      <c r="O4" s="45">
        <f t="shared" si="5"/>
        <v>0</v>
      </c>
      <c r="P4" s="45">
        <f t="shared" si="5"/>
        <v>0</v>
      </c>
      <c r="Q4" s="45">
        <f t="shared" si="5"/>
        <v>0</v>
      </c>
      <c r="R4" s="46">
        <f t="shared" si="5"/>
        <v>0</v>
      </c>
    </row>
    <row r="5" spans="8:18" ht="12">
      <c r="H5" s="43">
        <f>H4+500</f>
        <v>500</v>
      </c>
      <c r="I5" s="47">
        <f t="shared" si="0"/>
        <v>4.44262656388222</v>
      </c>
      <c r="J5" s="48">
        <f t="shared" si="1"/>
        <v>7.757672195121952</v>
      </c>
      <c r="K5" s="48">
        <f t="shared" si="2"/>
        <v>11.969957097543055</v>
      </c>
      <c r="L5" s="48">
        <f t="shared" si="3"/>
        <v>16.2911116097561</v>
      </c>
      <c r="M5" s="49">
        <f t="shared" si="4"/>
        <v>19.867209280190362</v>
      </c>
      <c r="N5" s="47">
        <f t="shared" si="5"/>
        <v>4.444410731891508</v>
      </c>
      <c r="O5" s="48">
        <f t="shared" si="5"/>
        <v>7.7607876923076935</v>
      </c>
      <c r="P5" s="48">
        <f t="shared" si="5"/>
        <v>11.974764257050815</v>
      </c>
      <c r="Q5" s="48">
        <f t="shared" si="5"/>
        <v>16.297654153846157</v>
      </c>
      <c r="R5" s="49">
        <f t="shared" si="5"/>
        <v>19.875187992495313</v>
      </c>
    </row>
    <row r="6" spans="1:18" s="26" customFormat="1" ht="10.5">
      <c r="A6" s="6" t="s">
        <v>31</v>
      </c>
      <c r="B6" s="6"/>
      <c r="C6" s="6"/>
      <c r="D6" s="6"/>
      <c r="E6" s="6"/>
      <c r="G6" s="50"/>
      <c r="H6" s="51">
        <f aca="true" t="shared" si="6" ref="H6:H16">H5+500</f>
        <v>1000</v>
      </c>
      <c r="I6" s="47">
        <f t="shared" si="0"/>
        <v>8.88525312776444</v>
      </c>
      <c r="J6" s="48">
        <f t="shared" si="1"/>
        <v>15.515344390243904</v>
      </c>
      <c r="K6" s="48">
        <f t="shared" si="2"/>
        <v>23.93991419508611</v>
      </c>
      <c r="L6" s="48">
        <f t="shared" si="3"/>
        <v>32.5822232195122</v>
      </c>
      <c r="M6" s="49">
        <f t="shared" si="4"/>
        <v>39.734418560380725</v>
      </c>
      <c r="N6" s="47">
        <f t="shared" si="5"/>
        <v>8.888821463783016</v>
      </c>
      <c r="O6" s="48">
        <f t="shared" si="5"/>
        <v>15.521575384615387</v>
      </c>
      <c r="P6" s="48">
        <f t="shared" si="5"/>
        <v>23.94952851410163</v>
      </c>
      <c r="Q6" s="48">
        <f t="shared" si="5"/>
        <v>32.595308307692314</v>
      </c>
      <c r="R6" s="49">
        <f t="shared" si="5"/>
        <v>39.750375984990626</v>
      </c>
    </row>
    <row r="7" spans="1:18" s="26" customFormat="1" ht="10.5">
      <c r="A7" s="3" t="s">
        <v>24</v>
      </c>
      <c r="B7" s="3" t="s">
        <v>25</v>
      </c>
      <c r="C7" s="3" t="s">
        <v>26</v>
      </c>
      <c r="D7" s="3" t="s">
        <v>27</v>
      </c>
      <c r="E7" s="52" t="s">
        <v>28</v>
      </c>
      <c r="H7" s="53">
        <f t="shared" si="6"/>
        <v>1500</v>
      </c>
      <c r="I7" s="54">
        <f t="shared" si="0"/>
        <v>13.32787969164666</v>
      </c>
      <c r="J7" s="55">
        <f t="shared" si="1"/>
        <v>23.273016585365855</v>
      </c>
      <c r="K7" s="55">
        <f t="shared" si="2"/>
        <v>35.90987129262917</v>
      </c>
      <c r="L7" s="55">
        <f t="shared" si="3"/>
        <v>48.8733348292683</v>
      </c>
      <c r="M7" s="56">
        <f t="shared" si="4"/>
        <v>59.60162784057109</v>
      </c>
      <c r="N7" s="54">
        <f t="shared" si="5"/>
        <v>13.333232195674524</v>
      </c>
      <c r="O7" s="55">
        <f t="shared" si="5"/>
        <v>23.28236307692308</v>
      </c>
      <c r="P7" s="55">
        <f t="shared" si="5"/>
        <v>35.924292771152444</v>
      </c>
      <c r="Q7" s="55">
        <f t="shared" si="5"/>
        <v>48.892962461538474</v>
      </c>
      <c r="R7" s="56">
        <f t="shared" si="5"/>
        <v>59.62556397748594</v>
      </c>
    </row>
    <row r="8" spans="1:18" s="26" customFormat="1" ht="10.5">
      <c r="A8" s="57">
        <v>3.667</v>
      </c>
      <c r="B8" s="57">
        <v>2.1</v>
      </c>
      <c r="C8" s="57">
        <v>1.361</v>
      </c>
      <c r="D8" s="58">
        <v>1</v>
      </c>
      <c r="E8" s="58">
        <v>0.82</v>
      </c>
      <c r="H8" s="53">
        <f t="shared" si="6"/>
        <v>2000</v>
      </c>
      <c r="I8" s="54">
        <f t="shared" si="0"/>
        <v>17.77050625552888</v>
      </c>
      <c r="J8" s="55">
        <f t="shared" si="1"/>
        <v>31.030688780487807</v>
      </c>
      <c r="K8" s="55">
        <f t="shared" si="2"/>
        <v>47.87982839017222</v>
      </c>
      <c r="L8" s="55">
        <f t="shared" si="3"/>
        <v>65.1644464390244</v>
      </c>
      <c r="M8" s="56">
        <f t="shared" si="4"/>
        <v>79.46883712076145</v>
      </c>
      <c r="N8" s="54">
        <f t="shared" si="5"/>
        <v>17.77764292756603</v>
      </c>
      <c r="O8" s="55">
        <f t="shared" si="5"/>
        <v>31.043150769230774</v>
      </c>
      <c r="P8" s="55">
        <f t="shared" si="5"/>
        <v>47.89905702820326</v>
      </c>
      <c r="Q8" s="55">
        <f t="shared" si="5"/>
        <v>65.19061661538463</v>
      </c>
      <c r="R8" s="56">
        <f t="shared" si="5"/>
        <v>79.50075196998125</v>
      </c>
    </row>
    <row r="9" spans="1:18" ht="10.5">
      <c r="A9" s="57">
        <v>3.667</v>
      </c>
      <c r="B9" s="57">
        <v>2.1</v>
      </c>
      <c r="C9" s="57">
        <v>1.361</v>
      </c>
      <c r="D9" s="57">
        <v>1</v>
      </c>
      <c r="E9" s="57">
        <v>0.82</v>
      </c>
      <c r="H9" s="53">
        <f t="shared" si="6"/>
        <v>2500</v>
      </c>
      <c r="I9" s="54">
        <f t="shared" si="0"/>
        <v>22.2131328194111</v>
      </c>
      <c r="J9" s="55">
        <f t="shared" si="1"/>
        <v>38.788360975609756</v>
      </c>
      <c r="K9" s="55">
        <f t="shared" si="2"/>
        <v>59.84978548771528</v>
      </c>
      <c r="L9" s="55">
        <f t="shared" si="3"/>
        <v>81.4555580487805</v>
      </c>
      <c r="M9" s="56">
        <f t="shared" si="4"/>
        <v>99.33604640095182</v>
      </c>
      <c r="N9" s="54">
        <f t="shared" si="5"/>
        <v>22.22205365945754</v>
      </c>
      <c r="O9" s="55">
        <f t="shared" si="5"/>
        <v>38.80393846153847</v>
      </c>
      <c r="P9" s="55">
        <f t="shared" si="5"/>
        <v>59.87382128525407</v>
      </c>
      <c r="Q9" s="55">
        <f t="shared" si="5"/>
        <v>81.4882707692308</v>
      </c>
      <c r="R9" s="56">
        <f t="shared" si="5"/>
        <v>99.37593996247656</v>
      </c>
    </row>
    <row r="10" spans="8:18" ht="10.5">
      <c r="H10" s="53">
        <f t="shared" si="6"/>
        <v>3000</v>
      </c>
      <c r="I10" s="54">
        <f t="shared" si="0"/>
        <v>26.65575938329332</v>
      </c>
      <c r="J10" s="55">
        <f t="shared" si="1"/>
        <v>46.54603317073171</v>
      </c>
      <c r="K10" s="55">
        <f t="shared" si="2"/>
        <v>71.81974258525834</v>
      </c>
      <c r="L10" s="55">
        <f t="shared" si="3"/>
        <v>97.7466696585366</v>
      </c>
      <c r="M10" s="56">
        <f t="shared" si="4"/>
        <v>119.20325568114218</v>
      </c>
      <c r="N10" s="54">
        <f t="shared" si="5"/>
        <v>26.66646439134905</v>
      </c>
      <c r="O10" s="55">
        <f t="shared" si="5"/>
        <v>46.56472615384616</v>
      </c>
      <c r="P10" s="55">
        <f t="shared" si="5"/>
        <v>71.84858554230489</v>
      </c>
      <c r="Q10" s="55">
        <f t="shared" si="5"/>
        <v>97.78592492307695</v>
      </c>
      <c r="R10" s="56">
        <f t="shared" si="5"/>
        <v>119.25112795497188</v>
      </c>
    </row>
    <row r="11" spans="1:18" ht="10.5">
      <c r="A11" s="59" t="s">
        <v>32</v>
      </c>
      <c r="B11" s="25" t="s">
        <v>33</v>
      </c>
      <c r="C11" s="25" t="s">
        <v>33</v>
      </c>
      <c r="D11" s="25" t="s">
        <v>34</v>
      </c>
      <c r="E11" s="25" t="s">
        <v>33</v>
      </c>
      <c r="H11" s="60">
        <f t="shared" si="6"/>
        <v>3500</v>
      </c>
      <c r="I11" s="61">
        <f t="shared" si="0"/>
        <v>31.09838594717554</v>
      </c>
      <c r="J11" s="62">
        <f t="shared" si="1"/>
        <v>54.30370536585366</v>
      </c>
      <c r="K11" s="62">
        <f t="shared" si="2"/>
        <v>83.7896996828014</v>
      </c>
      <c r="L11" s="62">
        <f t="shared" si="3"/>
        <v>114.03778126829269</v>
      </c>
      <c r="M11" s="63">
        <f t="shared" si="4"/>
        <v>139.07046496133253</v>
      </c>
      <c r="N11" s="61">
        <f t="shared" si="5"/>
        <v>31.110875123240554</v>
      </c>
      <c r="O11" s="62">
        <f t="shared" si="5"/>
        <v>54.325513846153854</v>
      </c>
      <c r="P11" s="62">
        <f t="shared" si="5"/>
        <v>83.8233497993557</v>
      </c>
      <c r="Q11" s="62">
        <f t="shared" si="5"/>
        <v>114.0835790769231</v>
      </c>
      <c r="R11" s="63">
        <f t="shared" si="5"/>
        <v>139.12631594746716</v>
      </c>
    </row>
    <row r="12" spans="1:18" ht="10.5">
      <c r="A12" s="33"/>
      <c r="B12" s="33" t="s">
        <v>20</v>
      </c>
      <c r="C12" s="33" t="s">
        <v>23</v>
      </c>
      <c r="D12" s="33" t="s">
        <v>35</v>
      </c>
      <c r="E12" s="33" t="s">
        <v>36</v>
      </c>
      <c r="H12" s="60">
        <f t="shared" si="6"/>
        <v>4000</v>
      </c>
      <c r="I12" s="61">
        <f t="shared" si="0"/>
        <v>35.54101251105776</v>
      </c>
      <c r="J12" s="62">
        <f t="shared" si="1"/>
        <v>62.061377560975615</v>
      </c>
      <c r="K12" s="62">
        <f t="shared" si="2"/>
        <v>95.75965678034444</v>
      </c>
      <c r="L12" s="62">
        <f t="shared" si="3"/>
        <v>130.3288928780488</v>
      </c>
      <c r="M12" s="63">
        <f t="shared" si="4"/>
        <v>158.9376742415229</v>
      </c>
      <c r="N12" s="61">
        <f t="shared" si="5"/>
        <v>35.55528585513206</v>
      </c>
      <c r="O12" s="62">
        <f t="shared" si="5"/>
        <v>62.08630153846155</v>
      </c>
      <c r="P12" s="62">
        <f t="shared" si="5"/>
        <v>95.79811405640652</v>
      </c>
      <c r="Q12" s="62">
        <f t="shared" si="5"/>
        <v>130.38123323076925</v>
      </c>
      <c r="R12" s="63">
        <f t="shared" si="5"/>
        <v>159.0015039399625</v>
      </c>
    </row>
    <row r="13" spans="1:18" ht="10.5">
      <c r="A13" s="64">
        <v>4.1</v>
      </c>
      <c r="B13" s="65">
        <v>200</v>
      </c>
      <c r="C13" s="37">
        <v>5200</v>
      </c>
      <c r="D13" s="36">
        <v>4000</v>
      </c>
      <c r="E13" s="36">
        <v>5200</v>
      </c>
      <c r="H13" s="60">
        <f t="shared" si="6"/>
        <v>4500</v>
      </c>
      <c r="I13" s="61">
        <f t="shared" si="0"/>
        <v>39.98363907493997</v>
      </c>
      <c r="J13" s="62">
        <f t="shared" si="1"/>
        <v>69.81904975609756</v>
      </c>
      <c r="K13" s="62">
        <f t="shared" si="2"/>
        <v>107.72961387788749</v>
      </c>
      <c r="L13" s="62">
        <f t="shared" si="3"/>
        <v>146.62000448780486</v>
      </c>
      <c r="M13" s="63">
        <f t="shared" si="4"/>
        <v>178.80488352171324</v>
      </c>
      <c r="N13" s="61">
        <f t="shared" si="5"/>
        <v>39.999696587023564</v>
      </c>
      <c r="O13" s="62">
        <f t="shared" si="5"/>
        <v>69.84708923076924</v>
      </c>
      <c r="P13" s="62">
        <f t="shared" si="5"/>
        <v>107.77287831345731</v>
      </c>
      <c r="Q13" s="62">
        <f t="shared" si="5"/>
        <v>146.6788873846154</v>
      </c>
      <c r="R13" s="63">
        <f t="shared" si="5"/>
        <v>178.8766919324578</v>
      </c>
    </row>
    <row r="14" spans="1:18" ht="10.5">
      <c r="A14" s="64">
        <v>3.9</v>
      </c>
      <c r="B14" s="66">
        <v>200</v>
      </c>
      <c r="C14" s="42">
        <v>5200</v>
      </c>
      <c r="D14" s="41">
        <v>4000</v>
      </c>
      <c r="E14" s="41">
        <v>5200</v>
      </c>
      <c r="H14" s="60">
        <f t="shared" si="6"/>
        <v>5000</v>
      </c>
      <c r="I14" s="61">
        <f t="shared" si="0"/>
        <v>44.4262656388222</v>
      </c>
      <c r="J14" s="62">
        <f t="shared" si="1"/>
        <v>77.57672195121951</v>
      </c>
      <c r="K14" s="62">
        <f t="shared" si="2"/>
        <v>119.69957097543056</v>
      </c>
      <c r="L14" s="62">
        <f t="shared" si="3"/>
        <v>162.911116097561</v>
      </c>
      <c r="M14" s="63">
        <f t="shared" si="4"/>
        <v>198.67209280190363</v>
      </c>
      <c r="N14" s="61">
        <f aca="true" t="shared" si="7" ref="N14:R21">$H14*60*2*$I$22*($E$4*0.025/2+$C$4/10*$D$4/10000*$H$22)/$A$14/N$3/1000</f>
        <v>44.44410731891508</v>
      </c>
      <c r="O14" s="62">
        <f t="shared" si="7"/>
        <v>77.60787692307694</v>
      </c>
      <c r="P14" s="62">
        <f t="shared" si="7"/>
        <v>119.74764257050813</v>
      </c>
      <c r="Q14" s="62">
        <f t="shared" si="7"/>
        <v>162.9765415384616</v>
      </c>
      <c r="R14" s="63">
        <f t="shared" si="7"/>
        <v>198.75187992495313</v>
      </c>
    </row>
    <row r="15" spans="8:18" ht="10.5" customHeight="1">
      <c r="H15" s="67">
        <f t="shared" si="6"/>
        <v>5500</v>
      </c>
      <c r="I15" s="68">
        <f t="shared" si="0"/>
        <v>48.86889220270441</v>
      </c>
      <c r="J15" s="69">
        <f t="shared" si="1"/>
        <v>85.33439414634145</v>
      </c>
      <c r="K15" s="69">
        <f t="shared" si="2"/>
        <v>131.6695280729736</v>
      </c>
      <c r="L15" s="69">
        <f t="shared" si="3"/>
        <v>179.20222770731706</v>
      </c>
      <c r="M15" s="70">
        <f t="shared" si="4"/>
        <v>218.539302082094</v>
      </c>
      <c r="N15" s="68">
        <f t="shared" si="7"/>
        <v>48.88851805080658</v>
      </c>
      <c r="O15" s="69">
        <f t="shared" si="7"/>
        <v>85.36866461538462</v>
      </c>
      <c r="P15" s="69">
        <f t="shared" si="7"/>
        <v>131.72240682755893</v>
      </c>
      <c r="Q15" s="69">
        <f t="shared" si="7"/>
        <v>179.27419569230773</v>
      </c>
      <c r="R15" s="70">
        <f t="shared" si="7"/>
        <v>218.62706791744844</v>
      </c>
    </row>
    <row r="16" spans="2:18" ht="10.5">
      <c r="B16" s="27" t="str">
        <f>A3</f>
        <v>тюнинг 2121</v>
      </c>
      <c r="C16" s="71" t="s">
        <v>37</v>
      </c>
      <c r="D16" s="72" t="str">
        <f>A4</f>
        <v>стандарт 2121</v>
      </c>
      <c r="E16" s="73" t="s">
        <v>37</v>
      </c>
      <c r="H16" s="67">
        <f t="shared" si="6"/>
        <v>6000</v>
      </c>
      <c r="I16" s="68">
        <f t="shared" si="0"/>
        <v>53.31151876658664</v>
      </c>
      <c r="J16" s="69">
        <f t="shared" si="1"/>
        <v>93.09206634146342</v>
      </c>
      <c r="K16" s="69">
        <f t="shared" si="2"/>
        <v>143.63948517051668</v>
      </c>
      <c r="L16" s="69">
        <f t="shared" si="3"/>
        <v>195.4933393170732</v>
      </c>
      <c r="M16" s="70">
        <f t="shared" si="4"/>
        <v>238.40651136228436</v>
      </c>
      <c r="N16" s="68">
        <f t="shared" si="7"/>
        <v>53.3329287826981</v>
      </c>
      <c r="O16" s="69">
        <f t="shared" si="7"/>
        <v>93.12945230769232</v>
      </c>
      <c r="P16" s="69">
        <f t="shared" si="7"/>
        <v>143.69717108460978</v>
      </c>
      <c r="Q16" s="69">
        <f t="shared" si="7"/>
        <v>195.5718498461539</v>
      </c>
      <c r="R16" s="70">
        <f t="shared" si="7"/>
        <v>238.50225590994376</v>
      </c>
    </row>
    <row r="17" spans="1:18" ht="10.5">
      <c r="A17" s="74" t="s">
        <v>1</v>
      </c>
      <c r="B17" s="75" t="s">
        <v>20</v>
      </c>
      <c r="C17" s="76" t="s">
        <v>23</v>
      </c>
      <c r="D17" s="75" t="s">
        <v>20</v>
      </c>
      <c r="E17" s="76" t="s">
        <v>23</v>
      </c>
      <c r="H17" s="67">
        <v>6500</v>
      </c>
      <c r="I17" s="68">
        <f t="shared" si="0"/>
        <v>57.75414533046885</v>
      </c>
      <c r="J17" s="69">
        <f t="shared" si="1"/>
        <v>100.84973853658536</v>
      </c>
      <c r="K17" s="69">
        <f t="shared" si="2"/>
        <v>155.6094422680597</v>
      </c>
      <c r="L17" s="69">
        <f t="shared" si="3"/>
        <v>211.78445092682927</v>
      </c>
      <c r="M17" s="70">
        <f t="shared" si="4"/>
        <v>258.2737206424747</v>
      </c>
      <c r="N17" s="68">
        <f t="shared" si="7"/>
        <v>57.77733951458959</v>
      </c>
      <c r="O17" s="69">
        <f t="shared" si="7"/>
        <v>100.89024</v>
      </c>
      <c r="P17" s="69">
        <f t="shared" si="7"/>
        <v>155.67193534166054</v>
      </c>
      <c r="Q17" s="69">
        <f t="shared" si="7"/>
        <v>211.869504</v>
      </c>
      <c r="R17" s="70">
        <f t="shared" si="7"/>
        <v>258.37744390243904</v>
      </c>
    </row>
    <row r="18" spans="1:18" ht="10.5">
      <c r="A18" s="25">
        <v>1</v>
      </c>
      <c r="B18" s="77">
        <v>0</v>
      </c>
      <c r="C18" s="78">
        <v>0</v>
      </c>
      <c r="D18" s="77">
        <v>0</v>
      </c>
      <c r="E18" s="78">
        <v>0</v>
      </c>
      <c r="H18" s="67">
        <v>7000</v>
      </c>
      <c r="I18" s="68">
        <f t="shared" si="0"/>
        <v>62.19677189435108</v>
      </c>
      <c r="J18" s="69">
        <f t="shared" si="1"/>
        <v>108.60741073170732</v>
      </c>
      <c r="K18" s="69">
        <f t="shared" si="2"/>
        <v>167.5793993656028</v>
      </c>
      <c r="L18" s="69">
        <f t="shared" si="3"/>
        <v>228.07556253658538</v>
      </c>
      <c r="M18" s="70">
        <f t="shared" si="4"/>
        <v>278.14092992266507</v>
      </c>
      <c r="N18" s="68">
        <f t="shared" si="7"/>
        <v>62.22175024648111</v>
      </c>
      <c r="O18" s="69">
        <f t="shared" si="7"/>
        <v>108.65102769230771</v>
      </c>
      <c r="P18" s="69">
        <f t="shared" si="7"/>
        <v>167.6466995987114</v>
      </c>
      <c r="Q18" s="69">
        <f t="shared" si="7"/>
        <v>228.1671581538462</v>
      </c>
      <c r="R18" s="70">
        <f t="shared" si="7"/>
        <v>278.2526318949343</v>
      </c>
    </row>
    <row r="19" spans="1:18" ht="10.5">
      <c r="A19" s="33"/>
      <c r="B19" s="79">
        <f>C13*60*2*$I$22*($E$3*0.025/2+$C$3/10*$D$3/10000*$H$22)/$A$13/$I$3/1000</f>
        <v>46.20331626437508</v>
      </c>
      <c r="C19" s="80">
        <f>C13</f>
        <v>5200</v>
      </c>
      <c r="D19" s="79">
        <f>C14*60*2*$I$22*($E$4*0.025/2+$C$4/10*$D$4/10000*$H$22)/$A$14/$N$3/1000</f>
        <v>46.22187161167168</v>
      </c>
      <c r="E19" s="80">
        <f>C14</f>
        <v>5200</v>
      </c>
      <c r="H19" s="81">
        <v>7500</v>
      </c>
      <c r="I19" s="82">
        <f t="shared" si="0"/>
        <v>66.63939845823329</v>
      </c>
      <c r="J19" s="83">
        <f t="shared" si="1"/>
        <v>116.36508292682927</v>
      </c>
      <c r="K19" s="83">
        <f t="shared" si="2"/>
        <v>179.54935646314584</v>
      </c>
      <c r="L19" s="83">
        <f t="shared" si="3"/>
        <v>244.36667414634147</v>
      </c>
      <c r="M19" s="84">
        <f t="shared" si="4"/>
        <v>298.0081392028555</v>
      </c>
      <c r="N19" s="82">
        <f t="shared" si="7"/>
        <v>66.66616097837262</v>
      </c>
      <c r="O19" s="83">
        <f t="shared" si="7"/>
        <v>116.41181538461541</v>
      </c>
      <c r="P19" s="83">
        <f t="shared" si="7"/>
        <v>179.62146385576222</v>
      </c>
      <c r="Q19" s="83">
        <f t="shared" si="7"/>
        <v>244.46481230769237</v>
      </c>
      <c r="R19" s="84">
        <f t="shared" si="7"/>
        <v>298.1278198874297</v>
      </c>
    </row>
    <row r="20" spans="1:18" ht="10.5">
      <c r="A20" s="74">
        <v>2</v>
      </c>
      <c r="B20" s="77">
        <f>B19</f>
        <v>46.20331626437508</v>
      </c>
      <c r="C20" s="78">
        <f>B19/(60*2*$I$22*($E$3*0.025/2+$C$3/10*$D$3/10000*$H$22)/$A$13/$J$3/1000)</f>
        <v>2977.9110989910005</v>
      </c>
      <c r="D20" s="77">
        <f>D19</f>
        <v>46.22187161167168</v>
      </c>
      <c r="E20" s="78">
        <f>D19/(60*2*$I$22*($E$4*0.025/2+$C$4/10*$D$4/10000*$H$22)/$A$14/$O$3/1000)</f>
        <v>2977.9110989910014</v>
      </c>
      <c r="H20" s="81">
        <v>8000</v>
      </c>
      <c r="I20" s="82">
        <f t="shared" si="0"/>
        <v>71.08202502211552</v>
      </c>
      <c r="J20" s="83">
        <f t="shared" si="1"/>
        <v>124.12275512195123</v>
      </c>
      <c r="K20" s="83">
        <f t="shared" si="2"/>
        <v>191.5193135606889</v>
      </c>
      <c r="L20" s="83">
        <f t="shared" si="3"/>
        <v>260.6577857560976</v>
      </c>
      <c r="M20" s="84">
        <f t="shared" si="4"/>
        <v>317.8753484830458</v>
      </c>
      <c r="N20" s="82">
        <f t="shared" si="7"/>
        <v>71.11057171026413</v>
      </c>
      <c r="O20" s="83">
        <f t="shared" si="7"/>
        <v>124.1726030769231</v>
      </c>
      <c r="P20" s="83">
        <f t="shared" si="7"/>
        <v>191.59622811281304</v>
      </c>
      <c r="Q20" s="83">
        <f t="shared" si="7"/>
        <v>260.7624664615385</v>
      </c>
      <c r="R20" s="84">
        <f t="shared" si="7"/>
        <v>318.003007879925</v>
      </c>
    </row>
    <row r="21" spans="1:18" ht="10.5">
      <c r="A21" s="75"/>
      <c r="B21" s="79">
        <f>C13*60*2*$I$22*($E$3*0.025/2+$C$3/10*$D$3/10000*$H$22)/$A$13/$J$3/1000</f>
        <v>80.67979082926828</v>
      </c>
      <c r="C21" s="80">
        <f>C13</f>
        <v>5200</v>
      </c>
      <c r="D21" s="79">
        <f>C14*60*2*$I$22*($E$4*0.025/2+$C$4/10*$D$4/10000*$H$22)/$A$14/$O$3/1000</f>
        <v>80.71219200000002</v>
      </c>
      <c r="E21" s="80">
        <f>C14</f>
        <v>5200</v>
      </c>
      <c r="H21" s="85">
        <v>8500</v>
      </c>
      <c r="I21" s="86">
        <f t="shared" si="0"/>
        <v>75.52465158599772</v>
      </c>
      <c r="J21" s="87">
        <f t="shared" si="1"/>
        <v>131.88042731707316</v>
      </c>
      <c r="K21" s="87">
        <f t="shared" si="2"/>
        <v>203.48927065823193</v>
      </c>
      <c r="L21" s="87">
        <f t="shared" si="3"/>
        <v>276.94889736585367</v>
      </c>
      <c r="M21" s="88">
        <f t="shared" si="4"/>
        <v>337.74255776323616</v>
      </c>
      <c r="N21" s="86">
        <f t="shared" si="7"/>
        <v>75.55498244215562</v>
      </c>
      <c r="O21" s="87">
        <f t="shared" si="7"/>
        <v>131.93339076923078</v>
      </c>
      <c r="P21" s="87">
        <f t="shared" si="7"/>
        <v>203.5709923698638</v>
      </c>
      <c r="Q21" s="87">
        <f t="shared" si="7"/>
        <v>277.0601206153847</v>
      </c>
      <c r="R21" s="88">
        <f t="shared" si="7"/>
        <v>337.8781958724203</v>
      </c>
    </row>
    <row r="22" spans="1:9" ht="10.5">
      <c r="A22" s="74">
        <v>3</v>
      </c>
      <c r="B22" s="77">
        <f>B21</f>
        <v>80.67979082926828</v>
      </c>
      <c r="C22" s="78">
        <f>B21/(60*2*$I$22*($E$3*0.025/2+$C$3/10*$D$3/10000*$H$22)/$A$13/$K$3/1000)</f>
        <v>3370.095238095237</v>
      </c>
      <c r="D22" s="77">
        <f>D21</f>
        <v>80.71219200000002</v>
      </c>
      <c r="E22" s="78">
        <f>D21/(60*2*$I$22*($E$4*0.025/2+$C$4/10*$D$4/10000*$H$22)/$A$14/$P$3/1000)</f>
        <v>3370.095238095238</v>
      </c>
      <c r="H22" s="89">
        <v>0.98</v>
      </c>
      <c r="I22" s="89">
        <v>3.1416</v>
      </c>
    </row>
    <row r="23" spans="1:5" ht="10.5">
      <c r="A23" s="75"/>
      <c r="B23" s="79">
        <f>C13*60*2*$I$22*($E$3*0.025/2+$C$3/10*$D$3/10000*$H$22)/$A$13/$K$3/1000</f>
        <v>124.48755381444778</v>
      </c>
      <c r="C23" s="80">
        <f>C13</f>
        <v>5200</v>
      </c>
      <c r="D23" s="79">
        <f>C14*60*2*$I$22*($E$4*0.025/2+$C$4/10*$D$4/10000*$H$22)/$A$14/$P$3/1000</f>
        <v>124.53754827332847</v>
      </c>
      <c r="E23" s="80">
        <f>C14</f>
        <v>5200</v>
      </c>
    </row>
    <row r="24" spans="1:5" ht="10.5">
      <c r="A24" s="74">
        <v>4</v>
      </c>
      <c r="B24" s="77">
        <f>B23</f>
        <v>124.48755381444778</v>
      </c>
      <c r="C24" s="78">
        <f>B23/(60*2*$I$22*($E$3*0.025/2+$C$3/10*$D$3/10000*$H$22)/$A$13/$L$3/1000)</f>
        <v>3820.720058780308</v>
      </c>
      <c r="D24" s="77">
        <f>D23</f>
        <v>124.53754827332847</v>
      </c>
      <c r="E24" s="78">
        <f>D23/(60*2*$I$22*($E$4*0.025/2+$C$4/10*$D$4/10000*$H$22)/$A$14/$Q$3/1000)</f>
        <v>3820.720058780309</v>
      </c>
    </row>
    <row r="25" spans="1:5" ht="10.5">
      <c r="A25" s="75"/>
      <c r="B25" s="79">
        <f>C13*60*2*$I$22*($E$3*0.025/2+$C$3/10*$D$3/10000*$H$22)/$A$13/$L$3/1000</f>
        <v>169.42756074146342</v>
      </c>
      <c r="C25" s="80">
        <f>C13</f>
        <v>5200</v>
      </c>
      <c r="D25" s="79">
        <f>C14*60*2*$I$22*($E$4*0.025/2+$C$4/10*$D$4/10000*$H$22)/$A$14/$Q$3/1000</f>
        <v>169.49560320000003</v>
      </c>
      <c r="E25" s="80">
        <f>C14</f>
        <v>5200</v>
      </c>
    </row>
    <row r="26" spans="1:11" ht="10.5">
      <c r="A26" s="74">
        <v>5</v>
      </c>
      <c r="B26" s="77">
        <f>B25</f>
        <v>169.42756074146342</v>
      </c>
      <c r="C26" s="78">
        <f>B25/(60*2*$I$22*($E$3*0.025/2+$C$3/10*$D$3/10000*$H$22)/$A$13/$M$3/1000)</f>
        <v>4264</v>
      </c>
      <c r="D26" s="77">
        <f>D25</f>
        <v>169.49560320000003</v>
      </c>
      <c r="E26" s="78">
        <f>D25/(60*2*$I$22*($E$4*0.025/2+$C$4/10*$D$4/10000*$H$22)/$A$14/$R$3/1000)</f>
        <v>4264</v>
      </c>
      <c r="K26" s="12" t="s">
        <v>38</v>
      </c>
    </row>
    <row r="27" spans="1:17" ht="10.5">
      <c r="A27" s="75"/>
      <c r="B27" s="79">
        <f>B13</f>
        <v>200</v>
      </c>
      <c r="C27" s="80">
        <f>B27/(60*2*$I$22*($E$3*0.025/2+$C$3/10*$D$3/10000*$H$22)/$A$13/$M$3/1000)</f>
        <v>5033.419570392818</v>
      </c>
      <c r="D27" s="79">
        <f>B14</f>
        <v>200</v>
      </c>
      <c r="E27" s="80">
        <f>D27/(60*2*$I$22*($E$4*0.025/2+$C$4/10*$D$4/10000*$H$22)/$A$14/$R$3/1000)</f>
        <v>5031.3989501764245</v>
      </c>
      <c r="J27" s="90"/>
      <c r="K27" s="90"/>
      <c r="Q27" s="91"/>
    </row>
    <row r="28" spans="11:21" ht="10.5" customHeight="1">
      <c r="K28" s="92" t="s">
        <v>39</v>
      </c>
      <c r="L28" s="92"/>
      <c r="M28" s="92"/>
      <c r="N28" s="92"/>
      <c r="O28" s="92"/>
      <c r="P28" s="92"/>
      <c r="Q28" s="92"/>
      <c r="R28" s="92"/>
      <c r="S28" s="92"/>
      <c r="T28" s="92"/>
      <c r="U28" s="92"/>
    </row>
    <row r="29" spans="1:21" ht="10.5">
      <c r="A29" s="93">
        <f>D13</f>
        <v>4000</v>
      </c>
      <c r="B29" s="93">
        <f>D13</f>
        <v>4000</v>
      </c>
      <c r="C29" s="93">
        <f>D14</f>
        <v>4000</v>
      </c>
      <c r="D29" s="93">
        <f>D14</f>
        <v>4000</v>
      </c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</row>
    <row r="30" spans="1:21" ht="10.5">
      <c r="A30" s="93">
        <v>0</v>
      </c>
      <c r="B30" s="93">
        <f>300</f>
        <v>300</v>
      </c>
      <c r="C30" s="93">
        <v>0</v>
      </c>
      <c r="D30" s="93">
        <f>300</f>
        <v>300</v>
      </c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21" ht="10.5">
      <c r="A31" s="93">
        <f>E13</f>
        <v>5200</v>
      </c>
      <c r="B31" s="93">
        <f>E13</f>
        <v>5200</v>
      </c>
      <c r="C31" s="93">
        <f>E14</f>
        <v>5200</v>
      </c>
      <c r="D31" s="93">
        <f>E14</f>
        <v>5200</v>
      </c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</row>
    <row r="32" spans="1:21" ht="23.25" customHeight="1">
      <c r="A32" s="36"/>
      <c r="B32" s="94" t="s">
        <v>40</v>
      </c>
      <c r="C32" s="94"/>
      <c r="D32" s="94"/>
      <c r="E32" s="94"/>
      <c r="F32" s="94"/>
      <c r="G32" s="94"/>
      <c r="H32" s="94"/>
      <c r="I32" s="94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</row>
    <row r="33" spans="1:14" ht="24" customHeight="1">
      <c r="A33" s="41"/>
      <c r="B33" s="94"/>
      <c r="C33" s="94"/>
      <c r="D33" s="94"/>
      <c r="E33" s="94"/>
      <c r="F33" s="94"/>
      <c r="G33" s="94"/>
      <c r="H33" s="94"/>
      <c r="I33" s="94"/>
      <c r="N33" s="91"/>
    </row>
    <row r="34" ht="10.5">
      <c r="N34" s="91"/>
    </row>
    <row r="35" ht="10.5">
      <c r="N35" s="91"/>
    </row>
    <row r="36" ht="10.5">
      <c r="N36" s="91"/>
    </row>
    <row r="37" ht="10.5">
      <c r="N37" s="91"/>
    </row>
    <row r="38" ht="10.5">
      <c r="N38" s="91"/>
    </row>
    <row r="39" ht="10.5">
      <c r="N39" s="91"/>
    </row>
  </sheetData>
  <sheetProtection/>
  <mergeCells count="3">
    <mergeCell ref="A6:E6"/>
    <mergeCell ref="K28:U32"/>
    <mergeCell ref="B32:I33"/>
  </mergeCells>
  <printOptions horizontalCentered="1"/>
  <pageMargins left="0.7875" right="0.7875" top="0.984027777777778" bottom="0.984027777777778" header="0.5118055555555556" footer="0.5118055555555556"/>
  <pageSetup fitToHeight="1" fitToWidth="1" horizontalDpi="300" verticalDpi="300" orientation="landscape" paperSize="9"/>
  <headerFooter alignWithMargins="0">
    <oddHeader>&amp;C&amp;A</oddHeader>
    <oddFooter>&amp;Cрасчет скоростных характеристик автомобиля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A1" sqref="A1"/>
    </sheetView>
  </sheetViews>
  <sheetFormatPr defaultColWidth="12.00390625" defaultRowHeight="12.75"/>
  <cols>
    <col min="1" max="16384" width="11.625" style="0" customWidth="1"/>
  </cols>
  <sheetData/>
  <sheetProtection/>
  <printOptions/>
  <pageMargins left="0.75" right="0.75" top="1" bottom="1" header="0.5118055555555556" footer="0.5118055555555556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A1" sqref="A1"/>
    </sheetView>
  </sheetViews>
  <sheetFormatPr defaultColWidth="12.00390625" defaultRowHeight="12.75"/>
  <cols>
    <col min="1" max="16384" width="11.625" style="0" customWidth="1"/>
  </cols>
  <sheetData/>
  <sheetProtection/>
  <printOptions/>
  <pageMargins left="0.75" right="0.75" top="1" bottom="1" header="0.5118055555555556" footer="0.5118055555555556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скоростных характеристик автомобиля</dc:title>
  <dc:subject/>
  <dc:creator>BFG9000</dc:creator>
  <cp:keywords/>
  <dc:description/>
  <cp:lastModifiedBy>Kate</cp:lastModifiedBy>
  <cp:lastPrinted>1998-09-07T19:46:33Z</cp:lastPrinted>
  <dcterms:created xsi:type="dcterms:W3CDTF">1999-12-03T15:25:50Z</dcterms:created>
  <dcterms:modified xsi:type="dcterms:W3CDTF">2009-05-02T18:24:21Z</dcterms:modified>
  <cp:category/>
  <cp:version/>
  <cp:contentType/>
  <cp:contentStatus/>
</cp:coreProperties>
</file>