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<sst xmlns="http://schemas.openxmlformats.org/spreadsheetml/2006/main" count="513" uniqueCount="201">
  <si>
    <t>Артикул</t>
  </si>
  <si>
    <t>Название</t>
  </si>
  <si>
    <t>Кол-во</t>
  </si>
  <si>
    <t>Оптовая цена</t>
  </si>
  <si>
    <t>Размеры</t>
  </si>
  <si>
    <t>Ссылка на фото</t>
  </si>
  <si>
    <t>alberta_сер</t>
  </si>
  <si>
    <t>Шапка женская Forti</t>
  </si>
  <si>
    <t>б/р</t>
  </si>
  <si>
    <t>alisa_dcер</t>
  </si>
  <si>
    <t>Шапка с помпоном для девочек Forti</t>
  </si>
  <si>
    <t>alisa_jcер</t>
  </si>
  <si>
    <t>Шапка с помпоном женская Forti</t>
  </si>
  <si>
    <t>alisa_dбелсер</t>
  </si>
  <si>
    <t>alisa_jбелсер</t>
  </si>
  <si>
    <t>alisa_dчер</t>
  </si>
  <si>
    <t>alisa_jчер</t>
  </si>
  <si>
    <t>alisa_dрозсер</t>
  </si>
  <si>
    <t>alisa_jрозсер</t>
  </si>
  <si>
    <t>doggi_jкор</t>
  </si>
  <si>
    <t>doggi_jкрем</t>
  </si>
  <si>
    <t>doggi_jсер</t>
  </si>
  <si>
    <t>endi_jчер</t>
  </si>
  <si>
    <t>keepcalm_jкор</t>
  </si>
  <si>
    <t>keepcalm_jроз</t>
  </si>
  <si>
    <t>keepcalm_jсер</t>
  </si>
  <si>
    <t>Шапка мужская Forti</t>
  </si>
  <si>
    <t>keepcalm_jфиол</t>
  </si>
  <si>
    <t>keepcalm_jчер</t>
  </si>
  <si>
    <t>keepcalm_jбир</t>
  </si>
  <si>
    <t>kristina_jбел</t>
  </si>
  <si>
    <t>kristina_jсер</t>
  </si>
  <si>
    <t>kristina_jчер</t>
  </si>
  <si>
    <t>liliya_jбел</t>
  </si>
  <si>
    <t>liliya_jкрем</t>
  </si>
  <si>
    <t>medunica_jбеж</t>
  </si>
  <si>
    <t>medunica_jбел</t>
  </si>
  <si>
    <t>medunica_jборд</t>
  </si>
  <si>
    <t>medunica_jкор</t>
  </si>
  <si>
    <t>medunica_jроз</t>
  </si>
  <si>
    <t>medunica_jчер</t>
  </si>
  <si>
    <t>medunica_jсер</t>
  </si>
  <si>
    <t>alberta_чер</t>
  </si>
  <si>
    <t>D-138_dбел</t>
  </si>
  <si>
    <t>Шапка с помпоном для девочек Hiltop</t>
  </si>
  <si>
    <t>D-138_jбел</t>
  </si>
  <si>
    <t>Шапка с помпоном женская Hiltop</t>
  </si>
  <si>
    <t>D-138_dфиол</t>
  </si>
  <si>
    <t>D-138_jфиол</t>
  </si>
  <si>
    <t>D-143_jоранж</t>
  </si>
  <si>
    <t>D-143_dоранж</t>
  </si>
  <si>
    <t>D-143_jбеж</t>
  </si>
  <si>
    <t>D-143_dбеж</t>
  </si>
  <si>
    <t>D-143_jроз</t>
  </si>
  <si>
    <t>D-143_dроз</t>
  </si>
  <si>
    <t>D-143_jгол</t>
  </si>
  <si>
    <t>D-143_dгол</t>
  </si>
  <si>
    <t>D-143_jтемроз</t>
  </si>
  <si>
    <t>D-143_dтемроз</t>
  </si>
  <si>
    <t>D-037_dсроз</t>
  </si>
  <si>
    <t>D-037_jсроз</t>
  </si>
  <si>
    <t>D-037_dтроз</t>
  </si>
  <si>
    <t>D-037_jтроз</t>
  </si>
  <si>
    <t>D-037_dроз</t>
  </si>
  <si>
    <t>D-037_jроз</t>
  </si>
  <si>
    <t>D-037_dсер</t>
  </si>
  <si>
    <t>D-037_jсер</t>
  </si>
  <si>
    <t>D-037_dкра</t>
  </si>
  <si>
    <t>D-037_jкра</t>
  </si>
  <si>
    <t>D-010_dроз</t>
  </si>
  <si>
    <t>D-010_jроз</t>
  </si>
  <si>
    <t>D-010_dтемроз</t>
  </si>
  <si>
    <t>D-010_jтемроз</t>
  </si>
  <si>
    <t>D-010_dсер</t>
  </si>
  <si>
    <t>D-010_jсер</t>
  </si>
  <si>
    <t>D-010_dбеж</t>
  </si>
  <si>
    <t>D-010_jбеж</t>
  </si>
  <si>
    <t>D-010_dбел</t>
  </si>
  <si>
    <t>D-010_jбел</t>
  </si>
  <si>
    <t>D-031_dбеж</t>
  </si>
  <si>
    <t>D-031_jбеж</t>
  </si>
  <si>
    <t>D-031_dсер</t>
  </si>
  <si>
    <t>D-031_jсер</t>
  </si>
  <si>
    <t>D-031_dбел</t>
  </si>
  <si>
    <t>D-031_jбел</t>
  </si>
  <si>
    <t>D-031_dроз</t>
  </si>
  <si>
    <t>D-031_jроз</t>
  </si>
  <si>
    <t>D-031_dтемроз</t>
  </si>
  <si>
    <t>D-031_jтемроз</t>
  </si>
  <si>
    <t>D-009_dбеж</t>
  </si>
  <si>
    <t>D-009_jбеж</t>
  </si>
  <si>
    <t>D-009_dсветроз</t>
  </si>
  <si>
    <t>D-009_jсветроз</t>
  </si>
  <si>
    <t>D-009_dтемроз</t>
  </si>
  <si>
    <t>D-009_jтемроз</t>
  </si>
  <si>
    <t>D-009_dкор</t>
  </si>
  <si>
    <t>D-009_jкор</t>
  </si>
  <si>
    <t>D-009_dчер</t>
  </si>
  <si>
    <t>D-009_jчер</t>
  </si>
  <si>
    <t>shashechki_dкор</t>
  </si>
  <si>
    <t>Шапка с помпоном для девочек Acer</t>
  </si>
  <si>
    <t>shashechki_jкор</t>
  </si>
  <si>
    <t>Шапка с помпоном женская Acer</t>
  </si>
  <si>
    <t>shashechki_dроз</t>
  </si>
  <si>
    <t>shashechki_jроз</t>
  </si>
  <si>
    <t>shashechki_dкрачер</t>
  </si>
  <si>
    <t>shashechki_jкрачер</t>
  </si>
  <si>
    <t>shashechki_dкрасер</t>
  </si>
  <si>
    <t>shashechki_jкрасер</t>
  </si>
  <si>
    <t>goroh_dбелкор</t>
  </si>
  <si>
    <t>goroh_mlбелкор</t>
  </si>
  <si>
    <t>Шапка с помпоном для мальчиков Acer</t>
  </si>
  <si>
    <t>goroh_jбелкор</t>
  </si>
  <si>
    <t>goroh_dбелчер</t>
  </si>
  <si>
    <t>goroh_mlбелчер</t>
  </si>
  <si>
    <t>goroh_jбелчер</t>
  </si>
  <si>
    <t>goroh_dзел</t>
  </si>
  <si>
    <t>goroh_mlзел</t>
  </si>
  <si>
    <t>goroh_jзел</t>
  </si>
  <si>
    <t>goroh_dкор</t>
  </si>
  <si>
    <t>goroh_mlкор</t>
  </si>
  <si>
    <t>goroh_jкор</t>
  </si>
  <si>
    <t>goroh_dроз</t>
  </si>
  <si>
    <t>goroh_jроз</t>
  </si>
  <si>
    <t>220PCV1_dсин</t>
  </si>
  <si>
    <t>Шапка с помпоном для девочек Achti</t>
  </si>
  <si>
    <t>220PCV1_jсин</t>
  </si>
  <si>
    <t>Шапка с помпоном женская Achti</t>
  </si>
  <si>
    <t>220PCV1_dбел</t>
  </si>
  <si>
    <t>220PCV1_jбел</t>
  </si>
  <si>
    <t>220PCV1_dбеж</t>
  </si>
  <si>
    <t>220PCV1_jбеж</t>
  </si>
  <si>
    <t>220PCV1_dсветроз</t>
  </si>
  <si>
    <t>220PCV1_jсветроз</t>
  </si>
  <si>
    <t>220PCV1_dтемроз</t>
  </si>
  <si>
    <t>220PCV1_jтемроз</t>
  </si>
  <si>
    <t>279PC_dроз</t>
  </si>
  <si>
    <t>279PC_jроз</t>
  </si>
  <si>
    <t>279PC_dтемроз</t>
  </si>
  <si>
    <t>279PC_jтемроз</t>
  </si>
  <si>
    <t>279PC_dбел</t>
  </si>
  <si>
    <t>279PC_jбел</t>
  </si>
  <si>
    <t>279PC_dбеж</t>
  </si>
  <si>
    <t>279PC_jбеж</t>
  </si>
  <si>
    <t>279PC_dсер</t>
  </si>
  <si>
    <t>279PC_jсер</t>
  </si>
  <si>
    <t>10-18D_оранж</t>
  </si>
  <si>
    <t>Шапка с ушами для мальчиков Achti</t>
  </si>
  <si>
    <t>10-18D_бир</t>
  </si>
  <si>
    <t>10-18D_кра</t>
  </si>
  <si>
    <t>10-18D_син</t>
  </si>
  <si>
    <t>10-18D_гол</t>
  </si>
  <si>
    <t>leopard_jкор</t>
  </si>
  <si>
    <t>Шапка с ушами женская Naomi</t>
  </si>
  <si>
    <t>leopard_dкор</t>
  </si>
  <si>
    <t>Шапка с ушами для девочек Naomi</t>
  </si>
  <si>
    <t>3romba_dроз</t>
  </si>
  <si>
    <t>Шапка с помпоном для девочек Naomi</t>
  </si>
  <si>
    <t>3romba_jроз</t>
  </si>
  <si>
    <t>Шапка с помпоном женская Naomi</t>
  </si>
  <si>
    <t>3romba_dтемроз</t>
  </si>
  <si>
    <t>3romba_jтемроз</t>
  </si>
  <si>
    <t>3romba_dбеж</t>
  </si>
  <si>
    <t>3romba_jбеж</t>
  </si>
  <si>
    <t>3romba_dбел</t>
  </si>
  <si>
    <t>3romba_jбел</t>
  </si>
  <si>
    <t>3romba_dсер</t>
  </si>
  <si>
    <t>3romba_jсер</t>
  </si>
  <si>
    <t>chvetok_dбел</t>
  </si>
  <si>
    <t>Шапка для девочек Naomi</t>
  </si>
  <si>
    <t>chvetok_jбел</t>
  </si>
  <si>
    <t>Шапка женская Naomi</t>
  </si>
  <si>
    <t>chvetok_dсер</t>
  </si>
  <si>
    <t>chvetok_dроз</t>
  </si>
  <si>
    <t>chvetok_jроз</t>
  </si>
  <si>
    <t>gerb_dбел</t>
  </si>
  <si>
    <t>gerb_jбел</t>
  </si>
  <si>
    <t>gerb_dчер</t>
  </si>
  <si>
    <t>gerb_jчер</t>
  </si>
  <si>
    <t>gerb_dбеж</t>
  </si>
  <si>
    <t>gerb_jбеж</t>
  </si>
  <si>
    <t>gerb_dроз</t>
  </si>
  <si>
    <t>gerb_jроз</t>
  </si>
  <si>
    <t>gerb_dтемроз</t>
  </si>
  <si>
    <t>gerb_jтемроз</t>
  </si>
  <si>
    <t>raduga_dфиол</t>
  </si>
  <si>
    <t>raduga_jфиол</t>
  </si>
  <si>
    <t>raduga_dбел</t>
  </si>
  <si>
    <t>raduga_jбел</t>
  </si>
  <si>
    <t xml:space="preserve">ВНИМАНИЕ
1. Уважаемые партнеры, просим вас формировать заявки только в данном прайс-листе, заявки присланные в свободной форме обрабатываются во вторую очередь. 
2. При подготовке заявки к отправке для выставления счета, очень важно скачивать актуальный прайс-лист, т.к. он обновляется ежедневно, только при этом условии мы сможем обеспечить максимальное наличие. 
3. Если у вас есть комментарии и предложения по новым брендам которые бы вы хотели видеть в нашем ассортименте, пожалуйста, напишите нам об этом. 
</t>
  </si>
  <si>
    <t>Fpeople-store.ru</t>
  </si>
  <si>
    <t>8(800) 555-38-06</t>
  </si>
  <si>
    <t>Свяжитесь со своим личным менеджером</t>
  </si>
  <si>
    <t>Все для  открытия закупки</t>
  </si>
  <si>
    <t>Размерные сетки </t>
  </si>
  <si>
    <t>Ответы на частые вопросы</t>
  </si>
  <si>
    <t>Стандарты работы с СП </t>
  </si>
  <si>
    <t>Инструкция как заработать больше</t>
  </si>
  <si>
    <t>Прайс-листы с актуальным наличием</t>
  </si>
  <si>
    <t>Актуальная распродажа</t>
  </si>
  <si>
    <t>Форум для обмена опытом Оргов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</si>
</sst>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Lucida Grande"/>
      <family val="0"/>
    </font>
    <font>
      <sz val="13"/>
      <color indexed="8"/>
      <name val="Arial"/>
      <family val="2"/>
    </font>
    <font>
      <u val="single"/>
      <sz val="12"/>
      <color indexed="12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042EEE"/>
      <name val="Lucida Grande"/>
      <family val="0"/>
    </font>
    <font>
      <sz val="13"/>
      <color theme="1"/>
      <name val="Arial"/>
      <family val="2"/>
    </font>
    <font>
      <u val="single"/>
      <sz val="12"/>
      <color rgb="FF042EEE"/>
      <name val="Lucida Gran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6" fillId="0" borderId="10" xfId="42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0" fillId="34" borderId="0" xfId="0" applyFont="1" applyFill="1" applyAlignment="1" applyProtection="1">
      <alignment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6" fillId="0" borderId="11" xfId="42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26" fillId="0" borderId="12" xfId="42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0" fillId="33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kc9qnls0o1q7xc9/we4G7QC1A9" TargetMode="External" /><Relationship Id="rId2" Type="http://schemas.openxmlformats.org/officeDocument/2006/relationships/hyperlink" Target="https://www.dropbox.com/sh/a0g5mwrh82qx6mp/AoLxbzguF-" TargetMode="External" /><Relationship Id="rId3" Type="http://schemas.openxmlformats.org/officeDocument/2006/relationships/hyperlink" Target="https://www.dropbox.com/s/p2kzrukly4u27kj/%25D0%25A7%25D0%25B0%25D1%2581%25D1%2582%25D0%25BE%20%25D0%25B7%25D0%25B0%25D0%25B4%25D0%25B0%25D0%25B2%25D0%25B0%25D0%25B5%25D0%25BC%25D1%258B%25D0%25B5%20%25D0%25B2%25D0%25BE%25D0%25BF%25D1%2580%25D0%25BE%25D1%2581%25D1%258B%20Fpeople-store.xls" TargetMode="External" /><Relationship Id="rId4" Type="http://schemas.openxmlformats.org/officeDocument/2006/relationships/hyperlink" Target="https://www.dropbox.com/s/39gtt1yo67yg4z4/%25D0%25A1%25D1%2582%25D0%25B0%25D0%25BD%25D0%25B4%25D0%25B0%25D1%2580%25D1%2582%25D1%258B%20%25D0%25A0%25D0%25B0%25D0%25B1%25D0%25BE%25D1%2582%25D1%258B%20%25D1%2581%20%25D0%25A1%25D0%259F%20Fpeople-store.doc" TargetMode="External" /><Relationship Id="rId5" Type="http://schemas.openxmlformats.org/officeDocument/2006/relationships/hyperlink" Target="https://www.dropbox.com/s/po72h27bfk1ywmq/kak%20bolshe%20zarabotat%20Fpeople-store.pdf" TargetMode="External" /><Relationship Id="rId6" Type="http://schemas.openxmlformats.org/officeDocument/2006/relationships/hyperlink" Target="https://www.dropbox.com/sh/evbpwi8dmcyus0w/rmT4Fu0W7T" TargetMode="External" /><Relationship Id="rId7" Type="http://schemas.openxmlformats.org/officeDocument/2006/relationships/hyperlink" Target="https://www.dropbox.com/s/zjkp02ium4cnwmg/%25D0%2590%25D0%25BA%25D1%2586%25D0%25B8%25D1%258F%20%25D0%25B8%20%25D1%2580%25D0%25B0%25D1%2581%25D0%25BF%25D1%2580%25D0%25BE%25D0%25B4%25D0%25B0%25D0%25B6%25D0%25B0.xls" TargetMode="External" /><Relationship Id="rId8" Type="http://schemas.openxmlformats.org/officeDocument/2006/relationships/hyperlink" Target="http://vk.com/spfpeoplestore" TargetMode="External" /><Relationship Id="rId9" Type="http://schemas.openxmlformats.org/officeDocument/2006/relationships/hyperlink" Target="http://fpeople-store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19.57421875" style="6" bestFit="1" customWidth="1"/>
    <col min="2" max="2" width="37.7109375" style="6" bestFit="1" customWidth="1"/>
    <col min="3" max="3" width="7.28125" style="6" bestFit="1" customWidth="1"/>
    <col min="4" max="4" width="13.57421875" style="26" bestFit="1" customWidth="1"/>
    <col min="5" max="5" width="9.421875" style="20" bestFit="1" customWidth="1"/>
    <col min="6" max="6" width="15.421875" style="6" bestFit="1" customWidth="1"/>
    <col min="7" max="7" width="1.7109375" style="6" customWidth="1"/>
    <col min="8" max="8" width="70.7109375" style="6" customWidth="1"/>
    <col min="9" max="16384" width="9.140625" style="6" customWidth="1"/>
  </cols>
  <sheetData>
    <row r="1" spans="1:6" s="2" customFormat="1" ht="24" customHeight="1">
      <c r="A1" s="1" t="s">
        <v>0</v>
      </c>
      <c r="B1" s="1" t="s">
        <v>1</v>
      </c>
      <c r="C1" s="1" t="s">
        <v>2</v>
      </c>
      <c r="D1" s="21" t="s">
        <v>3</v>
      </c>
      <c r="E1" s="1" t="s">
        <v>4</v>
      </c>
      <c r="F1" s="1" t="s">
        <v>5</v>
      </c>
    </row>
    <row r="2" spans="1:17" ht="15" customHeight="1">
      <c r="A2" s="3" t="s">
        <v>6</v>
      </c>
      <c r="B2" s="3" t="s">
        <v>7</v>
      </c>
      <c r="C2" s="3"/>
      <c r="D2" s="22">
        <v>742.5</v>
      </c>
      <c r="E2" s="4" t="s">
        <v>8</v>
      </c>
      <c r="F2" s="5" t="str">
        <f>HYPERLINK("http://fpeople-store.ru/magazin?mode=product&amp;product_id=647236606","Фото")</f>
        <v>Фото</v>
      </c>
      <c r="H2" s="7" t="s">
        <v>189</v>
      </c>
      <c r="Q2" s="6">
        <v>260214</v>
      </c>
    </row>
    <row r="3" spans="1:8" ht="15">
      <c r="A3" s="8" t="s">
        <v>9</v>
      </c>
      <c r="B3" s="8" t="s">
        <v>10</v>
      </c>
      <c r="C3" s="8"/>
      <c r="D3" s="23">
        <v>607.5</v>
      </c>
      <c r="E3" s="9" t="s">
        <v>8</v>
      </c>
      <c r="F3" s="10" t="str">
        <f>HYPERLINK("http://fpeople-store.ru/magazin?mode=product&amp;product_id=647236806","Фото")</f>
        <v>Фото</v>
      </c>
      <c r="H3" s="11"/>
    </row>
    <row r="4" spans="1:8" ht="15">
      <c r="A4" s="8" t="s">
        <v>11</v>
      </c>
      <c r="B4" s="8" t="s">
        <v>12</v>
      </c>
      <c r="C4" s="8"/>
      <c r="D4" s="23">
        <v>607.5</v>
      </c>
      <c r="E4" s="9" t="s">
        <v>8</v>
      </c>
      <c r="F4" s="10" t="str">
        <f>HYPERLINK("http://fpeople-store.ru/magazin?mode=product&amp;product_id=647237606","Фото")</f>
        <v>Фото</v>
      </c>
      <c r="H4" s="11"/>
    </row>
    <row r="5" spans="1:8" ht="15">
      <c r="A5" s="8" t="s">
        <v>13</v>
      </c>
      <c r="B5" s="8" t="s">
        <v>10</v>
      </c>
      <c r="C5" s="8"/>
      <c r="D5" s="23">
        <v>607.5</v>
      </c>
      <c r="E5" s="9" t="s">
        <v>8</v>
      </c>
      <c r="F5" s="10" t="str">
        <f>HYPERLINK("http://fpeople-store.ru/magazin?mode=product&amp;product_id=647237006","Фото")</f>
        <v>Фото</v>
      </c>
      <c r="H5" s="11"/>
    </row>
    <row r="6" spans="1:8" ht="15">
      <c r="A6" s="8" t="s">
        <v>14</v>
      </c>
      <c r="B6" s="8" t="s">
        <v>12</v>
      </c>
      <c r="C6" s="8"/>
      <c r="D6" s="23">
        <v>607.5</v>
      </c>
      <c r="E6" s="9" t="s">
        <v>8</v>
      </c>
      <c r="F6" s="10" t="str">
        <f>HYPERLINK("http://fpeople-store.ru/magazin?mode=product&amp;product_id=647237806","Фото")</f>
        <v>Фото</v>
      </c>
      <c r="H6" s="11"/>
    </row>
    <row r="7" spans="1:8" ht="15">
      <c r="A7" s="8" t="s">
        <v>15</v>
      </c>
      <c r="B7" s="8" t="s">
        <v>10</v>
      </c>
      <c r="C7" s="8"/>
      <c r="D7" s="23">
        <v>607.5</v>
      </c>
      <c r="E7" s="9" t="s">
        <v>8</v>
      </c>
      <c r="F7" s="10" t="str">
        <f>HYPERLINK("http://fpeople-store.ru/magazin?mode=product&amp;product_id=647237406","Фото")</f>
        <v>Фото</v>
      </c>
      <c r="H7" s="11"/>
    </row>
    <row r="8" spans="1:8" ht="15">
      <c r="A8" s="8" t="s">
        <v>16</v>
      </c>
      <c r="B8" s="8" t="s">
        <v>12</v>
      </c>
      <c r="C8" s="8"/>
      <c r="D8" s="23">
        <v>607.5</v>
      </c>
      <c r="E8" s="9" t="s">
        <v>8</v>
      </c>
      <c r="F8" s="10" t="str">
        <f>HYPERLINK("http://fpeople-store.ru/magazin?mode=product&amp;product_id=647238206","Фото")</f>
        <v>Фото</v>
      </c>
      <c r="H8" s="11"/>
    </row>
    <row r="9" spans="1:8" ht="15">
      <c r="A9" s="8" t="s">
        <v>17</v>
      </c>
      <c r="B9" s="8" t="s">
        <v>10</v>
      </c>
      <c r="C9" s="8"/>
      <c r="D9" s="23">
        <v>607.5</v>
      </c>
      <c r="E9" s="9" t="s">
        <v>8</v>
      </c>
      <c r="F9" s="10" t="str">
        <f>HYPERLINK("http://fpeople-store.ru/magazin?mode=product&amp;product_id=647237206","Фото")</f>
        <v>Фото</v>
      </c>
      <c r="H9" s="11"/>
    </row>
    <row r="10" spans="1:8" ht="15">
      <c r="A10" s="8" t="s">
        <v>18</v>
      </c>
      <c r="B10" s="8" t="s">
        <v>12</v>
      </c>
      <c r="C10" s="8"/>
      <c r="D10" s="23">
        <v>607.5</v>
      </c>
      <c r="E10" s="9" t="s">
        <v>8</v>
      </c>
      <c r="F10" s="10" t="str">
        <f>HYPERLINK("http://fpeople-store.ru/magazin?mode=product&amp;product_id=647238006","Фото")</f>
        <v>Фото</v>
      </c>
      <c r="H10" s="11"/>
    </row>
    <row r="11" spans="1:8" ht="15">
      <c r="A11" s="8" t="s">
        <v>19</v>
      </c>
      <c r="B11" s="8" t="s">
        <v>7</v>
      </c>
      <c r="C11" s="8"/>
      <c r="D11" s="23">
        <v>1012.5</v>
      </c>
      <c r="E11" s="9" t="s">
        <v>8</v>
      </c>
      <c r="F11" s="10" t="str">
        <f>HYPERLINK("http://fpeople-store.ru/magazin?mode=product&amp;product_id=647238406","Фото")</f>
        <v>Фото</v>
      </c>
      <c r="H11" s="11"/>
    </row>
    <row r="12" spans="1:6" ht="15">
      <c r="A12" s="8" t="s">
        <v>20</v>
      </c>
      <c r="B12" s="8" t="s">
        <v>7</v>
      </c>
      <c r="C12" s="8"/>
      <c r="D12" s="23">
        <v>1012.5</v>
      </c>
      <c r="E12" s="9" t="s">
        <v>8</v>
      </c>
      <c r="F12" s="10" t="str">
        <f>HYPERLINK("http://fpeople-store.ru/magazin?mode=product&amp;product_id=647238606","Фото")</f>
        <v>Фото</v>
      </c>
    </row>
    <row r="13" spans="1:8" ht="18">
      <c r="A13" s="8" t="s">
        <v>21</v>
      </c>
      <c r="B13" s="8" t="s">
        <v>7</v>
      </c>
      <c r="C13" s="8"/>
      <c r="D13" s="23">
        <v>1012.5</v>
      </c>
      <c r="E13" s="9" t="s">
        <v>8</v>
      </c>
      <c r="F13" s="10" t="str">
        <f>HYPERLINK("http://fpeople-store.ru/magazin?mode=product&amp;product_id=647238806","Фото")</f>
        <v>Фото</v>
      </c>
      <c r="H13" s="12" t="s">
        <v>190</v>
      </c>
    </row>
    <row r="14" spans="1:8" ht="16.5">
      <c r="A14" s="8" t="s">
        <v>22</v>
      </c>
      <c r="B14" s="8" t="s">
        <v>7</v>
      </c>
      <c r="C14" s="8"/>
      <c r="D14" s="23">
        <v>297</v>
      </c>
      <c r="E14" s="9" t="s">
        <v>8</v>
      </c>
      <c r="F14" s="10" t="str">
        <f>HYPERLINK("http://fpeople-store.ru/magazin?mode=product&amp;product_id=647239006","Фото")</f>
        <v>Фото</v>
      </c>
      <c r="H14" s="13" t="s">
        <v>191</v>
      </c>
    </row>
    <row r="15" spans="1:8" ht="16.5">
      <c r="A15" s="8" t="s">
        <v>23</v>
      </c>
      <c r="B15" s="8" t="s">
        <v>7</v>
      </c>
      <c r="C15" s="8"/>
      <c r="D15" s="23">
        <v>540</v>
      </c>
      <c r="E15" s="9" t="s">
        <v>8</v>
      </c>
      <c r="F15" s="10" t="str">
        <f>HYPERLINK("http://fpeople-store.ru/magazin?mode=product&amp;product_id=647239206","Фото")</f>
        <v>Фото</v>
      </c>
      <c r="H15" s="13" t="s">
        <v>192</v>
      </c>
    </row>
    <row r="16" spans="1:6" ht="15">
      <c r="A16" s="8" t="s">
        <v>24</v>
      </c>
      <c r="B16" s="8" t="s">
        <v>7</v>
      </c>
      <c r="C16" s="8"/>
      <c r="D16" s="23">
        <v>540</v>
      </c>
      <c r="E16" s="9" t="s">
        <v>8</v>
      </c>
      <c r="F16" s="10" t="str">
        <f>HYPERLINK("http://fpeople-store.ru/magazin?mode=product&amp;product_id=647239406","Фото")</f>
        <v>Фото</v>
      </c>
    </row>
    <row r="17" spans="1:8" ht="15.75">
      <c r="A17" s="8" t="s">
        <v>25</v>
      </c>
      <c r="B17" s="8" t="s">
        <v>26</v>
      </c>
      <c r="C17" s="8"/>
      <c r="D17" s="23">
        <v>540</v>
      </c>
      <c r="E17" s="9" t="s">
        <v>8</v>
      </c>
      <c r="F17" s="10" t="str">
        <f>HYPERLINK("http://fpeople-store.ru/magazin?mode=product&amp;product_id=647239606","Фото")</f>
        <v>Фото</v>
      </c>
      <c r="H17" s="14" t="s">
        <v>193</v>
      </c>
    </row>
    <row r="18" spans="1:8" ht="15.75">
      <c r="A18" s="8" t="s">
        <v>27</v>
      </c>
      <c r="B18" s="8" t="s">
        <v>7</v>
      </c>
      <c r="C18" s="8"/>
      <c r="D18" s="23">
        <v>540</v>
      </c>
      <c r="E18" s="9" t="s">
        <v>8</v>
      </c>
      <c r="F18" s="10" t="str">
        <f>HYPERLINK("http://fpeople-store.ru/magazin?mode=product&amp;product_id=647239806","Фото")</f>
        <v>Фото</v>
      </c>
      <c r="H18" s="14" t="s">
        <v>194</v>
      </c>
    </row>
    <row r="19" spans="1:8" ht="15.75">
      <c r="A19" s="8" t="s">
        <v>28</v>
      </c>
      <c r="B19" s="8" t="s">
        <v>7</v>
      </c>
      <c r="C19" s="8"/>
      <c r="D19" s="23">
        <v>540</v>
      </c>
      <c r="E19" s="9" t="s">
        <v>8</v>
      </c>
      <c r="F19" s="10" t="str">
        <f>HYPERLINK("http://fpeople-store.ru/magazin?mode=product&amp;product_id=647240006","Фото")</f>
        <v>Фото</v>
      </c>
      <c r="H19" s="14" t="s">
        <v>195</v>
      </c>
    </row>
    <row r="20" spans="1:8" ht="15.75">
      <c r="A20" s="8" t="s">
        <v>29</v>
      </c>
      <c r="B20" s="8" t="s">
        <v>7</v>
      </c>
      <c r="C20" s="8"/>
      <c r="D20" s="23">
        <v>540</v>
      </c>
      <c r="E20" s="9" t="s">
        <v>8</v>
      </c>
      <c r="F20" s="10" t="str">
        <f>HYPERLINK("http://fpeople-store.ru/magazin?mode=product&amp;product_id=647240206","Фото")</f>
        <v>Фото</v>
      </c>
      <c r="H20" s="14" t="s">
        <v>196</v>
      </c>
    </row>
    <row r="21" spans="1:8" ht="15.75">
      <c r="A21" s="8" t="s">
        <v>30</v>
      </c>
      <c r="B21" s="8" t="s">
        <v>7</v>
      </c>
      <c r="C21" s="8"/>
      <c r="D21" s="23">
        <v>607.5</v>
      </c>
      <c r="E21" s="9" t="s">
        <v>8</v>
      </c>
      <c r="F21" s="10" t="str">
        <f>HYPERLINK("http://fpeople-store.ru/magazin?mode=product&amp;product_id=647240406","Фото")</f>
        <v>Фото</v>
      </c>
      <c r="H21" s="14" t="s">
        <v>197</v>
      </c>
    </row>
    <row r="22" spans="1:8" ht="15.75">
      <c r="A22" s="8" t="s">
        <v>31</v>
      </c>
      <c r="B22" s="8" t="s">
        <v>7</v>
      </c>
      <c r="C22" s="8"/>
      <c r="D22" s="23">
        <v>607.5</v>
      </c>
      <c r="E22" s="9" t="s">
        <v>8</v>
      </c>
      <c r="F22" s="10" t="str">
        <f>HYPERLINK("http://fpeople-store.ru/magazin?mode=product&amp;product_id=647240606","Фото")</f>
        <v>Фото</v>
      </c>
      <c r="H22" s="14" t="s">
        <v>198</v>
      </c>
    </row>
    <row r="23" spans="1:8" ht="15.75">
      <c r="A23" s="8" t="s">
        <v>32</v>
      </c>
      <c r="B23" s="8" t="s">
        <v>7</v>
      </c>
      <c r="C23" s="8"/>
      <c r="D23" s="23">
        <v>607.5</v>
      </c>
      <c r="E23" s="9" t="s">
        <v>8</v>
      </c>
      <c r="F23" s="10" t="str">
        <f>HYPERLINK("http://fpeople-store.ru/magazin?mode=product&amp;product_id=647240806","Фото")</f>
        <v>Фото</v>
      </c>
      <c r="H23" s="14" t="s">
        <v>199</v>
      </c>
    </row>
    <row r="24" spans="1:8" ht="15.75">
      <c r="A24" s="8" t="s">
        <v>33</v>
      </c>
      <c r="B24" s="8" t="s">
        <v>7</v>
      </c>
      <c r="C24" s="8"/>
      <c r="D24" s="23">
        <v>607.5</v>
      </c>
      <c r="E24" s="9" t="s">
        <v>8</v>
      </c>
      <c r="F24" s="10" t="str">
        <f>HYPERLINK("http://fpeople-store.ru/magazin?mode=product&amp;product_id=647241006","Фото")</f>
        <v>Фото</v>
      </c>
      <c r="H24" s="14" t="s">
        <v>200</v>
      </c>
    </row>
    <row r="25" spans="1:6" ht="15">
      <c r="A25" s="8" t="s">
        <v>34</v>
      </c>
      <c r="B25" s="8" t="s">
        <v>7</v>
      </c>
      <c r="C25" s="8"/>
      <c r="D25" s="23">
        <v>607.5</v>
      </c>
      <c r="E25" s="9" t="s">
        <v>8</v>
      </c>
      <c r="F25" s="10" t="str">
        <f>HYPERLINK("http://fpeople-store.ru/magazin?mode=product&amp;product_id=647241206","Фото")</f>
        <v>Фото</v>
      </c>
    </row>
    <row r="26" spans="1:6" ht="15">
      <c r="A26" s="8" t="s">
        <v>35</v>
      </c>
      <c r="B26" s="8" t="s">
        <v>7</v>
      </c>
      <c r="C26" s="8"/>
      <c r="D26" s="23">
        <v>742.5</v>
      </c>
      <c r="E26" s="9" t="s">
        <v>8</v>
      </c>
      <c r="F26" s="10" t="str">
        <f>HYPERLINK("http://fpeople-store.ru/magazin?mode=product&amp;product_id=647241406","Фото")</f>
        <v>Фото</v>
      </c>
    </row>
    <row r="27" spans="1:6" ht="15">
      <c r="A27" s="8" t="s">
        <v>36</v>
      </c>
      <c r="B27" s="8" t="s">
        <v>7</v>
      </c>
      <c r="C27" s="8"/>
      <c r="D27" s="23">
        <v>742.5</v>
      </c>
      <c r="E27" s="9" t="s">
        <v>8</v>
      </c>
      <c r="F27" s="10" t="str">
        <f>HYPERLINK("http://fpeople-store.ru/magazin?mode=product&amp;product_id=647241606","Фото")</f>
        <v>Фото</v>
      </c>
    </row>
    <row r="28" spans="1:6" ht="15">
      <c r="A28" s="8" t="s">
        <v>37</v>
      </c>
      <c r="B28" s="8" t="s">
        <v>7</v>
      </c>
      <c r="C28" s="8"/>
      <c r="D28" s="23">
        <v>742.5</v>
      </c>
      <c r="E28" s="9" t="s">
        <v>8</v>
      </c>
      <c r="F28" s="10" t="str">
        <f>HYPERLINK("http://fpeople-store.ru/magazin?mode=product&amp;product_id=647241806","Фото")</f>
        <v>Фото</v>
      </c>
    </row>
    <row r="29" spans="1:6" ht="15">
      <c r="A29" s="8" t="s">
        <v>38</v>
      </c>
      <c r="B29" s="8" t="s">
        <v>7</v>
      </c>
      <c r="C29" s="8"/>
      <c r="D29" s="23">
        <v>742.5</v>
      </c>
      <c r="E29" s="9" t="s">
        <v>8</v>
      </c>
      <c r="F29" s="10" t="str">
        <f>HYPERLINK("http://fpeople-store.ru/magazin?mode=product&amp;product_id=647242006","Фото")</f>
        <v>Фото</v>
      </c>
    </row>
    <row r="30" spans="1:6" ht="15">
      <c r="A30" s="8" t="s">
        <v>39</v>
      </c>
      <c r="B30" s="8" t="s">
        <v>7</v>
      </c>
      <c r="C30" s="8"/>
      <c r="D30" s="23">
        <v>742.5</v>
      </c>
      <c r="E30" s="9" t="s">
        <v>8</v>
      </c>
      <c r="F30" s="10" t="str">
        <f>HYPERLINK("http://fpeople-store.ru/magazin?mode=product&amp;product_id=647242206","Фото")</f>
        <v>Фото</v>
      </c>
    </row>
    <row r="31" spans="1:6" ht="15">
      <c r="A31" s="8" t="s">
        <v>40</v>
      </c>
      <c r="B31" s="8" t="s">
        <v>7</v>
      </c>
      <c r="C31" s="8"/>
      <c r="D31" s="23">
        <v>742.5</v>
      </c>
      <c r="E31" s="9" t="s">
        <v>8</v>
      </c>
      <c r="F31" s="10" t="str">
        <f>HYPERLINK("http://fpeople-store.ru/magazin?mode=product&amp;product_id=647242406","Фото")</f>
        <v>Фото</v>
      </c>
    </row>
    <row r="32" spans="1:6" ht="15">
      <c r="A32" s="8" t="s">
        <v>41</v>
      </c>
      <c r="B32" s="8" t="s">
        <v>7</v>
      </c>
      <c r="C32" s="8"/>
      <c r="D32" s="23">
        <v>742.5</v>
      </c>
      <c r="E32" s="9" t="s">
        <v>8</v>
      </c>
      <c r="F32" s="10" t="str">
        <f>HYPERLINK("http://fpeople-store.ru/magazin?mode=product&amp;product_id=647242606","Фото")</f>
        <v>Фото</v>
      </c>
    </row>
    <row r="33" spans="1:6" ht="15">
      <c r="A33" s="8" t="s">
        <v>42</v>
      </c>
      <c r="B33" s="8" t="s">
        <v>7</v>
      </c>
      <c r="C33" s="8"/>
      <c r="D33" s="23">
        <v>742.5</v>
      </c>
      <c r="E33" s="9" t="s">
        <v>8</v>
      </c>
      <c r="F33" s="10" t="str">
        <f>HYPERLINK("http://fpeople-store.ru/magazin?mode=product&amp;product_id=647242806","Фото")</f>
        <v>Фото</v>
      </c>
    </row>
    <row r="34" spans="1:6" ht="15">
      <c r="A34" s="8" t="s">
        <v>43</v>
      </c>
      <c r="B34" s="8" t="s">
        <v>44</v>
      </c>
      <c r="C34" s="8"/>
      <c r="D34" s="23">
        <v>486</v>
      </c>
      <c r="E34" s="9" t="s">
        <v>8</v>
      </c>
      <c r="F34" s="10" t="str">
        <f>HYPERLINK("http://fpeople-store.ru/magazin?mode=product&amp;product_id=647243006","Фото")</f>
        <v>Фото</v>
      </c>
    </row>
    <row r="35" spans="1:6" ht="15">
      <c r="A35" s="8" t="s">
        <v>45</v>
      </c>
      <c r="B35" s="8" t="s">
        <v>46</v>
      </c>
      <c r="C35" s="8"/>
      <c r="D35" s="23">
        <v>486</v>
      </c>
      <c r="E35" s="9" t="s">
        <v>8</v>
      </c>
      <c r="F35" s="10" t="str">
        <f>HYPERLINK("http://fpeople-store.ru/magazin?mode=product&amp;product_id=647243406","Фото")</f>
        <v>Фото</v>
      </c>
    </row>
    <row r="36" spans="1:6" ht="15">
      <c r="A36" s="8" t="s">
        <v>47</v>
      </c>
      <c r="B36" s="8" t="s">
        <v>44</v>
      </c>
      <c r="C36" s="8"/>
      <c r="D36" s="23">
        <v>486</v>
      </c>
      <c r="E36" s="9" t="s">
        <v>8</v>
      </c>
      <c r="F36" s="10" t="str">
        <f>HYPERLINK("http://fpeople-store.ru/magazin?mode=product&amp;product_id=647243206","Фото")</f>
        <v>Фото</v>
      </c>
    </row>
    <row r="37" spans="1:6" ht="15">
      <c r="A37" s="8" t="s">
        <v>48</v>
      </c>
      <c r="B37" s="8" t="s">
        <v>46</v>
      </c>
      <c r="C37" s="8"/>
      <c r="D37" s="23">
        <v>486</v>
      </c>
      <c r="E37" s="9" t="s">
        <v>8</v>
      </c>
      <c r="F37" s="10" t="str">
        <f>HYPERLINK("http://fpeople-store.ru/magazin?mode=product&amp;product_id=647243606","Фото")</f>
        <v>Фото</v>
      </c>
    </row>
    <row r="38" spans="1:6" ht="15">
      <c r="A38" s="8" t="s">
        <v>49</v>
      </c>
      <c r="B38" s="8" t="s">
        <v>46</v>
      </c>
      <c r="C38" s="8"/>
      <c r="D38" s="23">
        <v>675</v>
      </c>
      <c r="E38" s="9" t="s">
        <v>8</v>
      </c>
      <c r="F38" s="10" t="str">
        <f>HYPERLINK("http://fpeople-store.ru/magazin?mode=product&amp;product_id=647243806","Фото")</f>
        <v>Фото</v>
      </c>
    </row>
    <row r="39" spans="1:6" ht="15">
      <c r="A39" s="8" t="s">
        <v>50</v>
      </c>
      <c r="B39" s="8" t="s">
        <v>44</v>
      </c>
      <c r="C39" s="8"/>
      <c r="D39" s="23">
        <v>675</v>
      </c>
      <c r="E39" s="9" t="s">
        <v>8</v>
      </c>
      <c r="F39" s="10" t="str">
        <f>HYPERLINK("http://fpeople-store.ru/magazin?mode=product&amp;product_id=647244806","Фото")</f>
        <v>Фото</v>
      </c>
    </row>
    <row r="40" spans="1:6" ht="15">
      <c r="A40" s="8" t="s">
        <v>51</v>
      </c>
      <c r="B40" s="8" t="s">
        <v>46</v>
      </c>
      <c r="C40" s="8"/>
      <c r="D40" s="23">
        <v>675</v>
      </c>
      <c r="E40" s="9" t="s">
        <v>8</v>
      </c>
      <c r="F40" s="10" t="str">
        <f>HYPERLINK("http://fpeople-store.ru/magazin?mode=product&amp;product_id=647244006","Фото")</f>
        <v>Фото</v>
      </c>
    </row>
    <row r="41" spans="1:6" ht="15">
      <c r="A41" s="8" t="s">
        <v>52</v>
      </c>
      <c r="B41" s="8" t="s">
        <v>44</v>
      </c>
      <c r="C41" s="8"/>
      <c r="D41" s="23">
        <v>675</v>
      </c>
      <c r="E41" s="9" t="s">
        <v>8</v>
      </c>
      <c r="F41" s="10" t="str">
        <f>HYPERLINK("http://fpeople-store.ru/magazin?mode=product&amp;product_id=647245006","Фото")</f>
        <v>Фото</v>
      </c>
    </row>
    <row r="42" spans="1:6" ht="15">
      <c r="A42" s="8" t="s">
        <v>53</v>
      </c>
      <c r="B42" s="8" t="s">
        <v>46</v>
      </c>
      <c r="C42" s="8"/>
      <c r="D42" s="23">
        <v>675</v>
      </c>
      <c r="E42" s="9" t="s">
        <v>8</v>
      </c>
      <c r="F42" s="10" t="str">
        <f>HYPERLINK("http://fpeople-store.ru/magazin?mode=product&amp;product_id=647244206","Фото")</f>
        <v>Фото</v>
      </c>
    </row>
    <row r="43" spans="1:6" ht="15">
      <c r="A43" s="8" t="s">
        <v>54</v>
      </c>
      <c r="B43" s="8" t="s">
        <v>44</v>
      </c>
      <c r="C43" s="8"/>
      <c r="D43" s="23">
        <v>675</v>
      </c>
      <c r="E43" s="9" t="s">
        <v>8</v>
      </c>
      <c r="F43" s="10" t="str">
        <f>HYPERLINK("http://fpeople-store.ru/magazin?mode=product&amp;product_id=647245206","Фото")</f>
        <v>Фото</v>
      </c>
    </row>
    <row r="44" spans="1:6" ht="15">
      <c r="A44" s="8" t="s">
        <v>55</v>
      </c>
      <c r="B44" s="8" t="s">
        <v>46</v>
      </c>
      <c r="C44" s="8"/>
      <c r="D44" s="23">
        <v>675</v>
      </c>
      <c r="E44" s="9" t="s">
        <v>8</v>
      </c>
      <c r="F44" s="10" t="str">
        <f>HYPERLINK("http://fpeople-store.ru/magazin?mode=product&amp;product_id=647244406","Фото")</f>
        <v>Фото</v>
      </c>
    </row>
    <row r="45" spans="1:6" ht="15">
      <c r="A45" s="8" t="s">
        <v>56</v>
      </c>
      <c r="B45" s="8" t="s">
        <v>44</v>
      </c>
      <c r="C45" s="8"/>
      <c r="D45" s="23">
        <v>675</v>
      </c>
      <c r="E45" s="9" t="s">
        <v>8</v>
      </c>
      <c r="F45" s="10" t="str">
        <f>HYPERLINK("http://fpeople-store.ru/magazin?mode=product&amp;product_id=647245406","Фото")</f>
        <v>Фото</v>
      </c>
    </row>
    <row r="46" spans="1:6" ht="15">
      <c r="A46" s="8" t="s">
        <v>57</v>
      </c>
      <c r="B46" s="8" t="s">
        <v>46</v>
      </c>
      <c r="C46" s="8"/>
      <c r="D46" s="23">
        <v>675</v>
      </c>
      <c r="E46" s="9" t="s">
        <v>8</v>
      </c>
      <c r="F46" s="10" t="str">
        <f>HYPERLINK("http://fpeople-store.ru/magazin?mode=product&amp;product_id=647244606","Фото")</f>
        <v>Фото</v>
      </c>
    </row>
    <row r="47" spans="1:6" ht="15">
      <c r="A47" s="8" t="s">
        <v>58</v>
      </c>
      <c r="B47" s="8" t="s">
        <v>44</v>
      </c>
      <c r="C47" s="8"/>
      <c r="D47" s="23">
        <v>675</v>
      </c>
      <c r="E47" s="9" t="s">
        <v>8</v>
      </c>
      <c r="F47" s="10" t="str">
        <f>HYPERLINK("http://fpeople-store.ru/magazin?mode=product&amp;product_id=647245606","Фото")</f>
        <v>Фото</v>
      </c>
    </row>
    <row r="48" spans="1:6" ht="15">
      <c r="A48" s="8" t="s">
        <v>59</v>
      </c>
      <c r="B48" s="8" t="s">
        <v>44</v>
      </c>
      <c r="C48" s="8"/>
      <c r="D48" s="23">
        <v>486</v>
      </c>
      <c r="E48" s="9" t="s">
        <v>8</v>
      </c>
      <c r="F48" s="10" t="str">
        <f>HYPERLINK("http://fpeople-store.ru/magazin?mode=product&amp;product_id=647245806","Фото")</f>
        <v>Фото</v>
      </c>
    </row>
    <row r="49" spans="1:6" ht="15">
      <c r="A49" s="8" t="s">
        <v>60</v>
      </c>
      <c r="B49" s="8" t="s">
        <v>46</v>
      </c>
      <c r="C49" s="8"/>
      <c r="D49" s="23">
        <v>486</v>
      </c>
      <c r="E49" s="9" t="s">
        <v>8</v>
      </c>
      <c r="F49" s="10" t="str">
        <f>HYPERLINK("http://fpeople-store.ru/magazin?mode=product&amp;product_id=647246806","Фото")</f>
        <v>Фото</v>
      </c>
    </row>
    <row r="50" spans="1:6" ht="15">
      <c r="A50" s="8" t="s">
        <v>61</v>
      </c>
      <c r="B50" s="8" t="s">
        <v>44</v>
      </c>
      <c r="C50" s="8"/>
      <c r="D50" s="23">
        <v>486</v>
      </c>
      <c r="E50" s="9" t="s">
        <v>8</v>
      </c>
      <c r="F50" s="10" t="str">
        <f>HYPERLINK("http://fpeople-store.ru/magazin?mode=product&amp;product_id=647246006","Фото")</f>
        <v>Фото</v>
      </c>
    </row>
    <row r="51" spans="1:6" ht="15">
      <c r="A51" s="8" t="s">
        <v>62</v>
      </c>
      <c r="B51" s="8" t="s">
        <v>46</v>
      </c>
      <c r="C51" s="8"/>
      <c r="D51" s="23">
        <v>486</v>
      </c>
      <c r="E51" s="9" t="s">
        <v>8</v>
      </c>
      <c r="F51" s="10" t="str">
        <f>HYPERLINK("http://fpeople-store.ru/magazin?mode=product&amp;product_id=647247006","Фото")</f>
        <v>Фото</v>
      </c>
    </row>
    <row r="52" spans="1:6" ht="15">
      <c r="A52" s="8" t="s">
        <v>63</v>
      </c>
      <c r="B52" s="8" t="s">
        <v>44</v>
      </c>
      <c r="C52" s="8"/>
      <c r="D52" s="23">
        <v>486</v>
      </c>
      <c r="E52" s="9" t="s">
        <v>8</v>
      </c>
      <c r="F52" s="10" t="str">
        <f>HYPERLINK("http://fpeople-store.ru/magazin?mode=product&amp;product_id=647246206","Фото")</f>
        <v>Фото</v>
      </c>
    </row>
    <row r="53" spans="1:6" ht="15">
      <c r="A53" s="8" t="s">
        <v>64</v>
      </c>
      <c r="B53" s="8" t="s">
        <v>46</v>
      </c>
      <c r="C53" s="8"/>
      <c r="D53" s="23">
        <v>486</v>
      </c>
      <c r="E53" s="9" t="s">
        <v>8</v>
      </c>
      <c r="F53" s="10" t="str">
        <f>HYPERLINK("http://fpeople-store.ru/magazin?mode=product&amp;product_id=647247206","Фото")</f>
        <v>Фото</v>
      </c>
    </row>
    <row r="54" spans="1:6" ht="15">
      <c r="A54" s="8" t="s">
        <v>65</v>
      </c>
      <c r="B54" s="8" t="s">
        <v>44</v>
      </c>
      <c r="C54" s="8"/>
      <c r="D54" s="23">
        <v>486</v>
      </c>
      <c r="E54" s="9" t="s">
        <v>8</v>
      </c>
      <c r="F54" s="10" t="str">
        <f>HYPERLINK("http://fpeople-store.ru/magazin?mode=product&amp;product_id=647246406","Фото")</f>
        <v>Фото</v>
      </c>
    </row>
    <row r="55" spans="1:6" ht="15">
      <c r="A55" s="8" t="s">
        <v>66</v>
      </c>
      <c r="B55" s="8" t="s">
        <v>46</v>
      </c>
      <c r="C55" s="8"/>
      <c r="D55" s="23">
        <v>486</v>
      </c>
      <c r="E55" s="9" t="s">
        <v>8</v>
      </c>
      <c r="F55" s="10" t="str">
        <f>HYPERLINK("http://fpeople-store.ru/magazin?mode=product&amp;product_id=647247406","Фото")</f>
        <v>Фото</v>
      </c>
    </row>
    <row r="56" spans="1:6" ht="15">
      <c r="A56" s="8" t="s">
        <v>67</v>
      </c>
      <c r="B56" s="8" t="s">
        <v>44</v>
      </c>
      <c r="C56" s="8"/>
      <c r="D56" s="23">
        <v>486</v>
      </c>
      <c r="E56" s="9" t="s">
        <v>8</v>
      </c>
      <c r="F56" s="10" t="str">
        <f>HYPERLINK("http://fpeople-store.ru/magazin?mode=product&amp;product_id=647246606","Фото")</f>
        <v>Фото</v>
      </c>
    </row>
    <row r="57" spans="1:6" ht="15">
      <c r="A57" s="8" t="s">
        <v>68</v>
      </c>
      <c r="B57" s="8" t="s">
        <v>46</v>
      </c>
      <c r="C57" s="8"/>
      <c r="D57" s="23">
        <v>486</v>
      </c>
      <c r="E57" s="9" t="s">
        <v>8</v>
      </c>
      <c r="F57" s="10" t="str">
        <f>HYPERLINK("http://fpeople-store.ru/magazin?mode=product&amp;product_id=647247606","Фото")</f>
        <v>Фото</v>
      </c>
    </row>
    <row r="58" spans="1:6" ht="15">
      <c r="A58" s="8" t="s">
        <v>69</v>
      </c>
      <c r="B58" s="8" t="s">
        <v>44</v>
      </c>
      <c r="C58" s="8"/>
      <c r="D58" s="23">
        <v>513</v>
      </c>
      <c r="E58" s="9" t="s">
        <v>8</v>
      </c>
      <c r="F58" s="10" t="str">
        <f>HYPERLINK("http://fpeople-store.ru/magazin?mode=product&amp;product_id=647247806","Фото")</f>
        <v>Фото</v>
      </c>
    </row>
    <row r="59" spans="1:6" ht="15">
      <c r="A59" s="8" t="s">
        <v>70</v>
      </c>
      <c r="B59" s="8" t="s">
        <v>46</v>
      </c>
      <c r="C59" s="8"/>
      <c r="D59" s="23">
        <v>513</v>
      </c>
      <c r="E59" s="9" t="s">
        <v>8</v>
      </c>
      <c r="F59" s="10" t="str">
        <f>HYPERLINK("http://fpeople-store.ru/magazin?mode=product&amp;product_id=647248806","Фото")</f>
        <v>Фото</v>
      </c>
    </row>
    <row r="60" spans="1:6" ht="15">
      <c r="A60" s="8" t="s">
        <v>71</v>
      </c>
      <c r="B60" s="8" t="s">
        <v>44</v>
      </c>
      <c r="C60" s="8"/>
      <c r="D60" s="23">
        <v>513</v>
      </c>
      <c r="E60" s="9" t="s">
        <v>8</v>
      </c>
      <c r="F60" s="10" t="str">
        <f>HYPERLINK("http://fpeople-store.ru/magazin?mode=product&amp;product_id=647248006","Фото")</f>
        <v>Фото</v>
      </c>
    </row>
    <row r="61" spans="1:6" ht="15">
      <c r="A61" s="8" t="s">
        <v>72</v>
      </c>
      <c r="B61" s="8" t="s">
        <v>46</v>
      </c>
      <c r="C61" s="8"/>
      <c r="D61" s="23">
        <v>513</v>
      </c>
      <c r="E61" s="9" t="s">
        <v>8</v>
      </c>
      <c r="F61" s="10" t="str">
        <f>HYPERLINK("http://fpeople-store.ru/magazin?mode=product&amp;product_id=647249006","Фото")</f>
        <v>Фото</v>
      </c>
    </row>
    <row r="62" spans="1:6" ht="15">
      <c r="A62" s="8" t="s">
        <v>73</v>
      </c>
      <c r="B62" s="8" t="s">
        <v>44</v>
      </c>
      <c r="C62" s="8"/>
      <c r="D62" s="23">
        <v>513</v>
      </c>
      <c r="E62" s="9" t="s">
        <v>8</v>
      </c>
      <c r="F62" s="10" t="str">
        <f>HYPERLINK("http://fpeople-store.ru/magazin?mode=product&amp;product_id=647248206","Фото")</f>
        <v>Фото</v>
      </c>
    </row>
    <row r="63" spans="1:6" ht="15">
      <c r="A63" s="8" t="s">
        <v>74</v>
      </c>
      <c r="B63" s="8" t="s">
        <v>46</v>
      </c>
      <c r="C63" s="8"/>
      <c r="D63" s="23">
        <v>513</v>
      </c>
      <c r="E63" s="9" t="s">
        <v>8</v>
      </c>
      <c r="F63" s="10" t="str">
        <f>HYPERLINK("http://fpeople-store.ru/magazin?mode=product&amp;product_id=647249206","Фото")</f>
        <v>Фото</v>
      </c>
    </row>
    <row r="64" spans="1:6" ht="15">
      <c r="A64" s="8" t="s">
        <v>75</v>
      </c>
      <c r="B64" s="8" t="s">
        <v>44</v>
      </c>
      <c r="C64" s="8"/>
      <c r="D64" s="23">
        <v>513</v>
      </c>
      <c r="E64" s="9" t="s">
        <v>8</v>
      </c>
      <c r="F64" s="10" t="str">
        <f>HYPERLINK("http://fpeople-store.ru/magazin?mode=product&amp;product_id=647248406","Фото")</f>
        <v>Фото</v>
      </c>
    </row>
    <row r="65" spans="1:6" ht="15">
      <c r="A65" s="8" t="s">
        <v>76</v>
      </c>
      <c r="B65" s="8" t="s">
        <v>46</v>
      </c>
      <c r="C65" s="8"/>
      <c r="D65" s="23">
        <v>513</v>
      </c>
      <c r="E65" s="9" t="s">
        <v>8</v>
      </c>
      <c r="F65" s="10" t="str">
        <f>HYPERLINK("http://fpeople-store.ru/magazin?mode=product&amp;product_id=647249406","Фото")</f>
        <v>Фото</v>
      </c>
    </row>
    <row r="66" spans="1:6" ht="15">
      <c r="A66" s="8" t="s">
        <v>77</v>
      </c>
      <c r="B66" s="8" t="s">
        <v>44</v>
      </c>
      <c r="C66" s="8"/>
      <c r="D66" s="23">
        <v>513</v>
      </c>
      <c r="E66" s="9" t="s">
        <v>8</v>
      </c>
      <c r="F66" s="10" t="str">
        <f>HYPERLINK("http://fpeople-store.ru/magazin?mode=product&amp;product_id=647248606","Фото")</f>
        <v>Фото</v>
      </c>
    </row>
    <row r="67" spans="1:6" ht="15">
      <c r="A67" s="8" t="s">
        <v>78</v>
      </c>
      <c r="B67" s="8" t="s">
        <v>46</v>
      </c>
      <c r="C67" s="8"/>
      <c r="D67" s="23">
        <v>513</v>
      </c>
      <c r="E67" s="9" t="s">
        <v>8</v>
      </c>
      <c r="F67" s="10" t="str">
        <f>HYPERLINK("http://fpeople-store.ru/magazin?mode=product&amp;product_id=647249606","Фото")</f>
        <v>Фото</v>
      </c>
    </row>
    <row r="68" spans="1:6" ht="15">
      <c r="A68" s="8" t="s">
        <v>79</v>
      </c>
      <c r="B68" s="8" t="s">
        <v>44</v>
      </c>
      <c r="C68" s="8"/>
      <c r="D68" s="23">
        <v>621</v>
      </c>
      <c r="E68" s="9" t="s">
        <v>8</v>
      </c>
      <c r="F68" s="10" t="str">
        <f>HYPERLINK("http://fpeople-store.ru/magazin?mode=product&amp;product_id=647249806","Фото")</f>
        <v>Фото</v>
      </c>
    </row>
    <row r="69" spans="1:6" ht="15">
      <c r="A69" s="8" t="s">
        <v>80</v>
      </c>
      <c r="B69" s="8" t="s">
        <v>46</v>
      </c>
      <c r="C69" s="8"/>
      <c r="D69" s="23">
        <v>621</v>
      </c>
      <c r="E69" s="9" t="s">
        <v>8</v>
      </c>
      <c r="F69" s="10" t="str">
        <f>HYPERLINK("http://fpeople-store.ru/magazin?mode=product&amp;product_id=647250806","Фото")</f>
        <v>Фото</v>
      </c>
    </row>
    <row r="70" spans="1:6" ht="15">
      <c r="A70" s="8" t="s">
        <v>81</v>
      </c>
      <c r="B70" s="8" t="s">
        <v>44</v>
      </c>
      <c r="C70" s="8"/>
      <c r="D70" s="23">
        <v>621</v>
      </c>
      <c r="E70" s="9" t="s">
        <v>8</v>
      </c>
      <c r="F70" s="10" t="str">
        <f>HYPERLINK("http://fpeople-store.ru/magazin?mode=product&amp;product_id=647250006","Фото")</f>
        <v>Фото</v>
      </c>
    </row>
    <row r="71" spans="1:6" ht="15">
      <c r="A71" s="8" t="s">
        <v>82</v>
      </c>
      <c r="B71" s="8" t="s">
        <v>46</v>
      </c>
      <c r="C71" s="8"/>
      <c r="D71" s="23">
        <v>621</v>
      </c>
      <c r="E71" s="9" t="s">
        <v>8</v>
      </c>
      <c r="F71" s="10" t="str">
        <f>HYPERLINK("http://fpeople-store.ru/magazin?mode=product&amp;product_id=647251006","Фото")</f>
        <v>Фото</v>
      </c>
    </row>
    <row r="72" spans="1:6" ht="15">
      <c r="A72" s="8" t="s">
        <v>83</v>
      </c>
      <c r="B72" s="8" t="s">
        <v>44</v>
      </c>
      <c r="C72" s="8"/>
      <c r="D72" s="23">
        <v>621</v>
      </c>
      <c r="E72" s="9" t="s">
        <v>8</v>
      </c>
      <c r="F72" s="10" t="str">
        <f>HYPERLINK("http://fpeople-store.ru/magazin?mode=product&amp;product_id=647250206","Фото")</f>
        <v>Фото</v>
      </c>
    </row>
    <row r="73" spans="1:6" ht="15">
      <c r="A73" s="8" t="s">
        <v>84</v>
      </c>
      <c r="B73" s="8" t="s">
        <v>46</v>
      </c>
      <c r="C73" s="8"/>
      <c r="D73" s="23">
        <v>621</v>
      </c>
      <c r="E73" s="9" t="s">
        <v>8</v>
      </c>
      <c r="F73" s="10" t="str">
        <f>HYPERLINK("http://fpeople-store.ru/magazin?mode=product&amp;product_id=647251206","Фото")</f>
        <v>Фото</v>
      </c>
    </row>
    <row r="74" spans="1:6" ht="15">
      <c r="A74" s="8" t="s">
        <v>85</v>
      </c>
      <c r="B74" s="8" t="s">
        <v>44</v>
      </c>
      <c r="C74" s="8"/>
      <c r="D74" s="23">
        <v>621</v>
      </c>
      <c r="E74" s="9" t="s">
        <v>8</v>
      </c>
      <c r="F74" s="10" t="str">
        <f>HYPERLINK("http://fpeople-store.ru/magazin?mode=product&amp;product_id=647250406","Фото")</f>
        <v>Фото</v>
      </c>
    </row>
    <row r="75" spans="1:6" ht="15">
      <c r="A75" s="8" t="s">
        <v>86</v>
      </c>
      <c r="B75" s="8" t="s">
        <v>46</v>
      </c>
      <c r="C75" s="8"/>
      <c r="D75" s="23">
        <v>621</v>
      </c>
      <c r="E75" s="9" t="s">
        <v>8</v>
      </c>
      <c r="F75" s="10" t="str">
        <f>HYPERLINK("http://fpeople-store.ru/magazin?mode=product&amp;product_id=647251406","Фото")</f>
        <v>Фото</v>
      </c>
    </row>
    <row r="76" spans="1:6" ht="15">
      <c r="A76" s="8" t="s">
        <v>87</v>
      </c>
      <c r="B76" s="8" t="s">
        <v>44</v>
      </c>
      <c r="C76" s="8"/>
      <c r="D76" s="23">
        <v>621</v>
      </c>
      <c r="E76" s="9" t="s">
        <v>8</v>
      </c>
      <c r="F76" s="10" t="str">
        <f>HYPERLINK("http://fpeople-store.ru/magazin?mode=product&amp;product_id=647250606","Фото")</f>
        <v>Фото</v>
      </c>
    </row>
    <row r="77" spans="1:6" ht="15">
      <c r="A77" s="8" t="s">
        <v>88</v>
      </c>
      <c r="B77" s="8" t="s">
        <v>46</v>
      </c>
      <c r="C77" s="8"/>
      <c r="D77" s="23">
        <v>621</v>
      </c>
      <c r="E77" s="9" t="s">
        <v>8</v>
      </c>
      <c r="F77" s="10" t="str">
        <f>HYPERLINK("http://fpeople-store.ru/magazin?mode=product&amp;product_id=647251606","Фото")</f>
        <v>Фото</v>
      </c>
    </row>
    <row r="78" spans="1:6" ht="15">
      <c r="A78" s="8" t="s">
        <v>89</v>
      </c>
      <c r="B78" s="8" t="s">
        <v>44</v>
      </c>
      <c r="C78" s="8"/>
      <c r="D78" s="23">
        <v>513</v>
      </c>
      <c r="E78" s="9" t="s">
        <v>8</v>
      </c>
      <c r="F78" s="10" t="str">
        <f>HYPERLINK("http://fpeople-store.ru/magazin?mode=product&amp;product_id=647251806","Фото")</f>
        <v>Фото</v>
      </c>
    </row>
    <row r="79" spans="1:6" ht="15">
      <c r="A79" s="8" t="s">
        <v>90</v>
      </c>
      <c r="B79" s="8" t="s">
        <v>46</v>
      </c>
      <c r="C79" s="8"/>
      <c r="D79" s="23">
        <v>513</v>
      </c>
      <c r="E79" s="9" t="s">
        <v>8</v>
      </c>
      <c r="F79" s="10" t="str">
        <f>HYPERLINK("http://fpeople-store.ru/magazin?mode=product&amp;product_id=647252806","Фото")</f>
        <v>Фото</v>
      </c>
    </row>
    <row r="80" spans="1:6" ht="15">
      <c r="A80" s="8" t="s">
        <v>91</v>
      </c>
      <c r="B80" s="8" t="s">
        <v>44</v>
      </c>
      <c r="C80" s="8"/>
      <c r="D80" s="23">
        <v>513</v>
      </c>
      <c r="E80" s="9" t="s">
        <v>8</v>
      </c>
      <c r="F80" s="10" t="str">
        <f>HYPERLINK("http://fpeople-store.ru/magazin?mode=product&amp;product_id=647252006","Фото")</f>
        <v>Фото</v>
      </c>
    </row>
    <row r="81" spans="1:6" ht="15">
      <c r="A81" s="8" t="s">
        <v>92</v>
      </c>
      <c r="B81" s="8" t="s">
        <v>46</v>
      </c>
      <c r="C81" s="8"/>
      <c r="D81" s="23">
        <v>513</v>
      </c>
      <c r="E81" s="9" t="s">
        <v>8</v>
      </c>
      <c r="F81" s="10" t="str">
        <f>HYPERLINK("http://fpeople-store.ru/magazin?mode=product&amp;product_id=647253006","Фото")</f>
        <v>Фото</v>
      </c>
    </row>
    <row r="82" spans="1:6" ht="15">
      <c r="A82" s="8" t="s">
        <v>93</v>
      </c>
      <c r="B82" s="8" t="s">
        <v>44</v>
      </c>
      <c r="C82" s="8"/>
      <c r="D82" s="23">
        <v>513</v>
      </c>
      <c r="E82" s="9" t="s">
        <v>8</v>
      </c>
      <c r="F82" s="10" t="str">
        <f>HYPERLINK("http://fpeople-store.ru/magazin?mode=product&amp;product_id=647252206","Фото")</f>
        <v>Фото</v>
      </c>
    </row>
    <row r="83" spans="1:6" ht="15">
      <c r="A83" s="8" t="s">
        <v>94</v>
      </c>
      <c r="B83" s="8" t="s">
        <v>46</v>
      </c>
      <c r="C83" s="8"/>
      <c r="D83" s="23">
        <v>513</v>
      </c>
      <c r="E83" s="9" t="s">
        <v>8</v>
      </c>
      <c r="F83" s="10" t="str">
        <f>HYPERLINK("http://fpeople-store.ru/magazin?mode=product&amp;product_id=647253206","Фото")</f>
        <v>Фото</v>
      </c>
    </row>
    <row r="84" spans="1:6" ht="15">
      <c r="A84" s="8" t="s">
        <v>95</v>
      </c>
      <c r="B84" s="8" t="s">
        <v>44</v>
      </c>
      <c r="C84" s="8"/>
      <c r="D84" s="23">
        <v>513</v>
      </c>
      <c r="E84" s="9" t="s">
        <v>8</v>
      </c>
      <c r="F84" s="10" t="str">
        <f>HYPERLINK("http://fpeople-store.ru/magazin?mode=product&amp;product_id=647252406","Фото")</f>
        <v>Фото</v>
      </c>
    </row>
    <row r="85" spans="1:6" ht="15">
      <c r="A85" s="8" t="s">
        <v>96</v>
      </c>
      <c r="B85" s="8" t="s">
        <v>46</v>
      </c>
      <c r="C85" s="8"/>
      <c r="D85" s="23">
        <v>513</v>
      </c>
      <c r="E85" s="9" t="s">
        <v>8</v>
      </c>
      <c r="F85" s="10" t="str">
        <f>HYPERLINK("http://fpeople-store.ru/magazin?mode=product&amp;product_id=647253406","Фото")</f>
        <v>Фото</v>
      </c>
    </row>
    <row r="86" spans="1:6" ht="15">
      <c r="A86" s="8" t="s">
        <v>97</v>
      </c>
      <c r="B86" s="8" t="s">
        <v>44</v>
      </c>
      <c r="C86" s="8"/>
      <c r="D86" s="23">
        <v>513</v>
      </c>
      <c r="E86" s="9" t="s">
        <v>8</v>
      </c>
      <c r="F86" s="10" t="str">
        <f>HYPERLINK("http://fpeople-store.ru/magazin?mode=product&amp;product_id=647252606","Фото")</f>
        <v>Фото</v>
      </c>
    </row>
    <row r="87" spans="1:6" ht="15">
      <c r="A87" s="8" t="s">
        <v>98</v>
      </c>
      <c r="B87" s="8" t="s">
        <v>46</v>
      </c>
      <c r="C87" s="8"/>
      <c r="D87" s="23">
        <v>513</v>
      </c>
      <c r="E87" s="9" t="s">
        <v>8</v>
      </c>
      <c r="F87" s="10" t="str">
        <f>HYPERLINK("http://fpeople-store.ru/magazin?mode=product&amp;product_id=647253606","Фото")</f>
        <v>Фото</v>
      </c>
    </row>
    <row r="88" spans="1:6" ht="15">
      <c r="A88" s="8" t="s">
        <v>90</v>
      </c>
      <c r="B88" s="8" t="s">
        <v>46</v>
      </c>
      <c r="C88" s="8"/>
      <c r="D88" s="23">
        <v>513</v>
      </c>
      <c r="E88" s="9" t="s">
        <v>8</v>
      </c>
      <c r="F88" s="10" t="str">
        <f>HYPERLINK("http://fpeople-store.ru/magazin?mode=product&amp;product_id=647252806","Фото")</f>
        <v>Фото</v>
      </c>
    </row>
    <row r="89" spans="1:6" ht="15">
      <c r="A89" s="8" t="s">
        <v>99</v>
      </c>
      <c r="B89" s="8" t="s">
        <v>100</v>
      </c>
      <c r="C89" s="8"/>
      <c r="D89" s="23">
        <v>270</v>
      </c>
      <c r="E89" s="9" t="s">
        <v>8</v>
      </c>
      <c r="F89" s="10" t="str">
        <f>HYPERLINK("http://fpeople-store.ru/magazin?mode=product&amp;product_id=647253806","Фото")</f>
        <v>Фото</v>
      </c>
    </row>
    <row r="90" spans="1:6" ht="15">
      <c r="A90" s="8" t="s">
        <v>101</v>
      </c>
      <c r="B90" s="8" t="s">
        <v>102</v>
      </c>
      <c r="C90" s="8"/>
      <c r="D90" s="23">
        <v>270</v>
      </c>
      <c r="E90" s="9" t="s">
        <v>8</v>
      </c>
      <c r="F90" s="10" t="str">
        <f>HYPERLINK("http://fpeople-store.ru/magazin?mode=product&amp;product_id=647254606","Фото")</f>
        <v>Фото</v>
      </c>
    </row>
    <row r="91" spans="1:6" ht="15">
      <c r="A91" s="8" t="s">
        <v>103</v>
      </c>
      <c r="B91" s="8" t="s">
        <v>100</v>
      </c>
      <c r="C91" s="8"/>
      <c r="D91" s="23">
        <v>270</v>
      </c>
      <c r="E91" s="9" t="s">
        <v>8</v>
      </c>
      <c r="F91" s="10" t="str">
        <f>HYPERLINK("http://fpeople-store.ru/magazin?mode=product&amp;product_id=647254006","Фото")</f>
        <v>Фото</v>
      </c>
    </row>
    <row r="92" spans="1:6" ht="15">
      <c r="A92" s="8" t="s">
        <v>104</v>
      </c>
      <c r="B92" s="8" t="s">
        <v>102</v>
      </c>
      <c r="C92" s="8"/>
      <c r="D92" s="23">
        <v>270</v>
      </c>
      <c r="E92" s="9" t="s">
        <v>8</v>
      </c>
      <c r="F92" s="10" t="str">
        <f>HYPERLINK("http://fpeople-store.ru/magazin?mode=product&amp;product_id=647254806","Фото")</f>
        <v>Фото</v>
      </c>
    </row>
    <row r="93" spans="1:6" ht="15">
      <c r="A93" s="8" t="s">
        <v>105</v>
      </c>
      <c r="B93" s="8" t="s">
        <v>100</v>
      </c>
      <c r="C93" s="8"/>
      <c r="D93" s="23">
        <v>270</v>
      </c>
      <c r="E93" s="9" t="s">
        <v>8</v>
      </c>
      <c r="F93" s="10" t="str">
        <f>HYPERLINK("http://fpeople-store.ru/magazin?mode=product&amp;product_id=647254206","Фото")</f>
        <v>Фото</v>
      </c>
    </row>
    <row r="94" spans="1:6" ht="15">
      <c r="A94" s="8" t="s">
        <v>106</v>
      </c>
      <c r="B94" s="8" t="s">
        <v>102</v>
      </c>
      <c r="C94" s="8"/>
      <c r="D94" s="23">
        <v>270</v>
      </c>
      <c r="E94" s="9" t="s">
        <v>8</v>
      </c>
      <c r="F94" s="10" t="str">
        <f>HYPERLINK("http://fpeople-store.ru/magazin?mode=product&amp;product_id=647255006","Фото")</f>
        <v>Фото</v>
      </c>
    </row>
    <row r="95" spans="1:6" ht="15">
      <c r="A95" s="8" t="s">
        <v>107</v>
      </c>
      <c r="B95" s="8" t="s">
        <v>100</v>
      </c>
      <c r="C95" s="8"/>
      <c r="D95" s="23">
        <v>270</v>
      </c>
      <c r="E95" s="9" t="s">
        <v>8</v>
      </c>
      <c r="F95" s="10" t="str">
        <f>HYPERLINK("http://fpeople-store.ru/magazin?mode=product&amp;product_id=647254406","Фото")</f>
        <v>Фото</v>
      </c>
    </row>
    <row r="96" spans="1:6" ht="15">
      <c r="A96" s="8" t="s">
        <v>108</v>
      </c>
      <c r="B96" s="8" t="s">
        <v>102</v>
      </c>
      <c r="C96" s="8"/>
      <c r="D96" s="23">
        <v>270</v>
      </c>
      <c r="E96" s="9" t="s">
        <v>8</v>
      </c>
      <c r="F96" s="10" t="str">
        <f>HYPERLINK("http://fpeople-store.ru/magazin?mode=product&amp;product_id=647255206","Фото")</f>
        <v>Фото</v>
      </c>
    </row>
    <row r="97" spans="1:6" ht="15">
      <c r="A97" s="8" t="s">
        <v>109</v>
      </c>
      <c r="B97" s="8" t="s">
        <v>100</v>
      </c>
      <c r="C97" s="8"/>
      <c r="D97" s="23">
        <v>337.5</v>
      </c>
      <c r="E97" s="9" t="s">
        <v>8</v>
      </c>
      <c r="F97" s="10" t="str">
        <f>HYPERLINK("http://fpeople-store.ru/magazin?mode=product&amp;product_id=647255406","Фото")</f>
        <v>Фото</v>
      </c>
    </row>
    <row r="98" spans="1:6" ht="15">
      <c r="A98" s="8" t="s">
        <v>110</v>
      </c>
      <c r="B98" s="8" t="s">
        <v>111</v>
      </c>
      <c r="C98" s="8"/>
      <c r="D98" s="23">
        <v>337.5</v>
      </c>
      <c r="E98" s="9" t="s">
        <v>8</v>
      </c>
      <c r="F98" s="10" t="str">
        <f>HYPERLINK("http://fpeople-store.ru/magazin?mode=product&amp;product_id=647256406","Фото")</f>
        <v>Фото</v>
      </c>
    </row>
    <row r="99" spans="1:6" ht="15">
      <c r="A99" s="8" t="s">
        <v>112</v>
      </c>
      <c r="B99" s="8" t="s">
        <v>102</v>
      </c>
      <c r="C99" s="8"/>
      <c r="D99" s="23">
        <v>337.5</v>
      </c>
      <c r="E99" s="9" t="s">
        <v>8</v>
      </c>
      <c r="F99" s="10" t="str">
        <f>HYPERLINK("http://fpeople-store.ru/magazin?mode=product&amp;product_id=647257206","Фото")</f>
        <v>Фото</v>
      </c>
    </row>
    <row r="100" spans="1:6" ht="15">
      <c r="A100" s="8" t="s">
        <v>113</v>
      </c>
      <c r="B100" s="8" t="s">
        <v>100</v>
      </c>
      <c r="C100" s="8"/>
      <c r="D100" s="23">
        <v>337.5</v>
      </c>
      <c r="E100" s="9" t="s">
        <v>8</v>
      </c>
      <c r="F100" s="10" t="str">
        <f>HYPERLINK("http://fpeople-store.ru/magazin?mode=product&amp;product_id=647255606","Фото")</f>
        <v>Фото</v>
      </c>
    </row>
    <row r="101" spans="1:6" ht="15">
      <c r="A101" s="8" t="s">
        <v>114</v>
      </c>
      <c r="B101" s="8" t="s">
        <v>111</v>
      </c>
      <c r="C101" s="8"/>
      <c r="D101" s="23">
        <v>337.5</v>
      </c>
      <c r="E101" s="9" t="s">
        <v>8</v>
      </c>
      <c r="F101" s="10" t="str">
        <f>HYPERLINK("http://fpeople-store.ru/magazin?mode=product&amp;product_id=647256606","Фото")</f>
        <v>Фото</v>
      </c>
    </row>
    <row r="102" spans="1:6" ht="15">
      <c r="A102" s="8" t="s">
        <v>115</v>
      </c>
      <c r="B102" s="8" t="s">
        <v>102</v>
      </c>
      <c r="C102" s="8"/>
      <c r="D102" s="23">
        <v>337.5</v>
      </c>
      <c r="E102" s="9" t="s">
        <v>8</v>
      </c>
      <c r="F102" s="10" t="str">
        <f>HYPERLINK("http://fpeople-store.ru/magazin?mode=product&amp;product_id=647257406","Фото")</f>
        <v>Фото</v>
      </c>
    </row>
    <row r="103" spans="1:6" ht="15">
      <c r="A103" s="8" t="s">
        <v>116</v>
      </c>
      <c r="B103" s="8" t="s">
        <v>100</v>
      </c>
      <c r="C103" s="8"/>
      <c r="D103" s="23">
        <v>337.5</v>
      </c>
      <c r="E103" s="9" t="s">
        <v>8</v>
      </c>
      <c r="F103" s="10" t="str">
        <f>HYPERLINK("http://fpeople-store.ru/magazin?mode=product&amp;product_id=647255806","Фото")</f>
        <v>Фото</v>
      </c>
    </row>
    <row r="104" spans="1:6" ht="15">
      <c r="A104" s="8" t="s">
        <v>117</v>
      </c>
      <c r="B104" s="8" t="s">
        <v>111</v>
      </c>
      <c r="C104" s="8"/>
      <c r="D104" s="23">
        <v>337.5</v>
      </c>
      <c r="E104" s="9" t="s">
        <v>8</v>
      </c>
      <c r="F104" s="10" t="str">
        <f>HYPERLINK("http://fpeople-store.ru/magazin?mode=product&amp;product_id=647256806","Фото")</f>
        <v>Фото</v>
      </c>
    </row>
    <row r="105" spans="1:6" ht="15">
      <c r="A105" s="8" t="s">
        <v>118</v>
      </c>
      <c r="B105" s="8" t="s">
        <v>102</v>
      </c>
      <c r="C105" s="8"/>
      <c r="D105" s="23">
        <v>337.5</v>
      </c>
      <c r="E105" s="9" t="s">
        <v>8</v>
      </c>
      <c r="F105" s="10" t="str">
        <f>HYPERLINK("http://fpeople-store.ru/magazin?mode=product&amp;product_id=647257606","Фото")</f>
        <v>Фото</v>
      </c>
    </row>
    <row r="106" spans="1:6" ht="15">
      <c r="A106" s="8" t="s">
        <v>119</v>
      </c>
      <c r="B106" s="8" t="s">
        <v>100</v>
      </c>
      <c r="C106" s="8"/>
      <c r="D106" s="23">
        <v>337.5</v>
      </c>
      <c r="E106" s="9" t="s">
        <v>8</v>
      </c>
      <c r="F106" s="10" t="str">
        <f>HYPERLINK("http://fpeople-store.ru/magazin?mode=product&amp;product_id=647256006","Фото")</f>
        <v>Фото</v>
      </c>
    </row>
    <row r="107" spans="1:6" ht="15">
      <c r="A107" s="8" t="s">
        <v>120</v>
      </c>
      <c r="B107" s="8" t="s">
        <v>111</v>
      </c>
      <c r="C107" s="8"/>
      <c r="D107" s="23">
        <v>337.5</v>
      </c>
      <c r="E107" s="9" t="s">
        <v>8</v>
      </c>
      <c r="F107" s="10" t="str">
        <f>HYPERLINK("http://fpeople-store.ru/magazin?mode=product&amp;product_id=647257006","Фото")</f>
        <v>Фото</v>
      </c>
    </row>
    <row r="108" spans="1:6" ht="15">
      <c r="A108" s="8" t="s">
        <v>121</v>
      </c>
      <c r="B108" s="8" t="s">
        <v>102</v>
      </c>
      <c r="C108" s="8"/>
      <c r="D108" s="23">
        <v>337.5</v>
      </c>
      <c r="E108" s="9" t="s">
        <v>8</v>
      </c>
      <c r="F108" s="10" t="str">
        <f>HYPERLINK("http://fpeople-store.ru/magazin?mode=product&amp;product_id=647257806","Фото")</f>
        <v>Фото</v>
      </c>
    </row>
    <row r="109" spans="1:6" ht="15">
      <c r="A109" s="8" t="s">
        <v>122</v>
      </c>
      <c r="B109" s="8" t="s">
        <v>100</v>
      </c>
      <c r="C109" s="8"/>
      <c r="D109" s="23">
        <v>337.5</v>
      </c>
      <c r="E109" s="9" t="s">
        <v>8</v>
      </c>
      <c r="F109" s="10" t="str">
        <f>HYPERLINK("http://fpeople-store.ru/magazin?mode=product&amp;product_id=647256206","Фото")</f>
        <v>Фото</v>
      </c>
    </row>
    <row r="110" spans="1:6" ht="15">
      <c r="A110" s="8" t="s">
        <v>123</v>
      </c>
      <c r="B110" s="8" t="s">
        <v>102</v>
      </c>
      <c r="C110" s="8"/>
      <c r="D110" s="23">
        <v>337.5</v>
      </c>
      <c r="E110" s="9" t="s">
        <v>8</v>
      </c>
      <c r="F110" s="10" t="str">
        <f>HYPERLINK("http://fpeople-store.ru/magazin?mode=product&amp;product_id=647258006","Фото")</f>
        <v>Фото</v>
      </c>
    </row>
    <row r="111" spans="1:6" ht="15">
      <c r="A111" s="8" t="s">
        <v>124</v>
      </c>
      <c r="B111" s="8" t="s">
        <v>125</v>
      </c>
      <c r="C111" s="8"/>
      <c r="D111" s="23">
        <v>702</v>
      </c>
      <c r="E111" s="9" t="s">
        <v>8</v>
      </c>
      <c r="F111" s="10" t="str">
        <f>HYPERLINK("http://fpeople-store.ru/magazin?mode=product&amp;product_id=647258206","Фото")</f>
        <v>Фото</v>
      </c>
    </row>
    <row r="112" spans="1:6" ht="15">
      <c r="A112" s="8" t="s">
        <v>126</v>
      </c>
      <c r="B112" s="8" t="s">
        <v>127</v>
      </c>
      <c r="C112" s="8"/>
      <c r="D112" s="23">
        <v>702</v>
      </c>
      <c r="E112" s="9" t="s">
        <v>8</v>
      </c>
      <c r="F112" s="10" t="str">
        <f>HYPERLINK("http://fpeople-store.ru/magazin?mode=product&amp;product_id=647259206","Фото")</f>
        <v>Фото</v>
      </c>
    </row>
    <row r="113" spans="1:6" ht="15">
      <c r="A113" s="8" t="s">
        <v>128</v>
      </c>
      <c r="B113" s="8" t="s">
        <v>125</v>
      </c>
      <c r="C113" s="8"/>
      <c r="D113" s="23">
        <v>702</v>
      </c>
      <c r="E113" s="9" t="s">
        <v>8</v>
      </c>
      <c r="F113" s="10" t="str">
        <f>HYPERLINK("http://fpeople-store.ru/magazin?mode=product&amp;product_id=647258406","Фото")</f>
        <v>Фото</v>
      </c>
    </row>
    <row r="114" spans="1:6" ht="15">
      <c r="A114" s="8" t="s">
        <v>129</v>
      </c>
      <c r="B114" s="8" t="s">
        <v>127</v>
      </c>
      <c r="C114" s="8"/>
      <c r="D114" s="23">
        <v>702</v>
      </c>
      <c r="E114" s="9" t="s">
        <v>8</v>
      </c>
      <c r="F114" s="10" t="str">
        <f>HYPERLINK("http://fpeople-store.ru/magazin?mode=product&amp;product_id=647259406","Фото")</f>
        <v>Фото</v>
      </c>
    </row>
    <row r="115" spans="1:6" ht="15">
      <c r="A115" s="8" t="s">
        <v>130</v>
      </c>
      <c r="B115" s="8" t="s">
        <v>125</v>
      </c>
      <c r="C115" s="8"/>
      <c r="D115" s="23">
        <v>702</v>
      </c>
      <c r="E115" s="9" t="s">
        <v>8</v>
      </c>
      <c r="F115" s="10" t="str">
        <f>HYPERLINK("http://fpeople-store.ru/magazin?mode=product&amp;product_id=647258606","Фото")</f>
        <v>Фото</v>
      </c>
    </row>
    <row r="116" spans="1:6" ht="15">
      <c r="A116" s="8" t="s">
        <v>131</v>
      </c>
      <c r="B116" s="8" t="s">
        <v>127</v>
      </c>
      <c r="C116" s="8"/>
      <c r="D116" s="23">
        <v>702</v>
      </c>
      <c r="E116" s="9" t="s">
        <v>8</v>
      </c>
      <c r="F116" s="10" t="str">
        <f>HYPERLINK("http://fpeople-store.ru/magazin?mode=product&amp;product_id=647259606","Фото")</f>
        <v>Фото</v>
      </c>
    </row>
    <row r="117" spans="1:6" ht="15">
      <c r="A117" s="8" t="s">
        <v>132</v>
      </c>
      <c r="B117" s="8" t="s">
        <v>125</v>
      </c>
      <c r="C117" s="8"/>
      <c r="D117" s="23">
        <v>702</v>
      </c>
      <c r="E117" s="9" t="s">
        <v>8</v>
      </c>
      <c r="F117" s="10" t="str">
        <f>HYPERLINK("http://fpeople-store.ru/magazin?mode=product&amp;product_id=647258806","Фото")</f>
        <v>Фото</v>
      </c>
    </row>
    <row r="118" spans="1:6" ht="15">
      <c r="A118" s="8" t="s">
        <v>133</v>
      </c>
      <c r="B118" s="8" t="s">
        <v>127</v>
      </c>
      <c r="C118" s="8"/>
      <c r="D118" s="23">
        <v>702</v>
      </c>
      <c r="E118" s="9" t="s">
        <v>8</v>
      </c>
      <c r="F118" s="10" t="str">
        <f>HYPERLINK("http://fpeople-store.ru/magazin?mode=product&amp;product_id=647259806","Фото")</f>
        <v>Фото</v>
      </c>
    </row>
    <row r="119" spans="1:6" ht="15">
      <c r="A119" s="8" t="s">
        <v>134</v>
      </c>
      <c r="B119" s="8" t="s">
        <v>125</v>
      </c>
      <c r="C119" s="8"/>
      <c r="D119" s="23">
        <v>702</v>
      </c>
      <c r="E119" s="9" t="s">
        <v>8</v>
      </c>
      <c r="F119" s="10" t="str">
        <f>HYPERLINK("http://fpeople-store.ru/magazin?mode=product&amp;product_id=647259006","Фото")</f>
        <v>Фото</v>
      </c>
    </row>
    <row r="120" spans="1:6" ht="15">
      <c r="A120" s="8" t="s">
        <v>135</v>
      </c>
      <c r="B120" s="8" t="s">
        <v>127</v>
      </c>
      <c r="C120" s="8"/>
      <c r="D120" s="23">
        <v>702</v>
      </c>
      <c r="E120" s="9" t="s">
        <v>8</v>
      </c>
      <c r="F120" s="10" t="str">
        <f>HYPERLINK("http://fpeople-store.ru/magazin?mode=product&amp;product_id=647260006","Фото")</f>
        <v>Фото</v>
      </c>
    </row>
    <row r="121" spans="1:6" ht="15">
      <c r="A121" s="8" t="s">
        <v>136</v>
      </c>
      <c r="B121" s="8" t="s">
        <v>125</v>
      </c>
      <c r="C121" s="8"/>
      <c r="D121" s="23">
        <v>364.5</v>
      </c>
      <c r="E121" s="9" t="s">
        <v>8</v>
      </c>
      <c r="F121" s="10" t="str">
        <f>HYPERLINK("http://fpeople-store.ru/magazin?mode=product&amp;product_id=647260206","Фото")</f>
        <v>Фото</v>
      </c>
    </row>
    <row r="122" spans="1:6" ht="15">
      <c r="A122" s="8" t="s">
        <v>137</v>
      </c>
      <c r="B122" s="8" t="s">
        <v>127</v>
      </c>
      <c r="C122" s="8"/>
      <c r="D122" s="23">
        <v>364.5</v>
      </c>
      <c r="E122" s="9" t="s">
        <v>8</v>
      </c>
      <c r="F122" s="10" t="str">
        <f>HYPERLINK("http://fpeople-store.ru/magazin?mode=product&amp;product_id=647261206","Фото")</f>
        <v>Фото</v>
      </c>
    </row>
    <row r="123" spans="1:6" ht="15">
      <c r="A123" s="8" t="s">
        <v>138</v>
      </c>
      <c r="B123" s="8" t="s">
        <v>125</v>
      </c>
      <c r="C123" s="8"/>
      <c r="D123" s="23">
        <v>364.5</v>
      </c>
      <c r="E123" s="9" t="s">
        <v>8</v>
      </c>
      <c r="F123" s="10" t="str">
        <f>HYPERLINK("http://fpeople-store.ru/magazin?mode=product&amp;product_id=647260406","Фото")</f>
        <v>Фото</v>
      </c>
    </row>
    <row r="124" spans="1:6" ht="15">
      <c r="A124" s="8" t="s">
        <v>139</v>
      </c>
      <c r="B124" s="8" t="s">
        <v>127</v>
      </c>
      <c r="C124" s="8"/>
      <c r="D124" s="23">
        <v>364.5</v>
      </c>
      <c r="E124" s="9" t="s">
        <v>8</v>
      </c>
      <c r="F124" s="10" t="str">
        <f>HYPERLINK("http://fpeople-store.ru/magazin?mode=product&amp;product_id=647261406","Фото")</f>
        <v>Фото</v>
      </c>
    </row>
    <row r="125" spans="1:6" ht="15">
      <c r="A125" s="8" t="s">
        <v>140</v>
      </c>
      <c r="B125" s="8" t="s">
        <v>125</v>
      </c>
      <c r="C125" s="8"/>
      <c r="D125" s="23">
        <v>364.5</v>
      </c>
      <c r="E125" s="9" t="s">
        <v>8</v>
      </c>
      <c r="F125" s="10" t="str">
        <f>HYPERLINK("http://fpeople-store.ru/magazin?mode=product&amp;product_id=647260606","Фото")</f>
        <v>Фото</v>
      </c>
    </row>
    <row r="126" spans="1:6" ht="15">
      <c r="A126" s="8" t="s">
        <v>141</v>
      </c>
      <c r="B126" s="8" t="s">
        <v>127</v>
      </c>
      <c r="C126" s="8"/>
      <c r="D126" s="23">
        <v>364.5</v>
      </c>
      <c r="E126" s="9" t="s">
        <v>8</v>
      </c>
      <c r="F126" s="10" t="str">
        <f>HYPERLINK("http://fpeople-store.ru/magazin?mode=product&amp;product_id=647261606","Фото")</f>
        <v>Фото</v>
      </c>
    </row>
    <row r="127" spans="1:6" ht="15">
      <c r="A127" s="8" t="s">
        <v>142</v>
      </c>
      <c r="B127" s="8" t="s">
        <v>125</v>
      </c>
      <c r="C127" s="8"/>
      <c r="D127" s="23">
        <v>364.5</v>
      </c>
      <c r="E127" s="9" t="s">
        <v>8</v>
      </c>
      <c r="F127" s="10" t="str">
        <f>HYPERLINK("http://fpeople-store.ru/magazin?mode=product&amp;product_id=647260806","Фото")</f>
        <v>Фото</v>
      </c>
    </row>
    <row r="128" spans="1:6" ht="15">
      <c r="A128" s="8" t="s">
        <v>143</v>
      </c>
      <c r="B128" s="8" t="s">
        <v>127</v>
      </c>
      <c r="C128" s="8"/>
      <c r="D128" s="23">
        <v>364.5</v>
      </c>
      <c r="E128" s="9" t="s">
        <v>8</v>
      </c>
      <c r="F128" s="10" t="str">
        <f>HYPERLINK("http://fpeople-store.ru/magazin?mode=product&amp;product_id=647261806","Фото")</f>
        <v>Фото</v>
      </c>
    </row>
    <row r="129" spans="1:6" ht="15">
      <c r="A129" s="8" t="s">
        <v>144</v>
      </c>
      <c r="B129" s="8" t="s">
        <v>125</v>
      </c>
      <c r="C129" s="8"/>
      <c r="D129" s="23">
        <v>364.5</v>
      </c>
      <c r="E129" s="9" t="s">
        <v>8</v>
      </c>
      <c r="F129" s="10" t="str">
        <f>HYPERLINK("http://fpeople-store.ru/magazin?mode=product&amp;product_id=647261006","Фото")</f>
        <v>Фото</v>
      </c>
    </row>
    <row r="130" spans="1:6" ht="15">
      <c r="A130" s="8" t="s">
        <v>145</v>
      </c>
      <c r="B130" s="8" t="s">
        <v>127</v>
      </c>
      <c r="C130" s="8"/>
      <c r="D130" s="23">
        <v>364.5</v>
      </c>
      <c r="E130" s="9" t="s">
        <v>8</v>
      </c>
      <c r="F130" s="10" t="str">
        <f>HYPERLINK("http://fpeople-store.ru/magazin?mode=product&amp;product_id=647262006","Фото")</f>
        <v>Фото</v>
      </c>
    </row>
    <row r="131" spans="1:6" ht="15">
      <c r="A131" s="8" t="s">
        <v>146</v>
      </c>
      <c r="B131" s="8" t="s">
        <v>147</v>
      </c>
      <c r="C131" s="8"/>
      <c r="D131" s="23">
        <v>270</v>
      </c>
      <c r="E131" s="9" t="s">
        <v>8</v>
      </c>
      <c r="F131" s="10" t="str">
        <f>HYPERLINK("http://fpeople-store.ru/magazin?mode=product&amp;product_id=647262206","Фото")</f>
        <v>Фото</v>
      </c>
    </row>
    <row r="132" spans="1:6" ht="15">
      <c r="A132" s="8" t="s">
        <v>148</v>
      </c>
      <c r="B132" s="8" t="s">
        <v>147</v>
      </c>
      <c r="C132" s="8"/>
      <c r="D132" s="23">
        <v>270</v>
      </c>
      <c r="E132" s="9" t="s">
        <v>8</v>
      </c>
      <c r="F132" s="10" t="str">
        <f>HYPERLINK("http://fpeople-store.ru/magazin?mode=product&amp;product_id=647262406","Фото")</f>
        <v>Фото</v>
      </c>
    </row>
    <row r="133" spans="1:6" ht="15">
      <c r="A133" s="8" t="s">
        <v>149</v>
      </c>
      <c r="B133" s="8" t="s">
        <v>147</v>
      </c>
      <c r="C133" s="8"/>
      <c r="D133" s="23">
        <v>270</v>
      </c>
      <c r="E133" s="9" t="s">
        <v>8</v>
      </c>
      <c r="F133" s="10" t="str">
        <f>HYPERLINK("http://fpeople-store.ru/magazin?mode=product&amp;product_id=647262606","Фото")</f>
        <v>Фото</v>
      </c>
    </row>
    <row r="134" spans="1:6" ht="15">
      <c r="A134" s="8" t="s">
        <v>150</v>
      </c>
      <c r="B134" s="8" t="s">
        <v>147</v>
      </c>
      <c r="C134" s="8"/>
      <c r="D134" s="23">
        <v>270</v>
      </c>
      <c r="E134" s="9" t="s">
        <v>8</v>
      </c>
      <c r="F134" s="10" t="str">
        <f>HYPERLINK("http://fpeople-store.ru/magazin?mode=product&amp;product_id=647262806","Фото")</f>
        <v>Фото</v>
      </c>
    </row>
    <row r="135" spans="1:6" ht="15">
      <c r="A135" s="8" t="s">
        <v>151</v>
      </c>
      <c r="B135" s="8" t="s">
        <v>147</v>
      </c>
      <c r="C135" s="8"/>
      <c r="D135" s="23">
        <v>270</v>
      </c>
      <c r="E135" s="9" t="s">
        <v>8</v>
      </c>
      <c r="F135" s="10" t="str">
        <f>HYPERLINK("http://fpeople-store.ru/magazin?mode=product&amp;product_id=647263006","Фото")</f>
        <v>Фото</v>
      </c>
    </row>
    <row r="136" spans="1:6" ht="15">
      <c r="A136" s="8" t="s">
        <v>152</v>
      </c>
      <c r="B136" s="8" t="s">
        <v>153</v>
      </c>
      <c r="C136" s="8"/>
      <c r="D136" s="23">
        <v>810</v>
      </c>
      <c r="E136" s="9" t="s">
        <v>8</v>
      </c>
      <c r="F136" s="10" t="str">
        <f>HYPERLINK("http://fpeople-store.ru/magazin?mode=product&amp;product_id=647263206","Фото")</f>
        <v>Фото</v>
      </c>
    </row>
    <row r="137" spans="1:6" ht="15">
      <c r="A137" s="8" t="s">
        <v>154</v>
      </c>
      <c r="B137" s="8" t="s">
        <v>155</v>
      </c>
      <c r="C137" s="8"/>
      <c r="D137" s="23">
        <v>810</v>
      </c>
      <c r="E137" s="9" t="s">
        <v>8</v>
      </c>
      <c r="F137" s="10" t="str">
        <f>HYPERLINK("http://fpeople-store.ru/magazin?mode=product&amp;product_id=647263406","Фото")</f>
        <v>Фото</v>
      </c>
    </row>
    <row r="138" spans="1:6" ht="15">
      <c r="A138" s="8" t="s">
        <v>156</v>
      </c>
      <c r="B138" s="8" t="s">
        <v>157</v>
      </c>
      <c r="C138" s="8"/>
      <c r="D138" s="23">
        <v>675</v>
      </c>
      <c r="E138" s="9" t="s">
        <v>8</v>
      </c>
      <c r="F138" s="10" t="str">
        <f>HYPERLINK("http://fpeople-store.ru/magazin?mode=product&amp;product_id=647263606","Фото")</f>
        <v>Фото</v>
      </c>
    </row>
    <row r="139" spans="1:6" ht="15">
      <c r="A139" s="8" t="s">
        <v>158</v>
      </c>
      <c r="B139" s="8" t="s">
        <v>159</v>
      </c>
      <c r="C139" s="8"/>
      <c r="D139" s="23">
        <v>675</v>
      </c>
      <c r="E139" s="9" t="s">
        <v>8</v>
      </c>
      <c r="F139" s="10" t="str">
        <f>HYPERLINK("http://fpeople-store.ru/magazin?mode=product&amp;product_id=647264606","Фото")</f>
        <v>Фото</v>
      </c>
    </row>
    <row r="140" spans="1:6" ht="15">
      <c r="A140" s="8" t="s">
        <v>160</v>
      </c>
      <c r="B140" s="8" t="s">
        <v>157</v>
      </c>
      <c r="C140" s="8"/>
      <c r="D140" s="23">
        <v>675</v>
      </c>
      <c r="E140" s="9" t="s">
        <v>8</v>
      </c>
      <c r="F140" s="10" t="str">
        <f>HYPERLINK("http://fpeople-store.ru/magazin?mode=product&amp;product_id=647263806","Фото")</f>
        <v>Фото</v>
      </c>
    </row>
    <row r="141" spans="1:6" ht="15">
      <c r="A141" s="8" t="s">
        <v>161</v>
      </c>
      <c r="B141" s="8" t="s">
        <v>159</v>
      </c>
      <c r="C141" s="8"/>
      <c r="D141" s="23">
        <v>675</v>
      </c>
      <c r="E141" s="9" t="s">
        <v>8</v>
      </c>
      <c r="F141" s="10" t="str">
        <f>HYPERLINK("http://fpeople-store.ru/magazin?mode=product&amp;product_id=647264806","Фото")</f>
        <v>Фото</v>
      </c>
    </row>
    <row r="142" spans="1:6" ht="15">
      <c r="A142" s="8" t="s">
        <v>162</v>
      </c>
      <c r="B142" s="8" t="s">
        <v>157</v>
      </c>
      <c r="C142" s="8"/>
      <c r="D142" s="23">
        <v>675</v>
      </c>
      <c r="E142" s="9" t="s">
        <v>8</v>
      </c>
      <c r="F142" s="10" t="str">
        <f>HYPERLINK("http://fpeople-store.ru/magazin?mode=product&amp;product_id=647264006","Фото")</f>
        <v>Фото</v>
      </c>
    </row>
    <row r="143" spans="1:6" ht="15">
      <c r="A143" s="8" t="s">
        <v>163</v>
      </c>
      <c r="B143" s="8" t="s">
        <v>159</v>
      </c>
      <c r="C143" s="8"/>
      <c r="D143" s="23">
        <v>675</v>
      </c>
      <c r="E143" s="9" t="s">
        <v>8</v>
      </c>
      <c r="F143" s="10" t="str">
        <f>HYPERLINK("http://fpeople-store.ru/magazin?mode=product&amp;product_id=647265006","Фото")</f>
        <v>Фото</v>
      </c>
    </row>
    <row r="144" spans="1:6" ht="15">
      <c r="A144" s="8" t="s">
        <v>164</v>
      </c>
      <c r="B144" s="8" t="s">
        <v>157</v>
      </c>
      <c r="C144" s="8"/>
      <c r="D144" s="23">
        <v>675</v>
      </c>
      <c r="E144" s="9" t="s">
        <v>8</v>
      </c>
      <c r="F144" s="10" t="str">
        <f>HYPERLINK("http://fpeople-store.ru/magazin?mode=product&amp;product_id=647264206","Фото")</f>
        <v>Фото</v>
      </c>
    </row>
    <row r="145" spans="1:6" ht="15">
      <c r="A145" s="8" t="s">
        <v>165</v>
      </c>
      <c r="B145" s="8" t="s">
        <v>159</v>
      </c>
      <c r="C145" s="8"/>
      <c r="D145" s="23">
        <v>675</v>
      </c>
      <c r="E145" s="9" t="s">
        <v>8</v>
      </c>
      <c r="F145" s="10" t="str">
        <f>HYPERLINK("http://fpeople-store.ru/magazin?mode=product&amp;product_id=647265206","Фото")</f>
        <v>Фото</v>
      </c>
    </row>
    <row r="146" spans="1:6" ht="15">
      <c r="A146" s="8" t="s">
        <v>166</v>
      </c>
      <c r="B146" s="8" t="s">
        <v>157</v>
      </c>
      <c r="C146" s="8"/>
      <c r="D146" s="23">
        <v>675</v>
      </c>
      <c r="E146" s="9" t="s">
        <v>8</v>
      </c>
      <c r="F146" s="10" t="str">
        <f>HYPERLINK("http://fpeople-store.ru/magazin?mode=product&amp;product_id=647264406","Фото")</f>
        <v>Фото</v>
      </c>
    </row>
    <row r="147" spans="1:6" ht="15">
      <c r="A147" s="8" t="s">
        <v>167</v>
      </c>
      <c r="B147" s="8" t="s">
        <v>159</v>
      </c>
      <c r="C147" s="8"/>
      <c r="D147" s="23">
        <v>675</v>
      </c>
      <c r="E147" s="9" t="s">
        <v>8</v>
      </c>
      <c r="F147" s="10" t="str">
        <f>HYPERLINK("http://fpeople-store.ru/magazin?mode=product&amp;product_id=647265406","Фото")</f>
        <v>Фото</v>
      </c>
    </row>
    <row r="148" spans="1:6" ht="15">
      <c r="A148" s="8" t="s">
        <v>168</v>
      </c>
      <c r="B148" s="8" t="s">
        <v>169</v>
      </c>
      <c r="C148" s="8"/>
      <c r="D148" s="23">
        <v>567</v>
      </c>
      <c r="E148" s="9" t="s">
        <v>8</v>
      </c>
      <c r="F148" s="10" t="str">
        <f>HYPERLINK("http://fpeople-store.ru/magazin?mode=product&amp;product_id=647265606","Фото")</f>
        <v>Фото</v>
      </c>
    </row>
    <row r="149" spans="1:6" ht="15">
      <c r="A149" s="8" t="s">
        <v>170</v>
      </c>
      <c r="B149" s="8" t="s">
        <v>171</v>
      </c>
      <c r="C149" s="8"/>
      <c r="D149" s="23">
        <v>567</v>
      </c>
      <c r="E149" s="9" t="s">
        <v>8</v>
      </c>
      <c r="F149" s="10" t="str">
        <f>HYPERLINK("http://fpeople-store.ru/magazin?mode=product&amp;product_id=647266206","Фото")</f>
        <v>Фото</v>
      </c>
    </row>
    <row r="150" spans="1:6" ht="15">
      <c r="A150" s="8" t="s">
        <v>172</v>
      </c>
      <c r="B150" s="8" t="s">
        <v>169</v>
      </c>
      <c r="C150" s="8"/>
      <c r="D150" s="23">
        <v>567</v>
      </c>
      <c r="E150" s="9" t="s">
        <v>8</v>
      </c>
      <c r="F150" s="10" t="str">
        <f>HYPERLINK("http://fpeople-store.ru/magazin?mode=product&amp;product_id=647265806","Фото")</f>
        <v>Фото</v>
      </c>
    </row>
    <row r="151" spans="1:6" ht="15">
      <c r="A151" s="8" t="s">
        <v>173</v>
      </c>
      <c r="B151" s="8" t="s">
        <v>169</v>
      </c>
      <c r="C151" s="8"/>
      <c r="D151" s="23">
        <v>567</v>
      </c>
      <c r="E151" s="9" t="s">
        <v>8</v>
      </c>
      <c r="F151" s="10" t="str">
        <f>HYPERLINK("http://fpeople-store.ru/magazin?mode=product&amp;product_id=647266006","Фото")</f>
        <v>Фото</v>
      </c>
    </row>
    <row r="152" spans="1:6" ht="15">
      <c r="A152" s="8" t="s">
        <v>174</v>
      </c>
      <c r="B152" s="8" t="s">
        <v>171</v>
      </c>
      <c r="C152" s="8"/>
      <c r="D152" s="23">
        <v>567</v>
      </c>
      <c r="E152" s="9" t="s">
        <v>8</v>
      </c>
      <c r="F152" s="10" t="str">
        <f>HYPERLINK("http://fpeople-store.ru/magazin?mode=product&amp;product_id=647266606","Фото")</f>
        <v>Фото</v>
      </c>
    </row>
    <row r="153" spans="1:6" ht="15">
      <c r="A153" s="8" t="s">
        <v>175</v>
      </c>
      <c r="B153" s="8" t="s">
        <v>157</v>
      </c>
      <c r="C153" s="8"/>
      <c r="D153" s="23">
        <v>486</v>
      </c>
      <c r="E153" s="9" t="s">
        <v>8</v>
      </c>
      <c r="F153" s="10" t="str">
        <f>HYPERLINK("http://fpeople-store.ru/magazin?mode=product&amp;product_id=647266806","Фото")</f>
        <v>Фото</v>
      </c>
    </row>
    <row r="154" spans="1:6" ht="15">
      <c r="A154" s="8" t="s">
        <v>176</v>
      </c>
      <c r="B154" s="8" t="s">
        <v>159</v>
      </c>
      <c r="C154" s="8"/>
      <c r="D154" s="23">
        <v>486</v>
      </c>
      <c r="E154" s="9" t="s">
        <v>8</v>
      </c>
      <c r="F154" s="10" t="str">
        <f>HYPERLINK("http://fpeople-store.ru/magazin?mode=product&amp;product_id=647267806","Фото")</f>
        <v>Фото</v>
      </c>
    </row>
    <row r="155" spans="1:6" ht="15">
      <c r="A155" s="8" t="s">
        <v>177</v>
      </c>
      <c r="B155" s="8" t="s">
        <v>157</v>
      </c>
      <c r="C155" s="8"/>
      <c r="D155" s="23">
        <v>486</v>
      </c>
      <c r="E155" s="9" t="s">
        <v>8</v>
      </c>
      <c r="F155" s="10" t="str">
        <f>HYPERLINK("http://fpeople-store.ru/magazin?mode=product&amp;product_id=647267006","Фото")</f>
        <v>Фото</v>
      </c>
    </row>
    <row r="156" spans="1:6" ht="15">
      <c r="A156" s="8" t="s">
        <v>178</v>
      </c>
      <c r="B156" s="8" t="s">
        <v>159</v>
      </c>
      <c r="C156" s="8"/>
      <c r="D156" s="23">
        <v>486</v>
      </c>
      <c r="E156" s="9" t="s">
        <v>8</v>
      </c>
      <c r="F156" s="10" t="str">
        <f>HYPERLINK("http://fpeople-store.ru/magazin?mode=product&amp;product_id=647268006","Фото")</f>
        <v>Фото</v>
      </c>
    </row>
    <row r="157" spans="1:6" ht="15">
      <c r="A157" s="8" t="s">
        <v>179</v>
      </c>
      <c r="B157" s="8" t="s">
        <v>157</v>
      </c>
      <c r="C157" s="8"/>
      <c r="D157" s="23">
        <v>486</v>
      </c>
      <c r="E157" s="9" t="s">
        <v>8</v>
      </c>
      <c r="F157" s="10" t="str">
        <f>HYPERLINK("http://fpeople-store.ru/magazin?mode=product&amp;product_id=647267206","Фото")</f>
        <v>Фото</v>
      </c>
    </row>
    <row r="158" spans="1:6" ht="15">
      <c r="A158" s="8" t="s">
        <v>180</v>
      </c>
      <c r="B158" s="8" t="s">
        <v>159</v>
      </c>
      <c r="C158" s="8"/>
      <c r="D158" s="23">
        <v>486</v>
      </c>
      <c r="E158" s="9" t="s">
        <v>8</v>
      </c>
      <c r="F158" s="10" t="str">
        <f>HYPERLINK("http://fpeople-store.ru/magazin?mode=product&amp;product_id=647268206","Фото")</f>
        <v>Фото</v>
      </c>
    </row>
    <row r="159" spans="1:6" ht="15">
      <c r="A159" s="8" t="s">
        <v>181</v>
      </c>
      <c r="B159" s="8" t="s">
        <v>157</v>
      </c>
      <c r="C159" s="8"/>
      <c r="D159" s="23">
        <v>486</v>
      </c>
      <c r="E159" s="9" t="s">
        <v>8</v>
      </c>
      <c r="F159" s="10" t="str">
        <f>HYPERLINK("http://fpeople-store.ru/magazin?mode=product&amp;product_id=647267406","Фото")</f>
        <v>Фото</v>
      </c>
    </row>
    <row r="160" spans="1:6" ht="15">
      <c r="A160" s="8" t="s">
        <v>182</v>
      </c>
      <c r="B160" s="8" t="s">
        <v>159</v>
      </c>
      <c r="C160" s="8"/>
      <c r="D160" s="23">
        <v>486</v>
      </c>
      <c r="E160" s="9" t="s">
        <v>8</v>
      </c>
      <c r="F160" s="10" t="str">
        <f>HYPERLINK("http://fpeople-store.ru/magazin?mode=product&amp;product_id=647268406","Фото")</f>
        <v>Фото</v>
      </c>
    </row>
    <row r="161" spans="1:6" ht="15">
      <c r="A161" s="8" t="s">
        <v>183</v>
      </c>
      <c r="B161" s="8" t="s">
        <v>157</v>
      </c>
      <c r="C161" s="8"/>
      <c r="D161" s="23">
        <v>486</v>
      </c>
      <c r="E161" s="9" t="s">
        <v>8</v>
      </c>
      <c r="F161" s="10" t="str">
        <f>HYPERLINK("http://fpeople-store.ru/magazin?mode=product&amp;product_id=647267606","Фото")</f>
        <v>Фото</v>
      </c>
    </row>
    <row r="162" spans="1:6" ht="15">
      <c r="A162" s="8" t="s">
        <v>184</v>
      </c>
      <c r="B162" s="8" t="s">
        <v>159</v>
      </c>
      <c r="C162" s="8"/>
      <c r="D162" s="23">
        <v>486</v>
      </c>
      <c r="E162" s="9" t="s">
        <v>8</v>
      </c>
      <c r="F162" s="10" t="str">
        <f>HYPERLINK("http://fpeople-store.ru/magazin?mode=product&amp;product_id=647268606","Фото")</f>
        <v>Фото</v>
      </c>
    </row>
    <row r="163" spans="1:6" ht="15">
      <c r="A163" s="8" t="s">
        <v>185</v>
      </c>
      <c r="B163" s="8" t="s">
        <v>157</v>
      </c>
      <c r="C163" s="8"/>
      <c r="D163" s="23">
        <v>472.5</v>
      </c>
      <c r="E163" s="9" t="s">
        <v>8</v>
      </c>
      <c r="F163" s="10" t="str">
        <f>HYPERLINK("http://fpeople-store.ru/magazin?mode=product&amp;product_id=647268806","Фото")</f>
        <v>Фото</v>
      </c>
    </row>
    <row r="164" spans="1:6" ht="15">
      <c r="A164" s="8" t="s">
        <v>186</v>
      </c>
      <c r="B164" s="8" t="s">
        <v>159</v>
      </c>
      <c r="C164" s="8"/>
      <c r="D164" s="23">
        <v>472.5</v>
      </c>
      <c r="E164" s="9" t="s">
        <v>8</v>
      </c>
      <c r="F164" s="10" t="str">
        <f>HYPERLINK("http://fpeople-store.ru/magazin?mode=product&amp;product_id=647269206","Фото")</f>
        <v>Фото</v>
      </c>
    </row>
    <row r="165" spans="1:6" ht="15">
      <c r="A165" s="8" t="s">
        <v>187</v>
      </c>
      <c r="B165" s="8" t="s">
        <v>157</v>
      </c>
      <c r="C165" s="8"/>
      <c r="D165" s="23">
        <v>472.5</v>
      </c>
      <c r="E165" s="9" t="s">
        <v>8</v>
      </c>
      <c r="F165" s="10" t="str">
        <f>HYPERLINK("http://fpeople-store.ru/magazin?mode=product&amp;product_id=647269006","Фото")</f>
        <v>Фото</v>
      </c>
    </row>
    <row r="166" spans="1:6" ht="15">
      <c r="A166" s="15" t="s">
        <v>188</v>
      </c>
      <c r="B166" s="15" t="s">
        <v>159</v>
      </c>
      <c r="C166" s="15"/>
      <c r="D166" s="24">
        <v>472.5</v>
      </c>
      <c r="E166" s="16" t="s">
        <v>8</v>
      </c>
      <c r="F166" s="17" t="str">
        <f>HYPERLINK("http://fpeople-store.ru/magazin?mode=product&amp;product_id=647269406","Фото")</f>
        <v>Фото</v>
      </c>
    </row>
    <row r="167" spans="1:6" ht="15">
      <c r="A167" s="18"/>
      <c r="B167" s="18"/>
      <c r="C167" s="18"/>
      <c r="D167" s="25"/>
      <c r="E167" s="19"/>
      <c r="F167" s="18"/>
    </row>
  </sheetData>
  <sheetProtection password="DD37" sheet="1"/>
  <mergeCells count="1">
    <mergeCell ref="H2:H11"/>
  </mergeCells>
  <hyperlinks>
    <hyperlink ref="H17" r:id="rId1" display="Все для  открытия закупки"/>
    <hyperlink ref="H18" r:id="rId2" display="Размерные сетки "/>
    <hyperlink ref="H19" r:id="rId3" display="Ответы на частые вопросы"/>
    <hyperlink ref="H20" r:id="rId4" display="Стандарты работы с СП "/>
    <hyperlink ref="H21" r:id="rId5" display="Инструкция как заработать больше"/>
    <hyperlink ref="H22" r:id="rId6" display="Прайс-листы с актуальным наличием"/>
    <hyperlink ref="H23" r:id="rId7" display="Актуальная распродажа"/>
    <hyperlink ref="H24" r:id="rId8" display="Форум для обмена опытом Оргов"/>
    <hyperlink ref="H13" r:id="rId9" display="Fpeople-store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</dc:creator>
  <cp:keywords/>
  <dc:description/>
  <cp:lastModifiedBy>Lum</cp:lastModifiedBy>
  <dcterms:created xsi:type="dcterms:W3CDTF">2014-02-25T18:38:00Z</dcterms:created>
  <dcterms:modified xsi:type="dcterms:W3CDTF">2014-02-26T05:48:23Z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