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77" activeTab="2"/>
  </bookViews>
  <sheets>
    <sheet name="Антисептики" sheetId="1" r:id="rId1"/>
    <sheet name="Антисептики ГОСТ" sheetId="2" r:id="rId2"/>
    <sheet name="Строительная химия" sheetId="3" r:id="rId3"/>
    <sheet name="Лист1" sheetId="4" state="hidden" r:id="rId4"/>
  </sheets>
  <definedNames/>
  <calcPr fullCalcOnLoad="1" refMode="R1C1"/>
</workbook>
</file>

<file path=xl/sharedStrings.xml><?xml version="1.0" encoding="utf-8"?>
<sst xmlns="http://schemas.openxmlformats.org/spreadsheetml/2006/main" count="1303" uniqueCount="700">
  <si>
    <t>Конц-ия</t>
  </si>
  <si>
    <t>1:1</t>
  </si>
  <si>
    <t>1:19</t>
  </si>
  <si>
    <t>Наименование</t>
  </si>
  <si>
    <t>Краткое описание продукции</t>
  </si>
  <si>
    <t>№ п/п</t>
  </si>
  <si>
    <t>Арт.</t>
  </si>
  <si>
    <t>581-1</t>
  </si>
  <si>
    <t>581-5</t>
  </si>
  <si>
    <t>581-20</t>
  </si>
  <si>
    <t>583-1</t>
  </si>
  <si>
    <t>583-5</t>
  </si>
  <si>
    <t>583-20</t>
  </si>
  <si>
    <t>580-20</t>
  </si>
  <si>
    <t>580-200</t>
  </si>
  <si>
    <t>580-1000</t>
  </si>
  <si>
    <t>582-200</t>
  </si>
  <si>
    <t>582-1000</t>
  </si>
  <si>
    <t>светло-желтый</t>
  </si>
  <si>
    <t>прозрачный</t>
  </si>
  <si>
    <t>темно-коричневый</t>
  </si>
  <si>
    <t>темно-зеленый</t>
  </si>
  <si>
    <t>Цвет</t>
  </si>
  <si>
    <t>582-20</t>
  </si>
  <si>
    <t>584-1</t>
  </si>
  <si>
    <t>584-5</t>
  </si>
  <si>
    <t>585-1</t>
  </si>
  <si>
    <t>585-5</t>
  </si>
  <si>
    <t>585-20</t>
  </si>
  <si>
    <t>588-1</t>
  </si>
  <si>
    <t>588-5</t>
  </si>
  <si>
    <t>588-20</t>
  </si>
  <si>
    <t>589-1</t>
  </si>
  <si>
    <t>589-5</t>
  </si>
  <si>
    <t>589-20</t>
  </si>
  <si>
    <t>693-5</t>
  </si>
  <si>
    <t>693-20</t>
  </si>
  <si>
    <t>690-5</t>
  </si>
  <si>
    <t>690-20</t>
  </si>
  <si>
    <t>689-5</t>
  </si>
  <si>
    <t>689-20</t>
  </si>
  <si>
    <t xml:space="preserve">Объем, л. </t>
  </si>
  <si>
    <t>Описание</t>
  </si>
  <si>
    <t>рН</t>
  </si>
  <si>
    <t>масса</t>
  </si>
  <si>
    <t>масса заказа</t>
  </si>
  <si>
    <t>Размер коробки, д/ш/в (см)</t>
  </si>
  <si>
    <r>
      <t>Объем коробки, м</t>
    </r>
    <r>
      <rPr>
        <vertAlign val="superscript"/>
        <sz val="12"/>
        <color indexed="9"/>
        <rFont val="Arial Unicode MS"/>
        <family val="2"/>
      </rPr>
      <t>3</t>
    </r>
  </si>
  <si>
    <t>кол-во на паллете коробок /ед. продукции</t>
  </si>
  <si>
    <r>
      <t>объем коробок в одной паллете, м</t>
    </r>
    <r>
      <rPr>
        <vertAlign val="superscript"/>
        <sz val="12"/>
        <color indexed="9"/>
        <rFont val="Arial Unicode MS"/>
        <family val="2"/>
      </rPr>
      <t>3</t>
    </r>
  </si>
  <si>
    <t>Размер паллеты, д/ш/в, м</t>
  </si>
  <si>
    <t>объем позиции</t>
  </si>
  <si>
    <t>Цена, руб. с  НДС</t>
  </si>
  <si>
    <t>ЩЕЛОЧНЫЕ УНИВЕРСАЛЬНЫЕ МОЮЩИЕ СРЕДСТВА</t>
  </si>
  <si>
    <t>001-5</t>
  </si>
  <si>
    <t>BLUE CONCENTRATE</t>
  </si>
  <si>
    <t>Низкопенный концентрат (1:130) для ежедневной мойки любых поверхностей от атмосферных и почвенных загрязнений. Европейский стандарт.</t>
  </si>
  <si>
    <t>38х27х27,5</t>
  </si>
  <si>
    <t>36/144</t>
  </si>
  <si>
    <t>1,2х0,8х1,53</t>
  </si>
  <si>
    <t>синий</t>
  </si>
  <si>
    <t>001-05 R</t>
  </si>
  <si>
    <t>37х30х19,5</t>
  </si>
  <si>
    <t>48/960</t>
  </si>
  <si>
    <t>1,2х0,8х1,32</t>
  </si>
  <si>
    <t>037-5</t>
  </si>
  <si>
    <t>D-CONCENTRATE</t>
  </si>
  <si>
    <t>Низкопенный концентрат (1:130) для ежедневной мойки любых поверхностей от атмосферных и почвенных загрязнений. Американский стандарт.</t>
  </si>
  <si>
    <t>бирюзовый</t>
  </si>
  <si>
    <t>036-5</t>
  </si>
  <si>
    <t>PRO-LINE</t>
  </si>
  <si>
    <t>Низкопенный концентрат (1:125) для ежедневной мойки любых поверхностей от атмосферных, почвенных и масложировых загрязнений. Не оставляет разводов.</t>
  </si>
  <si>
    <t>СПЕЦИАЛЬНЫЕ ЧИСТЯЩИЕ СРЕДСТВА</t>
  </si>
  <si>
    <t>014-5</t>
  </si>
  <si>
    <t>BLUE WINDOW</t>
  </si>
  <si>
    <t>голубой</t>
  </si>
  <si>
    <t>014-05 R</t>
  </si>
  <si>
    <t>0.5
(тр)</t>
  </si>
  <si>
    <t>41х24,5х26</t>
  </si>
  <si>
    <t>50/1000</t>
  </si>
  <si>
    <t>1,2х0,8х1,45</t>
  </si>
  <si>
    <t>081-5</t>
  </si>
  <si>
    <t>GLASS CLEANER</t>
  </si>
  <si>
    <t>зеленый</t>
  </si>
  <si>
    <t>081-05 R</t>
  </si>
  <si>
    <t>086-5</t>
  </si>
  <si>
    <t>WINTER WINDOW -10</t>
  </si>
  <si>
    <t>086-05</t>
  </si>
  <si>
    <t>302-5</t>
  </si>
  <si>
    <t>WINTER WINDOW -20</t>
  </si>
  <si>
    <t>554-5</t>
  </si>
  <si>
    <t>WINTER WINDOW -30</t>
  </si>
  <si>
    <t>555-5</t>
  </si>
  <si>
    <t>WINTER WINDOW -40</t>
  </si>
  <si>
    <t>УНИВЕРСАЛЬНЫЕ ОБЕЗЖИРИВАЮЩИЕ СРЕДСТВА</t>
  </si>
  <si>
    <t>010-5</t>
  </si>
  <si>
    <t>REM-100</t>
  </si>
  <si>
    <t>Низкопенный концентрат (1:80) для обезжиривания и чистки поверхностей от масложировых, табачных, атмосферных и почвенных загрязнений.</t>
  </si>
  <si>
    <t>вишневый</t>
  </si>
  <si>
    <t>069-5</t>
  </si>
  <si>
    <t>REM-300</t>
  </si>
  <si>
    <t>Низкопенный концентрат (1:150) для обезжиривания и чистки поверхностей от мазута, битума, масел и жиров, грязи, сажи и пр. Не оставляет разводов.</t>
  </si>
  <si>
    <t>св.-коричн.</t>
  </si>
  <si>
    <t>056-5</t>
  </si>
  <si>
    <t>REM-300 F</t>
  </si>
  <si>
    <t>Пенный концентрат (1:150) для обезжиривания и чистки поверхностей от мазута, битума, масел и жиров, грязи, сажи и пр. Не оставляет разводов.</t>
  </si>
  <si>
    <t>011-3</t>
  </si>
  <si>
    <t>REM-200</t>
  </si>
  <si>
    <t>Концентрат (1:60) на основе синт. растворителей для чистки оборудования, полов и стен от точечных проливов масел, битума, гудрона, смазок, от копоти и сажи.</t>
  </si>
  <si>
    <t>48/288</t>
  </si>
  <si>
    <t>св.-желтый</t>
  </si>
  <si>
    <t>ДЕЗИНФИЦИРУЮЩИЕ СРЕДСТВА</t>
  </si>
  <si>
    <t>191-5</t>
  </si>
  <si>
    <t>SEPTA 200</t>
  </si>
  <si>
    <t>Низкопенный концентрат (1:100) для мойки, обезжиривания и дезинфекции поверхностей на основе ЧАС. Эффективно против широкого спектра микроорганизмов.</t>
  </si>
  <si>
    <t>192-5</t>
  </si>
  <si>
    <t>SEPTA 300</t>
  </si>
  <si>
    <t>Низкопенный концентрат (1:20) для мойки, обезжиривания и дезинфекции поверностей на основе хлора. Эффективно против широкого спектра микроорганизмов.</t>
  </si>
  <si>
    <t>СПЕЦИАЛЬНЫЕ СРЕДСТВА</t>
  </si>
  <si>
    <t>013-5</t>
  </si>
  <si>
    <t>ALFA-19</t>
  </si>
  <si>
    <t>Концентрат (1:100) для чистки поверхностей после строительства и ремонта от остатков цемента, замазок, извести и клея, ржавых подтеков и высолов.</t>
  </si>
  <si>
    <t>013-1</t>
  </si>
  <si>
    <t>42х33,5х27,5</t>
  </si>
  <si>
    <t>40/800</t>
  </si>
  <si>
    <t>034-5</t>
  </si>
  <si>
    <t>ALFA-20</t>
  </si>
  <si>
    <t>Моющий концентрат (1:100) для чистки поверхностей после строительства и ремонта, мойки фасадов, полов и стен от цемента, извести, ржавых подтеков, высолов и грязи.</t>
  </si>
  <si>
    <t>035-3</t>
  </si>
  <si>
    <t>144-04 R</t>
  </si>
  <si>
    <t>0.4
(аэро)</t>
  </si>
  <si>
    <t>Аэрозоль для экспресс-чистки поверхностей от скотч-клея, маркеров и чернил, нефте-продуктов, масела и жиров, смол, ксероксного порошка, сажи и копоти.</t>
  </si>
  <si>
    <t>100-3</t>
  </si>
  <si>
    <t>GRAFFITI REMOVER</t>
  </si>
  <si>
    <t>271-04 R</t>
  </si>
  <si>
    <t>Аэрозоль для экспресс-чистки стен и полов после ремонта, против следов вандализма (граффити, следов маркера, пигментов и красителей).</t>
  </si>
  <si>
    <t>40,5х24,5х25,5</t>
  </si>
  <si>
    <t>45/900</t>
  </si>
  <si>
    <t>102-3</t>
  </si>
  <si>
    <t>GRAFFITI REMOVER HARD</t>
  </si>
  <si>
    <t>Усиленное средство для экспресс-чистки стен и полов после ремонта, против следов вандализма (граффити,следов маркера,масляной,акриловой и пентафталевой краски)</t>
  </si>
  <si>
    <t>351-04 R</t>
  </si>
  <si>
    <t>Аэрозоль для экспресс-чистки стен и полов после ремонта, против следов вандализма (граффити,следов маркера,масляной,акриловой и пентафталевой краски)</t>
  </si>
  <si>
    <t>606-5</t>
  </si>
  <si>
    <t>MEDERA Anti-Wax</t>
  </si>
  <si>
    <t>Пенное средство для чистки полов от свежих и въевшихся пятен воска, масел, смол, битума, пыли и грязи, а также следов резины от обуви.</t>
  </si>
  <si>
    <t>070-5</t>
  </si>
  <si>
    <t>PROBEL</t>
  </si>
  <si>
    <t>Низкопенный концентрат (1:100) для уборки стройплощадок после побелочных, гипрочно-стружечных и иных работ. Эффективно связывает гипсовые микрочастицы.</t>
  </si>
  <si>
    <t>СРЕДСТВА ДЛЯ САНТЕХНИЧЕСКИХ ПОВЕРХНОСТЕЙ</t>
  </si>
  <si>
    <t>015-5</t>
  </si>
  <si>
    <t>SCUPPER</t>
  </si>
  <si>
    <t>015-075</t>
  </si>
  <si>
    <t>0.75</t>
  </si>
  <si>
    <t>40х23,5х28,5</t>
  </si>
  <si>
    <t>1,2х0,8х1,63</t>
  </si>
  <si>
    <t>097-025</t>
  </si>
  <si>
    <t>SCUPPER GRANULE</t>
  </si>
  <si>
    <t>0.25</t>
  </si>
  <si>
    <t>белый</t>
  </si>
  <si>
    <t>091-5</t>
  </si>
  <si>
    <t>VEKSA</t>
  </si>
  <si>
    <t>091-05 R</t>
  </si>
  <si>
    <t>0.5 (тр)</t>
  </si>
  <si>
    <t>СПЕЦИАЛЬНЫЕ СРЕДСТВА ДЛЯ РУК</t>
  </si>
  <si>
    <t>JAKE</t>
  </si>
  <si>
    <t>оранжевый</t>
  </si>
  <si>
    <t>187-5</t>
  </si>
  <si>
    <t>168-05</t>
  </si>
  <si>
    <t>LIQUID GEL</t>
  </si>
  <si>
    <t>0.5</t>
  </si>
  <si>
    <t>желтый</t>
  </si>
  <si>
    <t>LIME PASTE</t>
  </si>
  <si>
    <t>ПОЛИМЕРНЫЕ ПОКРЫТИЯ</t>
  </si>
  <si>
    <t>019-5</t>
  </si>
  <si>
    <t>ECCOTHANE</t>
  </si>
  <si>
    <t>молочный</t>
  </si>
  <si>
    <t>018-5</t>
  </si>
  <si>
    <t>PRO-BRITE</t>
  </si>
  <si>
    <t>020-5</t>
  </si>
  <si>
    <t>SILHOUETTE</t>
  </si>
  <si>
    <t>СРЕДСТВА ДЛЯ УХОДА И ВОССТАНОВЛЕНИЯ ПОЛИМЕРНЫХ ПОКРЫТИЙ</t>
  </si>
  <si>
    <t>006-5</t>
  </si>
  <si>
    <t>CITRIC</t>
  </si>
  <si>
    <t>007-5</t>
  </si>
  <si>
    <t>MOP&amp;BUFF</t>
  </si>
  <si>
    <t>СТРИППЕРЫ</t>
  </si>
  <si>
    <t>082-5</t>
  </si>
  <si>
    <t>PROBLEM WAX STRIPPER</t>
  </si>
  <si>
    <t>083-5</t>
  </si>
  <si>
    <t>STRIPPER LOW ODOR</t>
  </si>
  <si>
    <t>021-5</t>
  </si>
  <si>
    <t>SPEED STRIPPER PLUS</t>
  </si>
  <si>
    <t>581-200</t>
  </si>
  <si>
    <t>581-1000</t>
  </si>
  <si>
    <t>MEDERA 10 - Concentrate</t>
  </si>
  <si>
    <t>MEDERA 20 - Concentrate</t>
  </si>
  <si>
    <t>MEDERA 30 - Concentrate</t>
  </si>
  <si>
    <t>MEDERA 40 - Concentrate</t>
  </si>
  <si>
    <t>MEDERA 40</t>
  </si>
  <si>
    <t>MEDERA 50 - Concentrate</t>
  </si>
  <si>
    <t>702-01</t>
  </si>
  <si>
    <t>MEDERA 50</t>
  </si>
  <si>
    <t>MEDERA 50 - Tabs</t>
  </si>
  <si>
    <t>MEDERA 60 - Concentrate</t>
  </si>
  <si>
    <t>MEDERA 70 Sauna - Tabs</t>
  </si>
  <si>
    <t>706-01</t>
  </si>
  <si>
    <t>MEDERA 80А</t>
  </si>
  <si>
    <t>MEDERA 80В</t>
  </si>
  <si>
    <t>MEDERA 90 - Concentrate</t>
  </si>
  <si>
    <t>MEDERA 90</t>
  </si>
  <si>
    <t>704-01</t>
  </si>
  <si>
    <t>MEDERA 90 - Tabs</t>
  </si>
  <si>
    <t>MEDERA 100 - Concentrate</t>
  </si>
  <si>
    <t>MEDERA 140 - Concentrate</t>
  </si>
  <si>
    <t>593-1</t>
  </si>
  <si>
    <t>593-5</t>
  </si>
  <si>
    <t>593-20</t>
  </si>
  <si>
    <t>696-5</t>
  </si>
  <si>
    <t>MEDERA 140</t>
  </si>
  <si>
    <t>MEDERA 110 Антижук - Concentrate</t>
  </si>
  <si>
    <t>590-5</t>
  </si>
  <si>
    <t>696-20</t>
  </si>
  <si>
    <t>Защита и обработка древесины</t>
  </si>
  <si>
    <t>Защита и обработка минеральных поверхностей</t>
  </si>
  <si>
    <t>MEDERA 120 БИОРЕМОНТ - Concentrate</t>
  </si>
  <si>
    <t>MEDERA 120 БИОРЕМОНТ - Tabs</t>
  </si>
  <si>
    <t>705-01</t>
  </si>
  <si>
    <t>MEDERA 130</t>
  </si>
  <si>
    <t>592-1</t>
  </si>
  <si>
    <t>592-20</t>
  </si>
  <si>
    <t>695-5</t>
  </si>
  <si>
    <t>695-20</t>
  </si>
  <si>
    <t>695-1</t>
  </si>
  <si>
    <t>607-5</t>
  </si>
  <si>
    <t>MEDERA Anti-Mold</t>
  </si>
  <si>
    <t>MEDERA Anti-Slip</t>
  </si>
  <si>
    <t>595-1</t>
  </si>
  <si>
    <t>595-5</t>
  </si>
  <si>
    <t>608-5</t>
  </si>
  <si>
    <t>MEDERA Anti-Cement</t>
  </si>
  <si>
    <t>Профессиональная химия для древесины и минеральных поверхностей</t>
  </si>
  <si>
    <t>MEDERA Anti-Slip Plus</t>
  </si>
  <si>
    <t>596-1</t>
  </si>
  <si>
    <t>Антисептик-дезинфектор для защиты минеральных поверхностей от плесени и грибка на срок до 12 лет.</t>
  </si>
  <si>
    <t>Универсальное средство против скольжения.</t>
  </si>
  <si>
    <t>Усиленное универсальное средство против скольжения.</t>
  </si>
  <si>
    <t>Отбеливатель-дезинфектор для древесины. Смывка лако-красочных покрытий</t>
  </si>
  <si>
    <t>Концентрированный антисептик-консервант для защиты неокорённой древесины в штабеле в весенне-летний период.</t>
  </si>
  <si>
    <t>Антисептик-консервант для защиты древесины на срок до 20 лет. Применяется для наружных работ.</t>
  </si>
  <si>
    <t>Антисептик-антипирен II группы огнезащиты на срок до 5 лет (базовая модификация А не содержит краситель, модификация В содержит краситель для контроля нанесения)</t>
  </si>
  <si>
    <t>Антисептик-грунтовка для защиты древесины на срок до 30 лет. Применяется для внутренних работ.</t>
  </si>
  <si>
    <t>Антисептик для защиты свежеспиленной древесины в период строительства на срок до 12 месяцев.</t>
  </si>
  <si>
    <t>Концентрированный транспортный антисептик для защиты пиломатериалов на срок до 8 месяцев.</t>
  </si>
  <si>
    <t>Усиленный универсальный антисептик-грунтовка пролонгированного дейсствия для защиты древесины на срок до 45 лет. Применяется для внутренних и наружных работ.</t>
  </si>
  <si>
    <t>Усиленный универсальный антисептик-консервант пролонгированного дейсствия для максимальной защиты древесины на срок до 55 лет. Применяется для наружных работ. Окрашивает поверхность.</t>
  </si>
  <si>
    <t>Антисептик-антипирен II группы огнезащиты на срок до 20 лет. Применяется для наружных работ.</t>
  </si>
  <si>
    <t>Средство для чиски поверхностей и инструментов от минеральных загрязнений.</t>
  </si>
  <si>
    <t>MEDERA 70 Sauna</t>
  </si>
  <si>
    <t>692-5</t>
  </si>
  <si>
    <t>692-20</t>
  </si>
  <si>
    <t>Состав для защиты и профилактики от короеда.</t>
  </si>
  <si>
    <t>1:5</t>
  </si>
  <si>
    <t>Средство для очистки поверхностей от плесени, мха и водорослей.</t>
  </si>
  <si>
    <t>1:30</t>
  </si>
  <si>
    <t>1:50</t>
  </si>
  <si>
    <t>1:9</t>
  </si>
  <si>
    <t>1:15</t>
  </si>
  <si>
    <t>светло-коричневый</t>
  </si>
  <si>
    <t>прозр.</t>
  </si>
  <si>
    <t>586-1</t>
  </si>
  <si>
    <t>591-1</t>
  </si>
  <si>
    <t>607-1</t>
  </si>
  <si>
    <t>Антисептик для защиты древесины в банях и саунах на срок до 12 лет.</t>
  </si>
  <si>
    <t>MEDERA 70 Sauna - Concentrate</t>
  </si>
  <si>
    <t>MEDERA 150</t>
  </si>
  <si>
    <t>701-5</t>
  </si>
  <si>
    <t>701-20</t>
  </si>
  <si>
    <t>713-5</t>
  </si>
  <si>
    <t>713-20</t>
  </si>
  <si>
    <t>светло-зелёный</t>
  </si>
  <si>
    <t>720-20M</t>
  </si>
  <si>
    <t>720-15V</t>
  </si>
  <si>
    <t>720-3V</t>
  </si>
  <si>
    <t>714-3V</t>
  </si>
  <si>
    <t>714-15V</t>
  </si>
  <si>
    <t>714-20M</t>
  </si>
  <si>
    <t>ХМ-11 порошок (AZACID 80)</t>
  </si>
  <si>
    <t>ХМ-11 готовый состав (AZACID 10)</t>
  </si>
  <si>
    <t>ФН порошок (AZACID 20)</t>
  </si>
  <si>
    <t>ХМФ готовый состав (AZACID 30)</t>
  </si>
  <si>
    <t>ХМФ порошок (AZACID 90)</t>
  </si>
  <si>
    <t>715-5</t>
  </si>
  <si>
    <t>715-20</t>
  </si>
  <si>
    <t>721-3V</t>
  </si>
  <si>
    <t>721-15V</t>
  </si>
  <si>
    <t>721-20M</t>
  </si>
  <si>
    <t>ХМХА готовый состав (AZACID 40)</t>
  </si>
  <si>
    <t>ХМХА порошок (AZACID 100)</t>
  </si>
  <si>
    <t>716-5</t>
  </si>
  <si>
    <t>716-20</t>
  </si>
  <si>
    <t>722-3V</t>
  </si>
  <si>
    <t>722-15V</t>
  </si>
  <si>
    <t>722-20M</t>
  </si>
  <si>
    <t>ХМББ готовый состав (AZACID 60)</t>
  </si>
  <si>
    <t>ХМББ порошок (AZACID 110)</t>
  </si>
  <si>
    <t>718-5</t>
  </si>
  <si>
    <t>718-20</t>
  </si>
  <si>
    <t>723-3V</t>
  </si>
  <si>
    <t>723-15V</t>
  </si>
  <si>
    <t>723-20M</t>
  </si>
  <si>
    <t>717-3V</t>
  </si>
  <si>
    <t>717-15V</t>
  </si>
  <si>
    <t>717-20M</t>
  </si>
  <si>
    <t>БС-13 порошок (AZACID 50)</t>
  </si>
  <si>
    <t>ФБС готовый состав (AZACID 70)</t>
  </si>
  <si>
    <t>719-5</t>
  </si>
  <si>
    <t>719-20</t>
  </si>
  <si>
    <t>724-3V</t>
  </si>
  <si>
    <t>724-15V</t>
  </si>
  <si>
    <t>724-20M</t>
  </si>
  <si>
    <t>МС готовый состав (AZACID 130)</t>
  </si>
  <si>
    <t>МС порошок (AZACID 150)</t>
  </si>
  <si>
    <t>725-5</t>
  </si>
  <si>
    <t>725-20</t>
  </si>
  <si>
    <t>727-3V</t>
  </si>
  <si>
    <t>727-15V</t>
  </si>
  <si>
    <t>727-20M</t>
  </si>
  <si>
    <t>розовый</t>
  </si>
  <si>
    <t>ФБС порошок (AZACID 120)</t>
  </si>
  <si>
    <t>726-5</t>
  </si>
  <si>
    <t>726-20</t>
  </si>
  <si>
    <t>728-3V</t>
  </si>
  <si>
    <t>728-15V</t>
  </si>
  <si>
    <t>728-20M</t>
  </si>
  <si>
    <t>ПП готовый состав (AZACID 140)</t>
  </si>
  <si>
    <t>ПП порошок (AZACID 160)</t>
  </si>
  <si>
    <t>729-5</t>
  </si>
  <si>
    <t>729-20</t>
  </si>
  <si>
    <t>730-3V</t>
  </si>
  <si>
    <t>730-15V</t>
  </si>
  <si>
    <t>730-20M</t>
  </si>
  <si>
    <t>бурый</t>
  </si>
  <si>
    <t>ББ-11 готовый состав (AZACID 190)</t>
  </si>
  <si>
    <t>ББ-11 порошок (AZACID 200)</t>
  </si>
  <si>
    <t>731-5</t>
  </si>
  <si>
    <t>731-20</t>
  </si>
  <si>
    <t>732-3V</t>
  </si>
  <si>
    <t>732-15V</t>
  </si>
  <si>
    <t>732-20M</t>
  </si>
  <si>
    <t>буро-коричневый</t>
  </si>
  <si>
    <t>734-5</t>
  </si>
  <si>
    <t>734-20</t>
  </si>
  <si>
    <t>735-3V</t>
  </si>
  <si>
    <t>735-15V</t>
  </si>
  <si>
    <t>735-20M</t>
  </si>
  <si>
    <t>БС готовый состав (AZACID 240)</t>
  </si>
  <si>
    <t>БС порошок (AZACID 250)</t>
  </si>
  <si>
    <t>736-5</t>
  </si>
  <si>
    <t>736-20</t>
  </si>
  <si>
    <t>737-3V</t>
  </si>
  <si>
    <t>737-15V</t>
  </si>
  <si>
    <t>737-20M</t>
  </si>
  <si>
    <t>Антисептики для древесины произведённые по ГОСТ</t>
  </si>
  <si>
    <t>MEDERA 500</t>
  </si>
  <si>
    <t>762-10</t>
  </si>
  <si>
    <t>Невымываемый лессирующий антисептик для финишной отделки.</t>
  </si>
  <si>
    <t>1:4</t>
  </si>
  <si>
    <t>1:13</t>
  </si>
  <si>
    <t>1:12</t>
  </si>
  <si>
    <t>1:3</t>
  </si>
  <si>
    <t>ХМХА-1112 готовый состав (AZACID 220)</t>
  </si>
  <si>
    <t>ХМХА-1112 порошок (AZACID 230)</t>
  </si>
  <si>
    <t>Препарат для защиты древесины от биопоражения на срок до 50 лет и 
от возгорания (II группа огнезащиты) на срок 1 год</t>
  </si>
  <si>
    <t>Препарат для защиты на срок до 50 лет древесины, эксплуатируемой в условиях отсутствия вымывания или слабо-
го  вымывания, от биоразрушения  и возгорания  (II группа  огнезащиты) 
на срок до 1 года</t>
  </si>
  <si>
    <t>Препарат для защиты на срок до 45 лет древесины, эксплуатируемой в условиях умеренного вымывания, в т.ч. 
циклического увлажнения конденсационного типа, при отсутствии контакта с грунтом и прямого воздействия атмосферных осадков, от биоразрушения</t>
  </si>
  <si>
    <t>Препарат для защиты свежеспиленной 
древесины на период атмосферной сушки и транспортировки</t>
  </si>
  <si>
    <t>Препарат для защиты древесины от биоразрушения на срок  до 50 лет в условиях отсутствия прямого воздействия влаги</t>
  </si>
  <si>
    <t>Препарат для максимальной защиты древесины от биоразрушения на срок до 50 лет в условиях воздействия атмосферных осадков, контакта с почвой и водой</t>
  </si>
  <si>
    <t>Препарат для защиты древесины на срок до 50 лет древесины от биоразрушения в условиях слабого вымывания, периодического промерзания и контакта с увлажняемыми материалами</t>
  </si>
  <si>
    <t>Препарат для защиты и оздоровления древесины на срок до 40 лет, эксплуатируемой в трудных условиях при 
отсутствии длительного контакта с почвой и водой, а также в замкнутых пространствах</t>
  </si>
  <si>
    <t>Препарат  для  защиты  древесины от биоразрушения на срок до 50 лет и от возгорания (II группа огнезащиты) на срок 1 год в условиях умеренного вымывания</t>
  </si>
  <si>
    <t>Препарат для защиты на срок до 30 лет древесины, эксплуатируемой внутри помещений, от возгорания (I группа 
огнезащиты) на срок 1-2 года и от биоразрушения</t>
  </si>
  <si>
    <t>Препарат для огнезащиты на срок 1-2 года древесины, эксплуатируемой в условиях закрытых сухих помещений с 
относительной влажностью не более 80%</t>
  </si>
  <si>
    <t>Препарат для огнебиозащиты (II группа  огнезащиты) до 15 лет  древесины, эксплуатируемой в условиях  отсутствия  прямого  воздействия атмосферных осадков</t>
  </si>
  <si>
    <t>Препарат для защиты древесины, на срок до 50 лет условиях умеренного  вымывания, в т.ч. 
периодического увлажнения осадочного и  конденсационного типа</t>
  </si>
  <si>
    <t>гот. состав</t>
  </si>
  <si>
    <t>Огнезащитные составы (Антипирены)</t>
  </si>
  <si>
    <t>ОгнеБиозащитные составы (Антипирен + Антисептик)</t>
  </si>
  <si>
    <t>Антисептики для Деревообрабатывающей промышленности</t>
  </si>
  <si>
    <t>прозр</t>
  </si>
  <si>
    <t>НЕЙТРАЛЬНЫЕ УНИВЕРСАЛЬНЫЕ МОЮЩИЕ СРЕДСТВА</t>
  </si>
  <si>
    <t>002-5</t>
  </si>
  <si>
    <t>NU-TRAL</t>
  </si>
  <si>
    <t>Низкопенный концентрат (1:130) с дезинфицирующим эффектом для ежедневной мойки любых поверхностей от почвенных и атмосферных загрязнений.</t>
  </si>
  <si>
    <t>002-05</t>
  </si>
  <si>
    <t>087-5</t>
  </si>
  <si>
    <t>NUTRAX</t>
  </si>
  <si>
    <t>Низкопенный концентрат (1:200) с усиленными свойствами для ежедневной мойки любых поверхностей от атмосферных, почвенных и масложировых загрязнений.</t>
  </si>
  <si>
    <t>167-5</t>
  </si>
  <si>
    <t>ANTISTATIC CLEANER</t>
  </si>
  <si>
    <t>Низкопенный концентрат (1:200) для ежедневной мойки полов, стен и оборудования от масложировых и почвенных загрязнений. Снимает статическое электричество.</t>
  </si>
  <si>
    <t>169-5</t>
  </si>
  <si>
    <t>REAL</t>
  </si>
  <si>
    <t>Низкопенный концентрат (1:125) для ежедневной мойки любых поверхностей от атмосферных и почвенных загрязнений. Стандарт эконом-класса.</t>
  </si>
  <si>
    <t>КИСЛОТНЫЕ УНИВЕРСАЛЬНЫЕ МОЮЩИЕ СРЕДСТВА</t>
  </si>
  <si>
    <t>284-5</t>
  </si>
  <si>
    <t>ALFA-50</t>
  </si>
  <si>
    <t>Пенный гель-концентрат (1:50) с дезинфицирующим эффектом для чистки сантехники и др. поверхностей от ржавчины, накипи и известковых отложений.</t>
  </si>
  <si>
    <t>284-075 R</t>
  </si>
  <si>
    <t>СПЕЦИАЛЬНЫЕ МОЮЩИЕ СРЕДСТВА</t>
  </si>
  <si>
    <t>023-5</t>
  </si>
  <si>
    <t>LAMINOL</t>
  </si>
  <si>
    <t>Низкопенный концентрат (1:80) для мойки ламината и линолеума от масложировых, атмосферных и почвенных загрязнений. Придаёт блеск. Не оставляет разводов.</t>
  </si>
  <si>
    <t>023-05 R</t>
  </si>
  <si>
    <t>УНИВЕРСАЛЬНЫЕ ЧИСТЯЩИЕ СРЕДСТВА</t>
  </si>
  <si>
    <t>003-5</t>
  </si>
  <si>
    <t>SPRAY CLEANER</t>
  </si>
  <si>
    <t>Готовый раствор для чистки поверхностей от масел и жиров, копоти, пыли и грязи, косметики, чернил, скотч-клея, остатков насекомых и др. загрязнений.</t>
  </si>
  <si>
    <t>9.5</t>
  </si>
  <si>
    <t>ярко-желт.</t>
  </si>
  <si>
    <t>003-05</t>
  </si>
  <si>
    <t>003-05 R</t>
  </si>
  <si>
    <t>004-5</t>
  </si>
  <si>
    <t>SPRAY CLEANER Concentrate</t>
  </si>
  <si>
    <t>Концентрат (1:80) для чистки поверхностей от масел и жиров, копоти, пыли и грязи, косметики, чернил, скотч-клея, остатков насекомых и др. загрязнений.</t>
  </si>
  <si>
    <t>Готовый раствор для чистки стёкол, зеркал и др. поверхностей от пыли и грязи, копоти, масел и жиров, никотина, остатков насекомых. Не оставляет разводов.</t>
  </si>
  <si>
    <t>163-5</t>
  </si>
  <si>
    <t>BLUE WINDOW Concentrate</t>
  </si>
  <si>
    <t>Концентрат (1:100) для чистки стёкол, зеркал и др. поверхностей от пыли и грязи, копоти, масел и жиров, никотина, остатков насекомых. Не оставляет разводов.</t>
  </si>
  <si>
    <t>163-1</t>
  </si>
  <si>
    <t>Готовый раствор с нашатырным спиртом для чистки стёкол, зеркал, др.поверхностей от грязи, копоти, масел и жиров, никотина, остатков насекомых. Не оставляет разводов.</t>
  </si>
  <si>
    <t>127-5</t>
  </si>
  <si>
    <t>GLASS CLEANER Concentrate</t>
  </si>
  <si>
    <t>Концентрат (1:100) с нашатырным спиртом для чистки стёкол, зеркал, др. поверхностей от грязи, копоти, масел и жиров, никотина, остатков насекомых.</t>
  </si>
  <si>
    <t>127-1</t>
  </si>
  <si>
    <r>
      <t xml:space="preserve">Готовый раствор для чистки стёкол, металла, пластика, керамики и других поверхностей при t до -10 </t>
    </r>
    <r>
      <rPr>
        <vertAlign val="superscript"/>
        <sz val="10"/>
        <rFont val="Arial Unicode MS"/>
        <family val="2"/>
      </rPr>
      <t>о</t>
    </r>
    <r>
      <rPr>
        <sz val="10"/>
        <rFont val="Arial Unicode MS"/>
        <family val="2"/>
      </rPr>
      <t>С от грязи, копоти, масела и жиров. Не оставляет разводов.</t>
    </r>
  </si>
  <si>
    <r>
      <t xml:space="preserve">Готовый раствор для чистки стёкол, металла, пластика, керамики и других поверхностей при t до -20 </t>
    </r>
    <r>
      <rPr>
        <vertAlign val="superscript"/>
        <sz val="10"/>
        <rFont val="Arial Unicode MS"/>
        <family val="2"/>
      </rPr>
      <t>о</t>
    </r>
    <r>
      <rPr>
        <sz val="10"/>
        <rFont val="Arial Unicode MS"/>
        <family val="2"/>
      </rPr>
      <t>С от грязи, копоти, масела и жиров. Не оставляет разводов.</t>
    </r>
  </si>
  <si>
    <r>
      <t xml:space="preserve">Готовый раствор для чистки стёкол, металла, пластика, керамики и других поверхностей при t до -30 </t>
    </r>
    <r>
      <rPr>
        <vertAlign val="superscript"/>
        <sz val="10"/>
        <rFont val="Arial Unicode MS"/>
        <family val="2"/>
      </rPr>
      <t>о</t>
    </r>
    <r>
      <rPr>
        <sz val="10"/>
        <rFont val="Arial Unicode MS"/>
        <family val="2"/>
      </rPr>
      <t>С от грязи, копоти, масела и жиров. Не оставляет разводов.</t>
    </r>
  </si>
  <si>
    <r>
      <t xml:space="preserve">Готовый раствор для чистки стёкол, металла, пластика, керамики и других поверхностей при t до -40 </t>
    </r>
    <r>
      <rPr>
        <vertAlign val="superscript"/>
        <sz val="10"/>
        <rFont val="Arial Unicode MS"/>
        <family val="2"/>
      </rPr>
      <t>о</t>
    </r>
    <r>
      <rPr>
        <sz val="10"/>
        <rFont val="Arial Unicode MS"/>
        <family val="2"/>
      </rPr>
      <t>С от грязи, копоти, масела и жиров. Не оставляет разводов.</t>
    </r>
  </si>
  <si>
    <t>Низкопенный концентрат (1:200) для мойки, обезжиривания и дезинфекции поверхностей на основе ЧАС. Эффективно против широкого спектра микроорганизмов.</t>
  </si>
  <si>
    <t>119-5</t>
  </si>
  <si>
    <t>SEPTA 400</t>
  </si>
  <si>
    <t>ПОЛИРУЮЩИЕ СРЕДСТВА</t>
  </si>
  <si>
    <t>112-05 R</t>
  </si>
  <si>
    <t>OLEX-1. Stainless Steel Cleaner</t>
  </si>
  <si>
    <t>Полироль-крем для нержавеющей стали, хромированных и никелированных поверхностей. Удаляет загрязнения, защищает поверхность. Усиливает блеск.</t>
  </si>
  <si>
    <t>618-04</t>
  </si>
  <si>
    <t>OLEX-10. Stainless Steel Cleaner</t>
  </si>
  <si>
    <t>Полироль-аэрозоль для нержавеющей стали, хромированных и никелированных поверхностей. Удаляет загрязнения, защищает поверхность. Усиливает блеск.</t>
  </si>
  <si>
    <t>40,5х24,5х25,6</t>
  </si>
  <si>
    <r>
      <t>1,2х0,8х1,46</t>
    </r>
  </si>
  <si>
    <t>113-05</t>
  </si>
  <si>
    <t>OLEX-2. Bronze Cleaner</t>
  </si>
  <si>
    <t>Полироль-паста для меди, латуни и бронзы. Удаляет масла и жиры, окислы, минеральные отложения. Замедляет повторное окисление. Усиливает блеск.</t>
  </si>
  <si>
    <t>серый</t>
  </si>
  <si>
    <t>071-05 R</t>
  </si>
  <si>
    <t>OLEX-3. For Leather</t>
  </si>
  <si>
    <t>Крем-кондиционер для чистки и ухода за гладкими кожаными поверхностями. Восстанавливает мягкость, защищает от преждевременного старения.</t>
  </si>
  <si>
    <t>610-04</t>
  </si>
  <si>
    <t>OLEX-7. For Leather</t>
  </si>
  <si>
    <t>Аэрозоль-кондиционер для чистки и ухода за гладкими кожаными поверхностями. Восстанавливает  мягкость, защищает от преждевременного старения.</t>
  </si>
  <si>
    <t>116-05 R</t>
  </si>
  <si>
    <t>OLEX-4. For Wood</t>
  </si>
  <si>
    <t>Полироль-крем для деревянных поверхностей. Восстанавливает вид, чистит и защищает поверхность от влаги и перепадов температуры.</t>
  </si>
  <si>
    <t>41х24,5х27</t>
  </si>
  <si>
    <t>115-04 R</t>
  </si>
  <si>
    <t>OLEX-5. For Wood</t>
  </si>
  <si>
    <t>Полироль-аэрозоль для деревянных поверхностей. Восстанавливает исходный вид, чистит и защищает поверхность от влаги и перепадов температуры.</t>
  </si>
  <si>
    <r>
      <t>FORMULA X-5</t>
    </r>
  </si>
  <si>
    <t>Готовый раствор для экспресс-чистки поверхностей от скотч-клея, маркеров и чернил, нефте-продуктов, масела и жиров, смол, ксероксного порошка, сажи и копоти.</t>
  </si>
  <si>
    <t>FORMULA X-5</t>
  </si>
  <si>
    <t>Готовый раствор для экспресс-чистки стен и полов после ремонта, проти следов вандализма (граффити, следов маркера, пигментов и красителей).</t>
  </si>
  <si>
    <t>054-5</t>
  </si>
  <si>
    <t>ALFA-GEL</t>
  </si>
  <si>
    <t>Гель-концентрат (1:100) с дезинфицирующим эффектом для чистки сантехники и др. поверхностей от ржавчины, окалины, копоти, серы, известкового налёта, цемента и пр.</t>
  </si>
  <si>
    <t>054-075 R</t>
  </si>
  <si>
    <t>352-5</t>
  </si>
  <si>
    <t>ASIN</t>
  </si>
  <si>
    <t xml:space="preserve">Готовый раствор с бактерицидным эффектом для деликатной чистки сантехники и др. поверхностей от ржавчины, известковых отложений, мыла и жиров. </t>
  </si>
  <si>
    <t>352-05 R</t>
  </si>
  <si>
    <t>165-5</t>
  </si>
  <si>
    <t>ASIN Concentrate</t>
  </si>
  <si>
    <t xml:space="preserve">Концентрат (1:20) с бактерицидным эффектом для деликатной чистки сантехники и др. поверхностей от ржавчины, известковых отложений, мыла и жиров. </t>
  </si>
  <si>
    <t>016-5</t>
  </si>
  <si>
    <t>DOLPHY</t>
  </si>
  <si>
    <t>Гель-концентрат (1:50) для ежедневной чистки сантехники и др. поверхностей от ржавчины, известковых отложений, мочевого и мыльного камня, грязи.</t>
  </si>
  <si>
    <t>морс.волн</t>
  </si>
  <si>
    <t>016-075 R</t>
  </si>
  <si>
    <t>348-075 R</t>
  </si>
  <si>
    <t>MALINE</t>
  </si>
  <si>
    <t>Гель для чистки акриловых и эмалированных ванн, раковин, унитазов, стен и полов от ржавчины, известковых отложений, мыльного камня и кожного жира.</t>
  </si>
  <si>
    <t>348-5</t>
  </si>
  <si>
    <t>Гель-концентрат для профилактики и устранения засоров в трубах. Растворяет засоры органического происхождения. Устраняет неприятные запахи.</t>
  </si>
  <si>
    <t>090-5</t>
  </si>
  <si>
    <t>SCUPPER-KROT</t>
  </si>
  <si>
    <t>Жидкий концентрат для профилактики и устранения засоров в трубах. Растворяет засоры органического происхождения. Устраняет неприятные запахи.</t>
  </si>
  <si>
    <t>090-1</t>
  </si>
  <si>
    <t>Гранулированное средство для профилактики и устранения пробочных засоров в трубах. Растворяет засоры органического происхождения. Устраняет неприятные запахи.</t>
  </si>
  <si>
    <t>017-5</t>
  </si>
  <si>
    <t>SUPER DOLPHY</t>
  </si>
  <si>
    <t>Гель-концентрат (1:50) с усиленными свойствами для чистки раковин, унитазов, ванн, стен, полов от ржавчины, известковых отложений, мочевого камня, мыла и грязи.</t>
  </si>
  <si>
    <t>017-075 R</t>
  </si>
  <si>
    <t>067-5</t>
  </si>
  <si>
    <t>TRIO-GEL</t>
  </si>
  <si>
    <t>Гель-концентрат (1:330) универсального применения для чистки, отбеливания и дезинфекции поверхностей. Удаляет серый налёт, плесень, жиры, масла, мыла и пр.</t>
  </si>
  <si>
    <t>067-075 R</t>
  </si>
  <si>
    <t>Жидкий концентрат (1:100) для чистки, отбеливаниия и дезинфекции раковин, унитазов, ванн, кухонных плит, стен и полов от плесени, смол никотина, копоти, масел и жиров.</t>
  </si>
  <si>
    <t>259-5</t>
  </si>
  <si>
    <t>ICE KILLER Powder</t>
  </si>
  <si>
    <r>
      <t xml:space="preserve">Противогололёдный порошковый реагент для обработки при t не ниже -25 </t>
    </r>
    <r>
      <rPr>
        <vertAlign val="superscript"/>
        <sz val="10"/>
        <rFont val="Arial Unicode MS"/>
        <family val="2"/>
      </rPr>
      <t>о</t>
    </r>
    <r>
      <rPr>
        <sz val="10"/>
        <rFont val="Arial Unicode MS"/>
        <family val="2"/>
      </rPr>
      <t>С. Не вызывает коррозии металлов. Обладает бактерицидным действием. Экологически безопасно.</t>
    </r>
  </si>
  <si>
    <t>36х25,5х34,5</t>
  </si>
  <si>
    <t>379-03</t>
  </si>
  <si>
    <t>ARIVA</t>
  </si>
  <si>
    <t>Паста для безводной чистки сильно загрязнённых рук от масел и жиров, мазута, сажи, графита, смазки, пигментированных пятен и др. Не требует смывания.</t>
  </si>
  <si>
    <t>377-03</t>
  </si>
  <si>
    <t>BAZIL</t>
  </si>
  <si>
    <t>Паста с ароматом цитрусовых и абразивом для чистки сильно загрязнённых рук от масел и жиров, мазута, сажи, графита, смазки, пигментированных пятен и др.</t>
  </si>
  <si>
    <t>614-03</t>
  </si>
  <si>
    <t>Паста с ароматом цитрусовых и абразивом для чистки сильно загрязнённых рук от типографской краски, масел и жиров, мазута, сажи, графита, смазки и др.</t>
  </si>
  <si>
    <t>KARINA SEPT</t>
  </si>
  <si>
    <t>Жидкое бактерицидное мыло с экстрактами трав и смягчающими добавками. Удаляет грязь, пигментированные пятна, масла, жиры, белки. Не имеет запаха.</t>
  </si>
  <si>
    <t>Ароматизированный гель для ежедневной чистки сильно загрязнённых рук от масел и жиров, мазута, сажи, графита, смазки, пигментированных пятен и др.</t>
  </si>
  <si>
    <t>240-03</t>
  </si>
  <si>
    <t>Паста с ароматом лимона и абразивом для ежедневной чистки сильно загрязнённых рук от масел и жиров, мазута, сажи, графита, смазки, пигментированных пятен и др.</t>
  </si>
  <si>
    <t>378-03</t>
  </si>
  <si>
    <t>LIZAR</t>
  </si>
  <si>
    <t>022-5</t>
  </si>
  <si>
    <t>ACRYLIC</t>
  </si>
  <si>
    <t>Акриловый герметик для грунтования поверхностей перед нанесением полимерных покрытий. Сухой остаток 18%. Применимо в качестве основного покрытия.</t>
  </si>
  <si>
    <t>Максимально твёрдое защитное акрил-уретановое напольное покрытие. Сухой остаток 25%. Защищает пол от механического и хим.воздействия. Придает зеркальный блеск.</t>
  </si>
  <si>
    <t>Прочное защитное акриловое напольное покрытие. Сухой остаток 18%. Защищает пол от механического и химического воздействия. Придает зеркальный блеск.</t>
  </si>
  <si>
    <t>Высокопрочное защитное акриловое напольное покрытие. Сухой остаток 20%. Защищает пол от механического и химического воздействия. Придает бриллиантовый блеск.</t>
  </si>
  <si>
    <t>Моющий концентрат (1:60) для восстановления блеска полимерных покрытий. Эффективно против масложировых, почвенных и атмосферных загрязнений.</t>
  </si>
  <si>
    <t>Моющий концентрат (1:20) для восстановления полимерных покрытий. Уменьшает истёртость пола и удаляет пятна (за исключением пятен краски и следов резины).</t>
  </si>
  <si>
    <t>Стриппер против трудноудаляемых полимерных покрытий и глубокой чистки поверхностей от въевшихся загрянений перед нанесением полимерных напольных покрытий.</t>
  </si>
  <si>
    <t>Стриппер с низким уровнем запаха для удаления полимерных покрытий в учреждениях с повышенными требованиями к силе и остроте запахов (больницы, роддома, ясли и пр.)</t>
  </si>
  <si>
    <t>005-5</t>
  </si>
  <si>
    <t>SPEED STRIPPER</t>
  </si>
  <si>
    <t>Стриппер для удаления защитных покрытий из полимеров производства США и глубокой чистки поверхностей перед нанесением полимерных напольных покрытий.</t>
  </si>
  <si>
    <t>Стриппер для удаления защитных покрытий из полимеров европейского производства и глубокой чистки поверхностей перед нанесением полимерных напольных покрытий.</t>
  </si>
  <si>
    <t>024-5</t>
  </si>
  <si>
    <t>EXTRACTOR SHAMPOO</t>
  </si>
  <si>
    <t>Пенный концентрат (1:50) с дез.эффектом для чистки ковров и обивки от почвенных, атмосферных и масложировых загрязнений. Стандарт эконом-класса.</t>
  </si>
  <si>
    <t>024-1</t>
  </si>
  <si>
    <t>264-5</t>
  </si>
  <si>
    <t>EXTRACTOR SHAMPOO PLUS</t>
  </si>
  <si>
    <t>Пенный концентрат (1:50) для чистки ковров и обивки мебели от почвенных, атмосферных и масложировых загрязнений. Европейский стандарт.</t>
  </si>
  <si>
    <t>264-1</t>
  </si>
  <si>
    <t>ШАМПУНИ ЖИДКИЕ</t>
  </si>
  <si>
    <t>261-3</t>
  </si>
  <si>
    <t>HOT SHAMPOO</t>
  </si>
  <si>
    <t>Порошок-концентрат (1:100) с энзимами и отбеливающим эффектом для чистки ковров и обивки от пятен кофе, чая, сока, фруктов, кефира, мороженого, яиц, крови и пр.</t>
  </si>
  <si>
    <t>цветной</t>
  </si>
  <si>
    <t>261-1</t>
  </si>
  <si>
    <t>286-05</t>
  </si>
  <si>
    <t>DRY CLEANER</t>
  </si>
  <si>
    <t>Средство для сухой чистки обивки, драпировки, одежды и обуви от почвенных и масложировых загрязнений. Не содержит воды. Быстро высыхает.</t>
  </si>
  <si>
    <t>025-5</t>
  </si>
  <si>
    <t>DRY FOAM</t>
  </si>
  <si>
    <t>Концентрированный шампунь для чистки сухой пеной ковровых покрытий и мебельной обивки. Удаляет почвенные, атмосферные, масложировые загрязнения.</t>
  </si>
  <si>
    <t>110-5</t>
  </si>
  <si>
    <t>PRAGA</t>
  </si>
  <si>
    <t>Пенный концентрат (1:100) с замедлением повторного загрязнения для чистки ковров и обивки от масложировых, почвенных и атмосферных загрязнений.</t>
  </si>
  <si>
    <t>026-5</t>
  </si>
  <si>
    <t>SPOTTER</t>
  </si>
  <si>
    <t>Концентрат (1:10) для глубокой чистки ковров и обивки от пятен масла, соков и напитков, губной помады, свежих пятен кофе. Эффективно от протоптанных дорожек.</t>
  </si>
  <si>
    <t>274-3</t>
  </si>
  <si>
    <t>ENERGY</t>
  </si>
  <si>
    <t>Порошок-усилитель моющего и отбеливающего действия ковровых шампуней. Допустимо 1 кг на 400 л готового раствора или обработка до 180 м кв.</t>
  </si>
  <si>
    <t>274-1</t>
  </si>
  <si>
    <t>ПЯТНОВЫВОДИТЕЛИ</t>
  </si>
  <si>
    <t>038-02</t>
  </si>
  <si>
    <t>AXEL-1. General Spotter</t>
  </si>
  <si>
    <t>0.2
(тр)</t>
  </si>
  <si>
    <t>Пятновыводитель для экспресс-чистки ковров и обивки от бензина,  керосина, битума, клея, копоти, масел, жиров, пива, смолы, угля и пр. загрязнений.</t>
  </si>
  <si>
    <t>045-04</t>
  </si>
  <si>
    <t>AXEL-2. Coffee Remover</t>
  </si>
  <si>
    <t>0,4 кг</t>
  </si>
  <si>
    <t>Порошок-пятновыводитель для экспресс-чистки ковров и твёрдых поверхностей от кофе, чая, вина, губной помады, гуталина, кожного жира и пр. загрязнений.</t>
  </si>
  <si>
    <t>бел.порош.</t>
  </si>
  <si>
    <t>045-02</t>
  </si>
  <si>
    <t>046-1</t>
  </si>
  <si>
    <t>AXEL-3. Rust Remover</t>
  </si>
  <si>
    <t>Пятновыводитель для экспресс-чистки ковров и твёрдых поверхностей от ржавчины, крови и марганцовки. Изменяет интенсивность окраски стойких пятен.</t>
  </si>
  <si>
    <t>046-02</t>
  </si>
  <si>
    <t>047-1</t>
  </si>
  <si>
    <t>AXEL-4. Urine Remover</t>
  </si>
  <si>
    <t>Пятновыводитель для экспресс-чистки ковров и твёрдых поверхностей от мочи и рвотных масс. Устраняет их сильный запах.</t>
  </si>
  <si>
    <t>047-02</t>
  </si>
  <si>
    <t>105-02</t>
  </si>
  <si>
    <t>AXEL-5. Tannin Remover</t>
  </si>
  <si>
    <t>Порошок-пятновыводитель для экспресс-чистки ковров и твёрдых поверхностей от напитков, шоколада, ягод, помады, туши, зелени, копоти, крови и др. загрязнений.</t>
  </si>
  <si>
    <t>103-02</t>
  </si>
  <si>
    <t>AXEL-6. Oil &amp; Grease Remover</t>
  </si>
  <si>
    <t>Пятновыводитель для экспресс-чистки ковров и твёрдых поверхностей от масел, жиров, битума, гудрона, керосина, смолы, корректора и др. загрязнений.</t>
  </si>
  <si>
    <t>104-02</t>
  </si>
  <si>
    <t>AXEL-7. Paint Remover</t>
  </si>
  <si>
    <t>Пятновыводитель для экспресс-чистки ковров и твёрдых поверхностей от масляной, акриловой и пентафталевой краски, паркетного лака, масел и жиров.</t>
  </si>
  <si>
    <t>039-02</t>
  </si>
  <si>
    <t>AXEL-8. Protein Remover</t>
  </si>
  <si>
    <t>Пятновыводитель для экспресс-чистки ковров и твёрдых поверхностей от молока, кефира, йогурта, ряженки, мороженого, яиц, крови, плазмы, гноя и пр. загрязнений.</t>
  </si>
  <si>
    <t>361-04</t>
  </si>
  <si>
    <t>AXEL-9. Anti-gum</t>
  </si>
  <si>
    <t>0.4
(аеро)</t>
  </si>
  <si>
    <t>Аэрозольная заморозка жевательной резинки для её удаления с ковров и твёрдых поверхностей. Не оставляет пятен и разводов.</t>
  </si>
  <si>
    <t>092-025</t>
  </si>
  <si>
    <t>AXEL-10. Absorber</t>
  </si>
  <si>
    <t>0.25 кг</t>
  </si>
  <si>
    <t>Порошок-абсорбент для удаления влажных (увлажнённых) пятен и проливов с ковров и твёрдых поверхностей. Впитывает влагу в объёме до 75% от своей массы.</t>
  </si>
  <si>
    <t>027-05</t>
  </si>
  <si>
    <t>AXEL-11. Universal</t>
  </si>
  <si>
    <t>Гель-пятновыводитель для экспресс-чистки ковров и твёрдых поверхностей от жиров, масел, бензина, керосина, жевательной резинки, смол, чернил, клея и пр.</t>
  </si>
  <si>
    <t>291-05</t>
  </si>
  <si>
    <t>AXEL-12. Water-borne Stains Remover</t>
  </si>
  <si>
    <t>0,5
(тр)</t>
  </si>
  <si>
    <t xml:space="preserve">Универсальное средство для экспресс-чистки и удаления вручную водорастворимых пятен на различных поверхностях. </t>
  </si>
  <si>
    <t>068-05</t>
  </si>
  <si>
    <t>LEMONIKA</t>
  </si>
  <si>
    <t>0,5
(фт)</t>
  </si>
  <si>
    <t>Средство для экспресс-чистки и удаления вручную жевательной резинки на различных поверхностях. Флип-топ</t>
  </si>
  <si>
    <t>Белый</t>
  </si>
  <si>
    <t>Объем, л. (Масса, кг)</t>
  </si>
  <si>
    <t>609-20</t>
  </si>
  <si>
    <t>609-5</t>
  </si>
  <si>
    <t>587-5</t>
  </si>
  <si>
    <t>587-20</t>
  </si>
  <si>
    <t>763-5</t>
  </si>
  <si>
    <t>763-20</t>
  </si>
  <si>
    <t>MEDERA 130 - Conc 1:9</t>
  </si>
  <si>
    <t>MEDERA 130 - Conc 1:2</t>
  </si>
  <si>
    <t>МС(ПКО) готовый состав (AZACID 170)</t>
  </si>
  <si>
    <t>МС (ПКО) порошок (AZACID 180)</t>
  </si>
  <si>
    <t>1:2</t>
  </si>
  <si>
    <t>MEDERA 160 Anti-Frost -15</t>
  </si>
  <si>
    <t>MEDERA 170 Anti-Frost -10</t>
  </si>
  <si>
    <t>MEDERA 160 Anti-Frost -15 Powder</t>
  </si>
  <si>
    <t>697-1</t>
  </si>
  <si>
    <t>697-5</t>
  </si>
  <si>
    <t>697-20</t>
  </si>
  <si>
    <t>697-200</t>
  </si>
  <si>
    <t>697-1000</t>
  </si>
  <si>
    <t>698-1</t>
  </si>
  <si>
    <t>698-5</t>
  </si>
  <si>
    <t>698-20</t>
  </si>
  <si>
    <t>698-200</t>
  </si>
  <si>
    <t>698-1000</t>
  </si>
  <si>
    <t>699-5</t>
  </si>
  <si>
    <t>699-20M</t>
  </si>
  <si>
    <t>700-20</t>
  </si>
  <si>
    <t>MEDERA 150 Powder</t>
  </si>
  <si>
    <t>700-3</t>
  </si>
  <si>
    <t>Универсальный антисептик-антипирен I группы огнезащиты на срок до 7 лет в жидкой и порошковой формах.</t>
  </si>
  <si>
    <t>260-05</t>
  </si>
  <si>
    <t>260-5</t>
  </si>
  <si>
    <t>ICE KILLER Liquid</t>
  </si>
  <si>
    <r>
      <t xml:space="preserve">Противогололёдный порошковый реагент. Эффективно против наледи и снега в интервале t от 0 до -25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С. Обладает сильными бактерицидными свойствами, подавляет развитие микроорганизмов в системе ливневых стоков. Устраняет неприятные запахи.</t>
    </r>
  </si>
  <si>
    <t>40/160</t>
  </si>
  <si>
    <r>
      <t xml:space="preserve">Противогололёдный жидкий реагент. Эффективно против наледи в интервале t от 0 до -25 </t>
    </r>
    <r>
      <rPr>
        <vertAlign val="superscript"/>
        <sz val="10"/>
        <rFont val="Arial"/>
        <family val="2"/>
      </rPr>
      <t>о</t>
    </r>
    <r>
      <rPr>
        <sz val="10"/>
        <rFont val="Arial"/>
        <family val="2"/>
      </rPr>
      <t>С. Биоразлагаемо (более 95% за 14 дней). Не замерзает до -40 °С.</t>
    </r>
  </si>
  <si>
    <t>161-5</t>
  </si>
  <si>
    <t>SALT STONE</t>
  </si>
  <si>
    <t>Моющий концентрат против высолов на фасадах. Пенный концентрат (1:10). Эффективно против карбонатно-натриевых и сульфатно-натриевых высолов, водного камня, ржавчины, цемента, известки, строительных растворов, а также почвенных и атмосферных загрязнений</t>
  </si>
  <si>
    <t>744-5</t>
  </si>
  <si>
    <t>744-20</t>
  </si>
  <si>
    <t>744-200</t>
  </si>
  <si>
    <t>MEDERA 210 Plastifrost</t>
  </si>
  <si>
    <t>763-5П</t>
  </si>
  <si>
    <t>695-5П</t>
  </si>
  <si>
    <t>592-5</t>
  </si>
  <si>
    <t>592-5П</t>
  </si>
  <si>
    <r>
      <t xml:space="preserve">Грунтовое средство. Адгезионная пропитка. Поставляется в трёх вариациях: концентрат 1:9, концентрат 1:2 и готовый состав, и двух формах упаковки: твердая канистра и ПЭТ-тара. Продукция в ПЭТ-таре помечена символом "П" в артикуле. </t>
    </r>
    <r>
      <rPr>
        <b/>
        <sz val="18"/>
        <rFont val="Verdana"/>
        <family val="2"/>
      </rPr>
      <t>Паллетная позиция.</t>
    </r>
  </si>
  <si>
    <t>746-20</t>
  </si>
  <si>
    <t>747-5</t>
  </si>
  <si>
    <t>747-20</t>
  </si>
  <si>
    <t>747-200</t>
  </si>
  <si>
    <t>747-1000</t>
  </si>
  <si>
    <t>MEDERA 190 Frostop -25</t>
  </si>
  <si>
    <t>MEDERA 190 Frostop Powder   -25</t>
  </si>
  <si>
    <r>
      <rPr>
        <b/>
        <sz val="18"/>
        <rFont val="Verdana"/>
        <family val="2"/>
      </rPr>
      <t>Многофункциональная добавка</t>
    </r>
    <r>
      <rPr>
        <sz val="18"/>
        <rFont val="Verdana"/>
        <family val="2"/>
      </rPr>
      <t xml:space="preserve"> для бетонов и растворов  в жидкой и порошковой формах. Рекомендуется при производстве и укладке бетонов в условиях отрицательных температур не ниже </t>
    </r>
    <r>
      <rPr>
        <b/>
        <sz val="18"/>
        <rFont val="Verdana"/>
        <family val="2"/>
      </rPr>
      <t>-25 оС</t>
    </r>
    <r>
      <rPr>
        <sz val="18"/>
        <rFont val="Verdana"/>
        <family val="2"/>
      </rPr>
      <t xml:space="preserve">. </t>
    </r>
  </si>
  <si>
    <r>
      <rPr>
        <b/>
        <sz val="18"/>
        <rFont val="Verdana"/>
        <family val="2"/>
      </rPr>
      <t>Антиморозная добавка</t>
    </r>
    <r>
      <rPr>
        <sz val="18"/>
        <rFont val="Verdana"/>
        <family val="2"/>
      </rPr>
      <t xml:space="preserve"> для бетонов и растворов  в жидкой и порошковой формах. Рекомендуется при производстве и укладке бетонов в условиях отрицательных температур не ниже -</t>
    </r>
    <r>
      <rPr>
        <b/>
        <sz val="18"/>
        <rFont val="Verdana"/>
        <family val="2"/>
      </rPr>
      <t>15 оС.</t>
    </r>
    <r>
      <rPr>
        <sz val="18"/>
        <rFont val="Verdana"/>
        <family val="2"/>
      </rPr>
      <t xml:space="preserve"> </t>
    </r>
  </si>
  <si>
    <t>744-1</t>
  </si>
  <si>
    <t>744-1000</t>
  </si>
  <si>
    <r>
      <rPr>
        <b/>
        <sz val="18"/>
        <rFont val="Verdana"/>
        <family val="2"/>
      </rPr>
      <t>Добавка-пластификатор</t>
    </r>
    <r>
      <rPr>
        <sz val="18"/>
        <rFont val="Verdana"/>
        <family val="2"/>
      </rPr>
      <t xml:space="preserve"> с антиморозными свойствами для бетонов и растворов в жидкой и порошковой формах. Рекомендуется при производстве и укладке бетонов в условиях отрицательных температур не ниже </t>
    </r>
    <r>
      <rPr>
        <b/>
        <sz val="18"/>
        <rFont val="Verdana"/>
        <family val="2"/>
      </rPr>
      <t>-18 оС.</t>
    </r>
    <r>
      <rPr>
        <sz val="18"/>
        <rFont val="Verdana"/>
        <family val="2"/>
      </rPr>
      <t xml:space="preserve"> </t>
    </r>
  </si>
  <si>
    <r>
      <rPr>
        <b/>
        <sz val="18"/>
        <rFont val="Verdana"/>
        <family val="2"/>
      </rPr>
      <t>Пластификатор</t>
    </r>
    <r>
      <rPr>
        <sz val="18"/>
        <rFont val="Verdana"/>
        <family val="2"/>
      </rPr>
      <t xml:space="preserve"> </t>
    </r>
    <r>
      <rPr>
        <b/>
        <sz val="18"/>
        <rFont val="Verdana"/>
        <family val="2"/>
      </rPr>
      <t>с антиморозными свойствами</t>
    </r>
    <r>
      <rPr>
        <sz val="18"/>
        <rFont val="Verdana"/>
        <family val="2"/>
      </rPr>
      <t xml:space="preserve"> для бетонов и растворов. Рекомендуется при производстве и укладке бетонов в условиях отрицательных температур не ниже </t>
    </r>
    <r>
      <rPr>
        <b/>
        <sz val="18"/>
        <rFont val="Verdana"/>
        <family val="2"/>
      </rPr>
      <t>-10 оС</t>
    </r>
    <r>
      <rPr>
        <sz val="18"/>
        <rFont val="Verdana"/>
        <family val="2"/>
      </rPr>
      <t xml:space="preserve">. </t>
    </r>
  </si>
  <si>
    <t>707-5</t>
  </si>
  <si>
    <t>707-20</t>
  </si>
  <si>
    <t>707-65</t>
  </si>
  <si>
    <t>707-200</t>
  </si>
  <si>
    <t>707-1000</t>
  </si>
  <si>
    <t>MEDERA 200 - Cherry</t>
  </si>
  <si>
    <t>Антипирен (II группа огнезащиты) с антисептическими свойствами. Для наружных работ. Состав, готовый к применению. После нанесения поверхность становится вишнёвого цвета.</t>
  </si>
  <si>
    <t>746-5</t>
  </si>
  <si>
    <t>Ст-сть 1 литра гот. состава</t>
  </si>
  <si>
    <t>Цена  руб. с НДС</t>
  </si>
  <si>
    <t>765-02</t>
  </si>
  <si>
    <t>MEDERA 180</t>
  </si>
  <si>
    <t>Деревозащитное масло для банных полков.</t>
  </si>
  <si>
    <t>765-05</t>
  </si>
  <si>
    <t>765-1</t>
  </si>
  <si>
    <t>Цена, руб. с НДС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</si>
</sst>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7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8"/>
      <name val="Verdana"/>
      <family val="2"/>
    </font>
    <font>
      <b/>
      <sz val="16"/>
      <name val="Arial"/>
      <family val="2"/>
    </font>
    <font>
      <b/>
      <u val="single"/>
      <sz val="18"/>
      <name val="Arial"/>
      <family val="2"/>
    </font>
    <font>
      <sz val="16"/>
      <name val="Arial"/>
      <family val="2"/>
    </font>
    <font>
      <sz val="15"/>
      <name val="Arial"/>
      <family val="2"/>
    </font>
    <font>
      <sz val="15"/>
      <name val="Verdana"/>
      <family val="2"/>
    </font>
    <font>
      <b/>
      <sz val="15"/>
      <name val="Arial"/>
      <family val="2"/>
    </font>
    <font>
      <b/>
      <sz val="15"/>
      <name val="Verdana"/>
      <family val="2"/>
    </font>
    <font>
      <sz val="10"/>
      <name val="Arial Cyr"/>
      <family val="0"/>
    </font>
    <font>
      <sz val="12"/>
      <name val="Arial Unicode MS"/>
      <family val="2"/>
    </font>
    <font>
      <sz val="14"/>
      <name val="Arial Unicode MS"/>
      <family val="2"/>
    </font>
    <font>
      <sz val="10"/>
      <name val="Arial Unicode MS"/>
      <family val="2"/>
    </font>
    <font>
      <sz val="11"/>
      <name val="Arial Unicode MS"/>
      <family val="2"/>
    </font>
    <font>
      <vertAlign val="superscript"/>
      <sz val="12"/>
      <color indexed="9"/>
      <name val="Arial Unicode MS"/>
      <family val="2"/>
    </font>
    <font>
      <vertAlign val="superscript"/>
      <sz val="10"/>
      <name val="Arial Unicode MS"/>
      <family val="2"/>
    </font>
    <font>
      <b/>
      <sz val="11"/>
      <name val="Arial Cyr"/>
      <family val="0"/>
    </font>
    <font>
      <sz val="18"/>
      <name val="Verdana"/>
      <family val="2"/>
    </font>
    <font>
      <sz val="18"/>
      <name val="Arial"/>
      <family val="2"/>
    </font>
    <font>
      <sz val="14"/>
      <name val="Tahoma"/>
      <family val="2"/>
    </font>
    <font>
      <sz val="12"/>
      <name val="Tahoma"/>
      <family val="2"/>
    </font>
    <font>
      <sz val="18"/>
      <name val="Tahoma"/>
      <family val="2"/>
    </font>
    <font>
      <b/>
      <sz val="28"/>
      <name val="Arial"/>
      <family val="2"/>
    </font>
    <font>
      <b/>
      <sz val="10"/>
      <name val="Verdana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4"/>
      <name val="Arial"/>
      <family val="2"/>
    </font>
    <font>
      <sz val="2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Arial Unicode MS"/>
      <family val="2"/>
    </font>
    <font>
      <b/>
      <sz val="18"/>
      <color indexed="8"/>
      <name val="Arial"/>
      <family val="2"/>
    </font>
    <font>
      <sz val="10"/>
      <color indexed="9"/>
      <name val="Arial Unicode MS"/>
      <family val="2"/>
    </font>
    <font>
      <sz val="10"/>
      <color indexed="10"/>
      <name val="Arial Unicode MS"/>
      <family val="2"/>
    </font>
    <font>
      <b/>
      <sz val="18"/>
      <color indexed="8"/>
      <name val="Verdana"/>
      <family val="2"/>
    </font>
    <font>
      <sz val="20"/>
      <color indexed="9"/>
      <name val="Tahoma"/>
      <family val="2"/>
    </font>
    <font>
      <sz val="12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Arial Unicode MS"/>
      <family val="2"/>
    </font>
    <font>
      <b/>
      <sz val="18"/>
      <color theme="1"/>
      <name val="Arial"/>
      <family val="2"/>
    </font>
    <font>
      <sz val="10"/>
      <color theme="0"/>
      <name val="Arial Unicode MS"/>
      <family val="2"/>
    </font>
    <font>
      <b/>
      <sz val="18"/>
      <color theme="1"/>
      <name val="Verdana"/>
      <family val="2"/>
    </font>
    <font>
      <sz val="20"/>
      <color theme="0"/>
      <name val="Tahoma"/>
      <family val="2"/>
    </font>
    <font>
      <sz val="12"/>
      <color theme="0"/>
      <name val="Tahoma"/>
      <family val="2"/>
    </font>
    <font>
      <sz val="10"/>
      <color rgb="FFFF0000"/>
      <name val="Arial Unicode MS"/>
      <family val="2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3333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D0836E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86C9EA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-0.49996998906135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11" fillId="0" borderId="0">
      <alignment/>
      <protection/>
    </xf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1" fillId="0" borderId="0">
      <alignment/>
      <protection/>
    </xf>
    <xf numFmtId="0" fontId="18" fillId="0" borderId="0">
      <alignment horizontal="left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356">
    <xf numFmtId="0" fontId="0" fillId="0" borderId="0" xfId="0" applyAlignment="1">
      <alignment/>
    </xf>
    <xf numFmtId="49" fontId="3" fillId="33" borderId="10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 shrinkToFit="1"/>
    </xf>
    <xf numFmtId="0" fontId="2" fillId="34" borderId="10" xfId="0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5" borderId="11" xfId="0" applyFont="1" applyFill="1" applyBorder="1" applyAlignment="1">
      <alignment horizontal="center" vertical="center" wrapText="1" shrinkToFit="1"/>
    </xf>
    <xf numFmtId="0" fontId="9" fillId="33" borderId="10" xfId="0" applyFont="1" applyFill="1" applyBorder="1" applyAlignment="1">
      <alignment horizontal="center" vertical="center" wrapText="1" shrinkToFit="1"/>
    </xf>
    <xf numFmtId="0" fontId="14" fillId="0" borderId="0" xfId="53" applyFont="1" applyAlignment="1">
      <alignment horizontal="center" vertical="center" wrapText="1"/>
      <protection/>
    </xf>
    <xf numFmtId="0" fontId="13" fillId="0" borderId="0" xfId="53" applyFont="1" applyAlignment="1">
      <alignment wrapText="1"/>
      <protection/>
    </xf>
    <xf numFmtId="0" fontId="70" fillId="36" borderId="12" xfId="53" applyFont="1" applyFill="1" applyBorder="1" applyAlignment="1">
      <alignment horizontal="center" vertical="center" wrapText="1"/>
      <protection/>
    </xf>
    <xf numFmtId="0" fontId="13" fillId="37" borderId="0" xfId="53" applyFont="1" applyFill="1" applyBorder="1" applyAlignment="1">
      <alignment wrapText="1"/>
      <protection/>
    </xf>
    <xf numFmtId="0" fontId="13" fillId="37" borderId="0" xfId="53" applyFont="1" applyFill="1" applyAlignment="1">
      <alignment wrapText="1"/>
      <protection/>
    </xf>
    <xf numFmtId="0" fontId="13" fillId="0" borderId="0" xfId="53" applyFont="1" applyAlignment="1">
      <alignment horizontal="left" vertical="center" wrapText="1"/>
      <protection/>
    </xf>
    <xf numFmtId="49" fontId="13" fillId="0" borderId="0" xfId="53" applyNumberFormat="1" applyFont="1" applyAlignment="1">
      <alignment horizontal="left" vertical="center" wrapText="1"/>
      <protection/>
    </xf>
    <xf numFmtId="0" fontId="15" fillId="0" borderId="0" xfId="53" applyFont="1" applyAlignment="1">
      <alignment horizontal="left" vertical="center" wrapText="1"/>
      <protection/>
    </xf>
    <xf numFmtId="0" fontId="13" fillId="0" borderId="0" xfId="53" applyFont="1" applyAlignment="1">
      <alignment horizontal="center" vertical="center" wrapText="1"/>
      <protection/>
    </xf>
    <xf numFmtId="0" fontId="5" fillId="33" borderId="11" xfId="0" applyFont="1" applyFill="1" applyBorder="1" applyAlignment="1">
      <alignment horizontal="center" vertical="center" wrapText="1" shrinkToFit="1"/>
    </xf>
    <xf numFmtId="0" fontId="5" fillId="33" borderId="13" xfId="0" applyFont="1" applyFill="1" applyBorder="1" applyAlignment="1">
      <alignment horizontal="center" vertical="center" wrapText="1" shrinkToFit="1"/>
    </xf>
    <xf numFmtId="0" fontId="5" fillId="33" borderId="10" xfId="0" applyFont="1" applyFill="1" applyBorder="1" applyAlignment="1">
      <alignment horizontal="center" vertical="center" wrapText="1" shrinkToFit="1"/>
    </xf>
    <xf numFmtId="0" fontId="71" fillId="33" borderId="10" xfId="0" applyFont="1" applyFill="1" applyBorder="1" applyAlignment="1">
      <alignment horizontal="center" vertical="center" wrapText="1" shrinkToFit="1"/>
    </xf>
    <xf numFmtId="0" fontId="2" fillId="33" borderId="11" xfId="0" applyFont="1" applyFill="1" applyBorder="1" applyAlignment="1">
      <alignment horizontal="center" vertical="center" wrapText="1" shrinkToFit="1"/>
    </xf>
    <xf numFmtId="0" fontId="19" fillId="33" borderId="11" xfId="0" applyFont="1" applyFill="1" applyBorder="1" applyAlignment="1">
      <alignment horizontal="center" vertical="center" wrapText="1" shrinkToFit="1"/>
    </xf>
    <xf numFmtId="1" fontId="2" fillId="33" borderId="0" xfId="60" applyNumberFormat="1" applyFont="1" applyFill="1" applyBorder="1" applyAlignment="1">
      <alignment horizontal="center" vertical="center" wrapText="1" shrinkToFit="1"/>
      <protection/>
    </xf>
    <xf numFmtId="0" fontId="6" fillId="0" borderId="0" xfId="0" applyFont="1" applyFill="1" applyBorder="1" applyAlignment="1">
      <alignment/>
    </xf>
    <xf numFmtId="2" fontId="2" fillId="33" borderId="10" xfId="60" applyNumberFormat="1" applyFont="1" applyFill="1" applyBorder="1" applyAlignment="1">
      <alignment horizontal="center" vertical="center" wrapText="1" shrinkToFit="1"/>
      <protection/>
    </xf>
    <xf numFmtId="20" fontId="10" fillId="37" borderId="11" xfId="0" applyNumberFormat="1" applyFont="1" applyFill="1" applyBorder="1" applyAlignment="1">
      <alignment horizontal="center" vertical="center" textRotation="90" wrapText="1" shrinkToFit="1"/>
    </xf>
    <xf numFmtId="0" fontId="5" fillId="33" borderId="11" xfId="0" applyFont="1" applyFill="1" applyBorder="1" applyAlignment="1">
      <alignment horizontal="center" vertical="center" wrapText="1" shrinkToFit="1"/>
    </xf>
    <xf numFmtId="0" fontId="5" fillId="33" borderId="11" xfId="0" applyFont="1" applyFill="1" applyBorder="1" applyAlignment="1">
      <alignment horizontal="center" vertical="center" wrapText="1" shrinkToFit="1"/>
    </xf>
    <xf numFmtId="0" fontId="70" fillId="0" borderId="0" xfId="53" applyFont="1" applyAlignment="1">
      <alignment wrapText="1"/>
      <protection/>
    </xf>
    <xf numFmtId="0" fontId="13" fillId="0" borderId="0" xfId="53" applyFont="1" applyFill="1" applyAlignment="1">
      <alignment wrapText="1"/>
      <protection/>
    </xf>
    <xf numFmtId="49" fontId="14" fillId="7" borderId="10" xfId="0" applyNumberFormat="1" applyFont="1" applyFill="1" applyBorder="1" applyAlignment="1">
      <alignment horizontal="left" vertical="center" wrapText="1"/>
    </xf>
    <xf numFmtId="0" fontId="12" fillId="7" borderId="10" xfId="0" applyFont="1" applyFill="1" applyBorder="1" applyAlignment="1">
      <alignment vertical="center"/>
    </xf>
    <xf numFmtId="0" fontId="14" fillId="7" borderId="10" xfId="0" applyFont="1" applyFill="1" applyBorder="1" applyAlignment="1">
      <alignment horizontal="center" vertical="center" wrapText="1"/>
    </xf>
    <xf numFmtId="0" fontId="14" fillId="7" borderId="10" xfId="0" applyFont="1" applyFill="1" applyBorder="1" applyAlignment="1">
      <alignment vertical="center" wrapText="1"/>
    </xf>
    <xf numFmtId="0" fontId="14" fillId="38" borderId="10" xfId="0" applyFont="1" applyFill="1" applyBorder="1" applyAlignment="1">
      <alignment horizontal="center" vertical="center" wrapText="1"/>
    </xf>
    <xf numFmtId="0" fontId="14" fillId="39" borderId="10" xfId="0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vertical="center"/>
    </xf>
    <xf numFmtId="0" fontId="14" fillId="37" borderId="10" xfId="0" applyFont="1" applyFill="1" applyBorder="1" applyAlignment="1">
      <alignment horizontal="center" vertical="center" wrapText="1"/>
    </xf>
    <xf numFmtId="0" fontId="14" fillId="37" borderId="10" xfId="0" applyFont="1" applyFill="1" applyBorder="1" applyAlignment="1">
      <alignment vertical="center" wrapText="1"/>
    </xf>
    <xf numFmtId="0" fontId="14" fillId="7" borderId="10" xfId="0" applyNumberFormat="1" applyFont="1" applyFill="1" applyBorder="1" applyAlignment="1">
      <alignment horizontal="left" vertical="center" wrapText="1"/>
    </xf>
    <xf numFmtId="0" fontId="14" fillId="0" borderId="10" xfId="0" applyNumberFormat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2" fillId="37" borderId="10" xfId="0" applyFont="1" applyFill="1" applyBorder="1" applyAlignment="1">
      <alignment vertical="center"/>
    </xf>
    <xf numFmtId="0" fontId="12" fillId="7" borderId="10" xfId="0" applyFont="1" applyFill="1" applyBorder="1" applyAlignment="1">
      <alignment horizontal="left" vertical="center"/>
    </xf>
    <xf numFmtId="0" fontId="14" fillId="7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vertical="center"/>
    </xf>
    <xf numFmtId="0" fontId="14" fillId="7" borderId="10" xfId="0" applyFont="1" applyFill="1" applyBorder="1" applyAlignment="1" applyProtection="1">
      <alignment horizontal="left" vertical="center" wrapText="1"/>
      <protection/>
    </xf>
    <xf numFmtId="49" fontId="14" fillId="0" borderId="10" xfId="53" applyNumberFormat="1" applyFont="1" applyFill="1" applyBorder="1" applyAlignment="1">
      <alignment horizontal="left" vertical="center" wrapText="1"/>
      <protection/>
    </xf>
    <xf numFmtId="0" fontId="12" fillId="0" borderId="10" xfId="53" applyFont="1" applyFill="1" applyBorder="1" applyAlignment="1">
      <alignment vertical="center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left" vertical="center" wrapText="1"/>
      <protection/>
    </xf>
    <xf numFmtId="49" fontId="14" fillId="38" borderId="10" xfId="53" applyNumberFormat="1" applyFont="1" applyFill="1" applyBorder="1" applyAlignment="1">
      <alignment horizontal="left" vertical="center" wrapText="1"/>
      <protection/>
    </xf>
    <xf numFmtId="0" fontId="12" fillId="38" borderId="10" xfId="53" applyFont="1" applyFill="1" applyBorder="1" applyAlignment="1">
      <alignment vertical="center"/>
      <protection/>
    </xf>
    <xf numFmtId="0" fontId="14" fillId="38" borderId="10" xfId="53" applyFont="1" applyFill="1" applyBorder="1" applyAlignment="1">
      <alignment horizontal="center" vertical="center" wrapText="1"/>
      <protection/>
    </xf>
    <xf numFmtId="0" fontId="14" fillId="38" borderId="10" xfId="53" applyFont="1" applyFill="1" applyBorder="1" applyAlignment="1">
      <alignment horizontal="left" vertical="center" wrapText="1"/>
      <protection/>
    </xf>
    <xf numFmtId="49" fontId="70" fillId="36" borderId="14" xfId="53" applyNumberFormat="1" applyFont="1" applyFill="1" applyBorder="1" applyAlignment="1">
      <alignment horizontal="left" vertical="center" wrapText="1"/>
      <protection/>
    </xf>
    <xf numFmtId="0" fontId="70" fillId="36" borderId="15" xfId="53" applyFont="1" applyFill="1" applyBorder="1" applyAlignment="1">
      <alignment horizontal="center" vertical="center" wrapText="1"/>
      <protection/>
    </xf>
    <xf numFmtId="0" fontId="70" fillId="36" borderId="0" xfId="53" applyFont="1" applyFill="1" applyBorder="1" applyAlignment="1">
      <alignment horizontal="center" vertical="center" wrapText="1"/>
      <protection/>
    </xf>
    <xf numFmtId="0" fontId="70" fillId="36" borderId="16" xfId="53" applyFont="1" applyFill="1" applyBorder="1" applyAlignment="1">
      <alignment horizontal="center" vertical="center" wrapText="1"/>
      <protection/>
    </xf>
    <xf numFmtId="0" fontId="14" fillId="40" borderId="10" xfId="53" applyFont="1" applyFill="1" applyBorder="1" applyAlignment="1">
      <alignment horizontal="center" vertical="center" wrapText="1"/>
      <protection/>
    </xf>
    <xf numFmtId="0" fontId="12" fillId="0" borderId="10" xfId="53" applyFont="1" applyBorder="1" applyAlignment="1">
      <alignment vertical="center"/>
      <protection/>
    </xf>
    <xf numFmtId="49" fontId="14" fillId="0" borderId="10" xfId="53" applyNumberFormat="1" applyFont="1" applyBorder="1" applyAlignment="1">
      <alignment horizontal="left" vertical="center" wrapText="1"/>
      <protection/>
    </xf>
    <xf numFmtId="0" fontId="14" fillId="37" borderId="10" xfId="53" applyFont="1" applyFill="1" applyBorder="1" applyAlignment="1">
      <alignment horizontal="center" vertical="center" wrapText="1"/>
      <protection/>
    </xf>
    <xf numFmtId="0" fontId="14" fillId="0" borderId="10" xfId="53" applyFont="1" applyBorder="1" applyAlignment="1">
      <alignment vertical="center" wrapText="1"/>
      <protection/>
    </xf>
    <xf numFmtId="0" fontId="72" fillId="41" borderId="10" xfId="53" applyFont="1" applyFill="1" applyBorder="1" applyAlignment="1">
      <alignment horizontal="center" vertical="center" wrapText="1"/>
      <protection/>
    </xf>
    <xf numFmtId="0" fontId="14" fillId="42" borderId="10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left" vertical="center"/>
      <protection/>
    </xf>
    <xf numFmtId="0" fontId="14" fillId="0" borderId="10" xfId="53" applyFont="1" applyFill="1" applyBorder="1" applyAlignment="1">
      <alignment vertical="center" wrapText="1"/>
      <protection/>
    </xf>
    <xf numFmtId="0" fontId="14" fillId="0" borderId="10" xfId="53" applyNumberFormat="1" applyFont="1" applyFill="1" applyBorder="1" applyAlignment="1">
      <alignment horizontal="center" vertical="center" wrapText="1"/>
      <protection/>
    </xf>
    <xf numFmtId="0" fontId="14" fillId="43" borderId="10" xfId="53" applyFont="1" applyFill="1" applyBorder="1" applyAlignment="1">
      <alignment horizontal="center" vertical="center" wrapText="1"/>
      <protection/>
    </xf>
    <xf numFmtId="49" fontId="14" fillId="8" borderId="10" xfId="53" applyNumberFormat="1" applyFont="1" applyFill="1" applyBorder="1" applyAlignment="1">
      <alignment horizontal="left" vertical="center" wrapText="1"/>
      <protection/>
    </xf>
    <xf numFmtId="0" fontId="12" fillId="8" borderId="10" xfId="53" applyFont="1" applyFill="1" applyBorder="1" applyAlignment="1">
      <alignment horizontal="left" vertical="center"/>
      <protection/>
    </xf>
    <xf numFmtId="0" fontId="14" fillId="8" borderId="10" xfId="53" applyFont="1" applyFill="1" applyBorder="1" applyAlignment="1">
      <alignment horizontal="center" vertical="center" wrapText="1"/>
      <protection/>
    </xf>
    <xf numFmtId="0" fontId="14" fillId="8" borderId="10" xfId="53" applyFont="1" applyFill="1" applyBorder="1" applyAlignment="1">
      <alignment vertical="center" wrapText="1"/>
      <protection/>
    </xf>
    <xf numFmtId="1" fontId="14" fillId="8" borderId="10" xfId="53" applyNumberFormat="1" applyFont="1" applyFill="1" applyBorder="1" applyAlignment="1">
      <alignment horizontal="center" vertical="center" wrapText="1"/>
      <protection/>
    </xf>
    <xf numFmtId="0" fontId="14" fillId="39" borderId="10" xfId="53" applyFont="1" applyFill="1" applyBorder="1" applyAlignment="1">
      <alignment horizontal="center" vertical="center" wrapText="1"/>
      <protection/>
    </xf>
    <xf numFmtId="0" fontId="12" fillId="8" borderId="10" xfId="53" applyFont="1" applyFill="1" applyBorder="1" applyAlignment="1">
      <alignment vertical="center"/>
      <protection/>
    </xf>
    <xf numFmtId="0" fontId="72" fillId="44" borderId="10" xfId="53" applyFont="1" applyFill="1" applyBorder="1" applyAlignment="1">
      <alignment horizontal="center" vertical="center" wrapText="1"/>
      <protection/>
    </xf>
    <xf numFmtId="0" fontId="14" fillId="38" borderId="10" xfId="53" applyFont="1" applyFill="1" applyBorder="1" applyAlignment="1">
      <alignment vertical="center" wrapText="1"/>
      <protection/>
    </xf>
    <xf numFmtId="0" fontId="14" fillId="35" borderId="10" xfId="53" applyFont="1" applyFill="1" applyBorder="1" applyAlignment="1">
      <alignment horizontal="center" vertical="center" wrapText="1"/>
      <protection/>
    </xf>
    <xf numFmtId="0" fontId="72" fillId="45" borderId="10" xfId="53" applyFont="1" applyFill="1" applyBorder="1" applyAlignment="1">
      <alignment horizontal="center" vertical="center" wrapText="1"/>
      <protection/>
    </xf>
    <xf numFmtId="0" fontId="14" fillId="37" borderId="10" xfId="53" applyFont="1" applyFill="1" applyBorder="1" applyAlignment="1">
      <alignment vertical="center" wrapText="1"/>
      <protection/>
    </xf>
    <xf numFmtId="0" fontId="12" fillId="38" borderId="10" xfId="53" applyFont="1" applyFill="1" applyBorder="1" applyAlignment="1">
      <alignment horizontal="left" vertical="center"/>
      <protection/>
    </xf>
    <xf numFmtId="49" fontId="14" fillId="38" borderId="10" xfId="53" applyNumberFormat="1" applyFont="1" applyFill="1" applyBorder="1" applyAlignment="1">
      <alignment horizontal="center" vertical="center" wrapText="1"/>
      <protection/>
    </xf>
    <xf numFmtId="0" fontId="14" fillId="38" borderId="10" xfId="53" applyNumberFormat="1" applyFont="1" applyFill="1" applyBorder="1" applyAlignment="1">
      <alignment horizontal="center" vertical="center" wrapText="1"/>
      <protection/>
    </xf>
    <xf numFmtId="0" fontId="72" fillId="46" borderId="10" xfId="53" applyFont="1" applyFill="1" applyBorder="1" applyAlignment="1">
      <alignment horizontal="center" vertical="center" wrapText="1"/>
      <protection/>
    </xf>
    <xf numFmtId="0" fontId="72" fillId="47" borderId="10" xfId="53" applyFont="1" applyFill="1" applyBorder="1" applyAlignment="1">
      <alignment horizontal="center" vertical="center" wrapText="1"/>
      <protection/>
    </xf>
    <xf numFmtId="0" fontId="14" fillId="37" borderId="10" xfId="53" applyFont="1" applyFill="1" applyBorder="1" applyAlignment="1">
      <alignment horizontal="left" vertical="center" wrapText="1"/>
      <protection/>
    </xf>
    <xf numFmtId="0" fontId="14" fillId="8" borderId="10" xfId="53" applyFont="1" applyFill="1" applyBorder="1" applyAlignment="1">
      <alignment horizontal="left" vertical="center" wrapText="1"/>
      <protection/>
    </xf>
    <xf numFmtId="0" fontId="12" fillId="8" borderId="10" xfId="53" applyFont="1" applyFill="1" applyBorder="1" applyAlignment="1">
      <alignment horizontal="left" vertical="center" wrapText="1"/>
      <protection/>
    </xf>
    <xf numFmtId="0" fontId="12" fillId="38" borderId="10" xfId="53" applyFont="1" applyFill="1" applyBorder="1" applyAlignment="1">
      <alignment horizontal="left" vertical="center" wrapText="1"/>
      <protection/>
    </xf>
    <xf numFmtId="0" fontId="14" fillId="48" borderId="10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left" vertical="center" wrapText="1"/>
      <protection/>
    </xf>
    <xf numFmtId="0" fontId="12" fillId="38" borderId="10" xfId="53" applyFont="1" applyFill="1" applyBorder="1" applyAlignment="1" quotePrefix="1">
      <alignment vertical="center"/>
      <protection/>
    </xf>
    <xf numFmtId="0" fontId="14" fillId="0" borderId="10" xfId="53" applyNumberFormat="1" applyFont="1" applyFill="1" applyBorder="1" applyAlignment="1">
      <alignment horizontal="left" vertical="center" wrapText="1"/>
      <protection/>
    </xf>
    <xf numFmtId="0" fontId="14" fillId="8" borderId="10" xfId="53" applyNumberFormat="1" applyFont="1" applyFill="1" applyBorder="1" applyAlignment="1">
      <alignment horizontal="left" vertical="center" wrapText="1"/>
      <protection/>
    </xf>
    <xf numFmtId="0" fontId="12" fillId="37" borderId="10" xfId="53" applyFont="1" applyFill="1" applyBorder="1" applyAlignment="1">
      <alignment vertical="center"/>
      <protection/>
    </xf>
    <xf numFmtId="0" fontId="14" fillId="5" borderId="10" xfId="53" applyFont="1" applyFill="1" applyBorder="1" applyAlignment="1">
      <alignment horizontal="center" vertical="center" wrapText="1"/>
      <protection/>
    </xf>
    <xf numFmtId="49" fontId="14" fillId="37" borderId="10" xfId="53" applyNumberFormat="1" applyFont="1" applyFill="1" applyBorder="1" applyAlignment="1">
      <alignment horizontal="left" vertical="center" wrapText="1"/>
      <protection/>
    </xf>
    <xf numFmtId="0" fontId="14" fillId="49" borderId="10" xfId="53" applyFont="1" applyFill="1" applyBorder="1" applyAlignment="1">
      <alignment horizontal="center" vertical="center" wrapText="1"/>
      <protection/>
    </xf>
    <xf numFmtId="0" fontId="12" fillId="0" borderId="10" xfId="53" applyFont="1" applyBorder="1" applyAlignment="1">
      <alignment horizontal="left" vertical="center"/>
      <protection/>
    </xf>
    <xf numFmtId="0" fontId="72" fillId="50" borderId="10" xfId="53" applyFont="1" applyFill="1" applyBorder="1" applyAlignment="1">
      <alignment horizontal="center" vertical="center" wrapText="1"/>
      <protection/>
    </xf>
    <xf numFmtId="0" fontId="14" fillId="38" borderId="10" xfId="53" applyNumberFormat="1" applyFont="1" applyFill="1" applyBorder="1" applyAlignment="1">
      <alignment horizontal="left" vertical="center" wrapText="1"/>
      <protection/>
    </xf>
    <xf numFmtId="0" fontId="12" fillId="38" borderId="10" xfId="53" applyNumberFormat="1" applyFont="1" applyFill="1" applyBorder="1" applyAlignment="1">
      <alignment horizontal="left" vertical="center" wrapText="1"/>
      <protection/>
    </xf>
    <xf numFmtId="0" fontId="14" fillId="51" borderId="10" xfId="53" applyFont="1" applyFill="1" applyBorder="1" applyAlignment="1">
      <alignment horizontal="center" vertical="center" wrapText="1"/>
      <protection/>
    </xf>
    <xf numFmtId="0" fontId="14" fillId="52" borderId="10" xfId="53" applyFont="1" applyFill="1" applyBorder="1" applyAlignment="1">
      <alignment horizontal="center" vertical="center" wrapText="1"/>
      <protection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4" fillId="37" borderId="10" xfId="0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5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 shrinkToFit="1"/>
    </xf>
    <xf numFmtId="0" fontId="9" fillId="37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2" fontId="2" fillId="37" borderId="10" xfId="60" applyNumberFormat="1" applyFont="1" applyFill="1" applyBorder="1" applyAlignment="1">
      <alignment horizontal="center" vertical="center" wrapText="1" shrinkToFit="1"/>
      <protection/>
    </xf>
    <xf numFmtId="0" fontId="71" fillId="37" borderId="10" xfId="0" applyFont="1" applyFill="1" applyBorder="1" applyAlignment="1">
      <alignment horizontal="center" vertical="center" wrapText="1" shrinkToFit="1"/>
    </xf>
    <xf numFmtId="0" fontId="5" fillId="37" borderId="10" xfId="0" applyFont="1" applyFill="1" applyBorder="1" applyAlignment="1">
      <alignment horizontal="center" vertical="center" wrapText="1" shrinkToFit="1"/>
    </xf>
    <xf numFmtId="0" fontId="12" fillId="37" borderId="17" xfId="53" applyFont="1" applyFill="1" applyBorder="1" applyAlignment="1">
      <alignment vertical="center"/>
      <protection/>
    </xf>
    <xf numFmtId="0" fontId="14" fillId="37" borderId="17" xfId="53" applyFont="1" applyFill="1" applyBorder="1" applyAlignment="1">
      <alignment horizontal="center" vertical="center" wrapText="1"/>
      <protection/>
    </xf>
    <xf numFmtId="49" fontId="0" fillId="37" borderId="10" xfId="0" applyNumberFormat="1" applyFont="1" applyFill="1" applyBorder="1" applyAlignment="1">
      <alignment horizontal="left" vertical="center" wrapText="1"/>
    </xf>
    <xf numFmtId="49" fontId="26" fillId="37" borderId="10" xfId="0" applyNumberFormat="1" applyFont="1" applyFill="1" applyBorder="1" applyAlignment="1">
      <alignment horizontal="left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0" fillId="37" borderId="10" xfId="0" applyNumberFormat="1" applyFont="1" applyFill="1" applyBorder="1" applyAlignment="1">
      <alignment horizontal="left" vertical="center" wrapText="1"/>
    </xf>
    <xf numFmtId="49" fontId="0" fillId="38" borderId="10" xfId="0" applyNumberFormat="1" applyFont="1" applyFill="1" applyBorder="1" applyAlignment="1">
      <alignment horizontal="left" vertical="center" wrapText="1"/>
    </xf>
    <xf numFmtId="49" fontId="26" fillId="38" borderId="10" xfId="0" applyNumberFormat="1" applyFont="1" applyFill="1" applyBorder="1" applyAlignment="1">
      <alignment horizontal="left" vertical="center" wrapText="1"/>
    </xf>
    <xf numFmtId="0" fontId="0" fillId="38" borderId="10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left" vertical="center" wrapText="1"/>
    </xf>
    <xf numFmtId="0" fontId="0" fillId="37" borderId="10" xfId="0" applyFont="1" applyFill="1" applyBorder="1" applyAlignment="1">
      <alignment vertical="center" wrapText="1"/>
    </xf>
    <xf numFmtId="0" fontId="0" fillId="37" borderId="17" xfId="0" applyFont="1" applyFill="1" applyBorder="1" applyAlignment="1">
      <alignment horizontal="center" vertical="center" wrapText="1"/>
    </xf>
    <xf numFmtId="0" fontId="0" fillId="37" borderId="0" xfId="0" applyFill="1" applyAlignment="1">
      <alignment/>
    </xf>
    <xf numFmtId="1" fontId="2" fillId="37" borderId="0" xfId="60" applyNumberFormat="1" applyFont="1" applyFill="1" applyBorder="1" applyAlignment="1">
      <alignment horizontal="center" vertical="center" wrapText="1" shrinkToFit="1"/>
      <protection/>
    </xf>
    <xf numFmtId="0" fontId="6" fillId="37" borderId="0" xfId="0" applyFont="1" applyFill="1" applyAlignment="1">
      <alignment/>
    </xf>
    <xf numFmtId="0" fontId="6" fillId="37" borderId="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wrapText="1" shrinkToFit="1"/>
    </xf>
    <xf numFmtId="0" fontId="19" fillId="33" borderId="10" xfId="0" applyFont="1" applyFill="1" applyBorder="1" applyAlignment="1">
      <alignment horizontal="center" vertical="center" wrapText="1" shrinkToFit="1"/>
    </xf>
    <xf numFmtId="20" fontId="10" fillId="37" borderId="10" xfId="0" applyNumberFormat="1" applyFont="1" applyFill="1" applyBorder="1" applyAlignment="1">
      <alignment horizontal="center" vertical="center" textRotation="90" wrapText="1" shrinkToFit="1"/>
    </xf>
    <xf numFmtId="0" fontId="5" fillId="37" borderId="10" xfId="0" applyFont="1" applyFill="1" applyBorder="1" applyAlignment="1">
      <alignment horizontal="center" vertical="center" wrapText="1" shrinkToFit="1"/>
    </xf>
    <xf numFmtId="0" fontId="19" fillId="37" borderId="10" xfId="0" applyFont="1" applyFill="1" applyBorder="1" applyAlignment="1">
      <alignment horizontal="center" vertical="center" wrapText="1"/>
    </xf>
    <xf numFmtId="20" fontId="4" fillId="37" borderId="10" xfId="0" applyNumberFormat="1" applyFont="1" applyFill="1" applyBorder="1" applyAlignment="1">
      <alignment horizontal="center" vertical="center" wrapText="1" shrinkToFit="1"/>
    </xf>
    <xf numFmtId="0" fontId="5" fillId="37" borderId="11" xfId="0" applyFont="1" applyFill="1" applyBorder="1" applyAlignment="1">
      <alignment horizontal="center" vertical="center" wrapText="1" shrinkToFit="1"/>
    </xf>
    <xf numFmtId="20" fontId="10" fillId="37" borderId="11" xfId="0" applyNumberFormat="1" applyFont="1" applyFill="1" applyBorder="1" applyAlignment="1">
      <alignment horizontal="center" vertical="center" textRotation="90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wrapText="1" shrinkToFit="1"/>
    </xf>
    <xf numFmtId="0" fontId="19" fillId="37" borderId="11" xfId="0" applyFont="1" applyFill="1" applyBorder="1" applyAlignment="1">
      <alignment horizontal="center" vertical="center" wrapText="1" shrinkToFit="1"/>
    </xf>
    <xf numFmtId="9" fontId="0" fillId="0" borderId="0" xfId="0" applyNumberFormat="1" applyAlignment="1">
      <alignment/>
    </xf>
    <xf numFmtId="0" fontId="28" fillId="0" borderId="0" xfId="0" applyFont="1" applyAlignment="1">
      <alignment/>
    </xf>
    <xf numFmtId="0" fontId="9" fillId="37" borderId="10" xfId="0" applyFont="1" applyFill="1" applyBorder="1" applyAlignment="1" applyProtection="1">
      <alignment horizontal="center" vertical="center" wrapText="1" shrinkToFit="1"/>
      <protection hidden="1"/>
    </xf>
    <xf numFmtId="0" fontId="2" fillId="37" borderId="10" xfId="0" applyFont="1" applyFill="1" applyBorder="1" applyAlignment="1" applyProtection="1">
      <alignment horizontal="center" vertical="center" wrapText="1" shrinkToFit="1"/>
      <protection hidden="1"/>
    </xf>
    <xf numFmtId="2" fontId="2" fillId="37" borderId="10" xfId="60" applyNumberFormat="1" applyFont="1" applyFill="1" applyBorder="1" applyAlignment="1" applyProtection="1">
      <alignment horizontal="center" vertical="center" wrapText="1" shrinkToFit="1"/>
      <protection hidden="1"/>
    </xf>
    <xf numFmtId="1" fontId="2" fillId="37" borderId="18" xfId="60" applyNumberFormat="1" applyFont="1" applyFill="1" applyBorder="1" applyAlignment="1" applyProtection="1">
      <alignment horizontal="center" vertical="center" wrapText="1" shrinkToFit="1"/>
      <protection hidden="1" locked="0"/>
    </xf>
    <xf numFmtId="1" fontId="2" fillId="37" borderId="19" xfId="60" applyNumberFormat="1" applyFont="1" applyFill="1" applyBorder="1" applyAlignment="1">
      <alignment horizontal="center" vertical="center" wrapText="1" shrinkToFit="1"/>
      <protection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29" fillId="0" borderId="10" xfId="0" applyFont="1" applyBorder="1" applyAlignment="1">
      <alignment/>
    </xf>
    <xf numFmtId="1" fontId="2" fillId="33" borderId="19" xfId="60" applyNumberFormat="1" applyFont="1" applyFill="1" applyBorder="1" applyAlignment="1">
      <alignment horizontal="center" vertical="center" wrapText="1" shrinkToFit="1"/>
      <protection/>
    </xf>
    <xf numFmtId="0" fontId="0" fillId="0" borderId="10" xfId="0" applyBorder="1" applyAlignment="1">
      <alignment/>
    </xf>
    <xf numFmtId="0" fontId="14" fillId="37" borderId="10" xfId="53" applyFont="1" applyFill="1" applyBorder="1" applyAlignment="1">
      <alignment wrapText="1"/>
      <protection/>
    </xf>
    <xf numFmtId="2" fontId="14" fillId="0" borderId="10" xfId="53" applyNumberFormat="1" applyFont="1" applyBorder="1" applyAlignment="1">
      <alignment wrapText="1"/>
      <protection/>
    </xf>
    <xf numFmtId="0" fontId="2" fillId="54" borderId="10" xfId="0" applyFont="1" applyFill="1" applyBorder="1" applyAlignment="1">
      <alignment horizontal="center" vertical="center" wrapText="1" shrinkToFit="1"/>
    </xf>
    <xf numFmtId="1" fontId="2" fillId="54" borderId="10" xfId="60" applyNumberFormat="1" applyFont="1" applyFill="1" applyBorder="1" applyAlignment="1">
      <alignment horizontal="center" vertical="center" wrapText="1" shrinkToFit="1"/>
      <protection/>
    </xf>
    <xf numFmtId="1" fontId="71" fillId="54" borderId="10" xfId="60" applyNumberFormat="1" applyFont="1" applyFill="1" applyBorder="1" applyAlignment="1">
      <alignment horizontal="center" vertical="center" wrapText="1" shrinkToFit="1"/>
      <protection/>
    </xf>
    <xf numFmtId="1" fontId="2" fillId="54" borderId="10" xfId="60" applyNumberFormat="1" applyFont="1" applyFill="1" applyBorder="1" applyAlignment="1" applyProtection="1">
      <alignment horizontal="center" vertical="center" wrapText="1" shrinkToFit="1"/>
      <protection hidden="1"/>
    </xf>
    <xf numFmtId="0" fontId="71" fillId="54" borderId="10" xfId="0" applyFont="1" applyFill="1" applyBorder="1" applyAlignment="1">
      <alignment horizontal="center" vertical="center" wrapText="1" shrinkToFit="1"/>
    </xf>
    <xf numFmtId="0" fontId="0" fillId="54" borderId="0" xfId="0" applyFill="1" applyAlignment="1">
      <alignment/>
    </xf>
    <xf numFmtId="0" fontId="10" fillId="37" borderId="11" xfId="0" applyFont="1" applyFill="1" applyBorder="1" applyAlignment="1" applyProtection="1">
      <alignment horizontal="center" vertical="center" textRotation="90" wrapText="1" shrinkToFit="1"/>
      <protection hidden="1"/>
    </xf>
    <xf numFmtId="0" fontId="10" fillId="37" borderId="20" xfId="0" applyFont="1" applyFill="1" applyBorder="1" applyAlignment="1" applyProtection="1">
      <alignment horizontal="center" vertical="center" textRotation="90" wrapText="1" shrinkToFit="1"/>
      <protection hidden="1"/>
    </xf>
    <xf numFmtId="0" fontId="10" fillId="37" borderId="13" xfId="0" applyFont="1" applyFill="1" applyBorder="1" applyAlignment="1" applyProtection="1">
      <alignment horizontal="center" vertical="center" textRotation="90" wrapText="1" shrinkToFit="1"/>
      <protection hidden="1"/>
    </xf>
    <xf numFmtId="49" fontId="3" fillId="37" borderId="11" xfId="0" applyNumberFormat="1" applyFont="1" applyFill="1" applyBorder="1" applyAlignment="1">
      <alignment horizontal="center" vertical="center" wrapText="1" shrinkToFit="1"/>
    </xf>
    <xf numFmtId="0" fontId="0" fillId="37" borderId="20" xfId="0" applyFill="1" applyBorder="1" applyAlignment="1">
      <alignment horizontal="center" vertical="center" wrapText="1" shrinkToFit="1"/>
    </xf>
    <xf numFmtId="0" fontId="0" fillId="37" borderId="13" xfId="0" applyFill="1" applyBorder="1" applyAlignment="1">
      <alignment horizontal="center" vertical="center" wrapText="1" shrinkToFit="1"/>
    </xf>
    <xf numFmtId="20" fontId="4" fillId="37" borderId="11" xfId="0" applyNumberFormat="1" applyFont="1" applyFill="1" applyBorder="1" applyAlignment="1">
      <alignment horizontal="center" vertical="center" wrapText="1" shrinkToFit="1"/>
    </xf>
    <xf numFmtId="0" fontId="6" fillId="37" borderId="13" xfId="0" applyFont="1" applyFill="1" applyBorder="1" applyAlignment="1">
      <alignment horizontal="center" vertical="center" wrapText="1" shrinkToFit="1"/>
    </xf>
    <xf numFmtId="49" fontId="3" fillId="33" borderId="11" xfId="0" applyNumberFormat="1" applyFont="1" applyFill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20" fontId="4" fillId="33" borderId="11" xfId="0" applyNumberFormat="1" applyFont="1" applyFill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49" fontId="4" fillId="33" borderId="11" xfId="0" applyNumberFormat="1" applyFont="1" applyFill="1" applyBorder="1" applyAlignment="1">
      <alignment horizontal="center" vertical="center" wrapText="1" shrinkToFit="1"/>
    </xf>
    <xf numFmtId="49" fontId="4" fillId="33" borderId="20" xfId="0" applyNumberFormat="1" applyFont="1" applyFill="1" applyBorder="1" applyAlignment="1">
      <alignment horizontal="center" vertical="center" wrapText="1" shrinkToFit="1"/>
    </xf>
    <xf numFmtId="49" fontId="4" fillId="33" borderId="13" xfId="0" applyNumberFormat="1" applyFont="1" applyFill="1" applyBorder="1" applyAlignment="1">
      <alignment horizontal="center" vertical="center" wrapText="1" shrinkToFit="1"/>
    </xf>
    <xf numFmtId="20" fontId="10" fillId="55" borderId="11" xfId="0" applyNumberFormat="1" applyFont="1" applyFill="1" applyBorder="1" applyAlignment="1">
      <alignment horizontal="center" vertical="center" textRotation="90" wrapText="1" shrinkToFit="1"/>
    </xf>
    <xf numFmtId="20" fontId="10" fillId="55" borderId="20" xfId="0" applyNumberFormat="1" applyFont="1" applyFill="1" applyBorder="1" applyAlignment="1">
      <alignment horizontal="center" vertical="center" textRotation="90" wrapText="1" shrinkToFit="1"/>
    </xf>
    <xf numFmtId="0" fontId="2" fillId="37" borderId="11" xfId="0" applyFont="1" applyFill="1" applyBorder="1" applyAlignment="1">
      <alignment horizontal="center" vertical="center" wrapText="1" shrinkToFit="1"/>
    </xf>
    <xf numFmtId="0" fontId="2" fillId="37" borderId="20" xfId="0" applyFont="1" applyFill="1" applyBorder="1" applyAlignment="1">
      <alignment horizontal="center" vertical="center" wrapText="1" shrinkToFit="1"/>
    </xf>
    <xf numFmtId="0" fontId="5" fillId="33" borderId="11" xfId="0" applyFont="1" applyFill="1" applyBorder="1" applyAlignment="1">
      <alignment horizontal="center" vertical="center" wrapText="1" shrinkToFit="1"/>
    </xf>
    <xf numFmtId="0" fontId="5" fillId="33" borderId="13" xfId="0" applyFont="1" applyFill="1" applyBorder="1" applyAlignment="1">
      <alignment horizontal="center" vertical="center" wrapText="1" shrinkToFit="1"/>
    </xf>
    <xf numFmtId="0" fontId="0" fillId="37" borderId="20" xfId="0" applyFont="1" applyFill="1" applyBorder="1" applyAlignment="1">
      <alignment horizontal="center" vertical="center" wrapText="1" shrinkToFit="1"/>
    </xf>
    <xf numFmtId="0" fontId="19" fillId="37" borderId="11" xfId="0" applyFont="1" applyFill="1" applyBorder="1" applyAlignment="1">
      <alignment horizontal="center" vertical="center" wrapText="1" shrinkToFit="1"/>
    </xf>
    <xf numFmtId="0" fontId="20" fillId="37" borderId="20" xfId="0" applyFont="1" applyFill="1" applyBorder="1" applyAlignment="1">
      <alignment horizontal="center" vertical="center" wrapText="1" shrinkToFit="1"/>
    </xf>
    <xf numFmtId="0" fontId="2" fillId="33" borderId="11" xfId="0" applyFont="1" applyFill="1" applyBorder="1" applyAlignment="1">
      <alignment horizontal="center" vertical="center" wrapText="1" shrinkToFit="1"/>
    </xf>
    <xf numFmtId="0" fontId="2" fillId="33" borderId="20" xfId="0" applyFont="1" applyFill="1" applyBorder="1" applyAlignment="1">
      <alignment horizontal="center" vertical="center" wrapText="1" shrinkToFit="1"/>
    </xf>
    <xf numFmtId="0" fontId="2" fillId="33" borderId="13" xfId="0" applyFont="1" applyFill="1" applyBorder="1" applyAlignment="1">
      <alignment horizontal="center" vertical="center" wrapText="1" shrinkToFit="1"/>
    </xf>
    <xf numFmtId="0" fontId="19" fillId="33" borderId="11" xfId="0" applyFont="1" applyFill="1" applyBorder="1" applyAlignment="1">
      <alignment horizontal="center" vertical="center" wrapText="1" shrinkToFit="1"/>
    </xf>
    <xf numFmtId="0" fontId="19" fillId="33" borderId="20" xfId="0" applyFont="1" applyFill="1" applyBorder="1" applyAlignment="1">
      <alignment horizontal="center" vertical="center" wrapText="1" shrinkToFit="1"/>
    </xf>
    <xf numFmtId="0" fontId="19" fillId="33" borderId="13" xfId="0" applyFont="1" applyFill="1" applyBorder="1" applyAlignment="1">
      <alignment horizontal="center" vertical="center" wrapText="1" shrinkToFit="1"/>
    </xf>
    <xf numFmtId="0" fontId="5" fillId="37" borderId="11" xfId="0" applyFont="1" applyFill="1" applyBorder="1" applyAlignment="1" applyProtection="1">
      <alignment horizontal="center" vertical="center" wrapText="1" shrinkToFit="1"/>
      <protection hidden="1"/>
    </xf>
    <xf numFmtId="0" fontId="5" fillId="37" borderId="20" xfId="0" applyFont="1" applyFill="1" applyBorder="1" applyAlignment="1" applyProtection="1">
      <alignment horizontal="center" vertical="center" wrapText="1" shrinkToFit="1"/>
      <protection hidden="1"/>
    </xf>
    <xf numFmtId="0" fontId="5" fillId="37" borderId="13" xfId="0" applyFont="1" applyFill="1" applyBorder="1" applyAlignment="1" applyProtection="1">
      <alignment horizontal="center" vertical="center" wrapText="1" shrinkToFit="1"/>
      <protection hidden="1"/>
    </xf>
    <xf numFmtId="0" fontId="0" fillId="33" borderId="20" xfId="0" applyFont="1" applyFill="1" applyBorder="1" applyAlignment="1">
      <alignment horizontal="center" vertical="center" wrapText="1" shrinkToFit="1"/>
    </xf>
    <xf numFmtId="0" fontId="5" fillId="33" borderId="10" xfId="0" applyFont="1" applyFill="1" applyBorder="1" applyAlignment="1">
      <alignment horizontal="center" vertical="center" wrapText="1" shrinkToFit="1"/>
    </xf>
    <xf numFmtId="0" fontId="20" fillId="33" borderId="20" xfId="0" applyFont="1" applyFill="1" applyBorder="1" applyAlignment="1">
      <alignment horizontal="center" vertical="center" wrapText="1" shrinkToFit="1"/>
    </xf>
    <xf numFmtId="0" fontId="5" fillId="37" borderId="10" xfId="0" applyFont="1" applyFill="1" applyBorder="1" applyAlignment="1">
      <alignment horizontal="center" vertical="center" wrapText="1" shrinkToFit="1"/>
    </xf>
    <xf numFmtId="0" fontId="10" fillId="37" borderId="10" xfId="0" applyFont="1" applyFill="1" applyBorder="1" applyAlignment="1">
      <alignment horizontal="center" vertical="center" textRotation="90" wrapText="1" shrinkToFit="1"/>
    </xf>
    <xf numFmtId="0" fontId="8" fillId="37" borderId="20" xfId="0" applyFont="1" applyFill="1" applyBorder="1" applyAlignment="1">
      <alignment horizontal="center" vertical="center" wrapText="1" shrinkToFit="1"/>
    </xf>
    <xf numFmtId="0" fontId="19" fillId="37" borderId="11" xfId="0" applyFont="1" applyFill="1" applyBorder="1" applyAlignment="1" applyProtection="1">
      <alignment horizontal="center" vertical="center" wrapText="1" shrinkToFit="1"/>
      <protection hidden="1"/>
    </xf>
    <xf numFmtId="0" fontId="19" fillId="37" borderId="20" xfId="0" applyFont="1" applyFill="1" applyBorder="1" applyAlignment="1" applyProtection="1">
      <alignment horizontal="center" vertical="center" wrapText="1" shrinkToFit="1"/>
      <protection hidden="1"/>
    </xf>
    <xf numFmtId="0" fontId="19" fillId="37" borderId="13" xfId="0" applyFont="1" applyFill="1" applyBorder="1" applyAlignment="1" applyProtection="1">
      <alignment horizontal="center" vertical="center" wrapText="1" shrinkToFit="1"/>
      <protection hidden="1"/>
    </xf>
    <xf numFmtId="49" fontId="4" fillId="37" borderId="11" xfId="0" applyNumberFormat="1" applyFont="1" applyFill="1" applyBorder="1" applyAlignment="1" applyProtection="1">
      <alignment horizontal="center" vertical="center" wrapText="1" shrinkToFit="1"/>
      <protection hidden="1"/>
    </xf>
    <xf numFmtId="49" fontId="4" fillId="37" borderId="20" xfId="0" applyNumberFormat="1" applyFont="1" applyFill="1" applyBorder="1" applyAlignment="1" applyProtection="1">
      <alignment horizontal="center" vertical="center" wrapText="1" shrinkToFit="1"/>
      <protection hidden="1"/>
    </xf>
    <xf numFmtId="49" fontId="4" fillId="37" borderId="13" xfId="0" applyNumberFormat="1" applyFont="1" applyFill="1" applyBorder="1" applyAlignment="1" applyProtection="1">
      <alignment horizontal="center" vertical="center" wrapText="1" shrinkToFit="1"/>
      <protection hidden="1"/>
    </xf>
    <xf numFmtId="0" fontId="2" fillId="37" borderId="11" xfId="0" applyFont="1" applyFill="1" applyBorder="1" applyAlignment="1" applyProtection="1">
      <alignment horizontal="center" vertical="center" wrapText="1" shrinkToFit="1"/>
      <protection hidden="1"/>
    </xf>
    <xf numFmtId="0" fontId="2" fillId="37" borderId="20" xfId="0" applyFont="1" applyFill="1" applyBorder="1" applyAlignment="1" applyProtection="1">
      <alignment horizontal="center" vertical="center" wrapText="1" shrinkToFit="1"/>
      <protection hidden="1"/>
    </xf>
    <xf numFmtId="0" fontId="2" fillId="37" borderId="13" xfId="0" applyFont="1" applyFill="1" applyBorder="1" applyAlignment="1" applyProtection="1">
      <alignment horizontal="center" vertical="center" wrapText="1" shrinkToFit="1"/>
      <protection hidden="1"/>
    </xf>
    <xf numFmtId="0" fontId="24" fillId="0" borderId="21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 shrinkToFit="1"/>
    </xf>
    <xf numFmtId="0" fontId="19" fillId="33" borderId="10" xfId="0" applyFont="1" applyFill="1" applyBorder="1" applyAlignment="1">
      <alignment horizontal="center" vertical="center" wrapText="1" shrinkToFit="1"/>
    </xf>
    <xf numFmtId="49" fontId="10" fillId="56" borderId="10" xfId="0" applyNumberFormat="1" applyFont="1" applyFill="1" applyBorder="1" applyAlignment="1">
      <alignment horizontal="center" vertical="center" textRotation="90" wrapText="1" shrinkToFit="1"/>
    </xf>
    <xf numFmtId="0" fontId="7" fillId="56" borderId="10" xfId="0" applyFont="1" applyFill="1" applyBorder="1" applyAlignment="1">
      <alignment horizontal="center" vertical="center" textRotation="90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19" fillId="37" borderId="10" xfId="0" applyFont="1" applyFill="1" applyBorder="1" applyAlignment="1">
      <alignment horizontal="center" vertical="center" wrapText="1" shrinkToFit="1"/>
    </xf>
    <xf numFmtId="20" fontId="10" fillId="57" borderId="10" xfId="0" applyNumberFormat="1" applyFont="1" applyFill="1" applyBorder="1" applyAlignment="1">
      <alignment horizontal="center" vertical="center" textRotation="90" wrapText="1" shrinkToFit="1"/>
    </xf>
    <xf numFmtId="0" fontId="7" fillId="57" borderId="10" xfId="0" applyFont="1" applyFill="1" applyBorder="1" applyAlignment="1">
      <alignment horizontal="center" vertical="center" textRotation="90" wrapText="1" shrinkToFit="1"/>
    </xf>
    <xf numFmtId="49" fontId="10" fillId="31" borderId="10" xfId="0" applyNumberFormat="1" applyFont="1" applyFill="1" applyBorder="1" applyAlignment="1">
      <alignment horizontal="center" vertical="center" textRotation="90" wrapText="1" shrinkToFit="1"/>
    </xf>
    <xf numFmtId="0" fontId="2" fillId="38" borderId="18" xfId="0" applyFont="1" applyFill="1" applyBorder="1" applyAlignment="1">
      <alignment horizontal="center" vertical="center" wrapText="1" shrinkToFit="1"/>
    </xf>
    <xf numFmtId="0" fontId="2" fillId="38" borderId="17" xfId="0" applyFont="1" applyFill="1" applyBorder="1" applyAlignment="1">
      <alignment horizontal="center" vertical="center" wrapText="1" shrinkToFit="1"/>
    </xf>
    <xf numFmtId="0" fontId="2" fillId="38" borderId="22" xfId="0" applyFont="1" applyFill="1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wrapText="1" shrinkToFit="1"/>
    </xf>
    <xf numFmtId="20" fontId="10" fillId="58" borderId="10" xfId="0" applyNumberFormat="1" applyFont="1" applyFill="1" applyBorder="1" applyAlignment="1">
      <alignment horizontal="center" vertical="center" textRotation="90" wrapText="1" shrinkToFit="1"/>
    </xf>
    <xf numFmtId="20" fontId="10" fillId="31" borderId="11" xfId="0" applyNumberFormat="1" applyFont="1" applyFill="1" applyBorder="1" applyAlignment="1">
      <alignment horizontal="center" vertical="center" textRotation="90" wrapText="1" shrinkToFit="1"/>
    </xf>
    <xf numFmtId="0" fontId="7" fillId="0" borderId="20" xfId="0" applyFont="1" applyBorder="1" applyAlignment="1">
      <alignment horizontal="center" vertical="center" textRotation="90" wrapText="1" shrinkToFit="1"/>
    </xf>
    <xf numFmtId="20" fontId="10" fillId="33" borderId="11" xfId="0" applyNumberFormat="1" applyFont="1" applyFill="1" applyBorder="1" applyAlignment="1">
      <alignment horizontal="center" vertical="center" textRotation="90" wrapText="1" shrinkToFit="1"/>
    </xf>
    <xf numFmtId="0" fontId="0" fillId="33" borderId="13" xfId="0" applyFill="1" applyBorder="1" applyAlignment="1">
      <alignment horizontal="center" vertical="center" textRotation="90" wrapText="1" shrinkToFi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10" fillId="37" borderId="11" xfId="0" applyFont="1" applyFill="1" applyBorder="1" applyAlignment="1">
      <alignment horizontal="center" vertical="center" textRotation="90" wrapText="1" shrinkToFit="1"/>
    </xf>
    <xf numFmtId="0" fontId="10" fillId="37" borderId="20" xfId="0" applyFont="1" applyFill="1" applyBorder="1" applyAlignment="1">
      <alignment horizontal="center" vertical="center" textRotation="90" wrapText="1" shrinkToFit="1"/>
    </xf>
    <xf numFmtId="0" fontId="10" fillId="37" borderId="13" xfId="0" applyFont="1" applyFill="1" applyBorder="1" applyAlignment="1">
      <alignment horizontal="center" vertical="center" textRotation="90" wrapText="1" shrinkToFit="1"/>
    </xf>
    <xf numFmtId="0" fontId="4" fillId="37" borderId="11" xfId="0" applyFont="1" applyFill="1" applyBorder="1" applyAlignment="1">
      <alignment horizontal="center" vertical="center" wrapText="1" shrinkToFit="1"/>
    </xf>
    <xf numFmtId="0" fontId="6" fillId="37" borderId="20" xfId="0" applyFont="1" applyFill="1" applyBorder="1" applyAlignment="1">
      <alignment horizontal="center" vertical="center" wrapText="1" shrinkToFit="1"/>
    </xf>
    <xf numFmtId="20" fontId="10" fillId="37" borderId="11" xfId="0" applyNumberFormat="1" applyFont="1" applyFill="1" applyBorder="1" applyAlignment="1">
      <alignment horizontal="center" vertical="center" textRotation="90" wrapText="1" shrinkToFit="1"/>
    </xf>
    <xf numFmtId="0" fontId="7" fillId="37" borderId="20" xfId="0" applyFont="1" applyFill="1" applyBorder="1" applyAlignment="1">
      <alignment horizontal="center" vertical="center" textRotation="90" wrapText="1" shrinkToFit="1"/>
    </xf>
    <xf numFmtId="0" fontId="5" fillId="37" borderId="11" xfId="0" applyFont="1" applyFill="1" applyBorder="1" applyAlignment="1">
      <alignment horizontal="center" vertical="center" wrapText="1" shrinkToFit="1"/>
    </xf>
    <xf numFmtId="0" fontId="5" fillId="37" borderId="13" xfId="0" applyFont="1" applyFill="1" applyBorder="1" applyAlignment="1">
      <alignment horizontal="center" vertical="center" wrapText="1" shrinkToFit="1"/>
    </xf>
    <xf numFmtId="0" fontId="19" fillId="37" borderId="11" xfId="0" applyFont="1" applyFill="1" applyBorder="1" applyAlignment="1">
      <alignment horizontal="center" vertical="center" wrapText="1"/>
    </xf>
    <xf numFmtId="0" fontId="19" fillId="37" borderId="13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 shrinkToFit="1"/>
    </xf>
    <xf numFmtId="0" fontId="2" fillId="37" borderId="20" xfId="0" applyFont="1" applyFill="1" applyBorder="1" applyAlignment="1">
      <alignment horizontal="center" vertical="center" wrapText="1" shrinkToFit="1"/>
    </xf>
    <xf numFmtId="0" fontId="2" fillId="37" borderId="13" xfId="0" applyFont="1" applyFill="1" applyBorder="1" applyAlignment="1">
      <alignment horizontal="center" vertical="center" wrapText="1" shrinkToFit="1"/>
    </xf>
    <xf numFmtId="20" fontId="10" fillId="37" borderId="20" xfId="0" applyNumberFormat="1" applyFont="1" applyFill="1" applyBorder="1" applyAlignment="1">
      <alignment horizontal="center" vertical="center" textRotation="90" wrapText="1" shrinkToFit="1"/>
    </xf>
    <xf numFmtId="0" fontId="19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 shrinkToFit="1"/>
    </xf>
    <xf numFmtId="49" fontId="10" fillId="37" borderId="11" xfId="0" applyNumberFormat="1" applyFont="1" applyFill="1" applyBorder="1" applyAlignment="1">
      <alignment horizontal="center" vertical="center" textRotation="90" wrapText="1" shrinkToFit="1"/>
    </xf>
    <xf numFmtId="49" fontId="10" fillId="37" borderId="20" xfId="0" applyNumberFormat="1" applyFont="1" applyFill="1" applyBorder="1" applyAlignment="1">
      <alignment horizontal="center" vertical="center" textRotation="90" wrapText="1" shrinkToFit="1"/>
    </xf>
    <xf numFmtId="49" fontId="10" fillId="37" borderId="13" xfId="0" applyNumberFormat="1" applyFont="1" applyFill="1" applyBorder="1" applyAlignment="1">
      <alignment horizontal="center" vertical="center" textRotation="90" wrapText="1" shrinkToFit="1"/>
    </xf>
    <xf numFmtId="20" fontId="4" fillId="37" borderId="13" xfId="0" applyNumberFormat="1" applyFont="1" applyFill="1" applyBorder="1" applyAlignment="1">
      <alignment horizontal="center" vertical="center" wrapText="1" shrinkToFit="1"/>
    </xf>
    <xf numFmtId="49" fontId="3" fillId="33" borderId="20" xfId="0" applyNumberFormat="1" applyFont="1" applyFill="1" applyBorder="1" applyAlignment="1">
      <alignment horizontal="center" vertical="center" wrapText="1" shrinkToFit="1"/>
    </xf>
    <xf numFmtId="20" fontId="4" fillId="33" borderId="20" xfId="0" applyNumberFormat="1" applyFont="1" applyFill="1" applyBorder="1" applyAlignment="1">
      <alignment horizontal="center" vertical="center" wrapText="1" shrinkToFit="1"/>
    </xf>
    <xf numFmtId="0" fontId="6" fillId="0" borderId="20" xfId="0" applyFont="1" applyBorder="1" applyAlignment="1">
      <alignment horizontal="center" vertical="center" wrapText="1" shrinkToFit="1"/>
    </xf>
    <xf numFmtId="0" fontId="2" fillId="37" borderId="13" xfId="0" applyFont="1" applyFill="1" applyBorder="1" applyAlignment="1">
      <alignment horizontal="center" vertical="center" wrapText="1" shrinkToFit="1"/>
    </xf>
    <xf numFmtId="20" fontId="2" fillId="37" borderId="11" xfId="0" applyNumberFormat="1" applyFont="1" applyFill="1" applyBorder="1" applyAlignment="1">
      <alignment horizontal="center" vertical="center" wrapText="1" shrinkToFit="1"/>
    </xf>
    <xf numFmtId="0" fontId="19" fillId="37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textRotation="90" wrapText="1" shrinkToFit="1"/>
    </xf>
    <xf numFmtId="0" fontId="0" fillId="0" borderId="13" xfId="0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5" fillId="37" borderId="20" xfId="0" applyFont="1" applyFill="1" applyBorder="1" applyAlignment="1">
      <alignment horizontal="center" vertical="center" wrapText="1" shrinkToFit="1"/>
    </xf>
    <xf numFmtId="20" fontId="10" fillId="56" borderId="11" xfId="0" applyNumberFormat="1" applyFont="1" applyFill="1" applyBorder="1" applyAlignment="1">
      <alignment horizontal="center" vertical="center" textRotation="90" wrapText="1" shrinkToFit="1"/>
    </xf>
    <xf numFmtId="20" fontId="10" fillId="56" borderId="20" xfId="0" applyNumberFormat="1" applyFont="1" applyFill="1" applyBorder="1" applyAlignment="1">
      <alignment horizontal="center" vertical="center" textRotation="90" wrapText="1" shrinkToFit="1"/>
    </xf>
    <xf numFmtId="0" fontId="0" fillId="33" borderId="13" xfId="0" applyFont="1" applyFill="1" applyBorder="1" applyAlignment="1">
      <alignment horizontal="center" vertical="center" wrapText="1" shrinkToFit="1"/>
    </xf>
    <xf numFmtId="0" fontId="20" fillId="33" borderId="13" xfId="0" applyFont="1" applyFill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49" fontId="2" fillId="37" borderId="11" xfId="0" applyNumberFormat="1" applyFont="1" applyFill="1" applyBorder="1" applyAlignment="1">
      <alignment horizontal="center" vertical="center" wrapText="1" shrinkToFit="1"/>
    </xf>
    <xf numFmtId="49" fontId="2" fillId="37" borderId="20" xfId="0" applyNumberFormat="1" applyFont="1" applyFill="1" applyBorder="1" applyAlignment="1">
      <alignment horizontal="center" vertical="center" wrapText="1" shrinkToFit="1"/>
    </xf>
    <xf numFmtId="49" fontId="2" fillId="37" borderId="13" xfId="0" applyNumberFormat="1" applyFont="1" applyFill="1" applyBorder="1" applyAlignment="1">
      <alignment horizontal="center" vertical="center" wrapText="1" shrinkToFit="1"/>
    </xf>
    <xf numFmtId="0" fontId="25" fillId="37" borderId="13" xfId="0" applyFont="1" applyFill="1" applyBorder="1" applyAlignment="1">
      <alignment horizontal="center" vertical="center" textRotation="90" wrapText="1" shrinkToFit="1"/>
    </xf>
    <xf numFmtId="20" fontId="10" fillId="59" borderId="11" xfId="0" applyNumberFormat="1" applyFont="1" applyFill="1" applyBorder="1" applyAlignment="1">
      <alignment horizontal="center" vertical="center" textRotation="90" wrapText="1" shrinkToFit="1"/>
    </xf>
    <xf numFmtId="0" fontId="7" fillId="59" borderId="20" xfId="0" applyFont="1" applyFill="1" applyBorder="1" applyAlignment="1">
      <alignment horizontal="center" vertical="center" textRotation="90" wrapText="1" shrinkToFit="1"/>
    </xf>
    <xf numFmtId="0" fontId="7" fillId="59" borderId="13" xfId="0" applyFont="1" applyFill="1" applyBorder="1" applyAlignment="1">
      <alignment horizontal="center" vertical="center" textRotation="90" wrapText="1" shrinkToFit="1"/>
    </xf>
    <xf numFmtId="0" fontId="0" fillId="37" borderId="10" xfId="0" applyFill="1" applyBorder="1" applyAlignment="1">
      <alignment horizontal="center" vertical="center" wrapText="1" shrinkToFit="1"/>
    </xf>
    <xf numFmtId="49" fontId="73" fillId="33" borderId="11" xfId="0" applyNumberFormat="1" applyFont="1" applyFill="1" applyBorder="1" applyAlignment="1">
      <alignment horizontal="center" vertical="center" wrapText="1" shrinkToFit="1"/>
    </xf>
    <xf numFmtId="20" fontId="10" fillId="57" borderId="11" xfId="0" applyNumberFormat="1" applyFont="1" applyFill="1" applyBorder="1" applyAlignment="1">
      <alignment horizontal="center" vertical="center" textRotation="90" wrapText="1" shrinkToFit="1"/>
    </xf>
    <xf numFmtId="0" fontId="7" fillId="57" borderId="20" xfId="0" applyFont="1" applyFill="1" applyBorder="1" applyAlignment="1">
      <alignment horizontal="center" vertical="center" textRotation="90" wrapText="1" shrinkToFit="1"/>
    </xf>
    <xf numFmtId="0" fontId="7" fillId="0" borderId="13" xfId="0" applyFont="1" applyBorder="1" applyAlignment="1">
      <alignment horizontal="center" vertical="center" textRotation="90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 shrinkToFit="1"/>
    </xf>
    <xf numFmtId="0" fontId="10" fillId="60" borderId="11" xfId="0" applyFont="1" applyFill="1" applyBorder="1" applyAlignment="1">
      <alignment horizontal="center" vertical="center" textRotation="90" wrapText="1" shrinkToFit="1"/>
    </xf>
    <xf numFmtId="0" fontId="10" fillId="60" borderId="20" xfId="0" applyFont="1" applyFill="1" applyBorder="1" applyAlignment="1">
      <alignment horizontal="center" vertical="center" textRotation="90" wrapText="1" shrinkToFit="1"/>
    </xf>
    <xf numFmtId="0" fontId="10" fillId="60" borderId="13" xfId="0" applyFont="1" applyFill="1" applyBorder="1" applyAlignment="1">
      <alignment horizontal="center" vertical="center" textRotation="90" wrapText="1" shrinkToFit="1"/>
    </xf>
    <xf numFmtId="0" fontId="5" fillId="33" borderId="20" xfId="0" applyFont="1" applyFill="1" applyBorder="1" applyAlignment="1">
      <alignment horizontal="center" vertical="center" wrapText="1" shrinkToFit="1"/>
    </xf>
    <xf numFmtId="0" fontId="0" fillId="37" borderId="10" xfId="0" applyFont="1" applyFill="1" applyBorder="1" applyAlignment="1">
      <alignment horizontal="center" vertical="center" wrapText="1" shrinkToFit="1"/>
    </xf>
    <xf numFmtId="49" fontId="10" fillId="37" borderId="10" xfId="0" applyNumberFormat="1" applyFont="1" applyFill="1" applyBorder="1" applyAlignment="1">
      <alignment horizontal="center" vertical="center" textRotation="90" wrapText="1" shrinkToFit="1"/>
    </xf>
    <xf numFmtId="0" fontId="0" fillId="33" borderId="13" xfId="0" applyFill="1" applyBorder="1" applyAlignment="1">
      <alignment horizontal="center" vertical="center" wrapText="1" shrinkToFit="1"/>
    </xf>
    <xf numFmtId="0" fontId="6" fillId="33" borderId="13" xfId="0" applyFont="1" applyFill="1" applyBorder="1" applyAlignment="1">
      <alignment horizontal="center" vertical="center" wrapText="1" shrinkToFit="1"/>
    </xf>
    <xf numFmtId="0" fontId="0" fillId="33" borderId="13" xfId="0" applyFill="1" applyBorder="1" applyAlignment="1">
      <alignment horizontal="center" vertical="center" wrapText="1"/>
    </xf>
    <xf numFmtId="49" fontId="4" fillId="37" borderId="11" xfId="0" applyNumberFormat="1" applyFont="1" applyFill="1" applyBorder="1" applyAlignment="1">
      <alignment horizontal="center" vertical="center" wrapText="1" shrinkToFit="1"/>
    </xf>
    <xf numFmtId="49" fontId="4" fillId="37" borderId="13" xfId="0" applyNumberFormat="1" applyFont="1" applyFill="1" applyBorder="1" applyAlignment="1">
      <alignment horizontal="center" vertical="center" wrapText="1" shrinkToFit="1"/>
    </xf>
    <xf numFmtId="49" fontId="3" fillId="37" borderId="20" xfId="0" applyNumberFormat="1" applyFont="1" applyFill="1" applyBorder="1" applyAlignment="1">
      <alignment horizontal="center" vertical="center" wrapText="1" shrinkToFit="1"/>
    </xf>
    <xf numFmtId="49" fontId="3" fillId="37" borderId="13" xfId="0" applyNumberFormat="1" applyFont="1" applyFill="1" applyBorder="1" applyAlignment="1">
      <alignment horizontal="center" vertical="center" wrapText="1" shrinkToFit="1"/>
    </xf>
    <xf numFmtId="20" fontId="10" fillId="37" borderId="10" xfId="0" applyNumberFormat="1" applyFont="1" applyFill="1" applyBorder="1" applyAlignment="1">
      <alignment horizontal="center" vertical="center" textRotation="90" wrapText="1" shrinkToFit="1"/>
    </xf>
    <xf numFmtId="0" fontId="7" fillId="37" borderId="10" xfId="0" applyFont="1" applyFill="1" applyBorder="1" applyAlignment="1">
      <alignment horizontal="center" vertical="center" textRotation="90" wrapText="1" shrinkToFit="1"/>
    </xf>
    <xf numFmtId="49" fontId="3" fillId="33" borderId="13" xfId="0" applyNumberFormat="1" applyFont="1" applyFill="1" applyBorder="1" applyAlignment="1">
      <alignment horizontal="center" vertical="center" wrapText="1" shrinkToFit="1"/>
    </xf>
    <xf numFmtId="49" fontId="10" fillId="10" borderId="11" xfId="0" applyNumberFormat="1" applyFont="1" applyFill="1" applyBorder="1" applyAlignment="1">
      <alignment horizontal="center" vertical="center" textRotation="90" wrapText="1" shrinkToFit="1"/>
    </xf>
    <xf numFmtId="49" fontId="10" fillId="10" borderId="20" xfId="0" applyNumberFormat="1" applyFont="1" applyFill="1" applyBorder="1" applyAlignment="1">
      <alignment horizontal="center" vertical="center" textRotation="90" wrapText="1" shrinkToFit="1"/>
    </xf>
    <xf numFmtId="0" fontId="0" fillId="0" borderId="13" xfId="0" applyBorder="1" applyAlignment="1">
      <alignment horizontal="center" vertical="center" textRotation="90" wrapText="1" shrinkToFit="1"/>
    </xf>
    <xf numFmtId="0" fontId="2" fillId="33" borderId="11" xfId="0" applyFont="1" applyFill="1" applyBorder="1" applyAlignment="1">
      <alignment horizontal="center" vertical="center" wrapText="1" shrinkToFit="1"/>
    </xf>
    <xf numFmtId="0" fontId="2" fillId="33" borderId="20" xfId="0" applyFont="1" applyFill="1" applyBorder="1" applyAlignment="1">
      <alignment horizontal="center" vertical="center" wrapText="1" shrinkToFit="1"/>
    </xf>
    <xf numFmtId="0" fontId="19" fillId="37" borderId="20" xfId="0" applyFont="1" applyFill="1" applyBorder="1" applyAlignment="1">
      <alignment horizontal="center" vertical="center" wrapText="1" shrinkToFit="1"/>
    </xf>
    <xf numFmtId="0" fontId="10" fillId="61" borderId="11" xfId="0" applyFont="1" applyFill="1" applyBorder="1" applyAlignment="1">
      <alignment horizontal="center" vertical="center" textRotation="90" wrapText="1" shrinkToFit="1"/>
    </xf>
    <xf numFmtId="0" fontId="10" fillId="61" borderId="20" xfId="0" applyFont="1" applyFill="1" applyBorder="1" applyAlignment="1">
      <alignment horizontal="center" vertical="center" textRotation="90" wrapText="1" shrinkToFit="1"/>
    </xf>
    <xf numFmtId="0" fontId="0" fillId="61" borderId="13" xfId="0" applyFill="1" applyBorder="1" applyAlignment="1">
      <alignment horizontal="center" vertical="center" textRotation="90" wrapText="1" shrinkToFit="1"/>
    </xf>
    <xf numFmtId="0" fontId="10" fillId="9" borderId="11" xfId="0" applyFont="1" applyFill="1" applyBorder="1" applyAlignment="1">
      <alignment horizontal="center" vertical="center" textRotation="90" wrapText="1" shrinkToFit="1"/>
    </xf>
    <xf numFmtId="0" fontId="10" fillId="9" borderId="20" xfId="0" applyFont="1" applyFill="1" applyBorder="1" applyAlignment="1">
      <alignment horizontal="center" vertical="center" textRotation="90" wrapText="1" shrinkToFit="1"/>
    </xf>
    <xf numFmtId="0" fontId="0" fillId="9" borderId="13" xfId="0" applyFill="1" applyBorder="1" applyAlignment="1">
      <alignment horizontal="center" vertical="center" textRotation="90" wrapText="1" shrinkToFit="1"/>
    </xf>
    <xf numFmtId="0" fontId="10" fillId="57" borderId="11" xfId="0" applyFont="1" applyFill="1" applyBorder="1" applyAlignment="1">
      <alignment horizontal="center" vertical="center" textRotation="90" wrapText="1" shrinkToFit="1"/>
    </xf>
    <xf numFmtId="0" fontId="10" fillId="57" borderId="20" xfId="0" applyFont="1" applyFill="1" applyBorder="1" applyAlignment="1">
      <alignment horizontal="center" vertical="center" textRotation="90" wrapText="1" shrinkToFit="1"/>
    </xf>
    <xf numFmtId="0" fontId="0" fillId="37" borderId="20" xfId="0" applyFill="1" applyBorder="1" applyAlignment="1">
      <alignment horizontal="center" vertical="center" wrapText="1"/>
    </xf>
    <xf numFmtId="0" fontId="0" fillId="37" borderId="13" xfId="0" applyFill="1" applyBorder="1" applyAlignment="1">
      <alignment horizontal="center" vertical="center" wrapText="1"/>
    </xf>
    <xf numFmtId="0" fontId="10" fillId="62" borderId="11" xfId="0" applyFont="1" applyFill="1" applyBorder="1" applyAlignment="1">
      <alignment horizontal="center" vertical="center" textRotation="90" wrapText="1" shrinkToFit="1"/>
    </xf>
    <xf numFmtId="0" fontId="10" fillId="62" borderId="20" xfId="0" applyFont="1" applyFill="1" applyBorder="1" applyAlignment="1">
      <alignment horizontal="center" vertical="center" textRotation="90" wrapText="1" shrinkToFit="1"/>
    </xf>
    <xf numFmtId="0" fontId="0" fillId="62" borderId="13" xfId="0" applyFill="1" applyBorder="1" applyAlignment="1">
      <alignment horizontal="center" vertical="center" textRotation="90" wrapText="1" shrinkToFit="1"/>
    </xf>
    <xf numFmtId="0" fontId="74" fillId="63" borderId="18" xfId="53" applyFont="1" applyFill="1" applyBorder="1" applyAlignment="1">
      <alignment horizontal="left" vertical="center"/>
      <protection/>
    </xf>
    <xf numFmtId="0" fontId="74" fillId="63" borderId="17" xfId="53" applyFont="1" applyFill="1" applyBorder="1" applyAlignment="1">
      <alignment horizontal="left" vertical="center"/>
      <protection/>
    </xf>
    <xf numFmtId="0" fontId="0" fillId="0" borderId="17" xfId="0" applyBorder="1" applyAlignment="1">
      <alignment vertical="center"/>
    </xf>
    <xf numFmtId="0" fontId="21" fillId="64" borderId="18" xfId="53" applyFont="1" applyFill="1" applyBorder="1" applyAlignment="1">
      <alignment horizontal="left" vertical="center" wrapText="1"/>
      <protection/>
    </xf>
    <xf numFmtId="0" fontId="21" fillId="64" borderId="17" xfId="53" applyFont="1" applyFill="1" applyBorder="1" applyAlignment="1">
      <alignment horizontal="left" vertical="center" wrapText="1"/>
      <protection/>
    </xf>
    <xf numFmtId="0" fontId="0" fillId="37" borderId="10" xfId="0" applyFont="1" applyFill="1" applyBorder="1" applyAlignment="1">
      <alignment horizontal="left" vertical="center" wrapText="1"/>
    </xf>
    <xf numFmtId="0" fontId="22" fillId="65" borderId="18" xfId="53" applyFont="1" applyFill="1" applyBorder="1" applyAlignment="1">
      <alignment horizontal="left" vertical="center" wrapText="1"/>
      <protection/>
    </xf>
    <xf numFmtId="0" fontId="22" fillId="65" borderId="17" xfId="53" applyFont="1" applyFill="1" applyBorder="1" applyAlignment="1">
      <alignment horizontal="left" vertical="center" wrapText="1"/>
      <protection/>
    </xf>
    <xf numFmtId="0" fontId="75" fillId="66" borderId="18" xfId="0" applyFont="1" applyFill="1" applyBorder="1" applyAlignment="1">
      <alignment horizontal="left" vertical="center" wrapText="1"/>
    </xf>
    <xf numFmtId="0" fontId="75" fillId="66" borderId="17" xfId="0" applyFont="1" applyFill="1" applyBorder="1" applyAlignment="1">
      <alignment horizontal="left" vertical="center" wrapText="1"/>
    </xf>
    <xf numFmtId="0" fontId="23" fillId="19" borderId="18" xfId="0" applyFont="1" applyFill="1" applyBorder="1" applyAlignment="1">
      <alignment horizontal="left" vertical="center" wrapText="1"/>
    </xf>
    <xf numFmtId="0" fontId="23" fillId="19" borderId="17" xfId="0" applyFont="1" applyFill="1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70" fillId="54" borderId="23" xfId="53" applyNumberFormat="1" applyFont="1" applyFill="1" applyBorder="1" applyAlignment="1">
      <alignment horizontal="center" vertical="center" wrapText="1"/>
      <protection/>
    </xf>
    <xf numFmtId="1" fontId="14" fillId="54" borderId="18" xfId="53" applyNumberFormat="1" applyFont="1" applyFill="1" applyBorder="1" applyAlignment="1">
      <alignment horizontal="center" vertical="center" wrapText="1"/>
      <protection/>
    </xf>
    <xf numFmtId="0" fontId="14" fillId="54" borderId="18" xfId="53" applyNumberFormat="1" applyFont="1" applyFill="1" applyBorder="1" applyAlignment="1">
      <alignment horizontal="center" vertical="center" wrapText="1"/>
      <protection/>
    </xf>
    <xf numFmtId="1" fontId="76" fillId="54" borderId="18" xfId="53" applyNumberFormat="1" applyFont="1" applyFill="1" applyBorder="1" applyAlignment="1">
      <alignment horizontal="center" vertical="center" wrapText="1"/>
      <protection/>
    </xf>
    <xf numFmtId="0" fontId="14" fillId="54" borderId="18" xfId="53" applyFont="1" applyFill="1" applyBorder="1" applyAlignment="1">
      <alignment horizontal="center" vertical="center" wrapText="1"/>
      <protection/>
    </xf>
    <xf numFmtId="1" fontId="14" fillId="54" borderId="17" xfId="53" applyNumberFormat="1" applyFont="1" applyFill="1" applyBorder="1" applyAlignment="1">
      <alignment horizontal="center" vertical="center" wrapText="1"/>
      <protection/>
    </xf>
    <xf numFmtId="1" fontId="14" fillId="54" borderId="18" xfId="0" applyNumberFormat="1" applyFont="1" applyFill="1" applyBorder="1" applyAlignment="1">
      <alignment horizontal="center" vertical="center" wrapText="1"/>
    </xf>
    <xf numFmtId="0" fontId="13" fillId="54" borderId="0" xfId="53" applyFont="1" applyFill="1" applyAlignment="1">
      <alignment horizontal="left" vertical="center" wrapText="1"/>
      <protection/>
    </xf>
    <xf numFmtId="0" fontId="13" fillId="54" borderId="0" xfId="53" applyFont="1" applyFill="1" applyAlignment="1">
      <alignment horizontal="center" vertical="center" wrapText="1"/>
      <protection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Feuil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8" xfId="58"/>
    <cellStyle name="Обычный 9" xfId="59"/>
    <cellStyle name="Обычный_КП 2011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2 2" xfId="71"/>
    <cellStyle name="Финансовый 2 3" xfId="72"/>
    <cellStyle name="Финансовый 2 4" xfId="73"/>
    <cellStyle name="Финансовый 2 5" xfId="74"/>
    <cellStyle name="Финансовый 2 6" xfId="75"/>
    <cellStyle name="Финансовый 2 7" xfId="76"/>
    <cellStyle name="Финансовый 2 8" xfId="77"/>
    <cellStyle name="Финансовый 2 9" xfId="78"/>
    <cellStyle name="Финансовый 3" xfId="79"/>
    <cellStyle name="Финансовый 6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U107"/>
  <sheetViews>
    <sheetView zoomScale="50" zoomScaleNormal="50" zoomScalePageLayoutView="0" workbookViewId="0" topLeftCell="A1">
      <pane xSplit="1" ySplit="2" topLeftCell="B4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2" sqref="H2"/>
    </sheetView>
  </sheetViews>
  <sheetFormatPr defaultColWidth="9.140625" defaultRowHeight="12.75"/>
  <cols>
    <col min="1" max="1" width="9.421875" style="0" customWidth="1"/>
    <col min="2" max="2" width="15.8515625" style="0" customWidth="1"/>
    <col min="3" max="3" width="31.8515625" style="0" customWidth="1"/>
    <col min="4" max="4" width="90.140625" style="0" customWidth="1"/>
    <col min="5" max="5" width="15.57421875" style="0" customWidth="1"/>
    <col min="6" max="6" width="12.00390625" style="0" customWidth="1"/>
    <col min="7" max="7" width="19.421875" style="0" customWidth="1"/>
    <col min="8" max="8" width="21.7109375" style="172" customWidth="1"/>
    <col min="9" max="9" width="28.140625" style="0" customWidth="1"/>
    <col min="10" max="10" width="7.28125" style="135" hidden="1" customWidth="1"/>
    <col min="11" max="11" width="24.00390625" style="153" customWidth="1"/>
    <col min="12" max="12" width="36.28125" style="153" customWidth="1"/>
  </cols>
  <sheetData>
    <row r="1" spans="1:9" ht="44.25" customHeight="1">
      <c r="A1" s="221" t="s">
        <v>241</v>
      </c>
      <c r="B1" s="221"/>
      <c r="C1" s="221"/>
      <c r="D1" s="221"/>
      <c r="E1" s="221"/>
      <c r="F1" s="221"/>
      <c r="G1" s="221"/>
      <c r="H1" s="221"/>
      <c r="I1" s="221"/>
    </row>
    <row r="2" spans="1:12" ht="87" customHeight="1">
      <c r="A2" s="6" t="s">
        <v>5</v>
      </c>
      <c r="B2" s="6" t="s">
        <v>6</v>
      </c>
      <c r="C2" s="5" t="s">
        <v>3</v>
      </c>
      <c r="D2" s="5" t="s">
        <v>4</v>
      </c>
      <c r="E2" s="5" t="s">
        <v>0</v>
      </c>
      <c r="F2" s="5" t="s">
        <v>22</v>
      </c>
      <c r="G2" s="5" t="s">
        <v>622</v>
      </c>
      <c r="H2" s="167" t="s">
        <v>693</v>
      </c>
      <c r="I2" s="5" t="s">
        <v>692</v>
      </c>
      <c r="K2" s="162"/>
      <c r="L2" s="162"/>
    </row>
    <row r="3" spans="1:12" ht="33" customHeight="1">
      <c r="A3" s="231" t="s">
        <v>389</v>
      </c>
      <c r="B3" s="232"/>
      <c r="C3" s="232"/>
      <c r="D3" s="232"/>
      <c r="E3" s="232"/>
      <c r="F3" s="232"/>
      <c r="G3" s="232"/>
      <c r="H3" s="232"/>
      <c r="I3" s="233"/>
      <c r="K3" s="159"/>
      <c r="L3" s="159"/>
    </row>
    <row r="4" spans="1:12" ht="33" customHeight="1">
      <c r="A4" s="222">
        <v>1</v>
      </c>
      <c r="B4" s="7" t="s">
        <v>13</v>
      </c>
      <c r="C4" s="207" t="s">
        <v>195</v>
      </c>
      <c r="D4" s="223" t="s">
        <v>253</v>
      </c>
      <c r="E4" s="181" t="s">
        <v>2</v>
      </c>
      <c r="F4" s="230" t="s">
        <v>18</v>
      </c>
      <c r="G4" s="3">
        <v>20</v>
      </c>
      <c r="H4" s="168">
        <v>2538</v>
      </c>
      <c r="I4" s="25">
        <f aca="true" t="shared" si="0" ref="I4:I14">H4/(G4*J4)</f>
        <v>6.345</v>
      </c>
      <c r="J4" s="158">
        <v>20</v>
      </c>
      <c r="K4" s="160"/>
      <c r="L4" s="160"/>
    </row>
    <row r="5" spans="1:12" ht="33" customHeight="1">
      <c r="A5" s="222"/>
      <c r="B5" s="7" t="s">
        <v>14</v>
      </c>
      <c r="C5" s="207"/>
      <c r="D5" s="223"/>
      <c r="E5" s="234"/>
      <c r="F5" s="230"/>
      <c r="G5" s="3">
        <v>200</v>
      </c>
      <c r="H5" s="168">
        <v>23876</v>
      </c>
      <c r="I5" s="25">
        <f t="shared" si="0"/>
        <v>5.969</v>
      </c>
      <c r="J5" s="158">
        <v>20</v>
      </c>
      <c r="K5" s="160"/>
      <c r="L5" s="160"/>
    </row>
    <row r="6" spans="1:12" ht="33" customHeight="1">
      <c r="A6" s="222"/>
      <c r="B6" s="7" t="s">
        <v>15</v>
      </c>
      <c r="C6" s="207"/>
      <c r="D6" s="223"/>
      <c r="E6" s="182"/>
      <c r="F6" s="230"/>
      <c r="G6" s="3">
        <v>1000</v>
      </c>
      <c r="H6" s="168">
        <v>114360</v>
      </c>
      <c r="I6" s="25">
        <f t="shared" si="0"/>
        <v>5.718</v>
      </c>
      <c r="J6" s="158">
        <v>20</v>
      </c>
      <c r="K6" s="160"/>
      <c r="L6" s="160"/>
    </row>
    <row r="7" spans="1:12" ht="33" customHeight="1">
      <c r="A7" s="226">
        <v>2</v>
      </c>
      <c r="B7" s="118" t="s">
        <v>7</v>
      </c>
      <c r="C7" s="209" t="s">
        <v>196</v>
      </c>
      <c r="D7" s="227" t="s">
        <v>247</v>
      </c>
      <c r="E7" s="176" t="s">
        <v>1</v>
      </c>
      <c r="F7" s="228" t="s">
        <v>19</v>
      </c>
      <c r="G7" s="119">
        <v>1</v>
      </c>
      <c r="H7" s="168">
        <v>96</v>
      </c>
      <c r="I7" s="120">
        <f t="shared" si="0"/>
        <v>48</v>
      </c>
      <c r="J7" s="136">
        <v>2</v>
      </c>
      <c r="K7" s="160"/>
      <c r="L7" s="160"/>
    </row>
    <row r="8" spans="1:12" ht="33" customHeight="1">
      <c r="A8" s="226"/>
      <c r="B8" s="118" t="s">
        <v>8</v>
      </c>
      <c r="C8" s="209"/>
      <c r="D8" s="227"/>
      <c r="E8" s="177"/>
      <c r="F8" s="229"/>
      <c r="G8" s="119">
        <v>5</v>
      </c>
      <c r="H8" s="168">
        <v>339</v>
      </c>
      <c r="I8" s="120">
        <f t="shared" si="0"/>
        <v>33.9</v>
      </c>
      <c r="J8" s="136">
        <v>2</v>
      </c>
      <c r="K8" s="160"/>
      <c r="L8" s="160"/>
    </row>
    <row r="9" spans="1:12" ht="33" customHeight="1">
      <c r="A9" s="226"/>
      <c r="B9" s="118" t="s">
        <v>9</v>
      </c>
      <c r="C9" s="209"/>
      <c r="D9" s="227"/>
      <c r="E9" s="177"/>
      <c r="F9" s="229"/>
      <c r="G9" s="119">
        <v>20</v>
      </c>
      <c r="H9" s="168">
        <v>1554</v>
      </c>
      <c r="I9" s="120">
        <f t="shared" si="0"/>
        <v>38.85</v>
      </c>
      <c r="J9" s="136">
        <v>2</v>
      </c>
      <c r="K9" s="160"/>
      <c r="L9" s="160"/>
    </row>
    <row r="10" spans="1:12" ht="33" customHeight="1">
      <c r="A10" s="226"/>
      <c r="B10" s="118" t="s">
        <v>193</v>
      </c>
      <c r="C10" s="209"/>
      <c r="D10" s="227"/>
      <c r="E10" s="177"/>
      <c r="F10" s="229"/>
      <c r="G10" s="119">
        <v>200</v>
      </c>
      <c r="H10" s="168">
        <v>13206</v>
      </c>
      <c r="I10" s="120">
        <f t="shared" si="0"/>
        <v>33.015</v>
      </c>
      <c r="J10" s="136">
        <v>2</v>
      </c>
      <c r="K10" s="160"/>
      <c r="L10" s="160"/>
    </row>
    <row r="11" spans="1:12" ht="33" customHeight="1">
      <c r="A11" s="226"/>
      <c r="B11" s="118" t="s">
        <v>194</v>
      </c>
      <c r="C11" s="209"/>
      <c r="D11" s="227"/>
      <c r="E11" s="178"/>
      <c r="F11" s="229"/>
      <c r="G11" s="119">
        <v>1000</v>
      </c>
      <c r="H11" s="168">
        <v>58455</v>
      </c>
      <c r="I11" s="120">
        <f t="shared" si="0"/>
        <v>29.2275</v>
      </c>
      <c r="J11" s="136">
        <v>2</v>
      </c>
      <c r="K11" s="160"/>
      <c r="L11" s="160"/>
    </row>
    <row r="12" spans="1:12" ht="33" customHeight="1">
      <c r="A12" s="222">
        <v>3</v>
      </c>
      <c r="B12" s="7" t="s">
        <v>23</v>
      </c>
      <c r="C12" s="207" t="s">
        <v>197</v>
      </c>
      <c r="D12" s="223" t="s">
        <v>248</v>
      </c>
      <c r="E12" s="181" t="s">
        <v>2</v>
      </c>
      <c r="F12" s="224" t="s">
        <v>20</v>
      </c>
      <c r="G12" s="3">
        <v>20</v>
      </c>
      <c r="H12" s="168">
        <v>2450</v>
      </c>
      <c r="I12" s="25">
        <f t="shared" si="0"/>
        <v>6.125</v>
      </c>
      <c r="J12" s="136">
        <v>20</v>
      </c>
      <c r="K12" s="160"/>
      <c r="L12" s="160"/>
    </row>
    <row r="13" spans="1:12" ht="33" customHeight="1">
      <c r="A13" s="222"/>
      <c r="B13" s="7" t="s">
        <v>16</v>
      </c>
      <c r="C13" s="207"/>
      <c r="D13" s="223"/>
      <c r="E13" s="234"/>
      <c r="F13" s="225"/>
      <c r="G13" s="3">
        <v>200</v>
      </c>
      <c r="H13" s="168">
        <v>19082</v>
      </c>
      <c r="I13" s="25">
        <f t="shared" si="0"/>
        <v>4.7705</v>
      </c>
      <c r="J13" s="136">
        <v>20</v>
      </c>
      <c r="K13" s="160"/>
      <c r="L13" s="160"/>
    </row>
    <row r="14" spans="1:12" ht="33" customHeight="1">
      <c r="A14" s="222"/>
      <c r="B14" s="7" t="s">
        <v>17</v>
      </c>
      <c r="C14" s="207"/>
      <c r="D14" s="223"/>
      <c r="E14" s="182"/>
      <c r="F14" s="225"/>
      <c r="G14" s="3">
        <v>1000</v>
      </c>
      <c r="H14" s="168">
        <v>77714</v>
      </c>
      <c r="I14" s="25">
        <f t="shared" si="0"/>
        <v>3.8857</v>
      </c>
      <c r="J14" s="136">
        <v>20</v>
      </c>
      <c r="K14" s="160"/>
      <c r="L14" s="160"/>
    </row>
    <row r="15" spans="1:12" ht="33" customHeight="1">
      <c r="A15" s="231" t="s">
        <v>223</v>
      </c>
      <c r="B15" s="232"/>
      <c r="C15" s="232"/>
      <c r="D15" s="232"/>
      <c r="E15" s="232"/>
      <c r="F15" s="232"/>
      <c r="G15" s="232"/>
      <c r="H15" s="232"/>
      <c r="I15" s="233"/>
      <c r="K15" s="160"/>
      <c r="L15" s="160"/>
    </row>
    <row r="16" spans="1:21" ht="33" customHeight="1">
      <c r="A16" s="257">
        <v>4</v>
      </c>
      <c r="B16" s="118" t="s">
        <v>10</v>
      </c>
      <c r="C16" s="253" t="s">
        <v>198</v>
      </c>
      <c r="D16" s="255" t="s">
        <v>249</v>
      </c>
      <c r="E16" s="176" t="s">
        <v>2</v>
      </c>
      <c r="F16" s="279" t="s">
        <v>20</v>
      </c>
      <c r="G16" s="121">
        <v>1</v>
      </c>
      <c r="H16" s="169">
        <v>258.5</v>
      </c>
      <c r="I16" s="120">
        <f aca="true" t="shared" si="1" ref="I16:I66">H16/(G16*J16)</f>
        <v>12.925</v>
      </c>
      <c r="J16" s="136">
        <v>20</v>
      </c>
      <c r="K16" s="160"/>
      <c r="L16" s="160"/>
      <c r="U16" s="152"/>
    </row>
    <row r="17" spans="1:12" ht="33" customHeight="1">
      <c r="A17" s="258"/>
      <c r="B17" s="118" t="s">
        <v>11</v>
      </c>
      <c r="C17" s="278"/>
      <c r="D17" s="273"/>
      <c r="E17" s="177"/>
      <c r="F17" s="280"/>
      <c r="G17" s="121">
        <v>5</v>
      </c>
      <c r="H17" s="169">
        <v>1050.5</v>
      </c>
      <c r="I17" s="120">
        <f t="shared" si="1"/>
        <v>10.505</v>
      </c>
      <c r="J17" s="136">
        <v>20</v>
      </c>
      <c r="K17" s="160"/>
      <c r="L17" s="160"/>
    </row>
    <row r="18" spans="1:12" ht="33" customHeight="1">
      <c r="A18" s="258"/>
      <c r="B18" s="118" t="s">
        <v>12</v>
      </c>
      <c r="C18" s="278"/>
      <c r="D18" s="273"/>
      <c r="E18" s="178"/>
      <c r="F18" s="280"/>
      <c r="G18" s="121">
        <v>20</v>
      </c>
      <c r="H18" s="169">
        <v>3693.8</v>
      </c>
      <c r="I18" s="120">
        <f t="shared" si="1"/>
        <v>9.2345</v>
      </c>
      <c r="J18" s="136">
        <v>20</v>
      </c>
      <c r="K18" s="160"/>
      <c r="L18" s="160"/>
    </row>
    <row r="19" spans="1:12" ht="33" customHeight="1">
      <c r="A19" s="258"/>
      <c r="B19" s="118" t="s">
        <v>39</v>
      </c>
      <c r="C19" s="253" t="s">
        <v>199</v>
      </c>
      <c r="D19" s="273"/>
      <c r="E19" s="179" t="s">
        <v>386</v>
      </c>
      <c r="F19" s="280"/>
      <c r="G19" s="121">
        <v>5</v>
      </c>
      <c r="H19" s="169">
        <v>298.1</v>
      </c>
      <c r="I19" s="120">
        <f t="shared" si="1"/>
        <v>59.620000000000005</v>
      </c>
      <c r="J19" s="136">
        <v>1</v>
      </c>
      <c r="K19" s="160"/>
      <c r="L19" s="160"/>
    </row>
    <row r="20" spans="1:12" ht="33" customHeight="1">
      <c r="A20" s="258"/>
      <c r="B20" s="118" t="s">
        <v>40</v>
      </c>
      <c r="C20" s="254"/>
      <c r="D20" s="273"/>
      <c r="E20" s="180"/>
      <c r="F20" s="280"/>
      <c r="G20" s="121">
        <v>20</v>
      </c>
      <c r="H20" s="169">
        <v>942.7</v>
      </c>
      <c r="I20" s="120">
        <f t="shared" si="1"/>
        <v>47.135000000000005</v>
      </c>
      <c r="J20" s="136">
        <v>1</v>
      </c>
      <c r="K20" s="160"/>
      <c r="L20" s="160"/>
    </row>
    <row r="21" spans="1:12" ht="33" customHeight="1">
      <c r="A21" s="197">
        <v>5</v>
      </c>
      <c r="B21" s="7" t="s">
        <v>24</v>
      </c>
      <c r="C21" s="207" t="s">
        <v>200</v>
      </c>
      <c r="D21" s="200" t="s">
        <v>251</v>
      </c>
      <c r="E21" s="181" t="s">
        <v>264</v>
      </c>
      <c r="F21" s="293" t="s">
        <v>19</v>
      </c>
      <c r="G21" s="4">
        <v>1</v>
      </c>
      <c r="H21" s="168">
        <v>236.5</v>
      </c>
      <c r="I21" s="25">
        <f t="shared" si="1"/>
        <v>7.629032258064516</v>
      </c>
      <c r="J21" s="136">
        <v>31</v>
      </c>
      <c r="K21" s="160"/>
      <c r="L21" s="160"/>
    </row>
    <row r="22" spans="1:12" ht="33" customHeight="1">
      <c r="A22" s="198"/>
      <c r="B22" s="7" t="s">
        <v>25</v>
      </c>
      <c r="C22" s="207"/>
      <c r="D22" s="201"/>
      <c r="E22" s="182"/>
      <c r="F22" s="294"/>
      <c r="G22" s="3">
        <v>5</v>
      </c>
      <c r="H22" s="168">
        <v>1138.5</v>
      </c>
      <c r="I22" s="25">
        <f t="shared" si="1"/>
        <v>7.34516129032258</v>
      </c>
      <c r="J22" s="136">
        <v>31</v>
      </c>
      <c r="K22" s="160"/>
      <c r="L22" s="160"/>
    </row>
    <row r="23" spans="1:12" ht="33" customHeight="1">
      <c r="A23" s="206"/>
      <c r="B23" s="7" t="s">
        <v>37</v>
      </c>
      <c r="C23" s="207" t="s">
        <v>202</v>
      </c>
      <c r="D23" s="208"/>
      <c r="E23" s="183" t="s">
        <v>386</v>
      </c>
      <c r="F23" s="237"/>
      <c r="G23" s="3">
        <v>5</v>
      </c>
      <c r="H23" s="168">
        <v>275</v>
      </c>
      <c r="I23" s="25">
        <f t="shared" si="1"/>
        <v>55</v>
      </c>
      <c r="J23" s="136">
        <v>1</v>
      </c>
      <c r="K23" s="160"/>
      <c r="L23" s="160"/>
    </row>
    <row r="24" spans="1:12" s="2" customFormat="1" ht="33" customHeight="1">
      <c r="A24" s="206"/>
      <c r="B24" s="7" t="s">
        <v>38</v>
      </c>
      <c r="C24" s="207"/>
      <c r="D24" s="208"/>
      <c r="E24" s="184"/>
      <c r="F24" s="237"/>
      <c r="G24" s="3">
        <v>20</v>
      </c>
      <c r="H24" s="168">
        <v>960.3</v>
      </c>
      <c r="I24" s="25">
        <f t="shared" si="1"/>
        <v>48.015</v>
      </c>
      <c r="J24" s="136">
        <v>1</v>
      </c>
      <c r="K24" s="160"/>
      <c r="L24" s="160"/>
    </row>
    <row r="25" spans="1:12" s="2" customFormat="1" ht="46.5">
      <c r="A25" s="281"/>
      <c r="B25" s="7" t="s">
        <v>201</v>
      </c>
      <c r="C25" s="18" t="s">
        <v>203</v>
      </c>
      <c r="D25" s="282"/>
      <c r="E25" s="1" t="s">
        <v>265</v>
      </c>
      <c r="F25" s="295"/>
      <c r="G25" s="3">
        <v>0.1</v>
      </c>
      <c r="H25" s="168">
        <v>202.4</v>
      </c>
      <c r="I25" s="25">
        <f t="shared" si="1"/>
        <v>39.686274509803916</v>
      </c>
      <c r="J25" s="137">
        <v>51</v>
      </c>
      <c r="K25" s="160"/>
      <c r="L25" s="160"/>
    </row>
    <row r="26" spans="1:12" s="2" customFormat="1" ht="33" customHeight="1">
      <c r="A26" s="190">
        <v>6</v>
      </c>
      <c r="B26" s="118" t="s">
        <v>26</v>
      </c>
      <c r="C26" s="209" t="s">
        <v>204</v>
      </c>
      <c r="D26" s="195" t="s">
        <v>252</v>
      </c>
      <c r="E26" s="176" t="s">
        <v>2</v>
      </c>
      <c r="F26" s="236" t="s">
        <v>18</v>
      </c>
      <c r="G26" s="119">
        <v>1</v>
      </c>
      <c r="H26" s="168">
        <v>269.5</v>
      </c>
      <c r="I26" s="120">
        <f t="shared" si="1"/>
        <v>13.475</v>
      </c>
      <c r="J26" s="137">
        <v>20</v>
      </c>
      <c r="K26" s="160"/>
      <c r="L26" s="160"/>
    </row>
    <row r="27" spans="1:12" s="2" customFormat="1" ht="33" customHeight="1">
      <c r="A27" s="194"/>
      <c r="B27" s="118" t="s">
        <v>27</v>
      </c>
      <c r="C27" s="209"/>
      <c r="D27" s="196"/>
      <c r="E27" s="177"/>
      <c r="F27" s="237"/>
      <c r="G27" s="119">
        <v>5</v>
      </c>
      <c r="H27" s="168">
        <v>958.1</v>
      </c>
      <c r="I27" s="120">
        <f t="shared" si="1"/>
        <v>9.581</v>
      </c>
      <c r="J27" s="137">
        <v>20</v>
      </c>
      <c r="K27" s="160"/>
      <c r="L27" s="160"/>
    </row>
    <row r="28" spans="1:12" s="2" customFormat="1" ht="33" customHeight="1">
      <c r="A28" s="194"/>
      <c r="B28" s="118" t="s">
        <v>28</v>
      </c>
      <c r="C28" s="209"/>
      <c r="D28" s="196"/>
      <c r="E28" s="178"/>
      <c r="F28" s="237"/>
      <c r="G28" s="119">
        <v>20</v>
      </c>
      <c r="H28" s="168">
        <v>3492.5</v>
      </c>
      <c r="I28" s="120">
        <f t="shared" si="1"/>
        <v>8.73125</v>
      </c>
      <c r="J28" s="137">
        <v>20</v>
      </c>
      <c r="K28" s="160"/>
      <c r="L28" s="160"/>
    </row>
    <row r="29" spans="1:12" s="2" customFormat="1" ht="69.75">
      <c r="A29" s="197">
        <v>7</v>
      </c>
      <c r="B29" s="7" t="s">
        <v>270</v>
      </c>
      <c r="C29" s="27" t="s">
        <v>274</v>
      </c>
      <c r="D29" s="200" t="s">
        <v>273</v>
      </c>
      <c r="E29" s="1" t="s">
        <v>264</v>
      </c>
      <c r="F29" s="246" t="s">
        <v>19</v>
      </c>
      <c r="G29" s="3">
        <v>1</v>
      </c>
      <c r="H29" s="168">
        <v>453.2</v>
      </c>
      <c r="I29" s="25">
        <f t="shared" si="1"/>
        <v>14.619354838709677</v>
      </c>
      <c r="J29" s="137">
        <v>31</v>
      </c>
      <c r="K29" s="160"/>
      <c r="L29" s="160"/>
    </row>
    <row r="30" spans="1:12" s="2" customFormat="1" ht="32.25" customHeight="1">
      <c r="A30" s="198"/>
      <c r="B30" s="7" t="s">
        <v>259</v>
      </c>
      <c r="C30" s="192" t="s">
        <v>258</v>
      </c>
      <c r="D30" s="201"/>
      <c r="E30" s="183" t="s">
        <v>386</v>
      </c>
      <c r="F30" s="247"/>
      <c r="G30" s="3">
        <v>5</v>
      </c>
      <c r="H30" s="168">
        <v>264</v>
      </c>
      <c r="I30" s="25">
        <f t="shared" si="1"/>
        <v>52.8</v>
      </c>
      <c r="J30" s="137">
        <v>1</v>
      </c>
      <c r="K30" s="160"/>
      <c r="L30" s="160"/>
    </row>
    <row r="31" spans="1:12" s="2" customFormat="1" ht="34.5" customHeight="1">
      <c r="A31" s="198"/>
      <c r="B31" s="7" t="s">
        <v>260</v>
      </c>
      <c r="C31" s="193"/>
      <c r="D31" s="201"/>
      <c r="E31" s="184"/>
      <c r="F31" s="247"/>
      <c r="G31" s="3">
        <v>20</v>
      </c>
      <c r="H31" s="168">
        <v>932.8</v>
      </c>
      <c r="I31" s="25">
        <f t="shared" si="1"/>
        <v>46.64</v>
      </c>
      <c r="J31" s="137">
        <v>1</v>
      </c>
      <c r="K31" s="160"/>
      <c r="L31" s="160"/>
    </row>
    <row r="32" spans="1:12" s="2" customFormat="1" ht="46.5">
      <c r="A32" s="199"/>
      <c r="B32" s="7" t="s">
        <v>206</v>
      </c>
      <c r="C32" s="17" t="s">
        <v>205</v>
      </c>
      <c r="D32" s="202"/>
      <c r="E32" s="1" t="s">
        <v>265</v>
      </c>
      <c r="F32" s="248"/>
      <c r="G32" s="3">
        <v>0.1</v>
      </c>
      <c r="H32" s="168">
        <v>184.8</v>
      </c>
      <c r="I32" s="25">
        <f t="shared" si="1"/>
        <v>36.23529411764706</v>
      </c>
      <c r="J32" s="137">
        <v>51</v>
      </c>
      <c r="K32" s="160"/>
      <c r="L32" s="160"/>
    </row>
    <row r="33" spans="1:12" s="2" customFormat="1" ht="33" customHeight="1">
      <c r="A33" s="190">
        <v>8</v>
      </c>
      <c r="B33" s="118" t="s">
        <v>625</v>
      </c>
      <c r="C33" s="209" t="s">
        <v>207</v>
      </c>
      <c r="D33" s="195" t="s">
        <v>250</v>
      </c>
      <c r="E33" s="249" t="s">
        <v>386</v>
      </c>
      <c r="F33" s="210" t="s">
        <v>390</v>
      </c>
      <c r="G33" s="119">
        <v>5</v>
      </c>
      <c r="H33" s="168">
        <v>312.4</v>
      </c>
      <c r="I33" s="120">
        <f t="shared" si="1"/>
        <v>62.48</v>
      </c>
      <c r="J33" s="137">
        <v>1</v>
      </c>
      <c r="K33" s="160"/>
      <c r="L33" s="160"/>
    </row>
    <row r="34" spans="1:12" s="2" customFormat="1" ht="33" customHeight="1">
      <c r="A34" s="191"/>
      <c r="B34" s="118" t="s">
        <v>626</v>
      </c>
      <c r="C34" s="209"/>
      <c r="D34" s="211"/>
      <c r="E34" s="250"/>
      <c r="F34" s="210"/>
      <c r="G34" s="119">
        <v>20</v>
      </c>
      <c r="H34" s="168">
        <v>1120.9</v>
      </c>
      <c r="I34" s="120">
        <f t="shared" si="1"/>
        <v>56.045</v>
      </c>
      <c r="J34" s="137">
        <v>1</v>
      </c>
      <c r="K34" s="160"/>
      <c r="L34" s="160"/>
    </row>
    <row r="35" spans="1:12" s="2" customFormat="1" ht="33" customHeight="1">
      <c r="A35" s="191"/>
      <c r="B35" s="118" t="s">
        <v>624</v>
      </c>
      <c r="C35" s="209" t="s">
        <v>208</v>
      </c>
      <c r="D35" s="211"/>
      <c r="E35" s="250"/>
      <c r="F35" s="210" t="s">
        <v>390</v>
      </c>
      <c r="G35" s="119">
        <v>5</v>
      </c>
      <c r="H35" s="168">
        <v>354.2</v>
      </c>
      <c r="I35" s="120">
        <f t="shared" si="1"/>
        <v>70.84</v>
      </c>
      <c r="J35" s="137">
        <v>1</v>
      </c>
      <c r="K35" s="160"/>
      <c r="L35" s="160"/>
    </row>
    <row r="36" spans="1:12" s="2" customFormat="1" ht="33" customHeight="1">
      <c r="A36" s="191"/>
      <c r="B36" s="118" t="s">
        <v>623</v>
      </c>
      <c r="C36" s="209"/>
      <c r="D36" s="211"/>
      <c r="E36" s="180"/>
      <c r="F36" s="210"/>
      <c r="G36" s="119">
        <v>20</v>
      </c>
      <c r="H36" s="168">
        <v>1269.4</v>
      </c>
      <c r="I36" s="120">
        <f t="shared" si="1"/>
        <v>63.470000000000006</v>
      </c>
      <c r="J36" s="137">
        <v>1</v>
      </c>
      <c r="K36" s="160"/>
      <c r="L36" s="160"/>
    </row>
    <row r="37" spans="1:12" s="2" customFormat="1" ht="33" customHeight="1">
      <c r="A37" s="218">
        <v>9</v>
      </c>
      <c r="B37" s="154" t="s">
        <v>694</v>
      </c>
      <c r="C37" s="203" t="s">
        <v>695</v>
      </c>
      <c r="D37" s="212" t="s">
        <v>696</v>
      </c>
      <c r="E37" s="215" t="s">
        <v>386</v>
      </c>
      <c r="F37" s="173" t="s">
        <v>269</v>
      </c>
      <c r="G37" s="155">
        <v>0.2</v>
      </c>
      <c r="H37" s="170">
        <v>160</v>
      </c>
      <c r="I37" s="156">
        <v>750</v>
      </c>
      <c r="J37" s="157"/>
      <c r="K37" s="160"/>
      <c r="L37" s="160"/>
    </row>
    <row r="38" spans="1:12" s="2" customFormat="1" ht="33" customHeight="1">
      <c r="A38" s="219"/>
      <c r="B38" s="154" t="s">
        <v>697</v>
      </c>
      <c r="C38" s="204"/>
      <c r="D38" s="213"/>
      <c r="E38" s="216"/>
      <c r="F38" s="174"/>
      <c r="G38" s="155">
        <v>0.5</v>
      </c>
      <c r="H38" s="170">
        <v>338</v>
      </c>
      <c r="I38" s="156">
        <v>676</v>
      </c>
      <c r="J38" s="157"/>
      <c r="K38" s="160"/>
      <c r="L38" s="160"/>
    </row>
    <row r="39" spans="1:12" s="2" customFormat="1" ht="33" customHeight="1">
      <c r="A39" s="220"/>
      <c r="B39" s="154" t="s">
        <v>698</v>
      </c>
      <c r="C39" s="205"/>
      <c r="D39" s="214"/>
      <c r="E39" s="217"/>
      <c r="F39" s="175"/>
      <c r="G39" s="155">
        <v>1</v>
      </c>
      <c r="H39" s="170">
        <v>548</v>
      </c>
      <c r="I39" s="156">
        <v>548</v>
      </c>
      <c r="J39" s="157"/>
      <c r="K39" s="160"/>
      <c r="L39" s="160"/>
    </row>
    <row r="40" spans="1:12" ht="33" customHeight="1">
      <c r="A40" s="197">
        <v>10</v>
      </c>
      <c r="B40" s="7" t="s">
        <v>29</v>
      </c>
      <c r="C40" s="207" t="s">
        <v>209</v>
      </c>
      <c r="D40" s="200" t="s">
        <v>254</v>
      </c>
      <c r="E40" s="181" t="s">
        <v>2</v>
      </c>
      <c r="F40" s="251" t="s">
        <v>19</v>
      </c>
      <c r="G40" s="3">
        <v>1</v>
      </c>
      <c r="H40" s="168">
        <v>244.2</v>
      </c>
      <c r="I40" s="25">
        <f t="shared" si="1"/>
        <v>12.209999999999999</v>
      </c>
      <c r="J40" s="137">
        <v>20</v>
      </c>
      <c r="K40" s="160"/>
      <c r="L40" s="160"/>
    </row>
    <row r="41" spans="1:12" ht="33" customHeight="1">
      <c r="A41" s="198"/>
      <c r="B41" s="7" t="s">
        <v>30</v>
      </c>
      <c r="C41" s="207"/>
      <c r="D41" s="201"/>
      <c r="E41" s="234"/>
      <c r="F41" s="252"/>
      <c r="G41" s="3">
        <v>5</v>
      </c>
      <c r="H41" s="168">
        <v>1015.3</v>
      </c>
      <c r="I41" s="25">
        <f t="shared" si="1"/>
        <v>10.152999999999999</v>
      </c>
      <c r="J41" s="137">
        <v>20</v>
      </c>
      <c r="K41" s="160"/>
      <c r="L41" s="160"/>
    </row>
    <row r="42" spans="1:12" ht="23.25">
      <c r="A42" s="198"/>
      <c r="B42" s="7" t="s">
        <v>31</v>
      </c>
      <c r="C42" s="207"/>
      <c r="D42" s="201"/>
      <c r="E42" s="182"/>
      <c r="F42" s="252"/>
      <c r="G42" s="3">
        <v>20</v>
      </c>
      <c r="H42" s="168">
        <v>3896.2</v>
      </c>
      <c r="I42" s="25">
        <f t="shared" si="1"/>
        <v>9.740499999999999</v>
      </c>
      <c r="J42" s="137">
        <v>20</v>
      </c>
      <c r="K42" s="160"/>
      <c r="L42" s="160"/>
    </row>
    <row r="43" spans="1:12" ht="48" customHeight="1">
      <c r="A43" s="198"/>
      <c r="B43" s="7" t="s">
        <v>35</v>
      </c>
      <c r="C43" s="192" t="s">
        <v>210</v>
      </c>
      <c r="D43" s="201"/>
      <c r="E43" s="183" t="s">
        <v>386</v>
      </c>
      <c r="F43" s="252"/>
      <c r="G43" s="3">
        <v>5</v>
      </c>
      <c r="H43" s="168">
        <v>294.8</v>
      </c>
      <c r="I43" s="25">
        <f t="shared" si="1"/>
        <v>58.96</v>
      </c>
      <c r="J43" s="137">
        <v>1</v>
      </c>
      <c r="K43" s="160"/>
      <c r="L43" s="160"/>
    </row>
    <row r="44" spans="1:12" ht="44.25" customHeight="1">
      <c r="A44" s="206"/>
      <c r="B44" s="7" t="s">
        <v>36</v>
      </c>
      <c r="C44" s="193"/>
      <c r="D44" s="208"/>
      <c r="E44" s="184"/>
      <c r="F44" s="252"/>
      <c r="G44" s="3">
        <v>20</v>
      </c>
      <c r="H44" s="168">
        <v>1015.3</v>
      </c>
      <c r="I44" s="25">
        <f t="shared" si="1"/>
        <v>50.765</v>
      </c>
      <c r="J44" s="137">
        <v>1</v>
      </c>
      <c r="K44" s="160"/>
      <c r="L44" s="160"/>
    </row>
    <row r="45" spans="1:12" ht="42.75" customHeight="1">
      <c r="A45" s="206"/>
      <c r="B45" s="7" t="s">
        <v>211</v>
      </c>
      <c r="C45" s="19" t="s">
        <v>212</v>
      </c>
      <c r="D45" s="208"/>
      <c r="E45" s="1" t="s">
        <v>265</v>
      </c>
      <c r="F45" s="252"/>
      <c r="G45" s="3">
        <v>0.1</v>
      </c>
      <c r="H45" s="168">
        <v>228.8</v>
      </c>
      <c r="I45" s="25">
        <f t="shared" si="1"/>
        <v>44.86274509803921</v>
      </c>
      <c r="J45" s="137">
        <v>51</v>
      </c>
      <c r="K45" s="160"/>
      <c r="L45" s="160"/>
    </row>
    <row r="46" spans="1:12" ht="23.25">
      <c r="A46" s="245">
        <v>11</v>
      </c>
      <c r="B46" s="118" t="s">
        <v>32</v>
      </c>
      <c r="C46" s="209" t="s">
        <v>213</v>
      </c>
      <c r="D46" s="227" t="s">
        <v>255</v>
      </c>
      <c r="E46" s="176" t="s">
        <v>266</v>
      </c>
      <c r="F46" s="235" t="s">
        <v>21</v>
      </c>
      <c r="G46" s="119">
        <v>1</v>
      </c>
      <c r="H46" s="168">
        <v>330</v>
      </c>
      <c r="I46" s="120">
        <f t="shared" si="1"/>
        <v>33</v>
      </c>
      <c r="J46" s="137">
        <v>10</v>
      </c>
      <c r="K46" s="160"/>
      <c r="L46" s="160"/>
    </row>
    <row r="47" spans="1:12" ht="33" customHeight="1">
      <c r="A47" s="245"/>
      <c r="B47" s="118" t="s">
        <v>33</v>
      </c>
      <c r="C47" s="209"/>
      <c r="D47" s="227"/>
      <c r="E47" s="177"/>
      <c r="F47" s="235"/>
      <c r="G47" s="119">
        <v>5</v>
      </c>
      <c r="H47" s="168">
        <v>1477.3</v>
      </c>
      <c r="I47" s="120">
        <f t="shared" si="1"/>
        <v>29.546</v>
      </c>
      <c r="J47" s="137">
        <v>10</v>
      </c>
      <c r="K47" s="160"/>
      <c r="L47" s="160"/>
    </row>
    <row r="48" spans="1:12" ht="33" customHeight="1">
      <c r="A48" s="245"/>
      <c r="B48" s="118" t="s">
        <v>34</v>
      </c>
      <c r="C48" s="209"/>
      <c r="D48" s="227"/>
      <c r="E48" s="178"/>
      <c r="F48" s="235"/>
      <c r="G48" s="119">
        <v>20</v>
      </c>
      <c r="H48" s="168">
        <v>5115</v>
      </c>
      <c r="I48" s="120">
        <f t="shared" si="1"/>
        <v>25.575</v>
      </c>
      <c r="J48" s="137">
        <v>10</v>
      </c>
      <c r="K48" s="160"/>
      <c r="L48" s="160"/>
    </row>
    <row r="49" spans="1:12" ht="33" customHeight="1">
      <c r="A49" s="21">
        <v>12</v>
      </c>
      <c r="B49" s="7" t="s">
        <v>221</v>
      </c>
      <c r="C49" s="28" t="s">
        <v>220</v>
      </c>
      <c r="D49" s="22" t="s">
        <v>261</v>
      </c>
      <c r="E49" s="1" t="s">
        <v>266</v>
      </c>
      <c r="F49" s="26" t="s">
        <v>269</v>
      </c>
      <c r="G49" s="3">
        <v>5</v>
      </c>
      <c r="H49" s="168">
        <v>323.4</v>
      </c>
      <c r="I49" s="25">
        <f t="shared" si="1"/>
        <v>6.468</v>
      </c>
      <c r="J49" s="137">
        <v>10</v>
      </c>
      <c r="K49" s="160"/>
      <c r="L49" s="160"/>
    </row>
    <row r="50" spans="1:12" ht="33" customHeight="1">
      <c r="A50" s="245">
        <v>13</v>
      </c>
      <c r="B50" s="118" t="s">
        <v>215</v>
      </c>
      <c r="C50" s="253" t="s">
        <v>214</v>
      </c>
      <c r="D50" s="255" t="s">
        <v>256</v>
      </c>
      <c r="E50" s="176" t="s">
        <v>267</v>
      </c>
      <c r="F50" s="288" t="s">
        <v>268</v>
      </c>
      <c r="G50" s="119">
        <v>1</v>
      </c>
      <c r="H50" s="168">
        <v>177.1</v>
      </c>
      <c r="I50" s="120">
        <f t="shared" si="1"/>
        <v>11.06875</v>
      </c>
      <c r="J50" s="137">
        <v>16</v>
      </c>
      <c r="K50" s="160"/>
      <c r="L50" s="160"/>
    </row>
    <row r="51" spans="1:12" ht="33" customHeight="1">
      <c r="A51" s="245"/>
      <c r="B51" s="118" t="s">
        <v>216</v>
      </c>
      <c r="C51" s="278"/>
      <c r="D51" s="273"/>
      <c r="E51" s="177"/>
      <c r="F51" s="289"/>
      <c r="G51" s="119">
        <v>5</v>
      </c>
      <c r="H51" s="168">
        <v>561</v>
      </c>
      <c r="I51" s="120">
        <f t="shared" si="1"/>
        <v>7.0125</v>
      </c>
      <c r="J51" s="137">
        <v>16</v>
      </c>
      <c r="K51" s="160"/>
      <c r="L51" s="160"/>
    </row>
    <row r="52" spans="1:12" ht="33" customHeight="1">
      <c r="A52" s="245"/>
      <c r="B52" s="118" t="s">
        <v>217</v>
      </c>
      <c r="C52" s="278"/>
      <c r="D52" s="273"/>
      <c r="E52" s="178"/>
      <c r="F52" s="289"/>
      <c r="G52" s="119">
        <v>20</v>
      </c>
      <c r="H52" s="168">
        <v>1925</v>
      </c>
      <c r="I52" s="120">
        <f t="shared" si="1"/>
        <v>6.015625</v>
      </c>
      <c r="J52" s="137">
        <v>16</v>
      </c>
      <c r="K52" s="160"/>
      <c r="L52" s="160"/>
    </row>
    <row r="53" spans="1:12" ht="33" customHeight="1">
      <c r="A53" s="245"/>
      <c r="B53" s="118" t="s">
        <v>218</v>
      </c>
      <c r="C53" s="253" t="s">
        <v>219</v>
      </c>
      <c r="D53" s="273"/>
      <c r="E53" s="179" t="s">
        <v>386</v>
      </c>
      <c r="F53" s="289"/>
      <c r="G53" s="119">
        <v>5</v>
      </c>
      <c r="H53" s="168">
        <v>270.6</v>
      </c>
      <c r="I53" s="120">
        <f t="shared" si="1"/>
        <v>54.120000000000005</v>
      </c>
      <c r="J53" s="137">
        <v>1</v>
      </c>
      <c r="K53" s="160"/>
      <c r="L53" s="160"/>
    </row>
    <row r="54" spans="1:12" ht="33" customHeight="1">
      <c r="A54" s="245"/>
      <c r="B54" s="118" t="s">
        <v>222</v>
      </c>
      <c r="C54" s="254"/>
      <c r="D54" s="273"/>
      <c r="E54" s="180"/>
      <c r="F54" s="290"/>
      <c r="G54" s="119">
        <v>20</v>
      </c>
      <c r="H54" s="168">
        <v>816.2</v>
      </c>
      <c r="I54" s="120">
        <f t="shared" si="1"/>
        <v>40.81</v>
      </c>
      <c r="J54" s="137">
        <v>1</v>
      </c>
      <c r="K54" s="160"/>
      <c r="L54" s="160"/>
    </row>
    <row r="55" spans="1:12" ht="33" customHeight="1">
      <c r="A55" s="243">
        <v>14</v>
      </c>
      <c r="B55" s="7" t="s">
        <v>276</v>
      </c>
      <c r="C55" s="192" t="s">
        <v>275</v>
      </c>
      <c r="D55" s="240" t="s">
        <v>652</v>
      </c>
      <c r="E55" s="183" t="s">
        <v>386</v>
      </c>
      <c r="F55" s="246" t="s">
        <v>19</v>
      </c>
      <c r="G55" s="3">
        <v>5</v>
      </c>
      <c r="H55" s="168">
        <v>453.2</v>
      </c>
      <c r="I55" s="25">
        <f t="shared" si="1"/>
        <v>90.64</v>
      </c>
      <c r="J55" s="137">
        <v>1</v>
      </c>
      <c r="K55" s="160"/>
      <c r="L55" s="160"/>
    </row>
    <row r="56" spans="1:12" ht="33" customHeight="1">
      <c r="A56" s="243"/>
      <c r="B56" s="7" t="s">
        <v>277</v>
      </c>
      <c r="C56" s="234"/>
      <c r="D56" s="241"/>
      <c r="E56" s="182"/>
      <c r="F56" s="247"/>
      <c r="G56" s="117">
        <v>20</v>
      </c>
      <c r="H56" s="168">
        <v>1672</v>
      </c>
      <c r="I56" s="25">
        <f t="shared" si="1"/>
        <v>83.6</v>
      </c>
      <c r="J56" s="137">
        <v>1</v>
      </c>
      <c r="K56" s="160"/>
      <c r="L56" s="160"/>
    </row>
    <row r="57" spans="1:12" ht="33" customHeight="1">
      <c r="A57" s="243"/>
      <c r="B57" s="7" t="s">
        <v>651</v>
      </c>
      <c r="C57" s="192" t="s">
        <v>650</v>
      </c>
      <c r="D57" s="241"/>
      <c r="E57" s="181" t="s">
        <v>367</v>
      </c>
      <c r="F57" s="247"/>
      <c r="G57" s="117">
        <v>3</v>
      </c>
      <c r="H57" s="168">
        <v>935</v>
      </c>
      <c r="I57" s="25">
        <f t="shared" si="1"/>
        <v>62.333333333333336</v>
      </c>
      <c r="J57" s="137">
        <v>5</v>
      </c>
      <c r="K57" s="160"/>
      <c r="L57" s="160"/>
    </row>
    <row r="58" spans="1:12" ht="33" customHeight="1">
      <c r="A58" s="244"/>
      <c r="B58" s="7" t="s">
        <v>649</v>
      </c>
      <c r="C58" s="182"/>
      <c r="D58" s="242"/>
      <c r="E58" s="182"/>
      <c r="F58" s="287"/>
      <c r="G58" s="3">
        <v>20</v>
      </c>
      <c r="H58" s="168">
        <v>2090</v>
      </c>
      <c r="I58" s="25">
        <f t="shared" si="1"/>
        <v>20.9</v>
      </c>
      <c r="J58" s="137">
        <v>5</v>
      </c>
      <c r="K58" s="160"/>
      <c r="L58" s="160"/>
    </row>
    <row r="59" spans="1:12" ht="33" customHeight="1">
      <c r="A59" s="283">
        <v>15</v>
      </c>
      <c r="B59" s="118" t="s">
        <v>684</v>
      </c>
      <c r="C59" s="296" t="s">
        <v>689</v>
      </c>
      <c r="D59" s="255" t="s">
        <v>690</v>
      </c>
      <c r="E59" s="284" t="s">
        <v>386</v>
      </c>
      <c r="F59" s="299" t="s">
        <v>98</v>
      </c>
      <c r="G59" s="149">
        <v>5</v>
      </c>
      <c r="H59" s="168">
        <v>305.8</v>
      </c>
      <c r="I59" s="120">
        <f t="shared" si="1"/>
        <v>61.160000000000004</v>
      </c>
      <c r="J59" s="137">
        <v>1</v>
      </c>
      <c r="K59" s="160"/>
      <c r="L59" s="160"/>
    </row>
    <row r="60" spans="1:12" ht="33" customHeight="1">
      <c r="A60" s="283"/>
      <c r="B60" s="118" t="s">
        <v>685</v>
      </c>
      <c r="C60" s="297"/>
      <c r="D60" s="273"/>
      <c r="E60" s="285"/>
      <c r="F60" s="300"/>
      <c r="G60" s="149">
        <v>20</v>
      </c>
      <c r="H60" s="168">
        <v>981.2</v>
      </c>
      <c r="I60" s="120">
        <f t="shared" si="1"/>
        <v>49.06</v>
      </c>
      <c r="J60" s="137">
        <v>1</v>
      </c>
      <c r="K60" s="160"/>
      <c r="L60" s="160"/>
    </row>
    <row r="61" spans="1:12" ht="33" customHeight="1">
      <c r="A61" s="283"/>
      <c r="B61" s="118" t="s">
        <v>686</v>
      </c>
      <c r="C61" s="297"/>
      <c r="D61" s="273"/>
      <c r="E61" s="285"/>
      <c r="F61" s="300"/>
      <c r="G61" s="149">
        <v>65</v>
      </c>
      <c r="H61" s="168">
        <v>3036</v>
      </c>
      <c r="I61" s="120">
        <f t="shared" si="1"/>
        <v>46.707692307692305</v>
      </c>
      <c r="J61" s="137">
        <v>1</v>
      </c>
      <c r="K61" s="160"/>
      <c r="L61" s="160"/>
    </row>
    <row r="62" spans="1:12" ht="33" customHeight="1">
      <c r="A62" s="283"/>
      <c r="B62" s="118" t="s">
        <v>687</v>
      </c>
      <c r="C62" s="297"/>
      <c r="D62" s="273"/>
      <c r="E62" s="285"/>
      <c r="F62" s="300"/>
      <c r="G62" s="149">
        <v>200</v>
      </c>
      <c r="H62" s="168">
        <v>8532.7</v>
      </c>
      <c r="I62" s="120">
        <f t="shared" si="1"/>
        <v>42.663500000000006</v>
      </c>
      <c r="J62" s="137">
        <v>1</v>
      </c>
      <c r="K62" s="160"/>
      <c r="L62" s="160"/>
    </row>
    <row r="63" spans="1:12" ht="23.25">
      <c r="A63" s="283"/>
      <c r="B63" s="118" t="s">
        <v>688</v>
      </c>
      <c r="C63" s="298"/>
      <c r="D63" s="273"/>
      <c r="E63" s="286"/>
      <c r="F63" s="301"/>
      <c r="G63" s="149">
        <v>1000</v>
      </c>
      <c r="H63" s="168">
        <v>36718</v>
      </c>
      <c r="I63" s="120">
        <f t="shared" si="1"/>
        <v>36.718</v>
      </c>
      <c r="J63" s="137">
        <v>1</v>
      </c>
      <c r="K63" s="160"/>
      <c r="L63" s="160"/>
    </row>
    <row r="64" spans="1:12" ht="33" customHeight="1">
      <c r="A64" s="243">
        <v>16</v>
      </c>
      <c r="B64" s="7" t="s">
        <v>272</v>
      </c>
      <c r="C64" s="192" t="s">
        <v>235</v>
      </c>
      <c r="D64" s="240" t="s">
        <v>263</v>
      </c>
      <c r="E64" s="183" t="s">
        <v>386</v>
      </c>
      <c r="F64" s="238" t="s">
        <v>390</v>
      </c>
      <c r="G64" s="150">
        <v>1</v>
      </c>
      <c r="H64" s="168">
        <v>158.4</v>
      </c>
      <c r="I64" s="25">
        <f t="shared" si="1"/>
        <v>158.4</v>
      </c>
      <c r="J64" s="138">
        <v>1</v>
      </c>
      <c r="K64" s="160"/>
      <c r="L64" s="160"/>
    </row>
    <row r="65" spans="1:12" ht="23.25">
      <c r="A65" s="263"/>
      <c r="B65" s="7" t="s">
        <v>234</v>
      </c>
      <c r="C65" s="305"/>
      <c r="D65" s="307"/>
      <c r="E65" s="306"/>
      <c r="F65" s="239"/>
      <c r="G65" s="150">
        <v>5</v>
      </c>
      <c r="H65" s="168">
        <v>452.1</v>
      </c>
      <c r="I65" s="25">
        <f t="shared" si="1"/>
        <v>90.42</v>
      </c>
      <c r="J65" s="138">
        <v>1</v>
      </c>
      <c r="K65" s="160"/>
      <c r="L65" s="160"/>
    </row>
    <row r="66" spans="1:12" ht="48.75">
      <c r="A66" s="149">
        <v>17</v>
      </c>
      <c r="B66" s="118" t="s">
        <v>365</v>
      </c>
      <c r="C66" s="147" t="s">
        <v>364</v>
      </c>
      <c r="D66" s="151" t="s">
        <v>366</v>
      </c>
      <c r="E66" s="146" t="s">
        <v>386</v>
      </c>
      <c r="F66" s="148" t="s">
        <v>269</v>
      </c>
      <c r="G66" s="149">
        <v>10</v>
      </c>
      <c r="H66" s="168">
        <v>3190</v>
      </c>
      <c r="I66" s="120">
        <f t="shared" si="1"/>
        <v>319</v>
      </c>
      <c r="J66" s="138">
        <v>1</v>
      </c>
      <c r="K66" s="160"/>
      <c r="L66" s="160"/>
    </row>
    <row r="67" spans="1:12" ht="33" customHeight="1">
      <c r="A67" s="231" t="s">
        <v>224</v>
      </c>
      <c r="B67" s="232"/>
      <c r="C67" s="232"/>
      <c r="D67" s="232"/>
      <c r="E67" s="232"/>
      <c r="F67" s="232"/>
      <c r="G67" s="232"/>
      <c r="H67" s="232"/>
      <c r="I67" s="233"/>
      <c r="J67" s="138"/>
      <c r="K67" s="160"/>
      <c r="L67" s="160"/>
    </row>
    <row r="68" spans="1:12" ht="33" customHeight="1">
      <c r="A68" s="245">
        <v>18</v>
      </c>
      <c r="B68" s="118" t="s">
        <v>271</v>
      </c>
      <c r="C68" s="122" t="s">
        <v>225</v>
      </c>
      <c r="D68" s="227" t="s">
        <v>244</v>
      </c>
      <c r="E68" s="176" t="s">
        <v>265</v>
      </c>
      <c r="F68" s="304" t="s">
        <v>19</v>
      </c>
      <c r="G68" s="119">
        <v>1</v>
      </c>
      <c r="H68" s="168">
        <v>401.5</v>
      </c>
      <c r="I68" s="120">
        <f aca="true" t="shared" si="2" ref="I68:I107">H68/(G68*J68)</f>
        <v>8.03</v>
      </c>
      <c r="J68" s="138">
        <v>50</v>
      </c>
      <c r="K68" s="160"/>
      <c r="L68" s="160"/>
    </row>
    <row r="69" spans="1:12" ht="33" customHeight="1">
      <c r="A69" s="303"/>
      <c r="B69" s="118" t="s">
        <v>227</v>
      </c>
      <c r="C69" s="122" t="s">
        <v>226</v>
      </c>
      <c r="D69" s="291"/>
      <c r="E69" s="178"/>
      <c r="F69" s="304"/>
      <c r="G69" s="119">
        <v>0.1</v>
      </c>
      <c r="H69" s="168">
        <v>202.4</v>
      </c>
      <c r="I69" s="120">
        <f t="shared" si="2"/>
        <v>40.480000000000004</v>
      </c>
      <c r="J69" s="138">
        <v>50</v>
      </c>
      <c r="K69" s="160"/>
      <c r="L69" s="160"/>
    </row>
    <row r="70" spans="1:12" ht="33" customHeight="1">
      <c r="A70" s="222">
        <v>19</v>
      </c>
      <c r="B70" s="7" t="s">
        <v>229</v>
      </c>
      <c r="C70" s="207" t="s">
        <v>629</v>
      </c>
      <c r="D70" s="261" t="s">
        <v>670</v>
      </c>
      <c r="E70" s="181" t="s">
        <v>266</v>
      </c>
      <c r="F70" s="251" t="s">
        <v>19</v>
      </c>
      <c r="G70" s="20">
        <v>1</v>
      </c>
      <c r="H70" s="169">
        <v>179.3</v>
      </c>
      <c r="I70" s="25">
        <f t="shared" si="2"/>
        <v>17.93</v>
      </c>
      <c r="J70" s="138">
        <v>10</v>
      </c>
      <c r="K70" s="160"/>
      <c r="L70" s="160"/>
    </row>
    <row r="71" spans="1:12" ht="33" customHeight="1">
      <c r="A71" s="222"/>
      <c r="B71" s="7" t="s">
        <v>669</v>
      </c>
      <c r="C71" s="207"/>
      <c r="D71" s="261"/>
      <c r="E71" s="268"/>
      <c r="F71" s="260"/>
      <c r="G71" s="20">
        <v>5</v>
      </c>
      <c r="H71" s="169">
        <v>721.6</v>
      </c>
      <c r="I71" s="25">
        <f t="shared" si="2"/>
        <v>14.432</v>
      </c>
      <c r="J71" s="138">
        <v>10</v>
      </c>
      <c r="K71" s="160"/>
      <c r="L71" s="160"/>
    </row>
    <row r="72" spans="1:12" ht="33" customHeight="1">
      <c r="A72" s="263"/>
      <c r="B72" s="7" t="s">
        <v>668</v>
      </c>
      <c r="C72" s="207"/>
      <c r="D72" s="262"/>
      <c r="E72" s="234"/>
      <c r="F72" s="252"/>
      <c r="G72" s="20">
        <v>5</v>
      </c>
      <c r="H72" s="169">
        <v>886.6</v>
      </c>
      <c r="I72" s="25">
        <f t="shared" si="2"/>
        <v>17.732</v>
      </c>
      <c r="J72" s="138">
        <v>10</v>
      </c>
      <c r="K72" s="160"/>
      <c r="L72" s="160"/>
    </row>
    <row r="73" spans="1:12" ht="33" customHeight="1">
      <c r="A73" s="263"/>
      <c r="B73" s="7" t="s">
        <v>230</v>
      </c>
      <c r="C73" s="207"/>
      <c r="D73" s="262"/>
      <c r="E73" s="182"/>
      <c r="F73" s="252"/>
      <c r="G73" s="20">
        <v>20</v>
      </c>
      <c r="H73" s="169">
        <v>3520</v>
      </c>
      <c r="I73" s="25">
        <f t="shared" si="2"/>
        <v>17.6</v>
      </c>
      <c r="J73" s="138">
        <v>10</v>
      </c>
      <c r="K73" s="160"/>
      <c r="L73" s="160"/>
    </row>
    <row r="74" spans="1:12" ht="33" customHeight="1">
      <c r="A74" s="263"/>
      <c r="B74" s="7" t="s">
        <v>666</v>
      </c>
      <c r="C74" s="192" t="s">
        <v>630</v>
      </c>
      <c r="D74" s="262"/>
      <c r="E74" s="292" t="s">
        <v>633</v>
      </c>
      <c r="F74" s="252"/>
      <c r="G74" s="20">
        <v>5</v>
      </c>
      <c r="H74" s="169">
        <v>292.6</v>
      </c>
      <c r="I74" s="25">
        <f t="shared" si="2"/>
        <v>19.506666666666668</v>
      </c>
      <c r="J74" s="138">
        <v>3</v>
      </c>
      <c r="K74" s="160"/>
      <c r="L74" s="160"/>
    </row>
    <row r="75" spans="1:12" ht="33" customHeight="1">
      <c r="A75" s="263"/>
      <c r="B75" s="7" t="s">
        <v>627</v>
      </c>
      <c r="C75" s="234"/>
      <c r="D75" s="262"/>
      <c r="E75" s="234"/>
      <c r="F75" s="252"/>
      <c r="G75" s="20">
        <v>5</v>
      </c>
      <c r="H75" s="169">
        <v>330</v>
      </c>
      <c r="I75" s="25">
        <f t="shared" si="2"/>
        <v>22</v>
      </c>
      <c r="J75" s="138">
        <v>3</v>
      </c>
      <c r="K75" s="160"/>
      <c r="L75" s="160"/>
    </row>
    <row r="76" spans="1:12" ht="33" customHeight="1">
      <c r="A76" s="263"/>
      <c r="B76" s="7" t="s">
        <v>628</v>
      </c>
      <c r="C76" s="182"/>
      <c r="D76" s="262"/>
      <c r="E76" s="182"/>
      <c r="F76" s="252"/>
      <c r="G76" s="20">
        <v>20</v>
      </c>
      <c r="H76" s="169">
        <v>1247.4</v>
      </c>
      <c r="I76" s="25">
        <f t="shared" si="2"/>
        <v>20.790000000000003</v>
      </c>
      <c r="J76" s="138">
        <v>3</v>
      </c>
      <c r="K76" s="160"/>
      <c r="L76" s="160"/>
    </row>
    <row r="77" spans="1:12" ht="33" customHeight="1">
      <c r="A77" s="263"/>
      <c r="B77" s="7" t="s">
        <v>233</v>
      </c>
      <c r="C77" s="207" t="s">
        <v>228</v>
      </c>
      <c r="D77" s="262"/>
      <c r="E77" s="183" t="s">
        <v>386</v>
      </c>
      <c r="F77" s="252"/>
      <c r="G77" s="20">
        <v>1</v>
      </c>
      <c r="H77" s="169">
        <v>82.5</v>
      </c>
      <c r="I77" s="25">
        <f t="shared" si="2"/>
        <v>82.5</v>
      </c>
      <c r="J77" s="138">
        <v>1</v>
      </c>
      <c r="K77" s="160"/>
      <c r="L77" s="160"/>
    </row>
    <row r="78" spans="1:12" ht="33" customHeight="1">
      <c r="A78" s="263"/>
      <c r="B78" s="7" t="s">
        <v>667</v>
      </c>
      <c r="C78" s="207"/>
      <c r="D78" s="262"/>
      <c r="E78" s="269"/>
      <c r="F78" s="252"/>
      <c r="G78" s="20">
        <v>5</v>
      </c>
      <c r="H78" s="169">
        <v>154</v>
      </c>
      <c r="I78" s="25">
        <f t="shared" si="2"/>
        <v>30.8</v>
      </c>
      <c r="J78" s="138">
        <v>1</v>
      </c>
      <c r="K78" s="160"/>
      <c r="L78" s="160"/>
    </row>
    <row r="79" spans="1:12" ht="33" customHeight="1">
      <c r="A79" s="263"/>
      <c r="B79" s="7" t="s">
        <v>231</v>
      </c>
      <c r="C79" s="263"/>
      <c r="D79" s="262"/>
      <c r="E79" s="270"/>
      <c r="F79" s="252"/>
      <c r="G79" s="20">
        <v>5</v>
      </c>
      <c r="H79" s="169">
        <v>187</v>
      </c>
      <c r="I79" s="25">
        <f t="shared" si="2"/>
        <v>37.4</v>
      </c>
      <c r="J79" s="138">
        <v>1</v>
      </c>
      <c r="K79" s="160"/>
      <c r="L79" s="160"/>
    </row>
    <row r="80" spans="1:12" ht="33" customHeight="1">
      <c r="A80" s="263"/>
      <c r="B80" s="7" t="s">
        <v>232</v>
      </c>
      <c r="C80" s="263"/>
      <c r="D80" s="262"/>
      <c r="E80" s="270"/>
      <c r="F80" s="252"/>
      <c r="G80" s="20">
        <v>20</v>
      </c>
      <c r="H80" s="169">
        <v>739.2</v>
      </c>
      <c r="I80" s="25">
        <f t="shared" si="2"/>
        <v>36.96</v>
      </c>
      <c r="J80" s="138">
        <v>1</v>
      </c>
      <c r="K80" s="160"/>
      <c r="L80" s="160"/>
    </row>
    <row r="81" spans="1:12" ht="33" customHeight="1">
      <c r="A81" s="190">
        <v>20</v>
      </c>
      <c r="B81" s="118" t="s">
        <v>642</v>
      </c>
      <c r="C81" s="253" t="s">
        <v>634</v>
      </c>
      <c r="D81" s="255" t="s">
        <v>679</v>
      </c>
      <c r="E81" s="272" t="s">
        <v>386</v>
      </c>
      <c r="F81" s="210" t="s">
        <v>19</v>
      </c>
      <c r="G81" s="121">
        <v>1</v>
      </c>
      <c r="H81" s="169">
        <v>113.3</v>
      </c>
      <c r="I81" s="120">
        <f t="shared" si="2"/>
        <v>113.3</v>
      </c>
      <c r="J81" s="138">
        <v>1</v>
      </c>
      <c r="K81" s="160"/>
      <c r="L81" s="160"/>
    </row>
    <row r="82" spans="1:12" ht="33" customHeight="1">
      <c r="A82" s="191"/>
      <c r="B82" s="118" t="s">
        <v>643</v>
      </c>
      <c r="C82" s="177"/>
      <c r="D82" s="273"/>
      <c r="E82" s="191"/>
      <c r="F82" s="210"/>
      <c r="G82" s="121">
        <v>5</v>
      </c>
      <c r="H82" s="169">
        <v>385</v>
      </c>
      <c r="I82" s="120">
        <f t="shared" si="2"/>
        <v>77</v>
      </c>
      <c r="J82" s="138">
        <v>1</v>
      </c>
      <c r="K82" s="160"/>
      <c r="L82" s="160"/>
    </row>
    <row r="83" spans="1:12" ht="33" customHeight="1">
      <c r="A83" s="191"/>
      <c r="B83" s="118" t="s">
        <v>644</v>
      </c>
      <c r="C83" s="177"/>
      <c r="D83" s="273"/>
      <c r="E83" s="191"/>
      <c r="F83" s="210"/>
      <c r="G83" s="121">
        <v>20</v>
      </c>
      <c r="H83" s="169">
        <v>1383.8</v>
      </c>
      <c r="I83" s="120">
        <f t="shared" si="2"/>
        <v>69.19</v>
      </c>
      <c r="J83" s="138">
        <v>1</v>
      </c>
      <c r="K83" s="160"/>
      <c r="L83" s="160"/>
    </row>
    <row r="84" spans="1:12" ht="33" customHeight="1">
      <c r="A84" s="191"/>
      <c r="B84" s="118" t="s">
        <v>645</v>
      </c>
      <c r="C84" s="177"/>
      <c r="D84" s="273"/>
      <c r="E84" s="191"/>
      <c r="F84" s="210"/>
      <c r="G84" s="121">
        <v>200</v>
      </c>
      <c r="H84" s="169">
        <v>9792.2</v>
      </c>
      <c r="I84" s="120">
        <f t="shared" si="2"/>
        <v>48.961000000000006</v>
      </c>
      <c r="J84" s="138">
        <v>1</v>
      </c>
      <c r="K84" s="160"/>
      <c r="L84" s="160"/>
    </row>
    <row r="85" spans="1:12" s="135" customFormat="1" ht="33" customHeight="1">
      <c r="A85" s="191"/>
      <c r="B85" s="118" t="s">
        <v>646</v>
      </c>
      <c r="C85" s="178"/>
      <c r="D85" s="273"/>
      <c r="E85" s="271"/>
      <c r="F85" s="210"/>
      <c r="G85" s="121">
        <v>1000</v>
      </c>
      <c r="H85" s="169">
        <v>42592</v>
      </c>
      <c r="I85" s="120">
        <f t="shared" si="2"/>
        <v>42.592</v>
      </c>
      <c r="J85" s="138">
        <v>1</v>
      </c>
      <c r="K85" s="160"/>
      <c r="L85" s="160"/>
    </row>
    <row r="86" spans="1:12" s="135" customFormat="1" ht="33" customHeight="1">
      <c r="A86" s="191"/>
      <c r="B86" s="118" t="s">
        <v>647</v>
      </c>
      <c r="C86" s="253" t="s">
        <v>636</v>
      </c>
      <c r="D86" s="273"/>
      <c r="E86" s="176" t="s">
        <v>265</v>
      </c>
      <c r="F86" s="210"/>
      <c r="G86" s="121">
        <v>5</v>
      </c>
      <c r="H86" s="169">
        <v>631.4</v>
      </c>
      <c r="I86" s="120">
        <f t="shared" si="2"/>
        <v>2.476078431372549</v>
      </c>
      <c r="J86" s="138">
        <v>51</v>
      </c>
      <c r="K86" s="160"/>
      <c r="L86" s="160"/>
    </row>
    <row r="87" spans="1:12" s="135" customFormat="1" ht="33" customHeight="1">
      <c r="A87" s="271"/>
      <c r="B87" s="118" t="s">
        <v>648</v>
      </c>
      <c r="C87" s="254"/>
      <c r="D87" s="256"/>
      <c r="E87" s="178"/>
      <c r="F87" s="210"/>
      <c r="G87" s="121">
        <v>20</v>
      </c>
      <c r="H87" s="169">
        <v>2047.1</v>
      </c>
      <c r="I87" s="120">
        <f t="shared" si="2"/>
        <v>2.0069607843137254</v>
      </c>
      <c r="J87" s="138">
        <v>51</v>
      </c>
      <c r="K87" s="160"/>
      <c r="L87" s="160"/>
    </row>
    <row r="88" spans="1:12" s="135" customFormat="1" ht="33" customHeight="1">
      <c r="A88" s="197">
        <v>21</v>
      </c>
      <c r="B88" s="7" t="s">
        <v>637</v>
      </c>
      <c r="C88" s="192" t="s">
        <v>635</v>
      </c>
      <c r="D88" s="240" t="s">
        <v>683</v>
      </c>
      <c r="E88" s="185" t="s">
        <v>386</v>
      </c>
      <c r="F88" s="188" t="s">
        <v>20</v>
      </c>
      <c r="G88" s="20">
        <v>1</v>
      </c>
      <c r="H88" s="169">
        <v>137.5</v>
      </c>
      <c r="I88" s="25">
        <f t="shared" si="2"/>
        <v>137.5</v>
      </c>
      <c r="J88" s="138">
        <v>1</v>
      </c>
      <c r="K88" s="160"/>
      <c r="L88" s="160"/>
    </row>
    <row r="89" spans="1:12" s="135" customFormat="1" ht="33" customHeight="1">
      <c r="A89" s="198"/>
      <c r="B89" s="7" t="s">
        <v>638</v>
      </c>
      <c r="C89" s="302"/>
      <c r="D89" s="276"/>
      <c r="E89" s="186"/>
      <c r="F89" s="189"/>
      <c r="G89" s="20">
        <v>5</v>
      </c>
      <c r="H89" s="169">
        <v>447.7</v>
      </c>
      <c r="I89" s="25">
        <f t="shared" si="2"/>
        <v>89.53999999999999</v>
      </c>
      <c r="J89" s="138">
        <v>1</v>
      </c>
      <c r="K89" s="160"/>
      <c r="L89" s="160"/>
    </row>
    <row r="90" spans="1:12" s="135" customFormat="1" ht="33" customHeight="1">
      <c r="A90" s="198"/>
      <c r="B90" s="7" t="s">
        <v>639</v>
      </c>
      <c r="C90" s="302"/>
      <c r="D90" s="276"/>
      <c r="E90" s="186"/>
      <c r="F90" s="189"/>
      <c r="G90" s="20">
        <v>20</v>
      </c>
      <c r="H90" s="169">
        <v>1547.7</v>
      </c>
      <c r="I90" s="25">
        <f t="shared" si="2"/>
        <v>77.385</v>
      </c>
      <c r="J90" s="138">
        <v>1</v>
      </c>
      <c r="K90" s="160"/>
      <c r="L90" s="160"/>
    </row>
    <row r="91" spans="1:12" s="135" customFormat="1" ht="33" customHeight="1">
      <c r="A91" s="198"/>
      <c r="B91" s="7" t="s">
        <v>640</v>
      </c>
      <c r="C91" s="302"/>
      <c r="D91" s="276"/>
      <c r="E91" s="186"/>
      <c r="F91" s="189"/>
      <c r="G91" s="20">
        <v>200</v>
      </c>
      <c r="H91" s="169">
        <v>11995.5</v>
      </c>
      <c r="I91" s="25">
        <f t="shared" si="2"/>
        <v>59.9775</v>
      </c>
      <c r="J91" s="138">
        <v>1</v>
      </c>
      <c r="K91" s="160"/>
      <c r="L91" s="160"/>
    </row>
    <row r="92" spans="1:12" s="135" customFormat="1" ht="33" customHeight="1">
      <c r="A92" s="199"/>
      <c r="B92" s="7" t="s">
        <v>641</v>
      </c>
      <c r="C92" s="193"/>
      <c r="D92" s="277"/>
      <c r="E92" s="187"/>
      <c r="F92" s="189"/>
      <c r="G92" s="20">
        <v>1000</v>
      </c>
      <c r="H92" s="169">
        <v>48400</v>
      </c>
      <c r="I92" s="25">
        <f t="shared" si="2"/>
        <v>48.4</v>
      </c>
      <c r="J92" s="138">
        <v>1</v>
      </c>
      <c r="K92" s="160"/>
      <c r="L92" s="160"/>
    </row>
    <row r="93" spans="1:12" s="135" customFormat="1" ht="33" customHeight="1">
      <c r="A93" s="190">
        <v>22</v>
      </c>
      <c r="B93" s="118" t="s">
        <v>672</v>
      </c>
      <c r="C93" s="253" t="s">
        <v>676</v>
      </c>
      <c r="D93" s="255" t="s">
        <v>678</v>
      </c>
      <c r="E93" s="191" t="s">
        <v>386</v>
      </c>
      <c r="F93" s="210" t="s">
        <v>19</v>
      </c>
      <c r="G93" s="121">
        <v>5</v>
      </c>
      <c r="H93" s="171">
        <v>420</v>
      </c>
      <c r="I93" s="120">
        <f t="shared" si="2"/>
        <v>84</v>
      </c>
      <c r="J93" s="138">
        <v>1</v>
      </c>
      <c r="K93" s="160"/>
      <c r="L93" s="160"/>
    </row>
    <row r="94" spans="1:12" s="135" customFormat="1" ht="33" customHeight="1">
      <c r="A94" s="234"/>
      <c r="B94" s="118" t="s">
        <v>673</v>
      </c>
      <c r="C94" s="234"/>
      <c r="D94" s="242"/>
      <c r="E94" s="191"/>
      <c r="F94" s="210"/>
      <c r="G94" s="121">
        <v>20</v>
      </c>
      <c r="H94" s="171">
        <v>1420</v>
      </c>
      <c r="I94" s="120">
        <f t="shared" si="2"/>
        <v>71</v>
      </c>
      <c r="J94" s="138">
        <v>1</v>
      </c>
      <c r="K94" s="160"/>
      <c r="L94" s="160"/>
    </row>
    <row r="95" spans="1:12" s="135" customFormat="1" ht="33" customHeight="1">
      <c r="A95" s="234"/>
      <c r="B95" s="118" t="s">
        <v>674</v>
      </c>
      <c r="C95" s="234"/>
      <c r="D95" s="242"/>
      <c r="E95" s="191"/>
      <c r="F95" s="210"/>
      <c r="G95" s="121">
        <v>200</v>
      </c>
      <c r="H95" s="171">
        <v>10653</v>
      </c>
      <c r="I95" s="120">
        <f t="shared" si="2"/>
        <v>53.265</v>
      </c>
      <c r="J95" s="138">
        <v>1</v>
      </c>
      <c r="K95" s="160"/>
      <c r="L95" s="160"/>
    </row>
    <row r="96" spans="1:12" s="135" customFormat="1" ht="33" customHeight="1">
      <c r="A96" s="234"/>
      <c r="B96" s="118" t="s">
        <v>675</v>
      </c>
      <c r="C96" s="182"/>
      <c r="D96" s="242"/>
      <c r="E96" s="271"/>
      <c r="F96" s="210"/>
      <c r="G96" s="121">
        <v>1000</v>
      </c>
      <c r="H96" s="171">
        <v>41690</v>
      </c>
      <c r="I96" s="120">
        <f t="shared" si="2"/>
        <v>41.69</v>
      </c>
      <c r="J96" s="138">
        <v>1</v>
      </c>
      <c r="K96" s="160"/>
      <c r="L96" s="160"/>
    </row>
    <row r="97" spans="1:12" s="135" customFormat="1" ht="33" customHeight="1">
      <c r="A97" s="234"/>
      <c r="B97" s="118" t="s">
        <v>691</v>
      </c>
      <c r="C97" s="253" t="s">
        <v>677</v>
      </c>
      <c r="D97" s="242"/>
      <c r="E97" s="176" t="s">
        <v>265</v>
      </c>
      <c r="F97" s="210"/>
      <c r="G97" s="121">
        <v>5</v>
      </c>
      <c r="H97" s="171">
        <v>413</v>
      </c>
      <c r="I97" s="120">
        <f t="shared" si="2"/>
        <v>1.619607843137255</v>
      </c>
      <c r="J97" s="138">
        <v>51</v>
      </c>
      <c r="K97" s="160"/>
      <c r="L97" s="160"/>
    </row>
    <row r="98" spans="1:12" s="135" customFormat="1" ht="33" customHeight="1">
      <c r="A98" s="182"/>
      <c r="B98" s="118" t="s">
        <v>671</v>
      </c>
      <c r="C98" s="254"/>
      <c r="D98" s="275"/>
      <c r="E98" s="178"/>
      <c r="F98" s="210"/>
      <c r="G98" s="121">
        <v>20</v>
      </c>
      <c r="H98" s="171">
        <v>1595</v>
      </c>
      <c r="I98" s="120">
        <f t="shared" si="2"/>
        <v>1.5637254901960784</v>
      </c>
      <c r="J98" s="138">
        <v>51</v>
      </c>
      <c r="K98" s="160"/>
      <c r="L98" s="160"/>
    </row>
    <row r="99" spans="1:12" s="135" customFormat="1" ht="33" customHeight="1">
      <c r="A99" s="197">
        <v>23</v>
      </c>
      <c r="B99" s="7" t="s">
        <v>680</v>
      </c>
      <c r="C99" s="192" t="s">
        <v>665</v>
      </c>
      <c r="D99" s="240" t="s">
        <v>682</v>
      </c>
      <c r="E99" s="185" t="s">
        <v>386</v>
      </c>
      <c r="F99" s="251" t="s">
        <v>19</v>
      </c>
      <c r="G99" s="20">
        <v>1</v>
      </c>
      <c r="H99" s="171">
        <v>182</v>
      </c>
      <c r="I99" s="25">
        <f t="shared" si="2"/>
        <v>182</v>
      </c>
      <c r="J99" s="138">
        <v>1</v>
      </c>
      <c r="K99" s="160"/>
      <c r="L99" s="160"/>
    </row>
    <row r="100" spans="1:12" s="135" customFormat="1" ht="33" customHeight="1">
      <c r="A100" s="234"/>
      <c r="B100" s="7" t="s">
        <v>662</v>
      </c>
      <c r="C100" s="234"/>
      <c r="D100" s="242"/>
      <c r="E100" s="234"/>
      <c r="F100" s="274"/>
      <c r="G100" s="20">
        <v>5</v>
      </c>
      <c r="H100" s="169">
        <v>556.6</v>
      </c>
      <c r="I100" s="25">
        <f t="shared" si="2"/>
        <v>111.32000000000001</v>
      </c>
      <c r="J100" s="138">
        <v>1</v>
      </c>
      <c r="K100" s="160"/>
      <c r="L100" s="160"/>
    </row>
    <row r="101" spans="1:12" s="135" customFormat="1" ht="33" customHeight="1">
      <c r="A101" s="234"/>
      <c r="B101" s="7" t="s">
        <v>663</v>
      </c>
      <c r="C101" s="234"/>
      <c r="D101" s="242"/>
      <c r="E101" s="234"/>
      <c r="F101" s="274"/>
      <c r="G101" s="20">
        <v>20</v>
      </c>
      <c r="H101" s="169">
        <v>1983.3</v>
      </c>
      <c r="I101" s="25">
        <f t="shared" si="2"/>
        <v>99.16499999999999</v>
      </c>
      <c r="J101" s="138">
        <v>1</v>
      </c>
      <c r="K101" s="160"/>
      <c r="L101" s="160"/>
    </row>
    <row r="102" spans="1:12" s="135" customFormat="1" ht="33" customHeight="1">
      <c r="A102" s="234"/>
      <c r="B102" s="7" t="s">
        <v>664</v>
      </c>
      <c r="C102" s="234"/>
      <c r="D102" s="242"/>
      <c r="E102" s="234"/>
      <c r="F102" s="274"/>
      <c r="G102" s="20">
        <v>200</v>
      </c>
      <c r="H102" s="169">
        <v>16351.5</v>
      </c>
      <c r="I102" s="25">
        <f t="shared" si="2"/>
        <v>81.7575</v>
      </c>
      <c r="J102" s="138">
        <v>1</v>
      </c>
      <c r="K102" s="160"/>
      <c r="L102" s="160"/>
    </row>
    <row r="103" spans="1:12" s="135" customFormat="1" ht="54" customHeight="1">
      <c r="A103" s="234"/>
      <c r="B103" s="7" t="s">
        <v>681</v>
      </c>
      <c r="C103" s="234"/>
      <c r="D103" s="242"/>
      <c r="E103" s="234"/>
      <c r="F103" s="274"/>
      <c r="G103" s="20">
        <v>1000</v>
      </c>
      <c r="H103" s="169">
        <v>61407.5</v>
      </c>
      <c r="I103" s="25">
        <f t="shared" si="2"/>
        <v>61.4075</v>
      </c>
      <c r="J103" s="138">
        <v>1</v>
      </c>
      <c r="K103" s="160"/>
      <c r="L103" s="160"/>
    </row>
    <row r="104" spans="1:12" s="135" customFormat="1" ht="23.25">
      <c r="A104" s="257">
        <v>24</v>
      </c>
      <c r="B104" s="118" t="s">
        <v>237</v>
      </c>
      <c r="C104" s="253" t="s">
        <v>236</v>
      </c>
      <c r="D104" s="255" t="s">
        <v>245</v>
      </c>
      <c r="E104" s="179" t="s">
        <v>386</v>
      </c>
      <c r="F104" s="264" t="s">
        <v>19</v>
      </c>
      <c r="G104" s="121">
        <v>1</v>
      </c>
      <c r="H104" s="169">
        <v>1188</v>
      </c>
      <c r="I104" s="120">
        <f t="shared" si="2"/>
        <v>1188</v>
      </c>
      <c r="J104" s="138">
        <v>1</v>
      </c>
      <c r="K104" s="160"/>
      <c r="L104" s="160"/>
    </row>
    <row r="105" spans="1:12" ht="23.25">
      <c r="A105" s="258"/>
      <c r="B105" s="118" t="s">
        <v>238</v>
      </c>
      <c r="C105" s="254"/>
      <c r="D105" s="256"/>
      <c r="E105" s="267"/>
      <c r="F105" s="265"/>
      <c r="G105" s="121">
        <v>5</v>
      </c>
      <c r="H105" s="169">
        <v>5500</v>
      </c>
      <c r="I105" s="120">
        <f t="shared" si="2"/>
        <v>1100</v>
      </c>
      <c r="J105" s="138">
        <v>1</v>
      </c>
      <c r="K105" s="160"/>
      <c r="L105" s="160"/>
    </row>
    <row r="106" spans="1:12" ht="46.5">
      <c r="A106" s="259"/>
      <c r="B106" s="118" t="s">
        <v>243</v>
      </c>
      <c r="C106" s="144" t="s">
        <v>242</v>
      </c>
      <c r="D106" s="145" t="s">
        <v>246</v>
      </c>
      <c r="E106" s="146" t="s">
        <v>386</v>
      </c>
      <c r="F106" s="266"/>
      <c r="G106" s="121">
        <v>1</v>
      </c>
      <c r="H106" s="169">
        <v>1485</v>
      </c>
      <c r="I106" s="120">
        <f t="shared" si="2"/>
        <v>1485</v>
      </c>
      <c r="J106" s="138">
        <v>1</v>
      </c>
      <c r="K106" s="160"/>
      <c r="L106" s="160"/>
    </row>
    <row r="107" spans="1:12" ht="46.5">
      <c r="A107" s="141">
        <v>25</v>
      </c>
      <c r="B107" s="7" t="s">
        <v>239</v>
      </c>
      <c r="C107" s="139" t="s">
        <v>240</v>
      </c>
      <c r="D107" s="142" t="s">
        <v>257</v>
      </c>
      <c r="E107" s="1" t="s">
        <v>262</v>
      </c>
      <c r="F107" s="143" t="s">
        <v>269</v>
      </c>
      <c r="G107" s="140">
        <v>5</v>
      </c>
      <c r="H107" s="168">
        <v>684.2</v>
      </c>
      <c r="I107" s="25">
        <f t="shared" si="2"/>
        <v>22.80666666666667</v>
      </c>
      <c r="J107" s="138">
        <v>6</v>
      </c>
      <c r="K107" s="160"/>
      <c r="L107" s="160"/>
    </row>
  </sheetData>
  <sheetProtection/>
  <mergeCells count="133">
    <mergeCell ref="A88:A92"/>
    <mergeCell ref="C88:C92"/>
    <mergeCell ref="A68:A69"/>
    <mergeCell ref="F68:F69"/>
    <mergeCell ref="A67:I67"/>
    <mergeCell ref="C64:C65"/>
    <mergeCell ref="E64:E65"/>
    <mergeCell ref="E68:E69"/>
    <mergeCell ref="A64:A65"/>
    <mergeCell ref="D64:D65"/>
    <mergeCell ref="D68:D69"/>
    <mergeCell ref="C74:C76"/>
    <mergeCell ref="E74:E76"/>
    <mergeCell ref="E93:E96"/>
    <mergeCell ref="E97:E98"/>
    <mergeCell ref="F21:F25"/>
    <mergeCell ref="C23:C24"/>
    <mergeCell ref="C59:C63"/>
    <mergeCell ref="D59:D63"/>
    <mergeCell ref="F59:F63"/>
    <mergeCell ref="D50:D54"/>
    <mergeCell ref="F50:F54"/>
    <mergeCell ref="C53:C54"/>
    <mergeCell ref="E50:E52"/>
    <mergeCell ref="E53:E54"/>
    <mergeCell ref="C50:C52"/>
    <mergeCell ref="E59:E63"/>
    <mergeCell ref="E55:E56"/>
    <mergeCell ref="E57:E58"/>
    <mergeCell ref="C55:C56"/>
    <mergeCell ref="C57:C58"/>
    <mergeCell ref="F55:F58"/>
    <mergeCell ref="D88:D92"/>
    <mergeCell ref="A16:A20"/>
    <mergeCell ref="C16:C18"/>
    <mergeCell ref="D16:D20"/>
    <mergeCell ref="F16:F20"/>
    <mergeCell ref="C19:C20"/>
    <mergeCell ref="A21:A25"/>
    <mergeCell ref="C21:C22"/>
    <mergeCell ref="D21:D25"/>
    <mergeCell ref="A59:A63"/>
    <mergeCell ref="A99:A103"/>
    <mergeCell ref="C99:C103"/>
    <mergeCell ref="D99:D103"/>
    <mergeCell ref="F99:F103"/>
    <mergeCell ref="E99:E103"/>
    <mergeCell ref="C97:C98"/>
    <mergeCell ref="D93:D98"/>
    <mergeCell ref="C93:C96"/>
    <mergeCell ref="A93:A98"/>
    <mergeCell ref="F93:F98"/>
    <mergeCell ref="E77:E80"/>
    <mergeCell ref="A81:A87"/>
    <mergeCell ref="F81:F87"/>
    <mergeCell ref="E81:E85"/>
    <mergeCell ref="E86:E87"/>
    <mergeCell ref="D81:D87"/>
    <mergeCell ref="C81:C85"/>
    <mergeCell ref="C86:C87"/>
    <mergeCell ref="C104:C105"/>
    <mergeCell ref="D104:D105"/>
    <mergeCell ref="A104:A106"/>
    <mergeCell ref="C70:C73"/>
    <mergeCell ref="F70:F80"/>
    <mergeCell ref="D70:D80"/>
    <mergeCell ref="C77:C80"/>
    <mergeCell ref="A70:A80"/>
    <mergeCell ref="F104:F106"/>
    <mergeCell ref="E104:E105"/>
    <mergeCell ref="D55:D58"/>
    <mergeCell ref="A55:A58"/>
    <mergeCell ref="A46:A48"/>
    <mergeCell ref="F29:F32"/>
    <mergeCell ref="C43:C44"/>
    <mergeCell ref="E33:E36"/>
    <mergeCell ref="E40:E42"/>
    <mergeCell ref="E43:E44"/>
    <mergeCell ref="F40:F45"/>
    <mergeCell ref="A50:A54"/>
    <mergeCell ref="E12:E14"/>
    <mergeCell ref="D46:D48"/>
    <mergeCell ref="E26:E28"/>
    <mergeCell ref="E30:E31"/>
    <mergeCell ref="C26:C28"/>
    <mergeCell ref="F35:F36"/>
    <mergeCell ref="C46:C48"/>
    <mergeCell ref="F46:F48"/>
    <mergeCell ref="F26:F28"/>
    <mergeCell ref="A15:I15"/>
    <mergeCell ref="A4:A6"/>
    <mergeCell ref="C4:C6"/>
    <mergeCell ref="D4:D6"/>
    <mergeCell ref="F4:F6"/>
    <mergeCell ref="A3:I3"/>
    <mergeCell ref="E7:E11"/>
    <mergeCell ref="E4:E6"/>
    <mergeCell ref="A37:A39"/>
    <mergeCell ref="A1:I1"/>
    <mergeCell ref="A12:A14"/>
    <mergeCell ref="C12:C14"/>
    <mergeCell ref="D12:D14"/>
    <mergeCell ref="F12:F14"/>
    <mergeCell ref="A7:A11"/>
    <mergeCell ref="C7:C11"/>
    <mergeCell ref="D7:D11"/>
    <mergeCell ref="F7:F11"/>
    <mergeCell ref="C37:C39"/>
    <mergeCell ref="A40:A45"/>
    <mergeCell ref="C40:C42"/>
    <mergeCell ref="D40:D45"/>
    <mergeCell ref="C33:C34"/>
    <mergeCell ref="F33:F34"/>
    <mergeCell ref="D33:D36"/>
    <mergeCell ref="C35:C36"/>
    <mergeCell ref="D37:D39"/>
    <mergeCell ref="E37:E39"/>
    <mergeCell ref="A33:A36"/>
    <mergeCell ref="C30:C31"/>
    <mergeCell ref="A26:A28"/>
    <mergeCell ref="D26:D28"/>
    <mergeCell ref="A29:A32"/>
    <mergeCell ref="D29:D32"/>
    <mergeCell ref="F37:F39"/>
    <mergeCell ref="E16:E18"/>
    <mergeCell ref="E19:E20"/>
    <mergeCell ref="E21:E22"/>
    <mergeCell ref="E23:E24"/>
    <mergeCell ref="E88:E92"/>
    <mergeCell ref="F88:F92"/>
    <mergeCell ref="E46:E48"/>
    <mergeCell ref="F64:F65"/>
    <mergeCell ref="E70:E73"/>
  </mergeCells>
  <printOptions/>
  <pageMargins left="0.3937007874015748" right="0" top="0" bottom="0" header="0.31496062992125984" footer="0.31496062992125984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L66"/>
  <sheetViews>
    <sheetView zoomScale="50" zoomScaleNormal="5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1" sqref="K1:L16384"/>
    </sheetView>
  </sheetViews>
  <sheetFormatPr defaultColWidth="9.140625" defaultRowHeight="12.75"/>
  <cols>
    <col min="1" max="1" width="9.421875" style="0" customWidth="1"/>
    <col min="2" max="2" width="15.8515625" style="0" customWidth="1"/>
    <col min="3" max="3" width="39.421875" style="0" customWidth="1"/>
    <col min="4" max="4" width="90.140625" style="0" customWidth="1"/>
    <col min="5" max="5" width="15.57421875" style="0" customWidth="1"/>
    <col min="6" max="6" width="12.00390625" style="0" customWidth="1"/>
    <col min="7" max="7" width="19.7109375" style="0" customWidth="1"/>
    <col min="8" max="8" width="21.7109375" style="172" customWidth="1"/>
    <col min="9" max="9" width="28.140625" style="0" customWidth="1"/>
    <col min="10" max="10" width="7.140625" style="0" hidden="1" customWidth="1"/>
    <col min="11" max="11" width="30.8515625" style="0" customWidth="1"/>
    <col min="12" max="12" width="34.57421875" style="0" customWidth="1"/>
  </cols>
  <sheetData>
    <row r="1" spans="1:9" ht="44.25" customHeight="1">
      <c r="A1" s="221" t="s">
        <v>363</v>
      </c>
      <c r="B1" s="221"/>
      <c r="C1" s="221"/>
      <c r="D1" s="221"/>
      <c r="E1" s="221"/>
      <c r="F1" s="221"/>
      <c r="G1" s="221"/>
      <c r="H1" s="221"/>
      <c r="I1" s="221"/>
    </row>
    <row r="2" spans="1:12" ht="95.25" customHeight="1">
      <c r="A2" s="6" t="s">
        <v>5</v>
      </c>
      <c r="B2" s="6" t="s">
        <v>6</v>
      </c>
      <c r="C2" s="5" t="s">
        <v>3</v>
      </c>
      <c r="D2" s="5" t="s">
        <v>4</v>
      </c>
      <c r="E2" s="5" t="s">
        <v>0</v>
      </c>
      <c r="F2" s="5" t="s">
        <v>22</v>
      </c>
      <c r="G2" s="5" t="s">
        <v>622</v>
      </c>
      <c r="H2" s="167" t="s">
        <v>699</v>
      </c>
      <c r="I2" s="5" t="s">
        <v>692</v>
      </c>
      <c r="K2" s="162"/>
      <c r="L2" s="162"/>
    </row>
    <row r="3" spans="1:12" ht="33" customHeight="1">
      <c r="A3" s="231" t="s">
        <v>223</v>
      </c>
      <c r="B3" s="232"/>
      <c r="C3" s="232"/>
      <c r="D3" s="232"/>
      <c r="E3" s="232"/>
      <c r="F3" s="232"/>
      <c r="G3" s="232"/>
      <c r="H3" s="232"/>
      <c r="I3" s="233"/>
      <c r="K3" s="164"/>
      <c r="L3" s="164"/>
    </row>
    <row r="4" spans="1:12" ht="33" customHeight="1">
      <c r="A4" s="318">
        <v>1</v>
      </c>
      <c r="B4" s="7" t="s">
        <v>278</v>
      </c>
      <c r="C4" s="207" t="s">
        <v>288</v>
      </c>
      <c r="D4" s="200" t="s">
        <v>378</v>
      </c>
      <c r="E4" s="183" t="s">
        <v>386</v>
      </c>
      <c r="F4" s="315" t="s">
        <v>280</v>
      </c>
      <c r="G4" s="3">
        <v>5</v>
      </c>
      <c r="H4" s="168">
        <v>270</v>
      </c>
      <c r="I4" s="25">
        <f aca="true" t="shared" si="0" ref="I4:I34">H4/(G4*J4)</f>
        <v>54</v>
      </c>
      <c r="J4" s="163">
        <v>1</v>
      </c>
      <c r="K4" s="160"/>
      <c r="L4" s="160"/>
    </row>
    <row r="5" spans="1:12" ht="33" customHeight="1">
      <c r="A5" s="319"/>
      <c r="B5" s="7" t="s">
        <v>279</v>
      </c>
      <c r="C5" s="207"/>
      <c r="D5" s="234"/>
      <c r="E5" s="184"/>
      <c r="F5" s="316"/>
      <c r="G5" s="3">
        <v>20</v>
      </c>
      <c r="H5" s="168">
        <v>940</v>
      </c>
      <c r="I5" s="25">
        <f t="shared" si="0"/>
        <v>47</v>
      </c>
      <c r="J5" s="163">
        <v>1</v>
      </c>
      <c r="K5" s="160"/>
      <c r="L5" s="160"/>
    </row>
    <row r="6" spans="1:12" ht="33" customHeight="1">
      <c r="A6" s="319"/>
      <c r="B6" s="7" t="s">
        <v>283</v>
      </c>
      <c r="C6" s="192" t="s">
        <v>287</v>
      </c>
      <c r="D6" s="234"/>
      <c r="E6" s="181" t="s">
        <v>266</v>
      </c>
      <c r="F6" s="316"/>
      <c r="G6" s="3">
        <v>2.5</v>
      </c>
      <c r="H6" s="168">
        <v>874</v>
      </c>
      <c r="I6" s="25">
        <f t="shared" si="0"/>
        <v>34.96</v>
      </c>
      <c r="J6" s="23">
        <v>10</v>
      </c>
      <c r="K6" s="160"/>
      <c r="L6" s="160"/>
    </row>
    <row r="7" spans="1:12" ht="33" customHeight="1">
      <c r="A7" s="234"/>
      <c r="B7" s="7" t="s">
        <v>282</v>
      </c>
      <c r="C7" s="234"/>
      <c r="D7" s="234"/>
      <c r="E7" s="268"/>
      <c r="F7" s="274"/>
      <c r="G7" s="3">
        <v>15</v>
      </c>
      <c r="H7" s="168">
        <v>6718</v>
      </c>
      <c r="I7" s="25">
        <f t="shared" si="0"/>
        <v>44.78666666666667</v>
      </c>
      <c r="J7" s="23">
        <v>10</v>
      </c>
      <c r="K7" s="160"/>
      <c r="L7" s="160"/>
    </row>
    <row r="8" spans="1:12" ht="33" customHeight="1">
      <c r="A8" s="182"/>
      <c r="B8" s="7" t="s">
        <v>281</v>
      </c>
      <c r="C8" s="182"/>
      <c r="D8" s="182"/>
      <c r="E8" s="314"/>
      <c r="F8" s="317"/>
      <c r="G8" s="3">
        <v>20</v>
      </c>
      <c r="H8" s="168">
        <v>6878</v>
      </c>
      <c r="I8" s="25">
        <f t="shared" si="0"/>
        <v>34.39</v>
      </c>
      <c r="J8" s="23">
        <v>10</v>
      </c>
      <c r="K8" s="160"/>
      <c r="L8" s="160"/>
    </row>
    <row r="9" spans="1:12" ht="33" customHeight="1">
      <c r="A9" s="257">
        <v>2</v>
      </c>
      <c r="B9" s="118" t="s">
        <v>284</v>
      </c>
      <c r="C9" s="209" t="s">
        <v>289</v>
      </c>
      <c r="D9" s="227" t="s">
        <v>377</v>
      </c>
      <c r="E9" s="176" t="s">
        <v>264</v>
      </c>
      <c r="F9" s="312" t="s">
        <v>19</v>
      </c>
      <c r="G9" s="119">
        <v>2.5</v>
      </c>
      <c r="H9" s="168">
        <v>427</v>
      </c>
      <c r="I9" s="120">
        <f t="shared" si="0"/>
        <v>170.8</v>
      </c>
      <c r="J9" s="23">
        <v>1</v>
      </c>
      <c r="K9" s="160"/>
      <c r="L9" s="160"/>
    </row>
    <row r="10" spans="1:12" ht="33" customHeight="1">
      <c r="A10" s="258"/>
      <c r="B10" s="118" t="s">
        <v>285</v>
      </c>
      <c r="C10" s="209"/>
      <c r="D10" s="227"/>
      <c r="E10" s="310"/>
      <c r="F10" s="313"/>
      <c r="G10" s="119">
        <v>15</v>
      </c>
      <c r="H10" s="168">
        <v>2606</v>
      </c>
      <c r="I10" s="120">
        <f t="shared" si="0"/>
        <v>173.73333333333332</v>
      </c>
      <c r="J10" s="23">
        <v>1</v>
      </c>
      <c r="K10" s="160"/>
      <c r="L10" s="160"/>
    </row>
    <row r="11" spans="1:12" ht="33" customHeight="1">
      <c r="A11" s="258"/>
      <c r="B11" s="118" t="s">
        <v>286</v>
      </c>
      <c r="C11" s="209"/>
      <c r="D11" s="227"/>
      <c r="E11" s="311"/>
      <c r="F11" s="313"/>
      <c r="G11" s="119">
        <v>20</v>
      </c>
      <c r="H11" s="168">
        <v>3171</v>
      </c>
      <c r="I11" s="120">
        <f t="shared" si="0"/>
        <v>158.55</v>
      </c>
      <c r="J11" s="23">
        <v>1</v>
      </c>
      <c r="K11" s="160"/>
      <c r="L11" s="160"/>
    </row>
    <row r="12" spans="1:12" ht="33" customHeight="1">
      <c r="A12" s="222">
        <v>3</v>
      </c>
      <c r="B12" s="7" t="s">
        <v>292</v>
      </c>
      <c r="C12" s="192" t="s">
        <v>290</v>
      </c>
      <c r="D12" s="200" t="s">
        <v>380</v>
      </c>
      <c r="E12" s="183" t="s">
        <v>386</v>
      </c>
      <c r="F12" s="288" t="s">
        <v>268</v>
      </c>
      <c r="G12" s="3">
        <v>5</v>
      </c>
      <c r="H12" s="168">
        <v>235</v>
      </c>
      <c r="I12" s="25">
        <f t="shared" si="0"/>
        <v>47</v>
      </c>
      <c r="J12" s="23">
        <v>1</v>
      </c>
      <c r="K12" s="160"/>
      <c r="L12" s="160"/>
    </row>
    <row r="13" spans="1:12" ht="33" customHeight="1">
      <c r="A13" s="222"/>
      <c r="B13" s="7" t="s">
        <v>293</v>
      </c>
      <c r="C13" s="193"/>
      <c r="D13" s="201"/>
      <c r="E13" s="184"/>
      <c r="F13" s="289"/>
      <c r="G13" s="3">
        <v>20</v>
      </c>
      <c r="H13" s="168">
        <v>814</v>
      </c>
      <c r="I13" s="25">
        <f t="shared" si="0"/>
        <v>40.7</v>
      </c>
      <c r="J13" s="23">
        <v>1</v>
      </c>
      <c r="K13" s="160"/>
      <c r="L13" s="160"/>
    </row>
    <row r="14" spans="1:12" ht="33" customHeight="1">
      <c r="A14" s="222"/>
      <c r="B14" s="7" t="s">
        <v>294</v>
      </c>
      <c r="C14" s="192" t="s">
        <v>291</v>
      </c>
      <c r="D14" s="234"/>
      <c r="E14" s="181" t="s">
        <v>369</v>
      </c>
      <c r="F14" s="289"/>
      <c r="G14" s="3">
        <v>2.5</v>
      </c>
      <c r="H14" s="168">
        <v>920</v>
      </c>
      <c r="I14" s="25">
        <f t="shared" si="0"/>
        <v>28.307692307692307</v>
      </c>
      <c r="J14" s="23">
        <v>13</v>
      </c>
      <c r="K14" s="160"/>
      <c r="L14" s="160"/>
    </row>
    <row r="15" spans="1:12" ht="33" customHeight="1">
      <c r="A15" s="222"/>
      <c r="B15" s="7" t="s">
        <v>295</v>
      </c>
      <c r="C15" s="302"/>
      <c r="D15" s="234"/>
      <c r="E15" s="268"/>
      <c r="F15" s="289"/>
      <c r="G15" s="3">
        <v>15</v>
      </c>
      <c r="H15" s="168">
        <v>4893</v>
      </c>
      <c r="I15" s="25">
        <f t="shared" si="0"/>
        <v>25.092307692307692</v>
      </c>
      <c r="J15" s="23">
        <v>13</v>
      </c>
      <c r="K15" s="160"/>
      <c r="L15" s="160"/>
    </row>
    <row r="16" spans="1:12" ht="33" customHeight="1">
      <c r="A16" s="222"/>
      <c r="B16" s="7" t="s">
        <v>296</v>
      </c>
      <c r="C16" s="193"/>
      <c r="D16" s="182"/>
      <c r="E16" s="314"/>
      <c r="F16" s="290"/>
      <c r="G16" s="3">
        <v>20</v>
      </c>
      <c r="H16" s="168">
        <v>5648</v>
      </c>
      <c r="I16" s="25">
        <f t="shared" si="0"/>
        <v>21.723076923076924</v>
      </c>
      <c r="J16" s="23">
        <v>13</v>
      </c>
      <c r="K16" s="160"/>
      <c r="L16" s="160"/>
    </row>
    <row r="17" spans="1:12" ht="33" customHeight="1">
      <c r="A17" s="257">
        <v>4</v>
      </c>
      <c r="B17" s="118" t="s">
        <v>299</v>
      </c>
      <c r="C17" s="253" t="s">
        <v>297</v>
      </c>
      <c r="D17" s="195" t="s">
        <v>385</v>
      </c>
      <c r="E17" s="308" t="s">
        <v>386</v>
      </c>
      <c r="F17" s="288" t="s">
        <v>268</v>
      </c>
      <c r="G17" s="121">
        <v>5</v>
      </c>
      <c r="H17" s="168">
        <v>260</v>
      </c>
      <c r="I17" s="120">
        <f t="shared" si="0"/>
        <v>52</v>
      </c>
      <c r="J17" s="23">
        <v>1</v>
      </c>
      <c r="K17" s="160"/>
      <c r="L17" s="160"/>
    </row>
    <row r="18" spans="1:12" ht="33" customHeight="1">
      <c r="A18" s="258"/>
      <c r="B18" s="118" t="s">
        <v>300</v>
      </c>
      <c r="C18" s="254"/>
      <c r="D18" s="320"/>
      <c r="E18" s="309"/>
      <c r="F18" s="289"/>
      <c r="G18" s="121">
        <v>20</v>
      </c>
      <c r="H18" s="168">
        <v>917</v>
      </c>
      <c r="I18" s="120">
        <f t="shared" si="0"/>
        <v>45.85</v>
      </c>
      <c r="J18" s="23">
        <v>1</v>
      </c>
      <c r="K18" s="160"/>
      <c r="L18" s="160"/>
    </row>
    <row r="19" spans="1:12" ht="33" customHeight="1">
      <c r="A19" s="258"/>
      <c r="B19" s="118" t="s">
        <v>301</v>
      </c>
      <c r="C19" s="253" t="s">
        <v>298</v>
      </c>
      <c r="D19" s="177"/>
      <c r="E19" s="176" t="s">
        <v>367</v>
      </c>
      <c r="F19" s="289"/>
      <c r="G19" s="121">
        <v>2.5</v>
      </c>
      <c r="H19" s="168">
        <v>471</v>
      </c>
      <c r="I19" s="120">
        <f t="shared" si="0"/>
        <v>12.56</v>
      </c>
      <c r="J19" s="23">
        <v>15</v>
      </c>
      <c r="K19" s="160"/>
      <c r="L19" s="160"/>
    </row>
    <row r="20" spans="1:12" ht="33" customHeight="1">
      <c r="A20" s="258"/>
      <c r="B20" s="118" t="s">
        <v>302</v>
      </c>
      <c r="C20" s="278"/>
      <c r="D20" s="177"/>
      <c r="E20" s="310"/>
      <c r="F20" s="289"/>
      <c r="G20" s="121">
        <v>15</v>
      </c>
      <c r="H20" s="168">
        <v>2193</v>
      </c>
      <c r="I20" s="120">
        <f t="shared" si="0"/>
        <v>9.746666666666666</v>
      </c>
      <c r="J20" s="23">
        <v>15</v>
      </c>
      <c r="K20" s="160"/>
      <c r="L20" s="160"/>
    </row>
    <row r="21" spans="1:12" ht="33" customHeight="1">
      <c r="A21" s="258"/>
      <c r="B21" s="118" t="s">
        <v>303</v>
      </c>
      <c r="C21" s="254"/>
      <c r="D21" s="178"/>
      <c r="E21" s="311"/>
      <c r="F21" s="290"/>
      <c r="G21" s="121">
        <v>20</v>
      </c>
      <c r="H21" s="168">
        <v>2881</v>
      </c>
      <c r="I21" s="120">
        <f t="shared" si="0"/>
        <v>9.603333333333333</v>
      </c>
      <c r="J21" s="23">
        <v>15</v>
      </c>
      <c r="K21" s="160"/>
      <c r="L21" s="160"/>
    </row>
    <row r="22" spans="1:12" ht="33" customHeight="1">
      <c r="A22" s="197">
        <v>5</v>
      </c>
      <c r="B22" s="7" t="s">
        <v>306</v>
      </c>
      <c r="C22" s="207" t="s">
        <v>304</v>
      </c>
      <c r="D22" s="200" t="s">
        <v>379</v>
      </c>
      <c r="E22" s="183" t="s">
        <v>386</v>
      </c>
      <c r="F22" s="315" t="s">
        <v>280</v>
      </c>
      <c r="G22" s="4">
        <v>5</v>
      </c>
      <c r="H22" s="168">
        <v>164</v>
      </c>
      <c r="I22" s="25">
        <f t="shared" si="0"/>
        <v>32.8</v>
      </c>
      <c r="J22" s="23">
        <v>1</v>
      </c>
      <c r="K22" s="160"/>
      <c r="L22" s="160"/>
    </row>
    <row r="23" spans="1:12" ht="33" customHeight="1">
      <c r="A23" s="198"/>
      <c r="B23" s="7" t="s">
        <v>307</v>
      </c>
      <c r="C23" s="207"/>
      <c r="D23" s="234"/>
      <c r="E23" s="184"/>
      <c r="F23" s="316"/>
      <c r="G23" s="3">
        <v>20</v>
      </c>
      <c r="H23" s="168">
        <v>562</v>
      </c>
      <c r="I23" s="25">
        <f t="shared" si="0"/>
        <v>28.1</v>
      </c>
      <c r="J23" s="23">
        <v>1</v>
      </c>
      <c r="K23" s="160"/>
      <c r="L23" s="160"/>
    </row>
    <row r="24" spans="1:12" ht="33" customHeight="1">
      <c r="A24" s="206"/>
      <c r="B24" s="7" t="s">
        <v>308</v>
      </c>
      <c r="C24" s="192" t="s">
        <v>305</v>
      </c>
      <c r="D24" s="234"/>
      <c r="E24" s="181" t="s">
        <v>368</v>
      </c>
      <c r="F24" s="316"/>
      <c r="G24" s="3">
        <v>2.5</v>
      </c>
      <c r="H24" s="168">
        <v>598</v>
      </c>
      <c r="I24" s="25">
        <f t="shared" si="0"/>
        <v>17.085714285714285</v>
      </c>
      <c r="J24" s="23">
        <v>14</v>
      </c>
      <c r="K24" s="160"/>
      <c r="L24" s="160"/>
    </row>
    <row r="25" spans="1:12" ht="33" customHeight="1">
      <c r="A25" s="206"/>
      <c r="B25" s="7" t="s">
        <v>309</v>
      </c>
      <c r="C25" s="302"/>
      <c r="D25" s="234"/>
      <c r="E25" s="268"/>
      <c r="F25" s="274"/>
      <c r="G25" s="3">
        <v>15</v>
      </c>
      <c r="H25" s="168">
        <v>2670</v>
      </c>
      <c r="I25" s="25">
        <f t="shared" si="0"/>
        <v>12.714285714285714</v>
      </c>
      <c r="J25" s="23">
        <v>14</v>
      </c>
      <c r="K25" s="160"/>
      <c r="L25" s="160"/>
    </row>
    <row r="26" spans="1:12" ht="33" customHeight="1">
      <c r="A26" s="281"/>
      <c r="B26" s="7" t="s">
        <v>310</v>
      </c>
      <c r="C26" s="182"/>
      <c r="D26" s="182"/>
      <c r="E26" s="314"/>
      <c r="F26" s="317"/>
      <c r="G26" s="3">
        <v>20</v>
      </c>
      <c r="H26" s="168">
        <v>3334</v>
      </c>
      <c r="I26" s="25">
        <f t="shared" si="0"/>
        <v>11.907142857142857</v>
      </c>
      <c r="J26" s="23">
        <v>14</v>
      </c>
      <c r="K26" s="160"/>
      <c r="L26" s="160"/>
    </row>
    <row r="27" spans="1:12" ht="33" customHeight="1">
      <c r="A27" s="190">
        <v>6</v>
      </c>
      <c r="B27" s="118" t="s">
        <v>311</v>
      </c>
      <c r="C27" s="209" t="s">
        <v>314</v>
      </c>
      <c r="D27" s="195" t="s">
        <v>376</v>
      </c>
      <c r="E27" s="176" t="s">
        <v>266</v>
      </c>
      <c r="F27" s="228" t="s">
        <v>19</v>
      </c>
      <c r="G27" s="121">
        <v>2.5</v>
      </c>
      <c r="H27" s="168">
        <v>362</v>
      </c>
      <c r="I27" s="120">
        <f t="shared" si="0"/>
        <v>14.48</v>
      </c>
      <c r="J27" s="23">
        <v>10</v>
      </c>
      <c r="K27" s="160"/>
      <c r="L27" s="160"/>
    </row>
    <row r="28" spans="1:12" ht="33" customHeight="1">
      <c r="A28" s="194"/>
      <c r="B28" s="118" t="s">
        <v>312</v>
      </c>
      <c r="C28" s="209"/>
      <c r="D28" s="196"/>
      <c r="E28" s="310"/>
      <c r="F28" s="229"/>
      <c r="G28" s="121">
        <v>15</v>
      </c>
      <c r="H28" s="168">
        <v>1556</v>
      </c>
      <c r="I28" s="120">
        <f t="shared" si="0"/>
        <v>10.373333333333333</v>
      </c>
      <c r="J28" s="23">
        <v>10</v>
      </c>
      <c r="K28" s="160"/>
      <c r="L28" s="160"/>
    </row>
    <row r="29" spans="1:12" ht="33" customHeight="1">
      <c r="A29" s="194"/>
      <c r="B29" s="118" t="s">
        <v>313</v>
      </c>
      <c r="C29" s="209"/>
      <c r="D29" s="196"/>
      <c r="E29" s="311"/>
      <c r="F29" s="229"/>
      <c r="G29" s="121">
        <v>20</v>
      </c>
      <c r="H29" s="168">
        <v>1697</v>
      </c>
      <c r="I29" s="120">
        <f t="shared" si="0"/>
        <v>8.485</v>
      </c>
      <c r="J29" s="23">
        <v>10</v>
      </c>
      <c r="K29" s="160"/>
      <c r="L29" s="160"/>
    </row>
    <row r="30" spans="1:12" s="2" customFormat="1" ht="33" customHeight="1">
      <c r="A30" s="197">
        <v>7</v>
      </c>
      <c r="B30" s="7" t="s">
        <v>316</v>
      </c>
      <c r="C30" s="207" t="s">
        <v>315</v>
      </c>
      <c r="D30" s="200" t="s">
        <v>375</v>
      </c>
      <c r="E30" s="183" t="s">
        <v>386</v>
      </c>
      <c r="F30" s="327" t="s">
        <v>19</v>
      </c>
      <c r="G30" s="4">
        <v>5</v>
      </c>
      <c r="H30" s="168">
        <v>163</v>
      </c>
      <c r="I30" s="25">
        <f t="shared" si="0"/>
        <v>32.6</v>
      </c>
      <c r="J30" s="2">
        <v>1</v>
      </c>
      <c r="K30" s="160"/>
      <c r="L30" s="160"/>
    </row>
    <row r="31" spans="1:12" s="2" customFormat="1" ht="33" customHeight="1">
      <c r="A31" s="198"/>
      <c r="B31" s="7" t="s">
        <v>317</v>
      </c>
      <c r="C31" s="207"/>
      <c r="D31" s="234"/>
      <c r="E31" s="184"/>
      <c r="F31" s="328"/>
      <c r="G31" s="3">
        <v>20</v>
      </c>
      <c r="H31" s="168">
        <v>557</v>
      </c>
      <c r="I31" s="25">
        <f t="shared" si="0"/>
        <v>27.85</v>
      </c>
      <c r="J31" s="2">
        <v>1</v>
      </c>
      <c r="K31" s="160"/>
      <c r="L31" s="160"/>
    </row>
    <row r="32" spans="1:12" s="2" customFormat="1" ht="33" customHeight="1">
      <c r="A32" s="198"/>
      <c r="B32" s="7" t="s">
        <v>318</v>
      </c>
      <c r="C32" s="192" t="s">
        <v>329</v>
      </c>
      <c r="D32" s="234"/>
      <c r="E32" s="181" t="s">
        <v>266</v>
      </c>
      <c r="F32" s="328"/>
      <c r="G32" s="3">
        <v>2.5</v>
      </c>
      <c r="H32" s="168">
        <v>454</v>
      </c>
      <c r="I32" s="25">
        <f t="shared" si="0"/>
        <v>18.16</v>
      </c>
      <c r="J32" s="2">
        <v>10</v>
      </c>
      <c r="K32" s="160"/>
      <c r="L32" s="160"/>
    </row>
    <row r="33" spans="1:12" s="2" customFormat="1" ht="33" customHeight="1">
      <c r="A33" s="198"/>
      <c r="B33" s="7" t="s">
        <v>319</v>
      </c>
      <c r="C33" s="302"/>
      <c r="D33" s="234"/>
      <c r="E33" s="268"/>
      <c r="F33" s="328"/>
      <c r="G33" s="3">
        <v>15</v>
      </c>
      <c r="H33" s="168">
        <v>2089</v>
      </c>
      <c r="I33" s="25">
        <f t="shared" si="0"/>
        <v>13.926666666666666</v>
      </c>
      <c r="J33" s="2">
        <v>10</v>
      </c>
      <c r="K33" s="160"/>
      <c r="L33" s="160"/>
    </row>
    <row r="34" spans="1:12" s="2" customFormat="1" ht="33" customHeight="1">
      <c r="A34" s="182"/>
      <c r="B34" s="7" t="s">
        <v>320</v>
      </c>
      <c r="C34" s="182"/>
      <c r="D34" s="182"/>
      <c r="E34" s="314"/>
      <c r="F34" s="317"/>
      <c r="G34" s="3">
        <v>20</v>
      </c>
      <c r="H34" s="168">
        <v>2615</v>
      </c>
      <c r="I34" s="25">
        <f t="shared" si="0"/>
        <v>13.075</v>
      </c>
      <c r="J34" s="2">
        <v>10</v>
      </c>
      <c r="K34" s="160"/>
      <c r="L34" s="160"/>
    </row>
    <row r="35" spans="1:12" ht="33" customHeight="1">
      <c r="A35" s="231" t="s">
        <v>387</v>
      </c>
      <c r="B35" s="232"/>
      <c r="C35" s="232"/>
      <c r="D35" s="232"/>
      <c r="E35" s="232"/>
      <c r="F35" s="232"/>
      <c r="G35" s="232"/>
      <c r="H35" s="232"/>
      <c r="I35" s="233"/>
      <c r="K35" s="160"/>
      <c r="L35" s="160"/>
    </row>
    <row r="36" spans="1:12" ht="33" customHeight="1">
      <c r="A36" s="190">
        <v>8</v>
      </c>
      <c r="B36" s="118" t="s">
        <v>323</v>
      </c>
      <c r="C36" s="253" t="s">
        <v>321</v>
      </c>
      <c r="D36" s="195" t="s">
        <v>382</v>
      </c>
      <c r="E36" s="308" t="s">
        <v>386</v>
      </c>
      <c r="F36" s="324" t="s">
        <v>328</v>
      </c>
      <c r="G36" s="121">
        <v>5</v>
      </c>
      <c r="H36" s="168">
        <v>252</v>
      </c>
      <c r="I36" s="120">
        <f aca="true" t="shared" si="1" ref="I36:I45">H36/(G36*J36)</f>
        <v>50.4</v>
      </c>
      <c r="J36" s="23">
        <v>1</v>
      </c>
      <c r="K36" s="160"/>
      <c r="L36" s="160"/>
    </row>
    <row r="37" spans="1:12" ht="33" customHeight="1">
      <c r="A37" s="177"/>
      <c r="B37" s="118" t="s">
        <v>324</v>
      </c>
      <c r="C37" s="254"/>
      <c r="D37" s="320"/>
      <c r="E37" s="309"/>
      <c r="F37" s="325"/>
      <c r="G37" s="121">
        <v>20</v>
      </c>
      <c r="H37" s="168">
        <v>921</v>
      </c>
      <c r="I37" s="120">
        <f t="shared" si="1"/>
        <v>46.05</v>
      </c>
      <c r="J37" s="23">
        <v>1</v>
      </c>
      <c r="K37" s="160"/>
      <c r="L37" s="160"/>
    </row>
    <row r="38" spans="1:12" ht="33" customHeight="1">
      <c r="A38" s="177"/>
      <c r="B38" s="118" t="s">
        <v>325</v>
      </c>
      <c r="C38" s="253" t="s">
        <v>322</v>
      </c>
      <c r="D38" s="177"/>
      <c r="E38" s="176" t="s">
        <v>262</v>
      </c>
      <c r="F38" s="325"/>
      <c r="G38" s="121">
        <v>2.5</v>
      </c>
      <c r="H38" s="168">
        <v>195</v>
      </c>
      <c r="I38" s="120">
        <f t="shared" si="1"/>
        <v>13</v>
      </c>
      <c r="J38" s="23">
        <v>6</v>
      </c>
      <c r="K38" s="160"/>
      <c r="L38" s="160"/>
    </row>
    <row r="39" spans="1:12" ht="33" customHeight="1">
      <c r="A39" s="177"/>
      <c r="B39" s="118" t="s">
        <v>326</v>
      </c>
      <c r="C39" s="278"/>
      <c r="D39" s="177"/>
      <c r="E39" s="310"/>
      <c r="F39" s="325"/>
      <c r="G39" s="121">
        <v>15</v>
      </c>
      <c r="H39" s="168">
        <v>884</v>
      </c>
      <c r="I39" s="120">
        <f t="shared" si="1"/>
        <v>9.822222222222223</v>
      </c>
      <c r="J39" s="23">
        <v>6</v>
      </c>
      <c r="K39" s="160"/>
      <c r="L39" s="160"/>
    </row>
    <row r="40" spans="1:12" ht="33" customHeight="1">
      <c r="A40" s="178"/>
      <c r="B40" s="118" t="s">
        <v>327</v>
      </c>
      <c r="C40" s="254"/>
      <c r="D40" s="178"/>
      <c r="E40" s="311"/>
      <c r="F40" s="326"/>
      <c r="G40" s="121">
        <v>20</v>
      </c>
      <c r="H40" s="168">
        <v>2009</v>
      </c>
      <c r="I40" s="120">
        <f t="shared" si="1"/>
        <v>16.741666666666667</v>
      </c>
      <c r="J40" s="23">
        <v>6</v>
      </c>
      <c r="K40" s="160"/>
      <c r="L40" s="160"/>
    </row>
    <row r="41" spans="1:12" s="2" customFormat="1" ht="33" customHeight="1">
      <c r="A41" s="197">
        <v>9</v>
      </c>
      <c r="B41" s="7" t="s">
        <v>330</v>
      </c>
      <c r="C41" s="207" t="s">
        <v>335</v>
      </c>
      <c r="D41" s="200" t="s">
        <v>383</v>
      </c>
      <c r="E41" s="183" t="s">
        <v>386</v>
      </c>
      <c r="F41" s="324" t="s">
        <v>328</v>
      </c>
      <c r="G41" s="3">
        <v>5</v>
      </c>
      <c r="H41" s="168">
        <v>253</v>
      </c>
      <c r="I41" s="25">
        <f t="shared" si="1"/>
        <v>50.6</v>
      </c>
      <c r="J41" s="2">
        <v>1</v>
      </c>
      <c r="K41" s="160"/>
      <c r="L41" s="160"/>
    </row>
    <row r="42" spans="1:12" s="2" customFormat="1" ht="33" customHeight="1">
      <c r="A42" s="234"/>
      <c r="B42" s="7" t="s">
        <v>331</v>
      </c>
      <c r="C42" s="207"/>
      <c r="D42" s="201"/>
      <c r="E42" s="184"/>
      <c r="F42" s="325"/>
      <c r="G42" s="3">
        <v>20</v>
      </c>
      <c r="H42" s="168">
        <v>912</v>
      </c>
      <c r="I42" s="25">
        <f t="shared" si="1"/>
        <v>45.6</v>
      </c>
      <c r="J42" s="2">
        <v>1</v>
      </c>
      <c r="K42" s="160"/>
      <c r="L42" s="160"/>
    </row>
    <row r="43" spans="1:12" s="2" customFormat="1" ht="33" customHeight="1">
      <c r="A43" s="234"/>
      <c r="B43" s="7" t="s">
        <v>332</v>
      </c>
      <c r="C43" s="192" t="s">
        <v>336</v>
      </c>
      <c r="D43" s="234"/>
      <c r="E43" s="181" t="s">
        <v>370</v>
      </c>
      <c r="F43" s="325"/>
      <c r="G43" s="3">
        <v>2.5</v>
      </c>
      <c r="H43" s="168">
        <v>341</v>
      </c>
      <c r="I43" s="25">
        <f t="shared" si="1"/>
        <v>34.1</v>
      </c>
      <c r="J43" s="2">
        <v>4</v>
      </c>
      <c r="K43" s="160"/>
      <c r="L43" s="160"/>
    </row>
    <row r="44" spans="1:12" s="2" customFormat="1" ht="33" customHeight="1">
      <c r="A44" s="234"/>
      <c r="B44" s="7" t="s">
        <v>333</v>
      </c>
      <c r="C44" s="302"/>
      <c r="D44" s="234"/>
      <c r="E44" s="268"/>
      <c r="F44" s="325"/>
      <c r="G44" s="3">
        <v>15</v>
      </c>
      <c r="H44" s="168">
        <v>1676</v>
      </c>
      <c r="I44" s="25">
        <f t="shared" si="1"/>
        <v>27.933333333333334</v>
      </c>
      <c r="J44" s="2">
        <v>4</v>
      </c>
      <c r="K44" s="160"/>
      <c r="L44" s="160"/>
    </row>
    <row r="45" spans="1:12" s="2" customFormat="1" ht="33" customHeight="1">
      <c r="A45" s="182"/>
      <c r="B45" s="7" t="s">
        <v>334</v>
      </c>
      <c r="C45" s="182"/>
      <c r="D45" s="182"/>
      <c r="E45" s="314"/>
      <c r="F45" s="326"/>
      <c r="G45" s="3">
        <v>20</v>
      </c>
      <c r="H45" s="168">
        <v>1976</v>
      </c>
      <c r="I45" s="25">
        <f t="shared" si="1"/>
        <v>24.7</v>
      </c>
      <c r="J45" s="2">
        <v>4</v>
      </c>
      <c r="K45" s="160"/>
      <c r="L45" s="160"/>
    </row>
    <row r="46" spans="1:12" ht="33" customHeight="1">
      <c r="A46" s="231" t="s">
        <v>388</v>
      </c>
      <c r="B46" s="232"/>
      <c r="C46" s="232"/>
      <c r="D46" s="232"/>
      <c r="E46" s="232"/>
      <c r="F46" s="232"/>
      <c r="G46" s="232"/>
      <c r="H46" s="232"/>
      <c r="I46" s="233"/>
      <c r="K46" s="160"/>
      <c r="L46" s="160"/>
    </row>
    <row r="47" spans="1:12" ht="33" customHeight="1">
      <c r="A47" s="190">
        <v>10</v>
      </c>
      <c r="B47" s="118" t="s">
        <v>337</v>
      </c>
      <c r="C47" s="253" t="s">
        <v>631</v>
      </c>
      <c r="D47" s="255" t="s">
        <v>384</v>
      </c>
      <c r="E47" s="308" t="s">
        <v>386</v>
      </c>
      <c r="F47" s="324" t="s">
        <v>328</v>
      </c>
      <c r="G47" s="121">
        <v>5</v>
      </c>
      <c r="H47" s="168">
        <v>284</v>
      </c>
      <c r="I47" s="120">
        <f aca="true" t="shared" si="2" ref="I47:I66">H47/(G47*J47)</f>
        <v>56.8</v>
      </c>
      <c r="J47" s="2">
        <v>1</v>
      </c>
      <c r="K47" s="160"/>
      <c r="L47" s="160"/>
    </row>
    <row r="48" spans="1:12" ht="33" customHeight="1">
      <c r="A48" s="191"/>
      <c r="B48" s="118" t="s">
        <v>338</v>
      </c>
      <c r="C48" s="254"/>
      <c r="D48" s="329"/>
      <c r="E48" s="309"/>
      <c r="F48" s="325"/>
      <c r="G48" s="121">
        <v>20</v>
      </c>
      <c r="H48" s="168">
        <v>1041</v>
      </c>
      <c r="I48" s="120">
        <f t="shared" si="2"/>
        <v>52.05</v>
      </c>
      <c r="J48" s="2">
        <v>1</v>
      </c>
      <c r="K48" s="160"/>
      <c r="L48" s="160"/>
    </row>
    <row r="49" spans="1:12" ht="33" customHeight="1">
      <c r="A49" s="191"/>
      <c r="B49" s="118" t="s">
        <v>339</v>
      </c>
      <c r="C49" s="253" t="s">
        <v>632</v>
      </c>
      <c r="D49" s="329"/>
      <c r="E49" s="176" t="s">
        <v>370</v>
      </c>
      <c r="F49" s="325"/>
      <c r="G49" s="121">
        <v>2.5</v>
      </c>
      <c r="H49" s="168">
        <v>216</v>
      </c>
      <c r="I49" s="120">
        <f t="shared" si="2"/>
        <v>21.6</v>
      </c>
      <c r="J49" s="2">
        <v>4</v>
      </c>
      <c r="K49" s="160"/>
      <c r="L49" s="160"/>
    </row>
    <row r="50" spans="1:12" ht="33" customHeight="1">
      <c r="A50" s="191"/>
      <c r="B50" s="118" t="s">
        <v>340</v>
      </c>
      <c r="C50" s="278"/>
      <c r="D50" s="329"/>
      <c r="E50" s="310"/>
      <c r="F50" s="325"/>
      <c r="G50" s="121">
        <v>15</v>
      </c>
      <c r="H50" s="168">
        <v>1718</v>
      </c>
      <c r="I50" s="120">
        <f t="shared" si="2"/>
        <v>28.633333333333333</v>
      </c>
      <c r="J50" s="2">
        <v>4</v>
      </c>
      <c r="K50" s="160"/>
      <c r="L50" s="160"/>
    </row>
    <row r="51" spans="1:12" ht="33" customHeight="1">
      <c r="A51" s="271"/>
      <c r="B51" s="118" t="s">
        <v>341</v>
      </c>
      <c r="C51" s="254"/>
      <c r="D51" s="330"/>
      <c r="E51" s="311"/>
      <c r="F51" s="326"/>
      <c r="G51" s="121">
        <v>20</v>
      </c>
      <c r="H51" s="168">
        <v>2134</v>
      </c>
      <c r="I51" s="120">
        <f t="shared" si="2"/>
        <v>26.675</v>
      </c>
      <c r="J51" s="2">
        <v>4</v>
      </c>
      <c r="K51" s="160"/>
      <c r="L51" s="160"/>
    </row>
    <row r="52" spans="1:12" ht="33" customHeight="1">
      <c r="A52" s="197">
        <v>11</v>
      </c>
      <c r="B52" s="7" t="s">
        <v>345</v>
      </c>
      <c r="C52" s="207" t="s">
        <v>343</v>
      </c>
      <c r="D52" s="200" t="s">
        <v>374</v>
      </c>
      <c r="E52" s="183" t="s">
        <v>386</v>
      </c>
      <c r="F52" s="321" t="s">
        <v>342</v>
      </c>
      <c r="G52" s="3">
        <v>5</v>
      </c>
      <c r="H52" s="168">
        <v>260</v>
      </c>
      <c r="I52" s="25">
        <f t="shared" si="2"/>
        <v>52</v>
      </c>
      <c r="J52" s="2">
        <v>1</v>
      </c>
      <c r="K52" s="160"/>
      <c r="L52" s="160"/>
    </row>
    <row r="53" spans="1:12" ht="33" customHeight="1">
      <c r="A53" s="234"/>
      <c r="B53" s="7" t="s">
        <v>346</v>
      </c>
      <c r="C53" s="207"/>
      <c r="D53" s="201"/>
      <c r="E53" s="184"/>
      <c r="F53" s="322"/>
      <c r="G53" s="3">
        <v>20</v>
      </c>
      <c r="H53" s="168">
        <v>917</v>
      </c>
      <c r="I53" s="25">
        <f t="shared" si="2"/>
        <v>45.85</v>
      </c>
      <c r="J53" s="2">
        <v>1</v>
      </c>
      <c r="K53" s="160"/>
      <c r="L53" s="160"/>
    </row>
    <row r="54" spans="1:12" ht="33" customHeight="1">
      <c r="A54" s="234"/>
      <c r="B54" s="7" t="s">
        <v>347</v>
      </c>
      <c r="C54" s="192" t="s">
        <v>344</v>
      </c>
      <c r="D54" s="234"/>
      <c r="E54" s="181" t="s">
        <v>367</v>
      </c>
      <c r="F54" s="322"/>
      <c r="G54" s="3">
        <v>2.5</v>
      </c>
      <c r="H54" s="168">
        <v>504</v>
      </c>
      <c r="I54" s="25">
        <f t="shared" si="2"/>
        <v>40.32</v>
      </c>
      <c r="J54" s="2">
        <v>5</v>
      </c>
      <c r="K54" s="160"/>
      <c r="L54" s="160"/>
    </row>
    <row r="55" spans="1:12" ht="33" customHeight="1">
      <c r="A55" s="234"/>
      <c r="B55" s="7" t="s">
        <v>348</v>
      </c>
      <c r="C55" s="302"/>
      <c r="D55" s="234"/>
      <c r="E55" s="268"/>
      <c r="F55" s="322"/>
      <c r="G55" s="3">
        <v>15</v>
      </c>
      <c r="H55" s="168">
        <v>2428</v>
      </c>
      <c r="I55" s="25">
        <f t="shared" si="2"/>
        <v>32.373333333333335</v>
      </c>
      <c r="J55" s="2">
        <v>5</v>
      </c>
      <c r="K55" s="160"/>
      <c r="L55" s="160"/>
    </row>
    <row r="56" spans="1:12" ht="33" customHeight="1">
      <c r="A56" s="182"/>
      <c r="B56" s="7" t="s">
        <v>349</v>
      </c>
      <c r="C56" s="182"/>
      <c r="D56" s="182"/>
      <c r="E56" s="314"/>
      <c r="F56" s="323"/>
      <c r="G56" s="3">
        <v>20</v>
      </c>
      <c r="H56" s="168">
        <v>2786</v>
      </c>
      <c r="I56" s="25">
        <f t="shared" si="2"/>
        <v>27.86</v>
      </c>
      <c r="J56" s="24">
        <v>5</v>
      </c>
      <c r="K56" s="160"/>
      <c r="L56" s="160"/>
    </row>
    <row r="57" spans="1:12" ht="33" customHeight="1">
      <c r="A57" s="190">
        <v>12</v>
      </c>
      <c r="B57" s="118" t="s">
        <v>351</v>
      </c>
      <c r="C57" s="253" t="s">
        <v>371</v>
      </c>
      <c r="D57" s="195" t="s">
        <v>381</v>
      </c>
      <c r="E57" s="308" t="s">
        <v>386</v>
      </c>
      <c r="F57" s="331" t="s">
        <v>350</v>
      </c>
      <c r="G57" s="121">
        <v>5</v>
      </c>
      <c r="H57" s="168">
        <v>263</v>
      </c>
      <c r="I57" s="120">
        <f t="shared" si="2"/>
        <v>52.6</v>
      </c>
      <c r="J57" s="2">
        <v>1</v>
      </c>
      <c r="K57" s="160"/>
      <c r="L57" s="160"/>
    </row>
    <row r="58" spans="1:12" ht="33" customHeight="1">
      <c r="A58" s="191"/>
      <c r="B58" s="118" t="s">
        <v>352</v>
      </c>
      <c r="C58" s="254"/>
      <c r="D58" s="320"/>
      <c r="E58" s="309"/>
      <c r="F58" s="332"/>
      <c r="G58" s="121">
        <v>20</v>
      </c>
      <c r="H58" s="168">
        <v>960</v>
      </c>
      <c r="I58" s="120">
        <f t="shared" si="2"/>
        <v>48</v>
      </c>
      <c r="J58" s="2">
        <v>1</v>
      </c>
      <c r="K58" s="160"/>
      <c r="L58" s="160"/>
    </row>
    <row r="59" spans="1:12" ht="33" customHeight="1">
      <c r="A59" s="191"/>
      <c r="B59" s="118" t="s">
        <v>353</v>
      </c>
      <c r="C59" s="253" t="s">
        <v>372</v>
      </c>
      <c r="D59" s="177"/>
      <c r="E59" s="176" t="s">
        <v>370</v>
      </c>
      <c r="F59" s="332"/>
      <c r="G59" s="121">
        <v>2.5</v>
      </c>
      <c r="H59" s="168">
        <v>314</v>
      </c>
      <c r="I59" s="120">
        <f t="shared" si="2"/>
        <v>31.4</v>
      </c>
      <c r="J59" s="2">
        <v>4</v>
      </c>
      <c r="K59" s="160"/>
      <c r="L59" s="160"/>
    </row>
    <row r="60" spans="1:12" ht="33" customHeight="1">
      <c r="A60" s="191"/>
      <c r="B60" s="118" t="s">
        <v>354</v>
      </c>
      <c r="C60" s="278"/>
      <c r="D60" s="177"/>
      <c r="E60" s="310"/>
      <c r="F60" s="332"/>
      <c r="G60" s="121">
        <v>15</v>
      </c>
      <c r="H60" s="168">
        <v>1462</v>
      </c>
      <c r="I60" s="120">
        <f t="shared" si="2"/>
        <v>24.366666666666667</v>
      </c>
      <c r="J60" s="2">
        <v>4</v>
      </c>
      <c r="K60" s="160"/>
      <c r="L60" s="160"/>
    </row>
    <row r="61" spans="1:12" ht="33" customHeight="1">
      <c r="A61" s="271"/>
      <c r="B61" s="118" t="s">
        <v>355</v>
      </c>
      <c r="C61" s="254"/>
      <c r="D61" s="178"/>
      <c r="E61" s="311"/>
      <c r="F61" s="333"/>
      <c r="G61" s="121">
        <v>20</v>
      </c>
      <c r="H61" s="168">
        <v>2671</v>
      </c>
      <c r="I61" s="120">
        <f t="shared" si="2"/>
        <v>33.3875</v>
      </c>
      <c r="J61" s="2">
        <v>4</v>
      </c>
      <c r="K61" s="160"/>
      <c r="L61" s="160"/>
    </row>
    <row r="62" spans="1:12" ht="33" customHeight="1">
      <c r="A62" s="197">
        <v>13</v>
      </c>
      <c r="B62" s="7" t="s">
        <v>358</v>
      </c>
      <c r="C62" s="207" t="s">
        <v>356</v>
      </c>
      <c r="D62" s="200" t="s">
        <v>373</v>
      </c>
      <c r="E62" s="183" t="s">
        <v>386</v>
      </c>
      <c r="F62" s="327" t="s">
        <v>19</v>
      </c>
      <c r="G62" s="3">
        <v>5</v>
      </c>
      <c r="H62" s="168">
        <v>216</v>
      </c>
      <c r="I62" s="25">
        <f t="shared" si="2"/>
        <v>43.2</v>
      </c>
      <c r="J62" s="2">
        <v>1</v>
      </c>
      <c r="K62" s="160"/>
      <c r="L62" s="160"/>
    </row>
    <row r="63" spans="1:12" ht="33" customHeight="1">
      <c r="A63" s="234"/>
      <c r="B63" s="7" t="s">
        <v>359</v>
      </c>
      <c r="C63" s="207"/>
      <c r="D63" s="201"/>
      <c r="E63" s="184"/>
      <c r="F63" s="328"/>
      <c r="G63" s="3">
        <v>20</v>
      </c>
      <c r="H63" s="168">
        <v>743</v>
      </c>
      <c r="I63" s="25">
        <f t="shared" si="2"/>
        <v>37.15</v>
      </c>
      <c r="J63" s="2">
        <v>1</v>
      </c>
      <c r="K63" s="160"/>
      <c r="L63" s="160"/>
    </row>
    <row r="64" spans="1:12" ht="33" customHeight="1">
      <c r="A64" s="234"/>
      <c r="B64" s="7" t="s">
        <v>360</v>
      </c>
      <c r="C64" s="192" t="s">
        <v>357</v>
      </c>
      <c r="D64" s="234"/>
      <c r="E64" s="181" t="s">
        <v>367</v>
      </c>
      <c r="F64" s="328"/>
      <c r="G64" s="3">
        <v>2.5</v>
      </c>
      <c r="H64" s="168">
        <v>410</v>
      </c>
      <c r="I64" s="25">
        <f t="shared" si="2"/>
        <v>32.8</v>
      </c>
      <c r="J64" s="2">
        <v>5</v>
      </c>
      <c r="K64" s="160"/>
      <c r="L64" s="160"/>
    </row>
    <row r="65" spans="1:12" ht="33" customHeight="1">
      <c r="A65" s="234"/>
      <c r="B65" s="7" t="s">
        <v>361</v>
      </c>
      <c r="C65" s="302"/>
      <c r="D65" s="234"/>
      <c r="E65" s="268"/>
      <c r="F65" s="328"/>
      <c r="G65" s="3">
        <v>15</v>
      </c>
      <c r="H65" s="168">
        <v>1763</v>
      </c>
      <c r="I65" s="25">
        <f t="shared" si="2"/>
        <v>23.506666666666668</v>
      </c>
      <c r="J65" s="2">
        <v>5</v>
      </c>
      <c r="K65" s="160"/>
      <c r="L65" s="160"/>
    </row>
    <row r="66" spans="1:12" ht="33" customHeight="1">
      <c r="A66" s="182"/>
      <c r="B66" s="7" t="s">
        <v>362</v>
      </c>
      <c r="C66" s="182"/>
      <c r="D66" s="182"/>
      <c r="E66" s="314"/>
      <c r="F66" s="317"/>
      <c r="G66" s="3">
        <v>20</v>
      </c>
      <c r="H66" s="168">
        <v>1923</v>
      </c>
      <c r="I66" s="25">
        <f t="shared" si="2"/>
        <v>19.23</v>
      </c>
      <c r="J66" s="24">
        <v>5</v>
      </c>
      <c r="K66" s="160"/>
      <c r="L66" s="160"/>
    </row>
  </sheetData>
  <sheetProtection/>
  <mergeCells count="91">
    <mergeCell ref="F62:F66"/>
    <mergeCell ref="C64:C66"/>
    <mergeCell ref="E64:E66"/>
    <mergeCell ref="D62:D66"/>
    <mergeCell ref="E57:E58"/>
    <mergeCell ref="D52:D56"/>
    <mergeCell ref="D57:D61"/>
    <mergeCell ref="E52:E53"/>
    <mergeCell ref="C54:C56"/>
    <mergeCell ref="F57:F61"/>
    <mergeCell ref="A62:A66"/>
    <mergeCell ref="C62:C63"/>
    <mergeCell ref="E62:E63"/>
    <mergeCell ref="A36:A40"/>
    <mergeCell ref="A30:A34"/>
    <mergeCell ref="E30:E31"/>
    <mergeCell ref="E32:E34"/>
    <mergeCell ref="E49:E51"/>
    <mergeCell ref="A52:A56"/>
    <mergeCell ref="C30:C31"/>
    <mergeCell ref="C57:C58"/>
    <mergeCell ref="A46:I46"/>
    <mergeCell ref="F36:F40"/>
    <mergeCell ref="C38:C40"/>
    <mergeCell ref="F41:F45"/>
    <mergeCell ref="E41:E42"/>
    <mergeCell ref="E43:E45"/>
    <mergeCell ref="E38:E40"/>
    <mergeCell ref="E36:E37"/>
    <mergeCell ref="D41:D45"/>
    <mergeCell ref="F30:F34"/>
    <mergeCell ref="C32:C34"/>
    <mergeCell ref="C36:C37"/>
    <mergeCell ref="E24:E26"/>
    <mergeCell ref="D47:D51"/>
    <mergeCell ref="E54:E56"/>
    <mergeCell ref="C41:C42"/>
    <mergeCell ref="C43:C45"/>
    <mergeCell ref="F52:F56"/>
    <mergeCell ref="A47:A51"/>
    <mergeCell ref="F47:F51"/>
    <mergeCell ref="C52:C53"/>
    <mergeCell ref="C47:C48"/>
    <mergeCell ref="C49:C51"/>
    <mergeCell ref="E47:E48"/>
    <mergeCell ref="F17:F21"/>
    <mergeCell ref="A22:A26"/>
    <mergeCell ref="C22:C23"/>
    <mergeCell ref="F22:F26"/>
    <mergeCell ref="C17:C18"/>
    <mergeCell ref="A41:A45"/>
    <mergeCell ref="F27:F29"/>
    <mergeCell ref="E27:E29"/>
    <mergeCell ref="D30:D34"/>
    <mergeCell ref="D36:D40"/>
    <mergeCell ref="D22:D26"/>
    <mergeCell ref="D17:D21"/>
    <mergeCell ref="E59:E61"/>
    <mergeCell ref="A27:A29"/>
    <mergeCell ref="C27:C29"/>
    <mergeCell ref="D27:D29"/>
    <mergeCell ref="A17:A21"/>
    <mergeCell ref="A57:A61"/>
    <mergeCell ref="C59:C61"/>
    <mergeCell ref="A35:I35"/>
    <mergeCell ref="A1:I1"/>
    <mergeCell ref="A3:I3"/>
    <mergeCell ref="C4:C5"/>
    <mergeCell ref="F4:F8"/>
    <mergeCell ref="A4:A8"/>
    <mergeCell ref="E4:E5"/>
    <mergeCell ref="F9:F11"/>
    <mergeCell ref="A12:A16"/>
    <mergeCell ref="F12:F16"/>
    <mergeCell ref="C6:C8"/>
    <mergeCell ref="E6:E8"/>
    <mergeCell ref="D4:D8"/>
    <mergeCell ref="E9:E11"/>
    <mergeCell ref="C12:C13"/>
    <mergeCell ref="C14:C16"/>
    <mergeCell ref="E12:E13"/>
    <mergeCell ref="E17:E18"/>
    <mergeCell ref="E19:E21"/>
    <mergeCell ref="C24:C26"/>
    <mergeCell ref="A9:A11"/>
    <mergeCell ref="C9:C11"/>
    <mergeCell ref="D9:D11"/>
    <mergeCell ref="E14:E16"/>
    <mergeCell ref="D12:D16"/>
    <mergeCell ref="C19:C21"/>
    <mergeCell ref="E22:E23"/>
  </mergeCells>
  <printOptions/>
  <pageMargins left="0.3937007874015748" right="0" top="0" bottom="0" header="0.31496062992125984" footer="0.31496062992125984"/>
  <pageSetup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IN153"/>
  <sheetViews>
    <sheetView tabSelected="1" zoomScalePageLayoutView="0" workbookViewId="0" topLeftCell="A1">
      <pane xSplit="4" ySplit="1" topLeftCell="N80" activePane="bottomRight" state="frozen"/>
      <selection pane="topLeft" activeCell="A1" sqref="A1"/>
      <selection pane="topRight" activeCell="E1" sqref="E1"/>
      <selection pane="bottomLeft" activeCell="A6" sqref="A6"/>
      <selection pane="bottomRight" activeCell="P7" sqref="P7"/>
    </sheetView>
  </sheetViews>
  <sheetFormatPr defaultColWidth="0" defaultRowHeight="12.75"/>
  <cols>
    <col min="1" max="1" width="12.7109375" style="14" customWidth="1"/>
    <col min="2" max="2" width="38.140625" style="15" customWidth="1"/>
    <col min="3" max="3" width="9.00390625" style="16" customWidth="1"/>
    <col min="4" max="4" width="77.7109375" style="13" customWidth="1"/>
    <col min="5" max="5" width="6.28125" style="16" customWidth="1"/>
    <col min="6" max="6" width="7.57421875" style="16" hidden="1" customWidth="1"/>
    <col min="7" max="7" width="7.8515625" style="16" hidden="1" customWidth="1"/>
    <col min="8" max="8" width="14.8515625" style="16" hidden="1" customWidth="1"/>
    <col min="9" max="9" width="8.8515625" style="16" hidden="1" customWidth="1"/>
    <col min="10" max="10" width="12.8515625" style="16" hidden="1" customWidth="1"/>
    <col min="11" max="11" width="10.7109375" style="16" hidden="1" customWidth="1"/>
    <col min="12" max="12" width="14.8515625" style="16" hidden="1" customWidth="1"/>
    <col min="13" max="13" width="7.00390625" style="16" hidden="1" customWidth="1"/>
    <col min="14" max="14" width="12.421875" style="16" customWidth="1"/>
    <col min="15" max="15" width="10.00390625" style="355" customWidth="1"/>
    <col min="16" max="16" width="14.8515625" style="9" customWidth="1"/>
    <col min="17" max="17" width="11.00390625" style="9" customWidth="1"/>
    <col min="18" max="248" width="9.140625" style="9" customWidth="1"/>
    <col min="249" max="249" width="12.7109375" style="9" customWidth="1"/>
    <col min="250" max="250" width="38.140625" style="9" customWidth="1"/>
    <col min="251" max="251" width="9.00390625" style="9" customWidth="1"/>
    <col min="252" max="252" width="77.7109375" style="9" customWidth="1"/>
    <col min="253" max="253" width="6.28125" style="9" customWidth="1"/>
    <col min="254" max="16384" width="0" style="9" hidden="1" customWidth="1"/>
  </cols>
  <sheetData>
    <row r="1" spans="1:17" s="11" customFormat="1" ht="55.5" customHeight="1">
      <c r="A1" s="59" t="s">
        <v>6</v>
      </c>
      <c r="B1" s="10" t="s">
        <v>3</v>
      </c>
      <c r="C1" s="60" t="s">
        <v>41</v>
      </c>
      <c r="D1" s="61" t="s">
        <v>42</v>
      </c>
      <c r="E1" s="10" t="s">
        <v>43</v>
      </c>
      <c r="F1" s="10" t="s">
        <v>44</v>
      </c>
      <c r="G1" s="60" t="s">
        <v>45</v>
      </c>
      <c r="H1" s="10" t="s">
        <v>46</v>
      </c>
      <c r="I1" s="10" t="s">
        <v>47</v>
      </c>
      <c r="J1" s="10" t="s">
        <v>48</v>
      </c>
      <c r="K1" s="62" t="s">
        <v>49</v>
      </c>
      <c r="L1" s="10" t="s">
        <v>50</v>
      </c>
      <c r="M1" s="10" t="s">
        <v>51</v>
      </c>
      <c r="N1" s="10" t="s">
        <v>22</v>
      </c>
      <c r="O1" s="347" t="s">
        <v>52</v>
      </c>
      <c r="P1" s="161"/>
      <c r="Q1" s="161"/>
    </row>
    <row r="2" spans="1:17" s="12" customFormat="1" ht="30" customHeight="1">
      <c r="A2" s="340" t="s">
        <v>391</v>
      </c>
      <c r="B2" s="341"/>
      <c r="C2" s="341"/>
      <c r="D2" s="341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165"/>
      <c r="Q2" s="165"/>
    </row>
    <row r="3" spans="1:17" ht="30" customHeight="1">
      <c r="A3" s="55" t="s">
        <v>392</v>
      </c>
      <c r="B3" s="56" t="s">
        <v>393</v>
      </c>
      <c r="C3" s="57">
        <v>5</v>
      </c>
      <c r="D3" s="58" t="s">
        <v>394</v>
      </c>
      <c r="E3" s="57">
        <v>7.5</v>
      </c>
      <c r="F3" s="57">
        <v>5.15</v>
      </c>
      <c r="G3" s="57" t="e">
        <f>F3*#REF!</f>
        <v>#REF!</v>
      </c>
      <c r="H3" s="57" t="s">
        <v>57</v>
      </c>
      <c r="I3" s="57">
        <v>0.03</v>
      </c>
      <c r="J3" s="57" t="s">
        <v>58</v>
      </c>
      <c r="K3" s="57">
        <v>1.32</v>
      </c>
      <c r="L3" s="57" t="s">
        <v>59</v>
      </c>
      <c r="M3" s="57" t="e">
        <f>I3/4*#REF!</f>
        <v>#REF!</v>
      </c>
      <c r="N3" s="63" t="s">
        <v>75</v>
      </c>
      <c r="O3" s="348">
        <v>414</v>
      </c>
      <c r="P3" s="166"/>
      <c r="Q3" s="166"/>
    </row>
    <row r="4" spans="1:17" ht="30" customHeight="1">
      <c r="A4" s="51" t="s">
        <v>395</v>
      </c>
      <c r="B4" s="64" t="s">
        <v>393</v>
      </c>
      <c r="C4" s="53" t="s">
        <v>170</v>
      </c>
      <c r="D4" s="54" t="s">
        <v>394</v>
      </c>
      <c r="E4" s="53">
        <v>7.5</v>
      </c>
      <c r="F4" s="53">
        <v>0.56</v>
      </c>
      <c r="G4" s="53" t="e">
        <f>F4*#REF!</f>
        <v>#REF!</v>
      </c>
      <c r="H4" s="53" t="s">
        <v>62</v>
      </c>
      <c r="I4" s="53">
        <v>0.022</v>
      </c>
      <c r="J4" s="53" t="s">
        <v>63</v>
      </c>
      <c r="K4" s="53">
        <v>1.27</v>
      </c>
      <c r="L4" s="53" t="s">
        <v>64</v>
      </c>
      <c r="M4" s="53" t="e">
        <f>I4/20*#REF!</f>
        <v>#REF!</v>
      </c>
      <c r="N4" s="63" t="s">
        <v>75</v>
      </c>
      <c r="O4" s="348">
        <v>48</v>
      </c>
      <c r="P4" s="166"/>
      <c r="Q4" s="166"/>
    </row>
    <row r="5" spans="1:17" ht="30" customHeight="1">
      <c r="A5" s="55" t="s">
        <v>396</v>
      </c>
      <c r="B5" s="56" t="s">
        <v>397</v>
      </c>
      <c r="C5" s="57">
        <v>5</v>
      </c>
      <c r="D5" s="58" t="s">
        <v>398</v>
      </c>
      <c r="E5" s="57">
        <v>7</v>
      </c>
      <c r="F5" s="57">
        <v>5.17</v>
      </c>
      <c r="G5" s="57" t="e">
        <f>F5*#REF!</f>
        <v>#REF!</v>
      </c>
      <c r="H5" s="57" t="s">
        <v>57</v>
      </c>
      <c r="I5" s="57">
        <v>0.03</v>
      </c>
      <c r="J5" s="57" t="s">
        <v>58</v>
      </c>
      <c r="K5" s="57">
        <v>1.32</v>
      </c>
      <c r="L5" s="57" t="s">
        <v>59</v>
      </c>
      <c r="M5" s="57" t="e">
        <f>I5/4*#REF!</f>
        <v>#REF!</v>
      </c>
      <c r="N5" s="53" t="s">
        <v>19</v>
      </c>
      <c r="O5" s="348">
        <v>439</v>
      </c>
      <c r="P5" s="166"/>
      <c r="Q5" s="166"/>
    </row>
    <row r="6" spans="1:17" s="12" customFormat="1" ht="30" customHeight="1">
      <c r="A6" s="340" t="s">
        <v>53</v>
      </c>
      <c r="B6" s="341"/>
      <c r="C6" s="341"/>
      <c r="D6" s="341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166"/>
      <c r="Q6" s="166"/>
    </row>
    <row r="7" spans="1:17" ht="30" customHeight="1">
      <c r="A7" s="55" t="s">
        <v>399</v>
      </c>
      <c r="B7" s="56" t="s">
        <v>400</v>
      </c>
      <c r="C7" s="57">
        <v>5</v>
      </c>
      <c r="D7" s="58" t="s">
        <v>401</v>
      </c>
      <c r="E7" s="57">
        <v>10</v>
      </c>
      <c r="F7" s="57">
        <v>5.4</v>
      </c>
      <c r="G7" s="57" t="e">
        <f>F7*#REF!</f>
        <v>#REF!</v>
      </c>
      <c r="H7" s="57" t="s">
        <v>57</v>
      </c>
      <c r="I7" s="57">
        <v>0.03</v>
      </c>
      <c r="J7" s="57" t="s">
        <v>58</v>
      </c>
      <c r="K7" s="57">
        <v>1.32</v>
      </c>
      <c r="L7" s="57" t="s">
        <v>59</v>
      </c>
      <c r="M7" s="57" t="e">
        <f>I7/4*#REF!</f>
        <v>#REF!</v>
      </c>
      <c r="N7" s="53" t="s">
        <v>19</v>
      </c>
      <c r="O7" s="348">
        <v>360</v>
      </c>
      <c r="P7" s="166"/>
      <c r="Q7" s="166"/>
    </row>
    <row r="8" spans="1:17" ht="30" customHeight="1">
      <c r="A8" s="65" t="s">
        <v>54</v>
      </c>
      <c r="B8" s="64" t="s">
        <v>55</v>
      </c>
      <c r="C8" s="66">
        <v>5</v>
      </c>
      <c r="D8" s="67" t="s">
        <v>56</v>
      </c>
      <c r="E8" s="66">
        <v>11</v>
      </c>
      <c r="F8" s="53">
        <v>5.5</v>
      </c>
      <c r="G8" s="66" t="e">
        <f>F8*#REF!</f>
        <v>#REF!</v>
      </c>
      <c r="H8" s="66" t="s">
        <v>57</v>
      </c>
      <c r="I8" s="66">
        <v>0.03</v>
      </c>
      <c r="J8" s="66" t="s">
        <v>58</v>
      </c>
      <c r="K8" s="66">
        <v>1.32</v>
      </c>
      <c r="L8" s="66" t="s">
        <v>59</v>
      </c>
      <c r="M8" s="66" t="e">
        <f>I8/4*#REF!</f>
        <v>#REF!</v>
      </c>
      <c r="N8" s="68" t="s">
        <v>60</v>
      </c>
      <c r="O8" s="348">
        <v>391</v>
      </c>
      <c r="P8" s="166"/>
      <c r="Q8" s="166"/>
    </row>
    <row r="9" spans="1:17" ht="30" customHeight="1">
      <c r="A9" s="55" t="s">
        <v>61</v>
      </c>
      <c r="B9" s="56" t="s">
        <v>55</v>
      </c>
      <c r="C9" s="57">
        <v>0.5</v>
      </c>
      <c r="D9" s="58" t="s">
        <v>56</v>
      </c>
      <c r="E9" s="57">
        <v>11</v>
      </c>
      <c r="F9" s="57">
        <v>0.57</v>
      </c>
      <c r="G9" s="57" t="e">
        <f>F9*#REF!</f>
        <v>#REF!</v>
      </c>
      <c r="H9" s="57" t="s">
        <v>62</v>
      </c>
      <c r="I9" s="57">
        <v>0.022</v>
      </c>
      <c r="J9" s="57" t="s">
        <v>63</v>
      </c>
      <c r="K9" s="57">
        <v>1.27</v>
      </c>
      <c r="L9" s="57" t="s">
        <v>64</v>
      </c>
      <c r="M9" s="57" t="e">
        <f>I9/20*#REF!</f>
        <v>#REF!</v>
      </c>
      <c r="N9" s="57" t="s">
        <v>60</v>
      </c>
      <c r="O9" s="348">
        <v>71</v>
      </c>
      <c r="P9" s="166"/>
      <c r="Q9" s="166"/>
    </row>
    <row r="10" spans="1:17" ht="30" customHeight="1">
      <c r="A10" s="65" t="s">
        <v>65</v>
      </c>
      <c r="B10" s="64" t="s">
        <v>66</v>
      </c>
      <c r="C10" s="66">
        <v>5</v>
      </c>
      <c r="D10" s="67" t="s">
        <v>67</v>
      </c>
      <c r="E10" s="66">
        <v>11</v>
      </c>
      <c r="F10" s="53">
        <v>5.57</v>
      </c>
      <c r="G10" s="66" t="e">
        <f>F10*#REF!</f>
        <v>#REF!</v>
      </c>
      <c r="H10" s="66" t="s">
        <v>57</v>
      </c>
      <c r="I10" s="66">
        <v>0.03</v>
      </c>
      <c r="J10" s="66" t="s">
        <v>58</v>
      </c>
      <c r="K10" s="66">
        <v>1.32</v>
      </c>
      <c r="L10" s="66" t="s">
        <v>59</v>
      </c>
      <c r="M10" s="66" t="e">
        <f>I10/4*#REF!</f>
        <v>#REF!</v>
      </c>
      <c r="N10" s="69" t="s">
        <v>68</v>
      </c>
      <c r="O10" s="348">
        <v>416</v>
      </c>
      <c r="P10" s="166"/>
      <c r="Q10" s="166"/>
    </row>
    <row r="11" spans="1:17" ht="30" customHeight="1">
      <c r="A11" s="55" t="s">
        <v>69</v>
      </c>
      <c r="B11" s="56" t="s">
        <v>70</v>
      </c>
      <c r="C11" s="57">
        <v>5</v>
      </c>
      <c r="D11" s="58" t="s">
        <v>71</v>
      </c>
      <c r="E11" s="57">
        <v>12</v>
      </c>
      <c r="F11" s="57">
        <v>5.4</v>
      </c>
      <c r="G11" s="57" t="e">
        <f>F11*#REF!</f>
        <v>#REF!</v>
      </c>
      <c r="H11" s="57" t="s">
        <v>57</v>
      </c>
      <c r="I11" s="57">
        <v>0.03</v>
      </c>
      <c r="J11" s="57" t="s">
        <v>58</v>
      </c>
      <c r="K11" s="57">
        <v>1.32</v>
      </c>
      <c r="L11" s="57" t="s">
        <v>59</v>
      </c>
      <c r="M11" s="57" t="e">
        <f>I11/4*#REF!</f>
        <v>#REF!</v>
      </c>
      <c r="N11" s="53" t="s">
        <v>19</v>
      </c>
      <c r="O11" s="348">
        <v>311</v>
      </c>
      <c r="P11" s="166"/>
      <c r="Q11" s="166"/>
    </row>
    <row r="12" spans="1:17" ht="30" customHeight="1">
      <c r="A12" s="51" t="s">
        <v>402</v>
      </c>
      <c r="B12" s="70" t="s">
        <v>403</v>
      </c>
      <c r="C12" s="53">
        <v>5</v>
      </c>
      <c r="D12" s="71" t="s">
        <v>404</v>
      </c>
      <c r="E12" s="53">
        <v>11</v>
      </c>
      <c r="F12" s="72">
        <v>5.4</v>
      </c>
      <c r="G12" s="53" t="e">
        <f>F12*#REF!</f>
        <v>#REF!</v>
      </c>
      <c r="H12" s="53" t="s">
        <v>57</v>
      </c>
      <c r="I12" s="53">
        <v>0.03</v>
      </c>
      <c r="J12" s="53" t="s">
        <v>58</v>
      </c>
      <c r="K12" s="53">
        <v>1.32</v>
      </c>
      <c r="L12" s="53" t="s">
        <v>59</v>
      </c>
      <c r="M12" s="53" t="e">
        <f>I12/4*#REF!</f>
        <v>#REF!</v>
      </c>
      <c r="N12" s="53" t="s">
        <v>19</v>
      </c>
      <c r="O12" s="349">
        <v>225</v>
      </c>
      <c r="P12" s="166"/>
      <c r="Q12" s="166"/>
    </row>
    <row r="13" spans="1:17" s="12" customFormat="1" ht="30" customHeight="1">
      <c r="A13" s="340" t="s">
        <v>405</v>
      </c>
      <c r="B13" s="341"/>
      <c r="C13" s="341"/>
      <c r="D13" s="341"/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166"/>
      <c r="Q13" s="166"/>
    </row>
    <row r="14" spans="1:17" ht="30" customHeight="1">
      <c r="A14" s="51" t="s">
        <v>406</v>
      </c>
      <c r="B14" s="52" t="s">
        <v>407</v>
      </c>
      <c r="C14" s="53">
        <v>5</v>
      </c>
      <c r="D14" s="71" t="s">
        <v>408</v>
      </c>
      <c r="E14" s="53">
        <v>2</v>
      </c>
      <c r="F14" s="53">
        <v>5.4</v>
      </c>
      <c r="G14" s="53" t="e">
        <f>F14*#REF!</f>
        <v>#REF!</v>
      </c>
      <c r="H14" s="53" t="s">
        <v>57</v>
      </c>
      <c r="I14" s="53">
        <v>0.03</v>
      </c>
      <c r="J14" s="53" t="s">
        <v>58</v>
      </c>
      <c r="K14" s="53">
        <v>1.32</v>
      </c>
      <c r="L14" s="53" t="s">
        <v>59</v>
      </c>
      <c r="M14" s="53" t="e">
        <f>I14/4*#REF!</f>
        <v>#REF!</v>
      </c>
      <c r="N14" s="73" t="s">
        <v>83</v>
      </c>
      <c r="O14" s="348">
        <v>370</v>
      </c>
      <c r="P14" s="166"/>
      <c r="Q14" s="166"/>
    </row>
    <row r="15" spans="1:17" ht="30" customHeight="1">
      <c r="A15" s="74" t="s">
        <v>409</v>
      </c>
      <c r="B15" s="75" t="s">
        <v>407</v>
      </c>
      <c r="C15" s="76">
        <v>0.75</v>
      </c>
      <c r="D15" s="77" t="s">
        <v>408</v>
      </c>
      <c r="E15" s="76">
        <v>2</v>
      </c>
      <c r="F15" s="76">
        <v>0.89</v>
      </c>
      <c r="G15" s="76" t="e">
        <f>F15*#REF!</f>
        <v>#REF!</v>
      </c>
      <c r="H15" s="76" t="s">
        <v>154</v>
      </c>
      <c r="I15" s="76">
        <v>0.027</v>
      </c>
      <c r="J15" s="76" t="s">
        <v>79</v>
      </c>
      <c r="K15" s="76">
        <v>1.56</v>
      </c>
      <c r="L15" s="76" t="s">
        <v>155</v>
      </c>
      <c r="M15" s="76" t="e">
        <f>I15/18*#REF!</f>
        <v>#REF!</v>
      </c>
      <c r="N15" s="76" t="s">
        <v>83</v>
      </c>
      <c r="O15" s="348">
        <v>83</v>
      </c>
      <c r="P15" s="166"/>
      <c r="Q15" s="166"/>
    </row>
    <row r="16" spans="1:17" ht="30" customHeight="1">
      <c r="A16" s="337" t="s">
        <v>410</v>
      </c>
      <c r="B16" s="338"/>
      <c r="C16" s="338"/>
      <c r="D16" s="338"/>
      <c r="E16" s="336"/>
      <c r="F16" s="336"/>
      <c r="G16" s="336"/>
      <c r="H16" s="336"/>
      <c r="I16" s="336"/>
      <c r="J16" s="336"/>
      <c r="K16" s="336"/>
      <c r="L16" s="336"/>
      <c r="M16" s="336"/>
      <c r="N16" s="336"/>
      <c r="O16" s="336"/>
      <c r="P16" s="166"/>
      <c r="Q16" s="166"/>
    </row>
    <row r="17" spans="1:17" ht="30" customHeight="1">
      <c r="A17" s="51" t="s">
        <v>411</v>
      </c>
      <c r="B17" s="52" t="s">
        <v>412</v>
      </c>
      <c r="C17" s="53">
        <v>5</v>
      </c>
      <c r="D17" s="71" t="s">
        <v>413</v>
      </c>
      <c r="E17" s="53">
        <v>10</v>
      </c>
      <c r="F17" s="53">
        <v>5.05</v>
      </c>
      <c r="G17" s="53" t="e">
        <f>F17*#REF!</f>
        <v>#REF!</v>
      </c>
      <c r="H17" s="53" t="s">
        <v>57</v>
      </c>
      <c r="I17" s="53">
        <v>0.03</v>
      </c>
      <c r="J17" s="53" t="s">
        <v>58</v>
      </c>
      <c r="K17" s="53">
        <v>1.32</v>
      </c>
      <c r="L17" s="53" t="s">
        <v>59</v>
      </c>
      <c r="M17" s="53" t="e">
        <f>I17/4*#REF!</f>
        <v>#REF!</v>
      </c>
      <c r="N17" s="79" t="s">
        <v>110</v>
      </c>
      <c r="O17" s="348">
        <v>399</v>
      </c>
      <c r="P17" s="166"/>
      <c r="Q17" s="166"/>
    </row>
    <row r="18" spans="1:17" ht="30" customHeight="1">
      <c r="A18" s="74" t="s">
        <v>414</v>
      </c>
      <c r="B18" s="80" t="s">
        <v>412</v>
      </c>
      <c r="C18" s="76" t="s">
        <v>170</v>
      </c>
      <c r="D18" s="77" t="s">
        <v>413</v>
      </c>
      <c r="E18" s="76">
        <v>10</v>
      </c>
      <c r="F18" s="81">
        <v>0.54</v>
      </c>
      <c r="G18" s="81" t="e">
        <f>F18*#REF!</f>
        <v>#REF!</v>
      </c>
      <c r="H18" s="81" t="s">
        <v>62</v>
      </c>
      <c r="I18" s="81">
        <v>0.022</v>
      </c>
      <c r="J18" s="81" t="s">
        <v>63</v>
      </c>
      <c r="K18" s="81">
        <v>1.27</v>
      </c>
      <c r="L18" s="81" t="s">
        <v>64</v>
      </c>
      <c r="M18" s="81" t="e">
        <f>I18/20*#REF!</f>
        <v>#REF!</v>
      </c>
      <c r="N18" s="79" t="s">
        <v>110</v>
      </c>
      <c r="O18" s="348">
        <v>60</v>
      </c>
      <c r="P18" s="166"/>
      <c r="Q18" s="166"/>
    </row>
    <row r="19" spans="1:17" ht="30" customHeight="1">
      <c r="A19" s="337" t="s">
        <v>415</v>
      </c>
      <c r="B19" s="338"/>
      <c r="C19" s="338"/>
      <c r="D19" s="338"/>
      <c r="E19" s="336"/>
      <c r="F19" s="336"/>
      <c r="G19" s="336"/>
      <c r="H19" s="336"/>
      <c r="I19" s="336"/>
      <c r="J19" s="336"/>
      <c r="K19" s="336"/>
      <c r="L19" s="336"/>
      <c r="M19" s="336"/>
      <c r="N19" s="336"/>
      <c r="O19" s="336"/>
      <c r="P19" s="166"/>
      <c r="Q19" s="166"/>
    </row>
    <row r="20" spans="1:17" ht="30" customHeight="1">
      <c r="A20" s="55" t="s">
        <v>416</v>
      </c>
      <c r="B20" s="56" t="s">
        <v>417</v>
      </c>
      <c r="C20" s="57">
        <v>5</v>
      </c>
      <c r="D20" s="82" t="s">
        <v>418</v>
      </c>
      <c r="E20" s="57" t="s">
        <v>419</v>
      </c>
      <c r="F20" s="57">
        <v>5.07</v>
      </c>
      <c r="G20" s="57" t="e">
        <f>F20*#REF!</f>
        <v>#REF!</v>
      </c>
      <c r="H20" s="57" t="s">
        <v>57</v>
      </c>
      <c r="I20" s="57">
        <v>0.03</v>
      </c>
      <c r="J20" s="57" t="s">
        <v>58</v>
      </c>
      <c r="K20" s="57">
        <v>1.32</v>
      </c>
      <c r="L20" s="57" t="s">
        <v>59</v>
      </c>
      <c r="M20" s="57" t="e">
        <f>I20/4*#REF!</f>
        <v>#REF!</v>
      </c>
      <c r="N20" s="83" t="s">
        <v>420</v>
      </c>
      <c r="O20" s="348">
        <v>253</v>
      </c>
      <c r="P20" s="166"/>
      <c r="Q20" s="166"/>
    </row>
    <row r="21" spans="1:17" ht="30" customHeight="1">
      <c r="A21" s="51" t="s">
        <v>421</v>
      </c>
      <c r="B21" s="52" t="s">
        <v>417</v>
      </c>
      <c r="C21" s="53" t="s">
        <v>77</v>
      </c>
      <c r="D21" s="71" t="s">
        <v>418</v>
      </c>
      <c r="E21" s="53" t="s">
        <v>419</v>
      </c>
      <c r="F21" s="53">
        <v>0.55</v>
      </c>
      <c r="G21" s="53" t="e">
        <f>F21*#REF!</f>
        <v>#REF!</v>
      </c>
      <c r="H21" s="53" t="s">
        <v>78</v>
      </c>
      <c r="I21" s="53">
        <v>0.026</v>
      </c>
      <c r="J21" s="53" t="s">
        <v>79</v>
      </c>
      <c r="K21" s="53">
        <v>1.39</v>
      </c>
      <c r="L21" s="53" t="s">
        <v>80</v>
      </c>
      <c r="M21" s="53" t="e">
        <f>I21/20*#REF!</f>
        <v>#REF!</v>
      </c>
      <c r="N21" s="83" t="s">
        <v>420</v>
      </c>
      <c r="O21" s="348">
        <v>67</v>
      </c>
      <c r="P21" s="166"/>
      <c r="Q21" s="166"/>
    </row>
    <row r="22" spans="1:17" ht="30" customHeight="1">
      <c r="A22" s="74" t="s">
        <v>422</v>
      </c>
      <c r="B22" s="80" t="s">
        <v>417</v>
      </c>
      <c r="C22" s="76" t="s">
        <v>77</v>
      </c>
      <c r="D22" s="77" t="s">
        <v>418</v>
      </c>
      <c r="E22" s="76" t="s">
        <v>419</v>
      </c>
      <c r="F22" s="53">
        <v>0.55</v>
      </c>
      <c r="G22" s="53" t="e">
        <f>F22*#REF!</f>
        <v>#REF!</v>
      </c>
      <c r="H22" s="81" t="s">
        <v>78</v>
      </c>
      <c r="I22" s="81">
        <v>0.026</v>
      </c>
      <c r="J22" s="81" t="s">
        <v>79</v>
      </c>
      <c r="K22" s="81">
        <v>1.39</v>
      </c>
      <c r="L22" s="81" t="s">
        <v>80</v>
      </c>
      <c r="M22" s="81" t="e">
        <f>I22/20*#REF!</f>
        <v>#REF!</v>
      </c>
      <c r="N22" s="83" t="s">
        <v>420</v>
      </c>
      <c r="O22" s="348">
        <v>67</v>
      </c>
      <c r="P22" s="166"/>
      <c r="Q22" s="166"/>
    </row>
    <row r="23" spans="1:17" ht="30" customHeight="1">
      <c r="A23" s="51" t="s">
        <v>423</v>
      </c>
      <c r="B23" s="52" t="s">
        <v>424</v>
      </c>
      <c r="C23" s="53">
        <v>5</v>
      </c>
      <c r="D23" s="71" t="s">
        <v>425</v>
      </c>
      <c r="E23" s="53">
        <v>9.5</v>
      </c>
      <c r="F23" s="57">
        <v>5.2</v>
      </c>
      <c r="G23" s="57" t="e">
        <f>F23*#REF!</f>
        <v>#REF!</v>
      </c>
      <c r="H23" s="57" t="s">
        <v>57</v>
      </c>
      <c r="I23" s="57">
        <v>0.03</v>
      </c>
      <c r="J23" s="57" t="s">
        <v>58</v>
      </c>
      <c r="K23" s="57">
        <v>1.32</v>
      </c>
      <c r="L23" s="57" t="s">
        <v>59</v>
      </c>
      <c r="M23" s="57" t="e">
        <f>I23/4*#REF!</f>
        <v>#REF!</v>
      </c>
      <c r="N23" s="83" t="s">
        <v>420</v>
      </c>
      <c r="O23" s="348">
        <v>454</v>
      </c>
      <c r="P23" s="166"/>
      <c r="Q23" s="166"/>
    </row>
    <row r="24" spans="1:17" ht="30" customHeight="1">
      <c r="A24" s="337" t="s">
        <v>72</v>
      </c>
      <c r="B24" s="338"/>
      <c r="C24" s="338"/>
      <c r="D24" s="338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166"/>
      <c r="Q24" s="166"/>
    </row>
    <row r="25" spans="1:17" ht="30" customHeight="1">
      <c r="A25" s="55" t="s">
        <v>73</v>
      </c>
      <c r="B25" s="56" t="s">
        <v>74</v>
      </c>
      <c r="C25" s="57">
        <v>5</v>
      </c>
      <c r="D25" s="82" t="s">
        <v>426</v>
      </c>
      <c r="E25" s="57">
        <v>9.5</v>
      </c>
      <c r="F25" s="57">
        <v>5.05</v>
      </c>
      <c r="G25" s="57" t="e">
        <f>F25*#REF!</f>
        <v>#REF!</v>
      </c>
      <c r="H25" s="57" t="s">
        <v>57</v>
      </c>
      <c r="I25" s="57">
        <v>0.03</v>
      </c>
      <c r="J25" s="57" t="s">
        <v>58</v>
      </c>
      <c r="K25" s="57">
        <v>1.32</v>
      </c>
      <c r="L25" s="57" t="s">
        <v>59</v>
      </c>
      <c r="M25" s="57" t="e">
        <f>I25/4*#REF!</f>
        <v>#REF!</v>
      </c>
      <c r="N25" s="84" t="s">
        <v>75</v>
      </c>
      <c r="O25" s="350">
        <v>234</v>
      </c>
      <c r="P25" s="166"/>
      <c r="Q25" s="166"/>
    </row>
    <row r="26" spans="1:17" ht="30" customHeight="1">
      <c r="A26" s="51" t="s">
        <v>76</v>
      </c>
      <c r="B26" s="52" t="s">
        <v>74</v>
      </c>
      <c r="C26" s="53" t="s">
        <v>77</v>
      </c>
      <c r="D26" s="71" t="s">
        <v>426</v>
      </c>
      <c r="E26" s="53">
        <v>9.5</v>
      </c>
      <c r="F26" s="81">
        <v>0.55</v>
      </c>
      <c r="G26" s="81" t="e">
        <f>F26*#REF!</f>
        <v>#REF!</v>
      </c>
      <c r="H26" s="81" t="s">
        <v>78</v>
      </c>
      <c r="I26" s="81">
        <v>0.026</v>
      </c>
      <c r="J26" s="81" t="s">
        <v>79</v>
      </c>
      <c r="K26" s="81">
        <v>1.39</v>
      </c>
      <c r="L26" s="81" t="s">
        <v>80</v>
      </c>
      <c r="M26" s="81" t="e">
        <f>I26/20*#REF!</f>
        <v>#REF!</v>
      </c>
      <c r="N26" s="84" t="s">
        <v>75</v>
      </c>
      <c r="O26" s="350">
        <v>59</v>
      </c>
      <c r="P26" s="166"/>
      <c r="Q26" s="166"/>
    </row>
    <row r="27" spans="1:17" ht="30" customHeight="1">
      <c r="A27" s="55" t="s">
        <v>427</v>
      </c>
      <c r="B27" s="56" t="s">
        <v>428</v>
      </c>
      <c r="C27" s="57">
        <v>5</v>
      </c>
      <c r="D27" s="82" t="s">
        <v>429</v>
      </c>
      <c r="E27" s="57">
        <v>9.5</v>
      </c>
      <c r="F27" s="57">
        <v>5</v>
      </c>
      <c r="G27" s="57" t="e">
        <f>F27*#REF!</f>
        <v>#REF!</v>
      </c>
      <c r="H27" s="57" t="s">
        <v>57</v>
      </c>
      <c r="I27" s="57">
        <v>0.03</v>
      </c>
      <c r="J27" s="57" t="s">
        <v>58</v>
      </c>
      <c r="K27" s="57">
        <v>1.32</v>
      </c>
      <c r="L27" s="57" t="s">
        <v>59</v>
      </c>
      <c r="M27" s="57" t="e">
        <f>I27/4*#REF!</f>
        <v>#REF!</v>
      </c>
      <c r="N27" s="84" t="s">
        <v>75</v>
      </c>
      <c r="O27" s="350">
        <v>462</v>
      </c>
      <c r="P27" s="166"/>
      <c r="Q27" s="166"/>
    </row>
    <row r="28" spans="1:17" ht="30" customHeight="1">
      <c r="A28" s="51" t="s">
        <v>430</v>
      </c>
      <c r="B28" s="64" t="s">
        <v>428</v>
      </c>
      <c r="C28" s="66">
        <v>1</v>
      </c>
      <c r="D28" s="85" t="s">
        <v>429</v>
      </c>
      <c r="E28" s="66">
        <v>9.5</v>
      </c>
      <c r="F28" s="53">
        <v>1</v>
      </c>
      <c r="G28" s="66" t="e">
        <f>F28*#REF!</f>
        <v>#REF!</v>
      </c>
      <c r="H28" s="66" t="s">
        <v>123</v>
      </c>
      <c r="I28" s="66">
        <v>0.026</v>
      </c>
      <c r="J28" s="66" t="s">
        <v>124</v>
      </c>
      <c r="K28" s="66">
        <v>1.32</v>
      </c>
      <c r="L28" s="66" t="s">
        <v>59</v>
      </c>
      <c r="M28" s="66" t="e">
        <f>I28/4*#REF!</f>
        <v>#REF!</v>
      </c>
      <c r="N28" s="84" t="s">
        <v>75</v>
      </c>
      <c r="O28" s="350">
        <v>98</v>
      </c>
      <c r="P28" s="166"/>
      <c r="Q28" s="166"/>
    </row>
    <row r="29" spans="1:17" ht="30" customHeight="1">
      <c r="A29" s="55" t="s">
        <v>81</v>
      </c>
      <c r="B29" s="56" t="s">
        <v>82</v>
      </c>
      <c r="C29" s="57">
        <v>5</v>
      </c>
      <c r="D29" s="82" t="s">
        <v>431</v>
      </c>
      <c r="E29" s="57">
        <v>9.5</v>
      </c>
      <c r="F29" s="57">
        <v>5</v>
      </c>
      <c r="G29" s="57" t="e">
        <f>F29*#REF!</f>
        <v>#REF!</v>
      </c>
      <c r="H29" s="57" t="s">
        <v>57</v>
      </c>
      <c r="I29" s="57">
        <v>0.03</v>
      </c>
      <c r="J29" s="57" t="s">
        <v>58</v>
      </c>
      <c r="K29" s="57">
        <v>1.32</v>
      </c>
      <c r="L29" s="57" t="s">
        <v>59</v>
      </c>
      <c r="M29" s="57" t="e">
        <f>I29/4*#REF!</f>
        <v>#REF!</v>
      </c>
      <c r="N29" s="73" t="s">
        <v>83</v>
      </c>
      <c r="O29" s="350">
        <v>255</v>
      </c>
      <c r="P29" s="166"/>
      <c r="Q29" s="166"/>
    </row>
    <row r="30" spans="1:17" ht="30" customHeight="1">
      <c r="A30" s="51" t="s">
        <v>84</v>
      </c>
      <c r="B30" s="52" t="s">
        <v>82</v>
      </c>
      <c r="C30" s="53" t="s">
        <v>77</v>
      </c>
      <c r="D30" s="71" t="s">
        <v>431</v>
      </c>
      <c r="E30" s="53">
        <v>9.5</v>
      </c>
      <c r="F30" s="81">
        <v>0.54</v>
      </c>
      <c r="G30" s="81" t="e">
        <f>F30*#REF!</f>
        <v>#REF!</v>
      </c>
      <c r="H30" s="81" t="s">
        <v>78</v>
      </c>
      <c r="I30" s="81">
        <v>0.026</v>
      </c>
      <c r="J30" s="81" t="s">
        <v>79</v>
      </c>
      <c r="K30" s="81">
        <v>1.39</v>
      </c>
      <c r="L30" s="81" t="s">
        <v>80</v>
      </c>
      <c r="M30" s="81" t="e">
        <f>I30/20*#REF!</f>
        <v>#REF!</v>
      </c>
      <c r="N30" s="73" t="s">
        <v>83</v>
      </c>
      <c r="O30" s="350">
        <v>63</v>
      </c>
      <c r="P30" s="166"/>
      <c r="Q30" s="166"/>
    </row>
    <row r="31" spans="1:17" ht="30" customHeight="1">
      <c r="A31" s="55" t="s">
        <v>432</v>
      </c>
      <c r="B31" s="56" t="s">
        <v>433</v>
      </c>
      <c r="C31" s="57">
        <v>5</v>
      </c>
      <c r="D31" s="82" t="s">
        <v>434</v>
      </c>
      <c r="E31" s="57">
        <v>9.5</v>
      </c>
      <c r="F31" s="57">
        <v>5</v>
      </c>
      <c r="G31" s="57" t="e">
        <f>F31*#REF!</f>
        <v>#REF!</v>
      </c>
      <c r="H31" s="57" t="s">
        <v>57</v>
      </c>
      <c r="I31" s="57">
        <v>0.03</v>
      </c>
      <c r="J31" s="57" t="s">
        <v>58</v>
      </c>
      <c r="K31" s="57">
        <v>1.32</v>
      </c>
      <c r="L31" s="57" t="s">
        <v>59</v>
      </c>
      <c r="M31" s="57" t="e">
        <f>I31/4*#REF!</f>
        <v>#REF!</v>
      </c>
      <c r="N31" s="73" t="s">
        <v>83</v>
      </c>
      <c r="O31" s="350">
        <v>528</v>
      </c>
      <c r="P31" s="166"/>
      <c r="Q31" s="166"/>
    </row>
    <row r="32" spans="1:17" ht="30" customHeight="1">
      <c r="A32" s="51" t="s">
        <v>435</v>
      </c>
      <c r="B32" s="64" t="s">
        <v>433</v>
      </c>
      <c r="C32" s="66">
        <v>1</v>
      </c>
      <c r="D32" s="85" t="s">
        <v>434</v>
      </c>
      <c r="E32" s="66">
        <v>9.5</v>
      </c>
      <c r="F32" s="53">
        <v>0.54</v>
      </c>
      <c r="G32" s="66" t="e">
        <f>F32*#REF!</f>
        <v>#REF!</v>
      </c>
      <c r="H32" s="66" t="s">
        <v>123</v>
      </c>
      <c r="I32" s="66">
        <v>0.026</v>
      </c>
      <c r="J32" s="66" t="s">
        <v>124</v>
      </c>
      <c r="K32" s="66">
        <v>1.32</v>
      </c>
      <c r="L32" s="66" t="s">
        <v>59</v>
      </c>
      <c r="M32" s="66" t="e">
        <f>I32/4*#REF!</f>
        <v>#REF!</v>
      </c>
      <c r="N32" s="73" t="s">
        <v>83</v>
      </c>
      <c r="O32" s="350">
        <v>116</v>
      </c>
      <c r="P32" s="166"/>
      <c r="Q32" s="166"/>
    </row>
    <row r="33" spans="1:17" ht="30" customHeight="1">
      <c r="A33" s="65" t="s">
        <v>85</v>
      </c>
      <c r="B33" s="64" t="s">
        <v>86</v>
      </c>
      <c r="C33" s="66">
        <v>5</v>
      </c>
      <c r="D33" s="85" t="s">
        <v>436</v>
      </c>
      <c r="E33" s="66">
        <v>7</v>
      </c>
      <c r="F33" s="53">
        <v>4.9</v>
      </c>
      <c r="G33" s="66" t="e">
        <f>F33*#REF!</f>
        <v>#REF!</v>
      </c>
      <c r="H33" s="66" t="s">
        <v>57</v>
      </c>
      <c r="I33" s="66">
        <v>0.03</v>
      </c>
      <c r="J33" s="66" t="s">
        <v>58</v>
      </c>
      <c r="K33" s="66">
        <v>1.32</v>
      </c>
      <c r="L33" s="66" t="s">
        <v>59</v>
      </c>
      <c r="M33" s="66" t="e">
        <f>I33/4*#REF!</f>
        <v>#REF!</v>
      </c>
      <c r="N33" s="73" t="s">
        <v>83</v>
      </c>
      <c r="O33" s="350">
        <v>355</v>
      </c>
      <c r="P33" s="166"/>
      <c r="Q33" s="166"/>
    </row>
    <row r="34" spans="1:17" ht="30" customHeight="1">
      <c r="A34" s="55" t="s">
        <v>87</v>
      </c>
      <c r="B34" s="86" t="s">
        <v>86</v>
      </c>
      <c r="C34" s="87" t="s">
        <v>77</v>
      </c>
      <c r="D34" s="58" t="s">
        <v>436</v>
      </c>
      <c r="E34" s="88">
        <v>7</v>
      </c>
      <c r="F34" s="57">
        <v>0.5</v>
      </c>
      <c r="G34" s="57" t="e">
        <f>F34*#REF!</f>
        <v>#REF!</v>
      </c>
      <c r="H34" s="57" t="s">
        <v>78</v>
      </c>
      <c r="I34" s="57">
        <v>0.026</v>
      </c>
      <c r="J34" s="57" t="s">
        <v>79</v>
      </c>
      <c r="K34" s="57">
        <v>1.39</v>
      </c>
      <c r="L34" s="57" t="s">
        <v>80</v>
      </c>
      <c r="M34" s="57" t="e">
        <f>I34/20*#REF!</f>
        <v>#REF!</v>
      </c>
      <c r="N34" s="73" t="s">
        <v>83</v>
      </c>
      <c r="O34" s="350">
        <v>73</v>
      </c>
      <c r="P34" s="166"/>
      <c r="Q34" s="166"/>
    </row>
    <row r="35" spans="1:17" ht="30" customHeight="1">
      <c r="A35" s="65" t="s">
        <v>88</v>
      </c>
      <c r="B35" s="64" t="s">
        <v>89</v>
      </c>
      <c r="C35" s="66">
        <v>5</v>
      </c>
      <c r="D35" s="85" t="s">
        <v>437</v>
      </c>
      <c r="E35" s="66">
        <v>7</v>
      </c>
      <c r="F35" s="53">
        <v>4.9</v>
      </c>
      <c r="G35" s="66" t="e">
        <f>F35*#REF!</f>
        <v>#REF!</v>
      </c>
      <c r="H35" s="66" t="s">
        <v>57</v>
      </c>
      <c r="I35" s="66">
        <v>0.03</v>
      </c>
      <c r="J35" s="66" t="s">
        <v>58</v>
      </c>
      <c r="K35" s="66">
        <v>1.32</v>
      </c>
      <c r="L35" s="66" t="s">
        <v>59</v>
      </c>
      <c r="M35" s="66" t="e">
        <f>I35/4*#REF!</f>
        <v>#REF!</v>
      </c>
      <c r="N35" s="73" t="s">
        <v>83</v>
      </c>
      <c r="O35" s="350">
        <v>480</v>
      </c>
      <c r="P35" s="166"/>
      <c r="Q35" s="166"/>
    </row>
    <row r="36" spans="1:17" ht="30" customHeight="1">
      <c r="A36" s="55" t="s">
        <v>90</v>
      </c>
      <c r="B36" s="56" t="s">
        <v>91</v>
      </c>
      <c r="C36" s="57">
        <v>5</v>
      </c>
      <c r="D36" s="82" t="s">
        <v>438</v>
      </c>
      <c r="E36" s="57">
        <v>7</v>
      </c>
      <c r="F36" s="57">
        <v>4.9</v>
      </c>
      <c r="G36" s="57" t="e">
        <f>F36*#REF!</f>
        <v>#REF!</v>
      </c>
      <c r="H36" s="57" t="s">
        <v>57</v>
      </c>
      <c r="I36" s="57">
        <v>0.03</v>
      </c>
      <c r="J36" s="57" t="s">
        <v>58</v>
      </c>
      <c r="K36" s="57">
        <v>1.32</v>
      </c>
      <c r="L36" s="57" t="s">
        <v>59</v>
      </c>
      <c r="M36" s="57" t="e">
        <f>I36/4*#REF!</f>
        <v>#REF!</v>
      </c>
      <c r="N36" s="73" t="s">
        <v>83</v>
      </c>
      <c r="O36" s="350">
        <v>664</v>
      </c>
      <c r="P36" s="166"/>
      <c r="Q36" s="166"/>
    </row>
    <row r="37" spans="1:17" ht="30" customHeight="1">
      <c r="A37" s="65" t="s">
        <v>92</v>
      </c>
      <c r="B37" s="64" t="s">
        <v>93</v>
      </c>
      <c r="C37" s="66">
        <v>5</v>
      </c>
      <c r="D37" s="85" t="s">
        <v>439</v>
      </c>
      <c r="E37" s="66">
        <v>7</v>
      </c>
      <c r="F37" s="53">
        <v>4.9</v>
      </c>
      <c r="G37" s="66" t="e">
        <f>F37*#REF!</f>
        <v>#REF!</v>
      </c>
      <c r="H37" s="66" t="s">
        <v>57</v>
      </c>
      <c r="I37" s="66">
        <v>0.03</v>
      </c>
      <c r="J37" s="66" t="s">
        <v>58</v>
      </c>
      <c r="K37" s="66">
        <v>1.32</v>
      </c>
      <c r="L37" s="66" t="s">
        <v>59</v>
      </c>
      <c r="M37" s="66" t="e">
        <f>I37/4*#REF!</f>
        <v>#REF!</v>
      </c>
      <c r="N37" s="73" t="s">
        <v>83</v>
      </c>
      <c r="O37" s="350">
        <v>745</v>
      </c>
      <c r="P37" s="166"/>
      <c r="Q37" s="166"/>
    </row>
    <row r="38" spans="1:17" ht="30" customHeight="1">
      <c r="A38" s="337" t="s">
        <v>94</v>
      </c>
      <c r="B38" s="338"/>
      <c r="C38" s="338"/>
      <c r="D38" s="338"/>
      <c r="E38" s="336"/>
      <c r="F38" s="336"/>
      <c r="G38" s="336"/>
      <c r="H38" s="336"/>
      <c r="I38" s="336"/>
      <c r="J38" s="336"/>
      <c r="K38" s="336"/>
      <c r="L38" s="336"/>
      <c r="M38" s="336"/>
      <c r="N38" s="336"/>
      <c r="O38" s="336"/>
      <c r="P38" s="166"/>
      <c r="Q38" s="166"/>
    </row>
    <row r="39" spans="1:17" ht="30" customHeight="1">
      <c r="A39" s="55" t="s">
        <v>95</v>
      </c>
      <c r="B39" s="56" t="s">
        <v>96</v>
      </c>
      <c r="C39" s="57">
        <v>5</v>
      </c>
      <c r="D39" s="58" t="s">
        <v>97</v>
      </c>
      <c r="E39" s="57">
        <v>11</v>
      </c>
      <c r="F39" s="57">
        <v>5.4</v>
      </c>
      <c r="G39" s="57" t="e">
        <f>F39*#REF!</f>
        <v>#REF!</v>
      </c>
      <c r="H39" s="57" t="s">
        <v>57</v>
      </c>
      <c r="I39" s="57">
        <v>0.03</v>
      </c>
      <c r="J39" s="57" t="s">
        <v>58</v>
      </c>
      <c r="K39" s="57">
        <v>1.32</v>
      </c>
      <c r="L39" s="57" t="s">
        <v>59</v>
      </c>
      <c r="M39" s="57" t="e">
        <f>I39/4*#REF!</f>
        <v>#REF!</v>
      </c>
      <c r="N39" s="89" t="s">
        <v>98</v>
      </c>
      <c r="O39" s="348">
        <v>358</v>
      </c>
      <c r="P39" s="166"/>
      <c r="Q39" s="166"/>
    </row>
    <row r="40" spans="1:17" ht="30" customHeight="1">
      <c r="A40" s="51" t="s">
        <v>99</v>
      </c>
      <c r="B40" s="64" t="s">
        <v>100</v>
      </c>
      <c r="C40" s="66">
        <v>5</v>
      </c>
      <c r="D40" s="54" t="s">
        <v>101</v>
      </c>
      <c r="E40" s="53">
        <v>11.5</v>
      </c>
      <c r="F40" s="53">
        <v>5.45</v>
      </c>
      <c r="G40" s="66" t="e">
        <f>F40*#REF!</f>
        <v>#REF!</v>
      </c>
      <c r="H40" s="66" t="s">
        <v>57</v>
      </c>
      <c r="I40" s="66">
        <v>0.03</v>
      </c>
      <c r="J40" s="66" t="s">
        <v>58</v>
      </c>
      <c r="K40" s="66">
        <v>1.32</v>
      </c>
      <c r="L40" s="66" t="s">
        <v>59</v>
      </c>
      <c r="M40" s="66" t="e">
        <f>I40/4*#REF!</f>
        <v>#REF!</v>
      </c>
      <c r="N40" s="90" t="s">
        <v>102</v>
      </c>
      <c r="O40" s="348">
        <v>406</v>
      </c>
      <c r="P40" s="166"/>
      <c r="Q40" s="166"/>
    </row>
    <row r="41" spans="1:17" ht="30" customHeight="1">
      <c r="A41" s="55" t="s">
        <v>103</v>
      </c>
      <c r="B41" s="56" t="s">
        <v>104</v>
      </c>
      <c r="C41" s="57">
        <v>5</v>
      </c>
      <c r="D41" s="58" t="s">
        <v>105</v>
      </c>
      <c r="E41" s="57">
        <v>11</v>
      </c>
      <c r="F41" s="57">
        <v>5.45</v>
      </c>
      <c r="G41" s="57" t="e">
        <f>F41*#REF!</f>
        <v>#REF!</v>
      </c>
      <c r="H41" s="57" t="s">
        <v>57</v>
      </c>
      <c r="I41" s="57">
        <v>0.03</v>
      </c>
      <c r="J41" s="57" t="s">
        <v>58</v>
      </c>
      <c r="K41" s="57">
        <v>1.32</v>
      </c>
      <c r="L41" s="57" t="s">
        <v>59</v>
      </c>
      <c r="M41" s="57" t="e">
        <f>I41/4*#REF!</f>
        <v>#REF!</v>
      </c>
      <c r="N41" s="90" t="s">
        <v>102</v>
      </c>
      <c r="O41" s="348">
        <v>406</v>
      </c>
      <c r="P41" s="166"/>
      <c r="Q41" s="166"/>
    </row>
    <row r="42" spans="1:17" ht="30" customHeight="1">
      <c r="A42" s="51" t="s">
        <v>106</v>
      </c>
      <c r="B42" s="52" t="s">
        <v>107</v>
      </c>
      <c r="C42" s="66">
        <v>3</v>
      </c>
      <c r="D42" s="91" t="s">
        <v>108</v>
      </c>
      <c r="E42" s="66">
        <v>7</v>
      </c>
      <c r="F42" s="53">
        <v>2.7</v>
      </c>
      <c r="G42" s="66" t="e">
        <f>F42*#REF!</f>
        <v>#REF!</v>
      </c>
      <c r="H42" s="66" t="s">
        <v>62</v>
      </c>
      <c r="I42" s="66">
        <v>0.022</v>
      </c>
      <c r="J42" s="66" t="s">
        <v>109</v>
      </c>
      <c r="K42" s="66">
        <v>1.27</v>
      </c>
      <c r="L42" s="66" t="s">
        <v>64</v>
      </c>
      <c r="M42" s="66" t="e">
        <f>I42/4*#REF!</f>
        <v>#REF!</v>
      </c>
      <c r="N42" s="79" t="s">
        <v>110</v>
      </c>
      <c r="O42" s="348">
        <v>695</v>
      </c>
      <c r="P42" s="166"/>
      <c r="Q42" s="166"/>
    </row>
    <row r="43" spans="1:17" ht="30" customHeight="1">
      <c r="A43" s="334" t="s">
        <v>111</v>
      </c>
      <c r="B43" s="335"/>
      <c r="C43" s="335"/>
      <c r="D43" s="335"/>
      <c r="E43" s="336"/>
      <c r="F43" s="336"/>
      <c r="G43" s="336"/>
      <c r="H43" s="336"/>
      <c r="I43" s="336"/>
      <c r="J43" s="336"/>
      <c r="K43" s="336"/>
      <c r="L43" s="336"/>
      <c r="M43" s="336"/>
      <c r="N43" s="336"/>
      <c r="O43" s="336"/>
      <c r="P43" s="166"/>
      <c r="Q43" s="166"/>
    </row>
    <row r="44" spans="1:17" ht="30" customHeight="1">
      <c r="A44" s="51" t="s">
        <v>112</v>
      </c>
      <c r="B44" s="70" t="s">
        <v>113</v>
      </c>
      <c r="C44" s="53">
        <v>5</v>
      </c>
      <c r="D44" s="54" t="s">
        <v>114</v>
      </c>
      <c r="E44" s="53">
        <v>12.5</v>
      </c>
      <c r="F44" s="53">
        <v>5.2</v>
      </c>
      <c r="G44" s="66" t="e">
        <f>F44*#REF!</f>
        <v>#REF!</v>
      </c>
      <c r="H44" s="66" t="s">
        <v>57</v>
      </c>
      <c r="I44" s="66">
        <v>0.03</v>
      </c>
      <c r="J44" s="66" t="s">
        <v>58</v>
      </c>
      <c r="K44" s="66">
        <v>1.32</v>
      </c>
      <c r="L44" s="66" t="s">
        <v>59</v>
      </c>
      <c r="M44" s="66" t="e">
        <f>I44/4*#REF!</f>
        <v>#REF!</v>
      </c>
      <c r="N44" s="53" t="s">
        <v>19</v>
      </c>
      <c r="O44" s="348">
        <v>308</v>
      </c>
      <c r="P44" s="166"/>
      <c r="Q44" s="166"/>
    </row>
    <row r="45" spans="1:17" ht="30" customHeight="1">
      <c r="A45" s="55" t="s">
        <v>115</v>
      </c>
      <c r="B45" s="56" t="s">
        <v>116</v>
      </c>
      <c r="C45" s="57">
        <v>5</v>
      </c>
      <c r="D45" s="58" t="s">
        <v>117</v>
      </c>
      <c r="E45" s="57">
        <v>9</v>
      </c>
      <c r="F45" s="57">
        <v>5.2</v>
      </c>
      <c r="G45" s="57" t="e">
        <f>F45*#REF!</f>
        <v>#REF!</v>
      </c>
      <c r="H45" s="57" t="s">
        <v>57</v>
      </c>
      <c r="I45" s="57">
        <v>0.03</v>
      </c>
      <c r="J45" s="57" t="s">
        <v>58</v>
      </c>
      <c r="K45" s="57">
        <v>1.32</v>
      </c>
      <c r="L45" s="57" t="s">
        <v>59</v>
      </c>
      <c r="M45" s="57" t="e">
        <f>I45/4*#REF!</f>
        <v>#REF!</v>
      </c>
      <c r="N45" s="53" t="s">
        <v>19</v>
      </c>
      <c r="O45" s="348">
        <v>488</v>
      </c>
      <c r="P45" s="166"/>
      <c r="Q45" s="166"/>
    </row>
    <row r="46" spans="1:17" ht="30" customHeight="1">
      <c r="A46" s="51" t="s">
        <v>441</v>
      </c>
      <c r="B46" s="70" t="s">
        <v>442</v>
      </c>
      <c r="C46" s="53">
        <v>5</v>
      </c>
      <c r="D46" s="54" t="s">
        <v>440</v>
      </c>
      <c r="E46" s="53">
        <v>11</v>
      </c>
      <c r="F46" s="53">
        <v>5.2</v>
      </c>
      <c r="G46" s="66" t="e">
        <f>F46*#REF!</f>
        <v>#REF!</v>
      </c>
      <c r="H46" s="66" t="s">
        <v>57</v>
      </c>
      <c r="I46" s="66">
        <v>0.03</v>
      </c>
      <c r="J46" s="66" t="s">
        <v>58</v>
      </c>
      <c r="K46" s="66">
        <v>1.32</v>
      </c>
      <c r="L46" s="66" t="s">
        <v>59</v>
      </c>
      <c r="M46" s="66" t="e">
        <f>I46/4*#REF!</f>
        <v>#REF!</v>
      </c>
      <c r="N46" s="53" t="s">
        <v>19</v>
      </c>
      <c r="O46" s="348">
        <v>361</v>
      </c>
      <c r="P46" s="166"/>
      <c r="Q46" s="166"/>
    </row>
    <row r="47" spans="1:17" s="29" customFormat="1" ht="30" customHeight="1">
      <c r="A47" s="334" t="s">
        <v>443</v>
      </c>
      <c r="B47" s="335"/>
      <c r="C47" s="335"/>
      <c r="D47" s="335"/>
      <c r="E47" s="336"/>
      <c r="F47" s="336"/>
      <c r="G47" s="336"/>
      <c r="H47" s="336"/>
      <c r="I47" s="336"/>
      <c r="J47" s="336"/>
      <c r="K47" s="336"/>
      <c r="L47" s="336"/>
      <c r="M47" s="336"/>
      <c r="N47" s="336"/>
      <c r="O47" s="336"/>
      <c r="P47" s="166"/>
      <c r="Q47" s="166"/>
    </row>
    <row r="48" spans="1:17" ht="30" customHeight="1">
      <c r="A48" s="92" t="s">
        <v>444</v>
      </c>
      <c r="B48" s="93" t="s">
        <v>445</v>
      </c>
      <c r="C48" s="76" t="s">
        <v>170</v>
      </c>
      <c r="D48" s="92" t="s">
        <v>446</v>
      </c>
      <c r="E48" s="76">
        <v>7</v>
      </c>
      <c r="F48" s="81">
        <v>0.5</v>
      </c>
      <c r="G48" s="81" t="e">
        <f>F48*#REF!</f>
        <v>#REF!</v>
      </c>
      <c r="H48" s="81" t="s">
        <v>62</v>
      </c>
      <c r="I48" s="81">
        <v>0.022</v>
      </c>
      <c r="J48" s="81" t="s">
        <v>63</v>
      </c>
      <c r="K48" s="81">
        <v>1.27</v>
      </c>
      <c r="L48" s="81" t="s">
        <v>64</v>
      </c>
      <c r="M48" s="81" t="e">
        <f>I48/20*#REF!</f>
        <v>#REF!</v>
      </c>
      <c r="N48" s="53" t="s">
        <v>176</v>
      </c>
      <c r="O48" s="348">
        <v>442</v>
      </c>
      <c r="P48" s="166"/>
      <c r="Q48" s="166"/>
    </row>
    <row r="49" spans="1:17" ht="30" customHeight="1">
      <c r="A49" s="54" t="s">
        <v>447</v>
      </c>
      <c r="B49" s="52" t="s">
        <v>448</v>
      </c>
      <c r="C49" s="53" t="s">
        <v>130</v>
      </c>
      <c r="D49" s="54" t="s">
        <v>449</v>
      </c>
      <c r="E49" s="53">
        <v>7</v>
      </c>
      <c r="F49" s="53">
        <v>0.5</v>
      </c>
      <c r="G49" s="53" t="e">
        <f>F49*#REF!</f>
        <v>#REF!</v>
      </c>
      <c r="H49" s="53" t="s">
        <v>450</v>
      </c>
      <c r="I49" s="53">
        <v>0.022</v>
      </c>
      <c r="J49" s="53" t="s">
        <v>137</v>
      </c>
      <c r="K49" s="53">
        <v>1.27</v>
      </c>
      <c r="L49" s="53" t="s">
        <v>451</v>
      </c>
      <c r="M49" s="53" t="e">
        <f>I49/20*#REF!</f>
        <v>#REF!</v>
      </c>
      <c r="N49" s="53" t="s">
        <v>176</v>
      </c>
      <c r="O49" s="348">
        <v>442</v>
      </c>
      <c r="P49" s="166"/>
      <c r="Q49" s="166"/>
    </row>
    <row r="50" spans="1:17" ht="30" customHeight="1">
      <c r="A50" s="58" t="s">
        <v>452</v>
      </c>
      <c r="B50" s="94" t="s">
        <v>453</v>
      </c>
      <c r="C50" s="57" t="s">
        <v>170</v>
      </c>
      <c r="D50" s="58" t="s">
        <v>454</v>
      </c>
      <c r="E50" s="57">
        <v>2</v>
      </c>
      <c r="F50" s="57">
        <v>0.52</v>
      </c>
      <c r="G50" s="57" t="e">
        <f>F50*#REF!</f>
        <v>#REF!</v>
      </c>
      <c r="H50" s="57" t="s">
        <v>62</v>
      </c>
      <c r="I50" s="57">
        <v>0.022</v>
      </c>
      <c r="J50" s="57" t="s">
        <v>63</v>
      </c>
      <c r="K50" s="57">
        <v>1.27</v>
      </c>
      <c r="L50" s="57" t="s">
        <v>64</v>
      </c>
      <c r="M50" s="57" t="e">
        <f>I50/20*#REF!</f>
        <v>#REF!</v>
      </c>
      <c r="N50" s="95" t="s">
        <v>455</v>
      </c>
      <c r="O50" s="348">
        <v>389</v>
      </c>
      <c r="P50" s="166"/>
      <c r="Q50" s="166"/>
    </row>
    <row r="51" spans="1:17" ht="30" customHeight="1">
      <c r="A51" s="54" t="s">
        <v>456</v>
      </c>
      <c r="B51" s="96" t="s">
        <v>457</v>
      </c>
      <c r="C51" s="53" t="s">
        <v>170</v>
      </c>
      <c r="D51" s="54" t="s">
        <v>458</v>
      </c>
      <c r="E51" s="53">
        <v>7</v>
      </c>
      <c r="F51" s="81">
        <v>0.5</v>
      </c>
      <c r="G51" s="81" t="e">
        <f>F51*#REF!</f>
        <v>#REF!</v>
      </c>
      <c r="H51" s="81" t="s">
        <v>62</v>
      </c>
      <c r="I51" s="81">
        <v>0.022</v>
      </c>
      <c r="J51" s="81" t="s">
        <v>63</v>
      </c>
      <c r="K51" s="81">
        <v>1.27</v>
      </c>
      <c r="L51" s="81" t="s">
        <v>64</v>
      </c>
      <c r="M51" s="81" t="e">
        <f>I51/20*#REF!</f>
        <v>#REF!</v>
      </c>
      <c r="N51" s="53" t="s">
        <v>176</v>
      </c>
      <c r="O51" s="348">
        <v>450</v>
      </c>
      <c r="P51" s="166"/>
      <c r="Q51" s="166"/>
    </row>
    <row r="52" spans="1:17" ht="30" customHeight="1">
      <c r="A52" s="58" t="s">
        <v>459</v>
      </c>
      <c r="B52" s="97" t="s">
        <v>460</v>
      </c>
      <c r="C52" s="57" t="s">
        <v>130</v>
      </c>
      <c r="D52" s="58" t="s">
        <v>461</v>
      </c>
      <c r="E52" s="57"/>
      <c r="F52" s="57">
        <v>0.5</v>
      </c>
      <c r="G52" s="57" t="e">
        <f>F52*#REF!</f>
        <v>#REF!</v>
      </c>
      <c r="H52" s="57" t="s">
        <v>450</v>
      </c>
      <c r="I52" s="57">
        <v>0.022</v>
      </c>
      <c r="J52" s="57" t="s">
        <v>137</v>
      </c>
      <c r="K52" s="57">
        <v>1.27</v>
      </c>
      <c r="L52" s="57" t="s">
        <v>451</v>
      </c>
      <c r="M52" s="57" t="e">
        <f>I52/20*#REF!</f>
        <v>#REF!</v>
      </c>
      <c r="N52" s="53" t="s">
        <v>176</v>
      </c>
      <c r="O52" s="348">
        <v>450</v>
      </c>
      <c r="P52" s="166"/>
      <c r="Q52" s="166"/>
    </row>
    <row r="53" spans="1:17" s="30" customFormat="1" ht="30" customHeight="1">
      <c r="A53" s="98" t="s">
        <v>462</v>
      </c>
      <c r="B53" s="96" t="s">
        <v>463</v>
      </c>
      <c r="C53" s="53" t="s">
        <v>170</v>
      </c>
      <c r="D53" s="54" t="s">
        <v>464</v>
      </c>
      <c r="E53" s="53">
        <v>7</v>
      </c>
      <c r="F53" s="81">
        <v>0.5</v>
      </c>
      <c r="G53" s="81" t="e">
        <f>F53*#REF!</f>
        <v>#REF!</v>
      </c>
      <c r="H53" s="81" t="s">
        <v>465</v>
      </c>
      <c r="I53" s="81">
        <v>0.022</v>
      </c>
      <c r="J53" s="81" t="s">
        <v>79</v>
      </c>
      <c r="K53" s="81">
        <v>1.27</v>
      </c>
      <c r="L53" s="81" t="s">
        <v>451</v>
      </c>
      <c r="M53" s="81" t="e">
        <f>I53/20*#REF!</f>
        <v>#REF!</v>
      </c>
      <c r="N53" s="53" t="s">
        <v>159</v>
      </c>
      <c r="O53" s="351">
        <v>100</v>
      </c>
      <c r="P53" s="166"/>
      <c r="Q53" s="166"/>
    </row>
    <row r="54" spans="1:17" ht="30" customHeight="1">
      <c r="A54" s="99" t="s">
        <v>466</v>
      </c>
      <c r="B54" s="93" t="s">
        <v>467</v>
      </c>
      <c r="C54" s="76" t="s">
        <v>130</v>
      </c>
      <c r="D54" s="92" t="s">
        <v>468</v>
      </c>
      <c r="E54" s="78">
        <v>7</v>
      </c>
      <c r="F54" s="81">
        <v>0.5</v>
      </c>
      <c r="G54" s="81" t="e">
        <f>F54*#REF!</f>
        <v>#REF!</v>
      </c>
      <c r="H54" s="81" t="s">
        <v>450</v>
      </c>
      <c r="I54" s="81">
        <v>0.022</v>
      </c>
      <c r="J54" s="81" t="s">
        <v>137</v>
      </c>
      <c r="K54" s="81">
        <v>1.27</v>
      </c>
      <c r="L54" s="81" t="s">
        <v>451</v>
      </c>
      <c r="M54" s="81" t="e">
        <f>I54/20*#REF!</f>
        <v>#REF!</v>
      </c>
      <c r="N54" s="53" t="s">
        <v>159</v>
      </c>
      <c r="O54" s="348">
        <v>142</v>
      </c>
      <c r="P54" s="166"/>
      <c r="Q54" s="166"/>
    </row>
    <row r="55" spans="1:17" ht="30" customHeight="1">
      <c r="A55" s="334" t="s">
        <v>118</v>
      </c>
      <c r="B55" s="335"/>
      <c r="C55" s="335"/>
      <c r="D55" s="335"/>
      <c r="E55" s="336"/>
      <c r="F55" s="336"/>
      <c r="G55" s="336"/>
      <c r="H55" s="336"/>
      <c r="I55" s="336"/>
      <c r="J55" s="336"/>
      <c r="K55" s="336"/>
      <c r="L55" s="336"/>
      <c r="M55" s="336"/>
      <c r="N55" s="336"/>
      <c r="O55" s="336"/>
      <c r="P55" s="166"/>
      <c r="Q55" s="166"/>
    </row>
    <row r="56" spans="1:17" ht="30" customHeight="1">
      <c r="A56" s="55" t="s">
        <v>119</v>
      </c>
      <c r="B56" s="56" t="s">
        <v>120</v>
      </c>
      <c r="C56" s="57">
        <v>5</v>
      </c>
      <c r="D56" s="82" t="s">
        <v>121</v>
      </c>
      <c r="E56" s="57">
        <v>1.5</v>
      </c>
      <c r="F56" s="57">
        <v>5.4</v>
      </c>
      <c r="G56" s="57" t="e">
        <f>F56*#REF!</f>
        <v>#REF!</v>
      </c>
      <c r="H56" s="57" t="s">
        <v>57</v>
      </c>
      <c r="I56" s="57">
        <v>0.03</v>
      </c>
      <c r="J56" s="57" t="s">
        <v>58</v>
      </c>
      <c r="K56" s="57">
        <v>1.32</v>
      </c>
      <c r="L56" s="57" t="s">
        <v>59</v>
      </c>
      <c r="M56" s="57" t="e">
        <f>I56/4*#REF!</f>
        <v>#REF!</v>
      </c>
      <c r="N56" s="66" t="s">
        <v>19</v>
      </c>
      <c r="O56" s="348">
        <v>319</v>
      </c>
      <c r="P56" s="166"/>
      <c r="Q56" s="166"/>
    </row>
    <row r="57" spans="1:17" ht="30" customHeight="1">
      <c r="A57" s="65" t="s">
        <v>122</v>
      </c>
      <c r="B57" s="64" t="s">
        <v>120</v>
      </c>
      <c r="C57" s="66">
        <v>1</v>
      </c>
      <c r="D57" s="85" t="s">
        <v>121</v>
      </c>
      <c r="E57" s="66">
        <v>1.5</v>
      </c>
      <c r="F57" s="53">
        <v>1.1</v>
      </c>
      <c r="G57" s="66" t="e">
        <f>F57*#REF!</f>
        <v>#REF!</v>
      </c>
      <c r="H57" s="66" t="s">
        <v>123</v>
      </c>
      <c r="I57" s="66">
        <v>0.026</v>
      </c>
      <c r="J57" s="66" t="s">
        <v>124</v>
      </c>
      <c r="K57" s="66">
        <v>1.32</v>
      </c>
      <c r="L57" s="66" t="s">
        <v>59</v>
      </c>
      <c r="M57" s="66" t="e">
        <f>I57/4*#REF!</f>
        <v>#REF!</v>
      </c>
      <c r="N57" s="66" t="s">
        <v>19</v>
      </c>
      <c r="O57" s="348">
        <v>90</v>
      </c>
      <c r="P57" s="166"/>
      <c r="Q57" s="166"/>
    </row>
    <row r="58" spans="1:17" ht="30" customHeight="1">
      <c r="A58" s="55" t="s">
        <v>125</v>
      </c>
      <c r="B58" s="56" t="s">
        <v>126</v>
      </c>
      <c r="C58" s="57">
        <v>5</v>
      </c>
      <c r="D58" s="58" t="s">
        <v>127</v>
      </c>
      <c r="E58" s="57">
        <v>1.5</v>
      </c>
      <c r="F58" s="57">
        <v>5.4</v>
      </c>
      <c r="G58" s="57" t="e">
        <f>F58*#REF!</f>
        <v>#REF!</v>
      </c>
      <c r="H58" s="57" t="s">
        <v>57</v>
      </c>
      <c r="I58" s="57">
        <v>0.03</v>
      </c>
      <c r="J58" s="57" t="s">
        <v>58</v>
      </c>
      <c r="K58" s="57">
        <v>1.32</v>
      </c>
      <c r="L58" s="57" t="s">
        <v>59</v>
      </c>
      <c r="M58" s="57" t="e">
        <f>I58/4*#REF!</f>
        <v>#REF!</v>
      </c>
      <c r="N58" s="73" t="s">
        <v>83</v>
      </c>
      <c r="O58" s="348">
        <v>374</v>
      </c>
      <c r="P58" s="166"/>
      <c r="Q58" s="166"/>
    </row>
    <row r="59" spans="1:17" ht="30" customHeight="1">
      <c r="A59" s="51" t="s">
        <v>128</v>
      </c>
      <c r="B59" s="100" t="s">
        <v>469</v>
      </c>
      <c r="C59" s="66">
        <v>3</v>
      </c>
      <c r="D59" s="71" t="s">
        <v>470</v>
      </c>
      <c r="E59" s="53">
        <v>7</v>
      </c>
      <c r="F59" s="53">
        <v>3.7</v>
      </c>
      <c r="G59" s="66" t="e">
        <f>F59*#REF!</f>
        <v>#REF!</v>
      </c>
      <c r="H59" s="66" t="s">
        <v>62</v>
      </c>
      <c r="I59" s="66">
        <v>0.022</v>
      </c>
      <c r="J59" s="66" t="s">
        <v>109</v>
      </c>
      <c r="K59" s="66">
        <v>1.27</v>
      </c>
      <c r="L59" s="66" t="s">
        <v>64</v>
      </c>
      <c r="M59" s="66" t="e">
        <f>I59/4*#REF!</f>
        <v>#REF!</v>
      </c>
      <c r="N59" s="53" t="s">
        <v>19</v>
      </c>
      <c r="O59" s="348">
        <v>1328</v>
      </c>
      <c r="P59" s="166"/>
      <c r="Q59" s="166"/>
    </row>
    <row r="60" spans="1:17" ht="30" customHeight="1">
      <c r="A60" s="74" t="s">
        <v>129</v>
      </c>
      <c r="B60" s="80" t="s">
        <v>471</v>
      </c>
      <c r="C60" s="76" t="s">
        <v>130</v>
      </c>
      <c r="D60" s="77" t="s">
        <v>131</v>
      </c>
      <c r="E60" s="76">
        <v>7</v>
      </c>
      <c r="F60" s="81">
        <v>0.57</v>
      </c>
      <c r="G60" s="81" t="e">
        <f>F60*#REF!</f>
        <v>#REF!</v>
      </c>
      <c r="H60" s="81" t="s">
        <v>78</v>
      </c>
      <c r="I60" s="81">
        <v>0.026</v>
      </c>
      <c r="J60" s="81" t="s">
        <v>79</v>
      </c>
      <c r="K60" s="81">
        <v>1.39</v>
      </c>
      <c r="L60" s="81" t="s">
        <v>80</v>
      </c>
      <c r="M60" s="81" t="e">
        <f>I60/20*#REF!</f>
        <v>#REF!</v>
      </c>
      <c r="N60" s="53" t="s">
        <v>19</v>
      </c>
      <c r="O60" s="348">
        <v>209</v>
      </c>
      <c r="P60" s="166"/>
      <c r="Q60" s="166"/>
    </row>
    <row r="61" spans="1:17" ht="30" customHeight="1">
      <c r="A61" s="51" t="s">
        <v>132</v>
      </c>
      <c r="B61" s="100" t="s">
        <v>133</v>
      </c>
      <c r="C61" s="66">
        <v>3</v>
      </c>
      <c r="D61" s="71" t="s">
        <v>472</v>
      </c>
      <c r="E61" s="66">
        <v>7</v>
      </c>
      <c r="F61" s="101">
        <v>3.3</v>
      </c>
      <c r="G61" s="101" t="e">
        <f>F61*#REF!</f>
        <v>#REF!</v>
      </c>
      <c r="H61" s="101" t="s">
        <v>62</v>
      </c>
      <c r="I61" s="101">
        <v>0.022</v>
      </c>
      <c r="J61" s="101" t="s">
        <v>109</v>
      </c>
      <c r="K61" s="101">
        <v>1.27</v>
      </c>
      <c r="L61" s="101" t="s">
        <v>64</v>
      </c>
      <c r="M61" s="66" t="e">
        <f>I61/20*#REF!</f>
        <v>#REF!</v>
      </c>
      <c r="N61" s="53" t="s">
        <v>19</v>
      </c>
      <c r="O61" s="348">
        <v>1102</v>
      </c>
      <c r="P61" s="166"/>
      <c r="Q61" s="166"/>
    </row>
    <row r="62" spans="1:17" ht="30" customHeight="1">
      <c r="A62" s="74" t="s">
        <v>134</v>
      </c>
      <c r="B62" s="80" t="s">
        <v>133</v>
      </c>
      <c r="C62" s="76" t="s">
        <v>130</v>
      </c>
      <c r="D62" s="77" t="s">
        <v>135</v>
      </c>
      <c r="E62" s="76">
        <v>7</v>
      </c>
      <c r="F62" s="81">
        <v>0.5</v>
      </c>
      <c r="G62" s="81" t="e">
        <f>F62*#REF!</f>
        <v>#REF!</v>
      </c>
      <c r="H62" s="81" t="s">
        <v>136</v>
      </c>
      <c r="I62" s="81">
        <v>0.027</v>
      </c>
      <c r="J62" s="81" t="s">
        <v>137</v>
      </c>
      <c r="K62" s="81">
        <v>1.39</v>
      </c>
      <c r="L62" s="81" t="s">
        <v>80</v>
      </c>
      <c r="M62" s="81" t="e">
        <f>I62/20*#REF!</f>
        <v>#REF!</v>
      </c>
      <c r="N62" s="53" t="s">
        <v>19</v>
      </c>
      <c r="O62" s="348">
        <v>311</v>
      </c>
      <c r="P62" s="166"/>
      <c r="Q62" s="166"/>
    </row>
    <row r="63" spans="1:17" ht="30" customHeight="1">
      <c r="A63" s="51" t="s">
        <v>138</v>
      </c>
      <c r="B63" s="100" t="s">
        <v>139</v>
      </c>
      <c r="C63" s="66">
        <v>3</v>
      </c>
      <c r="D63" s="71" t="s">
        <v>140</v>
      </c>
      <c r="E63" s="66">
        <v>7</v>
      </c>
      <c r="F63" s="101">
        <v>3.4</v>
      </c>
      <c r="G63" s="101" t="e">
        <f>F63*#REF!</f>
        <v>#REF!</v>
      </c>
      <c r="H63" s="101" t="s">
        <v>62</v>
      </c>
      <c r="I63" s="101">
        <v>0.022</v>
      </c>
      <c r="J63" s="101" t="s">
        <v>109</v>
      </c>
      <c r="K63" s="101">
        <v>1.27</v>
      </c>
      <c r="L63" s="101" t="s">
        <v>64</v>
      </c>
      <c r="M63" s="66" t="e">
        <f>I63/20*#REF!</f>
        <v>#REF!</v>
      </c>
      <c r="N63" s="53" t="s">
        <v>19</v>
      </c>
      <c r="O63" s="348">
        <v>1141</v>
      </c>
      <c r="P63" s="166"/>
      <c r="Q63" s="166"/>
    </row>
    <row r="64" spans="1:17" ht="30" customHeight="1">
      <c r="A64" s="74" t="s">
        <v>141</v>
      </c>
      <c r="B64" s="80" t="s">
        <v>139</v>
      </c>
      <c r="C64" s="76" t="s">
        <v>130</v>
      </c>
      <c r="D64" s="77" t="s">
        <v>142</v>
      </c>
      <c r="E64" s="76">
        <v>7</v>
      </c>
      <c r="F64" s="81">
        <v>0.5</v>
      </c>
      <c r="G64" s="81" t="e">
        <f>F64*#REF!</f>
        <v>#REF!</v>
      </c>
      <c r="H64" s="81" t="s">
        <v>136</v>
      </c>
      <c r="I64" s="81">
        <v>0.027</v>
      </c>
      <c r="J64" s="81" t="s">
        <v>137</v>
      </c>
      <c r="K64" s="81">
        <v>1.39</v>
      </c>
      <c r="L64" s="81" t="s">
        <v>80</v>
      </c>
      <c r="M64" s="81" t="e">
        <f>I64/20*#REF!</f>
        <v>#REF!</v>
      </c>
      <c r="N64" s="53" t="s">
        <v>19</v>
      </c>
      <c r="O64" s="348">
        <v>311</v>
      </c>
      <c r="P64" s="166"/>
      <c r="Q64" s="166"/>
    </row>
    <row r="65" spans="1:17" ht="30" customHeight="1">
      <c r="A65" s="102" t="s">
        <v>143</v>
      </c>
      <c r="B65" s="100" t="s">
        <v>144</v>
      </c>
      <c r="C65" s="66">
        <v>5</v>
      </c>
      <c r="D65" s="85" t="s">
        <v>145</v>
      </c>
      <c r="E65" s="66">
        <v>7</v>
      </c>
      <c r="F65" s="76">
        <v>3.3</v>
      </c>
      <c r="G65" s="76" t="e">
        <f>F65*#REF!</f>
        <v>#REF!</v>
      </c>
      <c r="H65" s="76" t="s">
        <v>62</v>
      </c>
      <c r="I65" s="76">
        <v>0.022</v>
      </c>
      <c r="J65" s="76" t="s">
        <v>109</v>
      </c>
      <c r="K65" s="76">
        <v>1.27</v>
      </c>
      <c r="L65" s="76" t="s">
        <v>64</v>
      </c>
      <c r="M65" s="76" t="e">
        <f>I65/20*#REF!</f>
        <v>#REF!</v>
      </c>
      <c r="N65" s="53" t="s">
        <v>19</v>
      </c>
      <c r="O65" s="348">
        <v>1102</v>
      </c>
      <c r="P65" s="166"/>
      <c r="Q65" s="166"/>
    </row>
    <row r="66" spans="1:17" ht="30" customHeight="1">
      <c r="A66" s="55" t="s">
        <v>146</v>
      </c>
      <c r="B66" s="56" t="s">
        <v>147</v>
      </c>
      <c r="C66" s="57">
        <v>5</v>
      </c>
      <c r="D66" s="82" t="s">
        <v>148</v>
      </c>
      <c r="E66" s="57">
        <v>7</v>
      </c>
      <c r="F66" s="66">
        <v>5.2</v>
      </c>
      <c r="G66" s="66" t="e">
        <f>F66*#REF!</f>
        <v>#REF!</v>
      </c>
      <c r="H66" s="66" t="s">
        <v>57</v>
      </c>
      <c r="I66" s="66">
        <v>0.03</v>
      </c>
      <c r="J66" s="66" t="s">
        <v>58</v>
      </c>
      <c r="K66" s="66">
        <v>1.32</v>
      </c>
      <c r="L66" s="66" t="s">
        <v>59</v>
      </c>
      <c r="M66" s="66" t="e">
        <f>I66/4*#REF!</f>
        <v>#REF!</v>
      </c>
      <c r="N66" s="66" t="s">
        <v>19</v>
      </c>
      <c r="O66" s="348">
        <v>400</v>
      </c>
      <c r="P66" s="166"/>
      <c r="Q66" s="166"/>
    </row>
    <row r="67" spans="1:17" ht="30" customHeight="1">
      <c r="A67" s="128" t="s">
        <v>653</v>
      </c>
      <c r="B67" s="123" t="s">
        <v>655</v>
      </c>
      <c r="C67" s="66" t="s">
        <v>170</v>
      </c>
      <c r="D67" s="339" t="s">
        <v>658</v>
      </c>
      <c r="E67" s="127">
        <v>8.5</v>
      </c>
      <c r="F67" s="124"/>
      <c r="G67" s="124"/>
      <c r="H67" s="124"/>
      <c r="I67" s="124"/>
      <c r="J67" s="124"/>
      <c r="K67" s="124"/>
      <c r="L67" s="124"/>
      <c r="M67" s="124"/>
      <c r="N67" s="66" t="s">
        <v>19</v>
      </c>
      <c r="O67" s="352">
        <v>140</v>
      </c>
      <c r="P67" s="166"/>
      <c r="Q67" s="166"/>
    </row>
    <row r="68" spans="1:17" ht="30" customHeight="1">
      <c r="A68" s="128" t="s">
        <v>654</v>
      </c>
      <c r="B68" s="123" t="s">
        <v>655</v>
      </c>
      <c r="C68" s="66">
        <v>5</v>
      </c>
      <c r="D68" s="339"/>
      <c r="E68" s="127">
        <v>8.5</v>
      </c>
      <c r="F68" s="124"/>
      <c r="G68" s="124"/>
      <c r="H68" s="124"/>
      <c r="I68" s="124"/>
      <c r="J68" s="124"/>
      <c r="K68" s="124"/>
      <c r="L68" s="124"/>
      <c r="M68" s="124"/>
      <c r="N68" s="66" t="s">
        <v>19</v>
      </c>
      <c r="O68" s="352">
        <v>495</v>
      </c>
      <c r="P68" s="166"/>
      <c r="Q68" s="166"/>
    </row>
    <row r="69" spans="1:17" ht="30" customHeight="1">
      <c r="A69" s="129" t="s">
        <v>508</v>
      </c>
      <c r="B69" s="130" t="s">
        <v>509</v>
      </c>
      <c r="C69" s="131">
        <v>5</v>
      </c>
      <c r="D69" s="132" t="s">
        <v>656</v>
      </c>
      <c r="E69" s="131">
        <v>7.5</v>
      </c>
      <c r="F69" s="131">
        <v>5.2</v>
      </c>
      <c r="G69" s="131">
        <f>F69*V69</f>
        <v>0</v>
      </c>
      <c r="H69" s="131" t="s">
        <v>511</v>
      </c>
      <c r="I69" s="131">
        <v>0.032</v>
      </c>
      <c r="J69" s="131" t="s">
        <v>657</v>
      </c>
      <c r="K69" s="131">
        <v>1.56</v>
      </c>
      <c r="L69" s="131" t="s">
        <v>155</v>
      </c>
      <c r="M69" s="131">
        <f>I69/4*V69</f>
        <v>0</v>
      </c>
      <c r="N69" s="131" t="s">
        <v>159</v>
      </c>
      <c r="O69" s="352">
        <v>323</v>
      </c>
      <c r="P69" s="166"/>
      <c r="Q69" s="166"/>
    </row>
    <row r="70" spans="1:17" ht="30" customHeight="1">
      <c r="A70" s="125" t="s">
        <v>659</v>
      </c>
      <c r="B70" s="126" t="s">
        <v>660</v>
      </c>
      <c r="C70" s="127">
        <v>5</v>
      </c>
      <c r="D70" s="133" t="s">
        <v>661</v>
      </c>
      <c r="E70" s="127">
        <v>2</v>
      </c>
      <c r="F70" s="134"/>
      <c r="G70" s="134"/>
      <c r="H70" s="134"/>
      <c r="I70" s="134"/>
      <c r="J70" s="134"/>
      <c r="K70" s="134"/>
      <c r="L70" s="134"/>
      <c r="M70" s="134"/>
      <c r="N70" s="127" t="s">
        <v>19</v>
      </c>
      <c r="O70" s="352">
        <v>578</v>
      </c>
      <c r="P70" s="166"/>
      <c r="Q70" s="166"/>
    </row>
    <row r="71" spans="1:17" ht="30" customHeight="1">
      <c r="A71" s="334" t="s">
        <v>149</v>
      </c>
      <c r="B71" s="335"/>
      <c r="C71" s="335"/>
      <c r="D71" s="335"/>
      <c r="E71" s="336"/>
      <c r="F71" s="336"/>
      <c r="G71" s="336"/>
      <c r="H71" s="336"/>
      <c r="I71" s="336"/>
      <c r="J71" s="336"/>
      <c r="K71" s="336"/>
      <c r="L71" s="336"/>
      <c r="M71" s="336"/>
      <c r="N71" s="336"/>
      <c r="O71" s="336"/>
      <c r="P71" s="166"/>
      <c r="Q71" s="166"/>
    </row>
    <row r="72" spans="1:17" ht="30" customHeight="1">
      <c r="A72" s="55" t="s">
        <v>473</v>
      </c>
      <c r="B72" s="56" t="s">
        <v>474</v>
      </c>
      <c r="C72" s="57">
        <v>5</v>
      </c>
      <c r="D72" s="82" t="s">
        <v>475</v>
      </c>
      <c r="E72" s="57">
        <v>2</v>
      </c>
      <c r="F72" s="57">
        <v>5.4</v>
      </c>
      <c r="G72" s="57" t="e">
        <f>F72*#REF!</f>
        <v>#REF!</v>
      </c>
      <c r="H72" s="57" t="s">
        <v>57</v>
      </c>
      <c r="I72" s="57">
        <v>0.03</v>
      </c>
      <c r="J72" s="57" t="s">
        <v>58</v>
      </c>
      <c r="K72" s="57">
        <v>1.32</v>
      </c>
      <c r="L72" s="57" t="s">
        <v>59</v>
      </c>
      <c r="M72" s="57" t="e">
        <f>I72/4*#REF!</f>
        <v>#REF!</v>
      </c>
      <c r="N72" s="103" t="s">
        <v>166</v>
      </c>
      <c r="O72" s="348">
        <v>360</v>
      </c>
      <c r="P72" s="166"/>
      <c r="Q72" s="166"/>
    </row>
    <row r="73" spans="1:17" ht="30" customHeight="1">
      <c r="A73" s="51" t="s">
        <v>476</v>
      </c>
      <c r="B73" s="52" t="s">
        <v>474</v>
      </c>
      <c r="C73" s="53" t="s">
        <v>153</v>
      </c>
      <c r="D73" s="71" t="s">
        <v>475</v>
      </c>
      <c r="E73" s="53">
        <v>2</v>
      </c>
      <c r="F73" s="81">
        <v>0.85</v>
      </c>
      <c r="G73" s="81" t="e">
        <f>F73*#REF!</f>
        <v>#REF!</v>
      </c>
      <c r="H73" s="81" t="s">
        <v>154</v>
      </c>
      <c r="I73" s="81">
        <v>0.027</v>
      </c>
      <c r="J73" s="81" t="s">
        <v>79</v>
      </c>
      <c r="K73" s="81">
        <v>1.56</v>
      </c>
      <c r="L73" s="81" t="s">
        <v>155</v>
      </c>
      <c r="M73" s="81" t="e">
        <f>I73/18*#REF!</f>
        <v>#REF!</v>
      </c>
      <c r="N73" s="103" t="s">
        <v>166</v>
      </c>
      <c r="O73" s="348">
        <v>74</v>
      </c>
      <c r="P73" s="166"/>
      <c r="Q73" s="166"/>
    </row>
    <row r="74" spans="1:17" ht="30" customHeight="1">
      <c r="A74" s="55" t="s">
        <v>477</v>
      </c>
      <c r="B74" s="86" t="s">
        <v>478</v>
      </c>
      <c r="C74" s="57">
        <v>5</v>
      </c>
      <c r="D74" s="58" t="s">
        <v>479</v>
      </c>
      <c r="E74" s="57">
        <v>3</v>
      </c>
      <c r="F74" s="57">
        <v>1.1</v>
      </c>
      <c r="G74" s="57" t="e">
        <f>F74*#REF!</f>
        <v>#REF!</v>
      </c>
      <c r="H74" s="57" t="s">
        <v>57</v>
      </c>
      <c r="I74" s="57">
        <v>0.03</v>
      </c>
      <c r="J74" s="57" t="s">
        <v>58</v>
      </c>
      <c r="K74" s="57">
        <v>1.32</v>
      </c>
      <c r="L74" s="57" t="s">
        <v>59</v>
      </c>
      <c r="M74" s="57" t="e">
        <f>I74/4*#REF!</f>
        <v>#REF!</v>
      </c>
      <c r="N74" s="53" t="s">
        <v>19</v>
      </c>
      <c r="O74" s="348">
        <v>282</v>
      </c>
      <c r="P74" s="166"/>
      <c r="Q74" s="166"/>
    </row>
    <row r="75" spans="1:17" ht="30" customHeight="1">
      <c r="A75" s="51" t="s">
        <v>480</v>
      </c>
      <c r="B75" s="70" t="s">
        <v>478</v>
      </c>
      <c r="C75" s="53" t="s">
        <v>77</v>
      </c>
      <c r="D75" s="54" t="s">
        <v>479</v>
      </c>
      <c r="E75" s="53">
        <v>3</v>
      </c>
      <c r="F75" s="81">
        <v>0.55</v>
      </c>
      <c r="G75" s="81" t="e">
        <f>F75*#REF!</f>
        <v>#REF!</v>
      </c>
      <c r="H75" s="81" t="s">
        <v>78</v>
      </c>
      <c r="I75" s="81">
        <v>0.026</v>
      </c>
      <c r="J75" s="81" t="s">
        <v>79</v>
      </c>
      <c r="K75" s="81">
        <v>1.39</v>
      </c>
      <c r="L75" s="81" t="s">
        <v>80</v>
      </c>
      <c r="M75" s="81" t="e">
        <f>I75/20*#REF!</f>
        <v>#REF!</v>
      </c>
      <c r="N75" s="53" t="s">
        <v>19</v>
      </c>
      <c r="O75" s="348">
        <v>70</v>
      </c>
      <c r="P75" s="166"/>
      <c r="Q75" s="166"/>
    </row>
    <row r="76" spans="1:17" ht="30" customHeight="1">
      <c r="A76" s="55" t="s">
        <v>481</v>
      </c>
      <c r="B76" s="86" t="s">
        <v>482</v>
      </c>
      <c r="C76" s="57">
        <v>5</v>
      </c>
      <c r="D76" s="58" t="s">
        <v>483</v>
      </c>
      <c r="E76" s="57">
        <v>3</v>
      </c>
      <c r="F76" s="57">
        <v>5.3</v>
      </c>
      <c r="G76" s="57" t="e">
        <f>F76*#REF!</f>
        <v>#REF!</v>
      </c>
      <c r="H76" s="57" t="s">
        <v>57</v>
      </c>
      <c r="I76" s="57">
        <v>0.03</v>
      </c>
      <c r="J76" s="57" t="s">
        <v>58</v>
      </c>
      <c r="K76" s="57">
        <v>1.32</v>
      </c>
      <c r="L76" s="57" t="s">
        <v>59</v>
      </c>
      <c r="M76" s="57" t="e">
        <f>I76/4*#REF!</f>
        <v>#REF!</v>
      </c>
      <c r="N76" s="53" t="s">
        <v>19</v>
      </c>
      <c r="O76" s="348">
        <v>383</v>
      </c>
      <c r="P76" s="166"/>
      <c r="Q76" s="166"/>
    </row>
    <row r="77" spans="1:17" ht="30" customHeight="1">
      <c r="A77" s="51" t="s">
        <v>484</v>
      </c>
      <c r="B77" s="104" t="s">
        <v>485</v>
      </c>
      <c r="C77" s="66">
        <v>5</v>
      </c>
      <c r="D77" s="91" t="s">
        <v>486</v>
      </c>
      <c r="E77" s="66">
        <v>2</v>
      </c>
      <c r="F77" s="53">
        <v>5.4</v>
      </c>
      <c r="G77" s="66" t="e">
        <f>F77*#REF!</f>
        <v>#REF!</v>
      </c>
      <c r="H77" s="66" t="s">
        <v>57</v>
      </c>
      <c r="I77" s="66">
        <v>0.03</v>
      </c>
      <c r="J77" s="66" t="s">
        <v>58</v>
      </c>
      <c r="K77" s="66">
        <v>1.32</v>
      </c>
      <c r="L77" s="66" t="s">
        <v>59</v>
      </c>
      <c r="M77" s="66" t="e">
        <f>I77/4*#REF!</f>
        <v>#REF!</v>
      </c>
      <c r="N77" s="105" t="s">
        <v>487</v>
      </c>
      <c r="O77" s="348">
        <v>270</v>
      </c>
      <c r="P77" s="166"/>
      <c r="Q77" s="166"/>
    </row>
    <row r="78" spans="1:17" ht="30" customHeight="1">
      <c r="A78" s="74" t="s">
        <v>488</v>
      </c>
      <c r="B78" s="75" t="s">
        <v>485</v>
      </c>
      <c r="C78" s="76" t="s">
        <v>153</v>
      </c>
      <c r="D78" s="92" t="s">
        <v>486</v>
      </c>
      <c r="E78" s="76">
        <v>2</v>
      </c>
      <c r="F78" s="81">
        <v>0.89</v>
      </c>
      <c r="G78" s="81" t="e">
        <f>F78*#REF!</f>
        <v>#REF!</v>
      </c>
      <c r="H78" s="81" t="s">
        <v>154</v>
      </c>
      <c r="I78" s="81">
        <v>0.027</v>
      </c>
      <c r="J78" s="81" t="s">
        <v>79</v>
      </c>
      <c r="K78" s="81">
        <v>1.56</v>
      </c>
      <c r="L78" s="81" t="s">
        <v>155</v>
      </c>
      <c r="M78" s="81" t="e">
        <f>I78/18*#REF!</f>
        <v>#REF!</v>
      </c>
      <c r="N78" s="105" t="s">
        <v>487</v>
      </c>
      <c r="O78" s="348">
        <v>61</v>
      </c>
      <c r="P78" s="166"/>
      <c r="Q78" s="166"/>
    </row>
    <row r="79" spans="1:17" ht="30" customHeight="1">
      <c r="A79" s="98" t="s">
        <v>489</v>
      </c>
      <c r="B79" s="52" t="s">
        <v>490</v>
      </c>
      <c r="C79" s="53" t="s">
        <v>153</v>
      </c>
      <c r="D79" s="71" t="s">
        <v>491</v>
      </c>
      <c r="E79" s="53">
        <v>3</v>
      </c>
      <c r="F79" s="81">
        <v>0.88</v>
      </c>
      <c r="G79" s="81" t="e">
        <f>F79*#REF!</f>
        <v>#REF!</v>
      </c>
      <c r="H79" s="81" t="s">
        <v>154</v>
      </c>
      <c r="I79" s="81">
        <v>0.027</v>
      </c>
      <c r="J79" s="81" t="s">
        <v>79</v>
      </c>
      <c r="K79" s="81">
        <v>1.56</v>
      </c>
      <c r="L79" s="81" t="s">
        <v>155</v>
      </c>
      <c r="M79" s="81" t="e">
        <f>I79/18*#REF!</f>
        <v>#REF!</v>
      </c>
      <c r="N79" s="53" t="s">
        <v>19</v>
      </c>
      <c r="O79" s="348">
        <v>68</v>
      </c>
      <c r="P79" s="166"/>
      <c r="Q79" s="166"/>
    </row>
    <row r="80" spans="1:17" ht="30" customHeight="1">
      <c r="A80" s="106" t="s">
        <v>492</v>
      </c>
      <c r="B80" s="107" t="s">
        <v>490</v>
      </c>
      <c r="C80" s="57">
        <v>5</v>
      </c>
      <c r="D80" s="82" t="s">
        <v>491</v>
      </c>
      <c r="E80" s="57">
        <v>3</v>
      </c>
      <c r="F80" s="57">
        <v>5.3</v>
      </c>
      <c r="G80" s="57" t="e">
        <f>F80*#REF!</f>
        <v>#REF!</v>
      </c>
      <c r="H80" s="57" t="s">
        <v>57</v>
      </c>
      <c r="I80" s="57">
        <v>0.03</v>
      </c>
      <c r="J80" s="57" t="s">
        <v>58</v>
      </c>
      <c r="K80" s="57">
        <v>1.32</v>
      </c>
      <c r="L80" s="57" t="s">
        <v>59</v>
      </c>
      <c r="M80" s="57" t="e">
        <f>I80/4*#REF!</f>
        <v>#REF!</v>
      </c>
      <c r="N80" s="53" t="s">
        <v>19</v>
      </c>
      <c r="O80" s="348">
        <v>306</v>
      </c>
      <c r="P80" s="166"/>
      <c r="Q80" s="166"/>
    </row>
    <row r="81" spans="1:17" ht="30" customHeight="1">
      <c r="A81" s="65" t="s">
        <v>150</v>
      </c>
      <c r="B81" s="64" t="s">
        <v>151</v>
      </c>
      <c r="C81" s="66">
        <v>5</v>
      </c>
      <c r="D81" s="85" t="s">
        <v>493</v>
      </c>
      <c r="E81" s="66">
        <v>12</v>
      </c>
      <c r="F81" s="66">
        <v>6</v>
      </c>
      <c r="G81" s="66" t="e">
        <f>F81*#REF!</f>
        <v>#REF!</v>
      </c>
      <c r="H81" s="66" t="s">
        <v>57</v>
      </c>
      <c r="I81" s="66">
        <v>0.03</v>
      </c>
      <c r="J81" s="66" t="s">
        <v>58</v>
      </c>
      <c r="K81" s="66">
        <v>1.32</v>
      </c>
      <c r="L81" s="66" t="s">
        <v>59</v>
      </c>
      <c r="M81" s="66" t="e">
        <f>I81/4*#REF!</f>
        <v>#REF!</v>
      </c>
      <c r="N81" s="89" t="s">
        <v>98</v>
      </c>
      <c r="O81" s="348">
        <v>302</v>
      </c>
      <c r="P81" s="166"/>
      <c r="Q81" s="166"/>
    </row>
    <row r="82" spans="1:17" ht="30" customHeight="1">
      <c r="A82" s="55" t="s">
        <v>152</v>
      </c>
      <c r="B82" s="56" t="s">
        <v>151</v>
      </c>
      <c r="C82" s="57" t="s">
        <v>153</v>
      </c>
      <c r="D82" s="82" t="s">
        <v>493</v>
      </c>
      <c r="E82" s="57">
        <v>12</v>
      </c>
      <c r="F82" s="57">
        <v>0.95</v>
      </c>
      <c r="G82" s="57" t="e">
        <f>F82*#REF!</f>
        <v>#REF!</v>
      </c>
      <c r="H82" s="57" t="s">
        <v>154</v>
      </c>
      <c r="I82" s="57">
        <v>0.027</v>
      </c>
      <c r="J82" s="57" t="s">
        <v>79</v>
      </c>
      <c r="K82" s="57">
        <v>1.56</v>
      </c>
      <c r="L82" s="57" t="s">
        <v>155</v>
      </c>
      <c r="M82" s="57" t="e">
        <f>I82/18*#REF!</f>
        <v>#REF!</v>
      </c>
      <c r="N82" s="89" t="s">
        <v>98</v>
      </c>
      <c r="O82" s="348">
        <v>70</v>
      </c>
      <c r="P82" s="166"/>
      <c r="Q82" s="166"/>
    </row>
    <row r="83" spans="1:17" ht="30" customHeight="1">
      <c r="A83" s="51" t="s">
        <v>494</v>
      </c>
      <c r="B83" s="64" t="s">
        <v>495</v>
      </c>
      <c r="C83" s="66">
        <v>5</v>
      </c>
      <c r="D83" s="85" t="s">
        <v>496</v>
      </c>
      <c r="E83" s="66">
        <v>13</v>
      </c>
      <c r="F83" s="53">
        <v>5.9</v>
      </c>
      <c r="G83" s="66" t="e">
        <f>F83*#REF!</f>
        <v>#REF!</v>
      </c>
      <c r="H83" s="66" t="s">
        <v>57</v>
      </c>
      <c r="I83" s="66">
        <v>0.03</v>
      </c>
      <c r="J83" s="66" t="s">
        <v>58</v>
      </c>
      <c r="K83" s="66">
        <v>1.32</v>
      </c>
      <c r="L83" s="66" t="s">
        <v>59</v>
      </c>
      <c r="M83" s="66" t="e">
        <f>I83/4*#REF!</f>
        <v>#REF!</v>
      </c>
      <c r="N83" s="53" t="s">
        <v>19</v>
      </c>
      <c r="O83" s="348">
        <v>226</v>
      </c>
      <c r="P83" s="166"/>
      <c r="Q83" s="166"/>
    </row>
    <row r="84" spans="1:17" ht="30" customHeight="1">
      <c r="A84" s="55" t="s">
        <v>497</v>
      </c>
      <c r="B84" s="56" t="s">
        <v>495</v>
      </c>
      <c r="C84" s="57">
        <v>1</v>
      </c>
      <c r="D84" s="82" t="s">
        <v>496</v>
      </c>
      <c r="E84" s="57">
        <v>13</v>
      </c>
      <c r="F84" s="57">
        <v>1.22</v>
      </c>
      <c r="G84" s="57" t="e">
        <f>F84*#REF!</f>
        <v>#REF!</v>
      </c>
      <c r="H84" s="57" t="s">
        <v>123</v>
      </c>
      <c r="I84" s="57">
        <v>0.026</v>
      </c>
      <c r="J84" s="57" t="s">
        <v>124</v>
      </c>
      <c r="K84" s="57">
        <v>1.32</v>
      </c>
      <c r="L84" s="57" t="s">
        <v>59</v>
      </c>
      <c r="M84" s="57" t="e">
        <f>I84/4*#REF!</f>
        <v>#REF!</v>
      </c>
      <c r="N84" s="53" t="s">
        <v>19</v>
      </c>
      <c r="O84" s="348">
        <v>64</v>
      </c>
      <c r="P84" s="166"/>
      <c r="Q84" s="166"/>
    </row>
    <row r="85" spans="1:17" ht="30" customHeight="1">
      <c r="A85" s="102" t="s">
        <v>156</v>
      </c>
      <c r="B85" s="104" t="s">
        <v>157</v>
      </c>
      <c r="C85" s="66" t="s">
        <v>158</v>
      </c>
      <c r="D85" s="91" t="s">
        <v>498</v>
      </c>
      <c r="E85" s="66">
        <v>14</v>
      </c>
      <c r="F85" s="53">
        <v>0.27</v>
      </c>
      <c r="G85" s="66" t="e">
        <f>F85*#REF!</f>
        <v>#REF!</v>
      </c>
      <c r="H85" s="66" t="s">
        <v>62</v>
      </c>
      <c r="I85" s="66">
        <v>0.022</v>
      </c>
      <c r="J85" s="66"/>
      <c r="K85" s="66"/>
      <c r="L85" s="66"/>
      <c r="M85" s="66" t="e">
        <f>I85/4*#REF!</f>
        <v>#REF!</v>
      </c>
      <c r="N85" s="53" t="s">
        <v>159</v>
      </c>
      <c r="O85" s="348">
        <v>46</v>
      </c>
      <c r="P85" s="166"/>
      <c r="Q85" s="166"/>
    </row>
    <row r="86" spans="1:17" ht="30" customHeight="1">
      <c r="A86" s="55" t="s">
        <v>499</v>
      </c>
      <c r="B86" s="56" t="s">
        <v>500</v>
      </c>
      <c r="C86" s="57">
        <v>5</v>
      </c>
      <c r="D86" s="82" t="s">
        <v>501</v>
      </c>
      <c r="E86" s="57">
        <v>1</v>
      </c>
      <c r="F86" s="57">
        <v>5.16</v>
      </c>
      <c r="G86" s="57" t="e">
        <f>F86*#REF!</f>
        <v>#REF!</v>
      </c>
      <c r="H86" s="57" t="s">
        <v>57</v>
      </c>
      <c r="I86" s="57">
        <v>0.03</v>
      </c>
      <c r="J86" s="57" t="s">
        <v>58</v>
      </c>
      <c r="K86" s="57">
        <v>1.32</v>
      </c>
      <c r="L86" s="57" t="s">
        <v>59</v>
      </c>
      <c r="M86" s="57" t="e">
        <f>I86/4*#REF!</f>
        <v>#REF!</v>
      </c>
      <c r="N86" s="83" t="s">
        <v>171</v>
      </c>
      <c r="O86" s="348">
        <v>276</v>
      </c>
      <c r="P86" s="166"/>
      <c r="Q86" s="166"/>
    </row>
    <row r="87" spans="1:17" ht="30" customHeight="1">
      <c r="A87" s="51" t="s">
        <v>502</v>
      </c>
      <c r="B87" s="52" t="s">
        <v>500</v>
      </c>
      <c r="C87" s="53" t="s">
        <v>153</v>
      </c>
      <c r="D87" s="71" t="s">
        <v>501</v>
      </c>
      <c r="E87" s="53">
        <v>1</v>
      </c>
      <c r="F87" s="81">
        <v>0.82</v>
      </c>
      <c r="G87" s="81" t="e">
        <f>F87*#REF!</f>
        <v>#REF!</v>
      </c>
      <c r="H87" s="81" t="s">
        <v>154</v>
      </c>
      <c r="I87" s="81">
        <v>0.027</v>
      </c>
      <c r="J87" s="81" t="s">
        <v>79</v>
      </c>
      <c r="K87" s="81">
        <v>1.56</v>
      </c>
      <c r="L87" s="81" t="s">
        <v>155</v>
      </c>
      <c r="M87" s="81" t="e">
        <f>I87/18*#REF!</f>
        <v>#REF!</v>
      </c>
      <c r="N87" s="108" t="s">
        <v>60</v>
      </c>
      <c r="O87" s="348">
        <v>65</v>
      </c>
      <c r="P87" s="166"/>
      <c r="Q87" s="166"/>
    </row>
    <row r="88" spans="1:17" ht="30" customHeight="1">
      <c r="A88" s="55" t="s">
        <v>503</v>
      </c>
      <c r="B88" s="56" t="s">
        <v>504</v>
      </c>
      <c r="C88" s="57">
        <v>5</v>
      </c>
      <c r="D88" s="82" t="s">
        <v>505</v>
      </c>
      <c r="E88" s="57">
        <v>11</v>
      </c>
      <c r="F88" s="57">
        <v>5</v>
      </c>
      <c r="G88" s="57" t="e">
        <f>F88*#REF!</f>
        <v>#REF!</v>
      </c>
      <c r="H88" s="57" t="s">
        <v>57</v>
      </c>
      <c r="I88" s="57">
        <v>0.03</v>
      </c>
      <c r="J88" s="57" t="s">
        <v>58</v>
      </c>
      <c r="K88" s="57">
        <v>1.32</v>
      </c>
      <c r="L88" s="57" t="s">
        <v>59</v>
      </c>
      <c r="M88" s="57" t="e">
        <f>I88/4*#REF!</f>
        <v>#REF!</v>
      </c>
      <c r="N88" s="53" t="s">
        <v>19</v>
      </c>
      <c r="O88" s="348">
        <v>365</v>
      </c>
      <c r="P88" s="166"/>
      <c r="Q88" s="166"/>
    </row>
    <row r="89" spans="1:17" ht="30" customHeight="1">
      <c r="A89" s="51" t="s">
        <v>506</v>
      </c>
      <c r="B89" s="52" t="s">
        <v>504</v>
      </c>
      <c r="C89" s="53" t="s">
        <v>153</v>
      </c>
      <c r="D89" s="71" t="s">
        <v>505</v>
      </c>
      <c r="E89" s="53">
        <v>11</v>
      </c>
      <c r="F89" s="81">
        <v>0.88</v>
      </c>
      <c r="G89" s="81" t="e">
        <f>F89*#REF!</f>
        <v>#REF!</v>
      </c>
      <c r="H89" s="81" t="s">
        <v>154</v>
      </c>
      <c r="I89" s="81">
        <v>0.027</v>
      </c>
      <c r="J89" s="81" t="s">
        <v>79</v>
      </c>
      <c r="K89" s="81">
        <v>1.56</v>
      </c>
      <c r="L89" s="81" t="s">
        <v>155</v>
      </c>
      <c r="M89" s="81" t="e">
        <f>I89/18*#REF!</f>
        <v>#REF!</v>
      </c>
      <c r="N89" s="53" t="s">
        <v>19</v>
      </c>
      <c r="O89" s="348">
        <v>83</v>
      </c>
      <c r="P89" s="166"/>
      <c r="Q89" s="166"/>
    </row>
    <row r="90" spans="1:17" ht="30" customHeight="1">
      <c r="A90" s="55" t="s">
        <v>160</v>
      </c>
      <c r="B90" s="56" t="s">
        <v>161</v>
      </c>
      <c r="C90" s="57">
        <v>5</v>
      </c>
      <c r="D90" s="82" t="s">
        <v>507</v>
      </c>
      <c r="E90" s="57">
        <v>12</v>
      </c>
      <c r="F90" s="57">
        <v>5.25</v>
      </c>
      <c r="G90" s="57" t="e">
        <f>F90*#REF!</f>
        <v>#REF!</v>
      </c>
      <c r="H90" s="57" t="s">
        <v>57</v>
      </c>
      <c r="I90" s="57">
        <v>0.03</v>
      </c>
      <c r="J90" s="57" t="s">
        <v>58</v>
      </c>
      <c r="K90" s="57">
        <v>1.32</v>
      </c>
      <c r="L90" s="57" t="s">
        <v>59</v>
      </c>
      <c r="M90" s="57" t="e">
        <f>I90/4*#REF!</f>
        <v>#REF!</v>
      </c>
      <c r="N90" s="53" t="s">
        <v>19</v>
      </c>
      <c r="O90" s="348">
        <v>226</v>
      </c>
      <c r="P90" s="166"/>
      <c r="Q90" s="166"/>
    </row>
    <row r="91" spans="1:17" ht="30" customHeight="1">
      <c r="A91" s="51" t="s">
        <v>162</v>
      </c>
      <c r="B91" s="52" t="s">
        <v>161</v>
      </c>
      <c r="C91" s="53" t="s">
        <v>163</v>
      </c>
      <c r="D91" s="71" t="s">
        <v>507</v>
      </c>
      <c r="E91" s="53">
        <v>12</v>
      </c>
      <c r="F91" s="81">
        <v>0.55</v>
      </c>
      <c r="G91" s="81" t="e">
        <f>F91*#REF!</f>
        <v>#REF!</v>
      </c>
      <c r="H91" s="81" t="s">
        <v>78</v>
      </c>
      <c r="I91" s="81">
        <v>0.026</v>
      </c>
      <c r="J91" s="81" t="s">
        <v>79</v>
      </c>
      <c r="K91" s="81">
        <v>1.39</v>
      </c>
      <c r="L91" s="81" t="s">
        <v>80</v>
      </c>
      <c r="M91" s="81" t="e">
        <f>I91/20*#REF!</f>
        <v>#REF!</v>
      </c>
      <c r="N91" s="53" t="s">
        <v>19</v>
      </c>
      <c r="O91" s="348">
        <v>59</v>
      </c>
      <c r="P91" s="166"/>
      <c r="Q91" s="166"/>
    </row>
    <row r="92" spans="1:17" ht="30" customHeight="1">
      <c r="A92" s="51" t="s">
        <v>508</v>
      </c>
      <c r="B92" s="64" t="s">
        <v>509</v>
      </c>
      <c r="C92" s="66">
        <v>5</v>
      </c>
      <c r="D92" s="71" t="s">
        <v>510</v>
      </c>
      <c r="E92" s="53">
        <v>7.5</v>
      </c>
      <c r="F92" s="53">
        <v>5.2</v>
      </c>
      <c r="G92" s="66" t="e">
        <f>F92*#REF!</f>
        <v>#REF!</v>
      </c>
      <c r="H92" s="66" t="s">
        <v>511</v>
      </c>
      <c r="I92" s="66">
        <v>0.032</v>
      </c>
      <c r="J92" s="66" t="s">
        <v>58</v>
      </c>
      <c r="K92" s="66">
        <v>1.56</v>
      </c>
      <c r="L92" s="66" t="s">
        <v>155</v>
      </c>
      <c r="M92" s="66" t="e">
        <f>I92/4*#REF!</f>
        <v>#REF!</v>
      </c>
      <c r="N92" s="53" t="s">
        <v>159</v>
      </c>
      <c r="O92" s="348">
        <v>323</v>
      </c>
      <c r="P92" s="166"/>
      <c r="Q92" s="166"/>
    </row>
    <row r="93" spans="1:17" s="13" customFormat="1" ht="30" customHeight="1">
      <c r="A93" s="337" t="s">
        <v>164</v>
      </c>
      <c r="B93" s="338"/>
      <c r="C93" s="338"/>
      <c r="D93" s="338"/>
      <c r="E93" s="346"/>
      <c r="F93" s="346"/>
      <c r="G93" s="346"/>
      <c r="H93" s="346"/>
      <c r="I93" s="346"/>
      <c r="J93" s="346"/>
      <c r="K93" s="346"/>
      <c r="L93" s="346"/>
      <c r="M93" s="346"/>
      <c r="N93" s="346"/>
      <c r="O93" s="346"/>
      <c r="P93" s="166"/>
      <c r="Q93" s="166"/>
    </row>
    <row r="94" spans="1:17" s="13" customFormat="1" ht="30" customHeight="1">
      <c r="A94" s="74" t="s">
        <v>512</v>
      </c>
      <c r="B94" s="80" t="s">
        <v>513</v>
      </c>
      <c r="C94" s="76">
        <v>0.3</v>
      </c>
      <c r="D94" s="92" t="s">
        <v>514</v>
      </c>
      <c r="E94" s="76">
        <v>7</v>
      </c>
      <c r="F94" s="53">
        <v>0.5</v>
      </c>
      <c r="G94" s="53" t="e">
        <f>F94*#REF!</f>
        <v>#REF!</v>
      </c>
      <c r="H94" s="53" t="s">
        <v>62</v>
      </c>
      <c r="I94" s="53">
        <v>0.022</v>
      </c>
      <c r="J94" s="53" t="s">
        <v>63</v>
      </c>
      <c r="K94" s="53">
        <v>1.27</v>
      </c>
      <c r="L94" s="53" t="s">
        <v>64</v>
      </c>
      <c r="M94" s="53" t="e">
        <f>I94/20*#REF!</f>
        <v>#REF!</v>
      </c>
      <c r="N94" s="53" t="s">
        <v>19</v>
      </c>
      <c r="O94" s="349">
        <v>110</v>
      </c>
      <c r="P94" s="166"/>
      <c r="Q94" s="166"/>
    </row>
    <row r="95" spans="1:17" s="13" customFormat="1" ht="30" customHeight="1">
      <c r="A95" s="51" t="s">
        <v>515</v>
      </c>
      <c r="B95" s="52" t="s">
        <v>516</v>
      </c>
      <c r="C95" s="53">
        <v>0.3</v>
      </c>
      <c r="D95" s="54" t="s">
        <v>517</v>
      </c>
      <c r="E95" s="53">
        <v>7</v>
      </c>
      <c r="F95" s="53">
        <v>0.5</v>
      </c>
      <c r="G95" s="53" t="e">
        <f>F95*#REF!</f>
        <v>#REF!</v>
      </c>
      <c r="H95" s="53" t="s">
        <v>62</v>
      </c>
      <c r="I95" s="53">
        <v>0.022</v>
      </c>
      <c r="J95" s="53" t="s">
        <v>63</v>
      </c>
      <c r="K95" s="53">
        <v>1.27</v>
      </c>
      <c r="L95" s="53" t="s">
        <v>64</v>
      </c>
      <c r="M95" s="53" t="e">
        <f>I95/20*#REF!</f>
        <v>#REF!</v>
      </c>
      <c r="N95" s="53" t="s">
        <v>19</v>
      </c>
      <c r="O95" s="348">
        <v>102</v>
      </c>
      <c r="P95" s="166"/>
      <c r="Q95" s="166"/>
    </row>
    <row r="96" spans="1:17" s="13" customFormat="1" ht="30" customHeight="1">
      <c r="A96" s="74" t="s">
        <v>518</v>
      </c>
      <c r="B96" s="80" t="s">
        <v>165</v>
      </c>
      <c r="C96" s="76">
        <v>0.3</v>
      </c>
      <c r="D96" s="92" t="s">
        <v>519</v>
      </c>
      <c r="E96" s="76">
        <v>7</v>
      </c>
      <c r="F96" s="76">
        <v>0.5</v>
      </c>
      <c r="G96" s="76" t="e">
        <f>F96*#REF!</f>
        <v>#REF!</v>
      </c>
      <c r="H96" s="76" t="s">
        <v>62</v>
      </c>
      <c r="I96" s="76">
        <v>0.022</v>
      </c>
      <c r="J96" s="76" t="s">
        <v>63</v>
      </c>
      <c r="K96" s="76">
        <v>1.27</v>
      </c>
      <c r="L96" s="76" t="s">
        <v>64</v>
      </c>
      <c r="M96" s="76" t="e">
        <f>I96/20*#REF!</f>
        <v>#REF!</v>
      </c>
      <c r="N96" s="109" t="s">
        <v>166</v>
      </c>
      <c r="O96" s="348">
        <v>220</v>
      </c>
      <c r="P96" s="166"/>
      <c r="Q96" s="166"/>
    </row>
    <row r="97" spans="1:17" s="13" customFormat="1" ht="30" customHeight="1">
      <c r="A97" s="102" t="s">
        <v>167</v>
      </c>
      <c r="B97" s="100" t="s">
        <v>520</v>
      </c>
      <c r="C97" s="66">
        <v>5</v>
      </c>
      <c r="D97" s="91" t="s">
        <v>521</v>
      </c>
      <c r="E97" s="66">
        <v>7</v>
      </c>
      <c r="F97" s="53">
        <v>5.2</v>
      </c>
      <c r="G97" s="53" t="e">
        <f>F97*#REF!</f>
        <v>#REF!</v>
      </c>
      <c r="H97" s="53" t="s">
        <v>57</v>
      </c>
      <c r="I97" s="53">
        <v>0.03</v>
      </c>
      <c r="J97" s="53" t="s">
        <v>58</v>
      </c>
      <c r="K97" s="53">
        <v>1.32</v>
      </c>
      <c r="L97" s="53" t="s">
        <v>59</v>
      </c>
      <c r="M97" s="53" t="e">
        <f>I97/4*#REF!</f>
        <v>#REF!</v>
      </c>
      <c r="N97" s="53" t="s">
        <v>19</v>
      </c>
      <c r="O97" s="348">
        <v>247</v>
      </c>
      <c r="P97" s="166"/>
      <c r="Q97" s="166"/>
    </row>
    <row r="98" spans="1:17" s="13" customFormat="1" ht="30" customHeight="1">
      <c r="A98" s="74" t="s">
        <v>168</v>
      </c>
      <c r="B98" s="80" t="s">
        <v>169</v>
      </c>
      <c r="C98" s="76" t="s">
        <v>170</v>
      </c>
      <c r="D98" s="92" t="s">
        <v>522</v>
      </c>
      <c r="E98" s="76">
        <v>7</v>
      </c>
      <c r="F98" s="66">
        <v>0.52</v>
      </c>
      <c r="G98" s="66" t="e">
        <f>F98*#REF!</f>
        <v>#REF!</v>
      </c>
      <c r="H98" s="66" t="s">
        <v>62</v>
      </c>
      <c r="I98" s="66">
        <v>0.022</v>
      </c>
      <c r="J98" s="66" t="s">
        <v>63</v>
      </c>
      <c r="K98" s="66">
        <v>1.27</v>
      </c>
      <c r="L98" s="66" t="s">
        <v>64</v>
      </c>
      <c r="M98" s="66" t="e">
        <f>I98/20*#REF!</f>
        <v>#REF!</v>
      </c>
      <c r="N98" s="83" t="s">
        <v>171</v>
      </c>
      <c r="O98" s="349">
        <v>236</v>
      </c>
      <c r="P98" s="166"/>
      <c r="Q98" s="166"/>
    </row>
    <row r="99" spans="1:17" s="13" customFormat="1" ht="30" customHeight="1">
      <c r="A99" s="102" t="s">
        <v>523</v>
      </c>
      <c r="B99" s="100" t="s">
        <v>172</v>
      </c>
      <c r="C99" s="66">
        <v>0.3</v>
      </c>
      <c r="D99" s="91" t="s">
        <v>524</v>
      </c>
      <c r="E99" s="66">
        <v>7</v>
      </c>
      <c r="F99" s="53">
        <v>0.5</v>
      </c>
      <c r="G99" s="53" t="e">
        <f>F99*#REF!</f>
        <v>#REF!</v>
      </c>
      <c r="H99" s="53" t="s">
        <v>62</v>
      </c>
      <c r="I99" s="53">
        <v>0.022</v>
      </c>
      <c r="J99" s="53" t="s">
        <v>63</v>
      </c>
      <c r="K99" s="53">
        <v>1.27</v>
      </c>
      <c r="L99" s="53" t="s">
        <v>64</v>
      </c>
      <c r="M99" s="53" t="e">
        <f>I99/20*#REF!</f>
        <v>#REF!</v>
      </c>
      <c r="N99" s="73" t="s">
        <v>83</v>
      </c>
      <c r="O99" s="348">
        <v>220</v>
      </c>
      <c r="P99" s="166"/>
      <c r="Q99" s="166"/>
    </row>
    <row r="100" spans="1:17" s="13" customFormat="1" ht="30" customHeight="1">
      <c r="A100" s="74" t="s">
        <v>525</v>
      </c>
      <c r="B100" s="80" t="s">
        <v>526</v>
      </c>
      <c r="C100" s="76">
        <v>0.3</v>
      </c>
      <c r="D100" s="92" t="s">
        <v>517</v>
      </c>
      <c r="E100" s="76">
        <v>7</v>
      </c>
      <c r="F100" s="76">
        <v>0.5</v>
      </c>
      <c r="G100" s="76" t="e">
        <f>F100*#REF!</f>
        <v>#REF!</v>
      </c>
      <c r="H100" s="76" t="s">
        <v>62</v>
      </c>
      <c r="I100" s="76">
        <v>0.022</v>
      </c>
      <c r="J100" s="76" t="s">
        <v>63</v>
      </c>
      <c r="K100" s="76">
        <v>1.27</v>
      </c>
      <c r="L100" s="76" t="s">
        <v>64</v>
      </c>
      <c r="M100" s="76" t="e">
        <f>I100/20*#REF!</f>
        <v>#REF!</v>
      </c>
      <c r="N100" s="53" t="s">
        <v>19</v>
      </c>
      <c r="O100" s="349">
        <v>95</v>
      </c>
      <c r="P100" s="166"/>
      <c r="Q100" s="166"/>
    </row>
    <row r="101" spans="1:17" ht="30" customHeight="1">
      <c r="A101" s="337" t="s">
        <v>173</v>
      </c>
      <c r="B101" s="338"/>
      <c r="C101" s="338"/>
      <c r="D101" s="338"/>
      <c r="E101" s="346"/>
      <c r="F101" s="346"/>
      <c r="G101" s="346"/>
      <c r="H101" s="346"/>
      <c r="I101" s="346"/>
      <c r="J101" s="346"/>
      <c r="K101" s="346"/>
      <c r="L101" s="346"/>
      <c r="M101" s="346"/>
      <c r="N101" s="346"/>
      <c r="O101" s="346"/>
      <c r="P101" s="166"/>
      <c r="Q101" s="166"/>
    </row>
    <row r="102" spans="1:17" ht="30" customHeight="1">
      <c r="A102" s="55" t="s">
        <v>527</v>
      </c>
      <c r="B102" s="56" t="s">
        <v>528</v>
      </c>
      <c r="C102" s="57">
        <v>5</v>
      </c>
      <c r="D102" s="58" t="s">
        <v>529</v>
      </c>
      <c r="E102" s="57">
        <v>7</v>
      </c>
      <c r="F102" s="57">
        <v>5.18</v>
      </c>
      <c r="G102" s="57" t="e">
        <f>F102*#REF!</f>
        <v>#REF!</v>
      </c>
      <c r="H102" s="57" t="s">
        <v>57</v>
      </c>
      <c r="I102" s="57">
        <v>0.03</v>
      </c>
      <c r="J102" s="57" t="s">
        <v>58</v>
      </c>
      <c r="K102" s="57">
        <v>1.32</v>
      </c>
      <c r="L102" s="57" t="s">
        <v>59</v>
      </c>
      <c r="M102" s="57" t="e">
        <f>I102/4*#REF!</f>
        <v>#REF!</v>
      </c>
      <c r="N102" s="53" t="s">
        <v>621</v>
      </c>
      <c r="O102" s="348">
        <v>926</v>
      </c>
      <c r="P102" s="166"/>
      <c r="Q102" s="166"/>
    </row>
    <row r="103" spans="1:17" ht="32.25" customHeight="1">
      <c r="A103" s="65" t="s">
        <v>174</v>
      </c>
      <c r="B103" s="64" t="s">
        <v>175</v>
      </c>
      <c r="C103" s="66">
        <v>5</v>
      </c>
      <c r="D103" s="91" t="s">
        <v>530</v>
      </c>
      <c r="E103" s="66">
        <v>7</v>
      </c>
      <c r="F103" s="66">
        <v>5.18</v>
      </c>
      <c r="G103" s="66" t="e">
        <f>F103*#REF!</f>
        <v>#REF!</v>
      </c>
      <c r="H103" s="66" t="s">
        <v>57</v>
      </c>
      <c r="I103" s="66">
        <v>0.03</v>
      </c>
      <c r="J103" s="66" t="s">
        <v>58</v>
      </c>
      <c r="K103" s="66">
        <v>1.32</v>
      </c>
      <c r="L103" s="66" t="s">
        <v>59</v>
      </c>
      <c r="M103" s="66" t="e">
        <f>I103/4*#REF!</f>
        <v>#REF!</v>
      </c>
      <c r="N103" s="53" t="s">
        <v>621</v>
      </c>
      <c r="O103" s="348">
        <v>1507</v>
      </c>
      <c r="P103" s="166"/>
      <c r="Q103" s="166"/>
    </row>
    <row r="104" spans="1:17" ht="30" customHeight="1">
      <c r="A104" s="55" t="s">
        <v>177</v>
      </c>
      <c r="B104" s="86" t="s">
        <v>178</v>
      </c>
      <c r="C104" s="57">
        <v>5</v>
      </c>
      <c r="D104" s="58" t="s">
        <v>531</v>
      </c>
      <c r="E104" s="57">
        <v>7</v>
      </c>
      <c r="F104" s="57">
        <v>5.18</v>
      </c>
      <c r="G104" s="57" t="e">
        <f>F104*#REF!</f>
        <v>#REF!</v>
      </c>
      <c r="H104" s="57" t="s">
        <v>57</v>
      </c>
      <c r="I104" s="57">
        <v>0.03</v>
      </c>
      <c r="J104" s="57" t="s">
        <v>58</v>
      </c>
      <c r="K104" s="57">
        <v>1.32</v>
      </c>
      <c r="L104" s="57" t="s">
        <v>59</v>
      </c>
      <c r="M104" s="57" t="e">
        <f>I104/4*#REF!</f>
        <v>#REF!</v>
      </c>
      <c r="N104" s="53" t="s">
        <v>621</v>
      </c>
      <c r="O104" s="348">
        <v>906</v>
      </c>
      <c r="P104" s="166"/>
      <c r="Q104" s="166"/>
    </row>
    <row r="105" spans="1:17" ht="30" customHeight="1">
      <c r="A105" s="65" t="s">
        <v>179</v>
      </c>
      <c r="B105" s="64" t="s">
        <v>180</v>
      </c>
      <c r="C105" s="66">
        <v>5</v>
      </c>
      <c r="D105" s="91" t="s">
        <v>532</v>
      </c>
      <c r="E105" s="66">
        <v>7</v>
      </c>
      <c r="F105" s="66">
        <v>5.18</v>
      </c>
      <c r="G105" s="66" t="e">
        <f>F105*#REF!</f>
        <v>#REF!</v>
      </c>
      <c r="H105" s="66" t="s">
        <v>57</v>
      </c>
      <c r="I105" s="66">
        <v>0.03</v>
      </c>
      <c r="J105" s="66" t="s">
        <v>58</v>
      </c>
      <c r="K105" s="66">
        <v>1.32</v>
      </c>
      <c r="L105" s="66" t="s">
        <v>59</v>
      </c>
      <c r="M105" s="66" t="e">
        <f>I105/4*#REF!</f>
        <v>#REF!</v>
      </c>
      <c r="N105" s="53" t="s">
        <v>621</v>
      </c>
      <c r="O105" s="348">
        <v>1381</v>
      </c>
      <c r="P105" s="166"/>
      <c r="Q105" s="166"/>
    </row>
    <row r="106" spans="1:17" ht="30" customHeight="1">
      <c r="A106" s="337" t="s">
        <v>181</v>
      </c>
      <c r="B106" s="338"/>
      <c r="C106" s="338"/>
      <c r="D106" s="338"/>
      <c r="E106" s="346"/>
      <c r="F106" s="346"/>
      <c r="G106" s="346"/>
      <c r="H106" s="346"/>
      <c r="I106" s="346"/>
      <c r="J106" s="346"/>
      <c r="K106" s="346"/>
      <c r="L106" s="346"/>
      <c r="M106" s="346"/>
      <c r="N106" s="346"/>
      <c r="O106" s="346"/>
      <c r="P106" s="166"/>
      <c r="Q106" s="166"/>
    </row>
    <row r="107" spans="1:17" ht="30" customHeight="1">
      <c r="A107" s="55" t="s">
        <v>182</v>
      </c>
      <c r="B107" s="56" t="s">
        <v>183</v>
      </c>
      <c r="C107" s="57">
        <v>5</v>
      </c>
      <c r="D107" s="58" t="s">
        <v>533</v>
      </c>
      <c r="E107" s="57">
        <v>10</v>
      </c>
      <c r="F107" s="57">
        <v>5.05</v>
      </c>
      <c r="G107" s="57" t="e">
        <f>F107*#REF!</f>
        <v>#REF!</v>
      </c>
      <c r="H107" s="57" t="s">
        <v>57</v>
      </c>
      <c r="I107" s="57">
        <v>0.03</v>
      </c>
      <c r="J107" s="57" t="s">
        <v>58</v>
      </c>
      <c r="K107" s="57">
        <v>1.32</v>
      </c>
      <c r="L107" s="57" t="s">
        <v>59</v>
      </c>
      <c r="M107" s="57" t="e">
        <f>I107/4*#REF!</f>
        <v>#REF!</v>
      </c>
      <c r="N107" s="83" t="s">
        <v>110</v>
      </c>
      <c r="O107" s="348">
        <v>408</v>
      </c>
      <c r="P107" s="166"/>
      <c r="Q107" s="166"/>
    </row>
    <row r="108" spans="1:17" ht="30" customHeight="1">
      <c r="A108" s="65" t="s">
        <v>184</v>
      </c>
      <c r="B108" s="64" t="s">
        <v>185</v>
      </c>
      <c r="C108" s="66">
        <v>5</v>
      </c>
      <c r="D108" s="54" t="s">
        <v>534</v>
      </c>
      <c r="E108" s="53">
        <v>7</v>
      </c>
      <c r="F108" s="66">
        <v>5</v>
      </c>
      <c r="G108" s="66" t="e">
        <f>F108*#REF!</f>
        <v>#REF!</v>
      </c>
      <c r="H108" s="66" t="s">
        <v>57</v>
      </c>
      <c r="I108" s="66">
        <v>0.03</v>
      </c>
      <c r="J108" s="66" t="s">
        <v>58</v>
      </c>
      <c r="K108" s="66">
        <v>1.32</v>
      </c>
      <c r="L108" s="66" t="s">
        <v>59</v>
      </c>
      <c r="M108" s="66" t="e">
        <f>I108/4*#REF!</f>
        <v>#REF!</v>
      </c>
      <c r="N108" s="53" t="s">
        <v>159</v>
      </c>
      <c r="O108" s="348">
        <v>408</v>
      </c>
      <c r="P108" s="166"/>
      <c r="Q108" s="166"/>
    </row>
    <row r="109" spans="1:17" ht="30" customHeight="1">
      <c r="A109" s="337" t="s">
        <v>186</v>
      </c>
      <c r="B109" s="338"/>
      <c r="C109" s="338"/>
      <c r="D109" s="338"/>
      <c r="E109" s="346"/>
      <c r="F109" s="346"/>
      <c r="G109" s="346"/>
      <c r="H109" s="346"/>
      <c r="I109" s="346"/>
      <c r="J109" s="346"/>
      <c r="K109" s="346"/>
      <c r="L109" s="346"/>
      <c r="M109" s="346"/>
      <c r="N109" s="346"/>
      <c r="O109" s="346"/>
      <c r="P109" s="166"/>
      <c r="Q109" s="166"/>
    </row>
    <row r="110" spans="1:17" ht="30" customHeight="1">
      <c r="A110" s="51" t="s">
        <v>187</v>
      </c>
      <c r="B110" s="52" t="s">
        <v>188</v>
      </c>
      <c r="C110" s="53">
        <v>5</v>
      </c>
      <c r="D110" s="54" t="s">
        <v>535</v>
      </c>
      <c r="E110" s="53">
        <v>11</v>
      </c>
      <c r="F110" s="53">
        <v>5.09</v>
      </c>
      <c r="G110" s="53" t="e">
        <f>F110*#REF!</f>
        <v>#REF!</v>
      </c>
      <c r="H110" s="53" t="s">
        <v>57</v>
      </c>
      <c r="I110" s="53">
        <v>0.03</v>
      </c>
      <c r="J110" s="53" t="s">
        <v>58</v>
      </c>
      <c r="K110" s="53">
        <v>1.32</v>
      </c>
      <c r="L110" s="53" t="s">
        <v>59</v>
      </c>
      <c r="M110" s="53" t="e">
        <f>I110/4*#REF!</f>
        <v>#REF!</v>
      </c>
      <c r="N110" s="53" t="s">
        <v>19</v>
      </c>
      <c r="O110" s="348">
        <v>645</v>
      </c>
      <c r="P110" s="166"/>
      <c r="Q110" s="166"/>
    </row>
    <row r="111" spans="1:17" ht="30" customHeight="1">
      <c r="A111" s="55" t="s">
        <v>189</v>
      </c>
      <c r="B111" s="56" t="s">
        <v>190</v>
      </c>
      <c r="C111" s="57">
        <v>5</v>
      </c>
      <c r="D111" s="58" t="s">
        <v>536</v>
      </c>
      <c r="E111" s="57">
        <v>11</v>
      </c>
      <c r="F111" s="57">
        <v>5.2</v>
      </c>
      <c r="G111" s="57" t="e">
        <f>F111*#REF!</f>
        <v>#REF!</v>
      </c>
      <c r="H111" s="57" t="s">
        <v>57</v>
      </c>
      <c r="I111" s="57">
        <v>0.03</v>
      </c>
      <c r="J111" s="57" t="s">
        <v>58</v>
      </c>
      <c r="K111" s="57">
        <v>1.32</v>
      </c>
      <c r="L111" s="57" t="s">
        <v>59</v>
      </c>
      <c r="M111" s="57" t="e">
        <f>I111/4*#REF!</f>
        <v>#REF!</v>
      </c>
      <c r="N111" s="53" t="s">
        <v>19</v>
      </c>
      <c r="O111" s="348">
        <v>820</v>
      </c>
      <c r="P111" s="166"/>
      <c r="Q111" s="166"/>
    </row>
    <row r="112" spans="1:17" ht="30" customHeight="1">
      <c r="A112" s="51" t="s">
        <v>537</v>
      </c>
      <c r="B112" s="52" t="s">
        <v>538</v>
      </c>
      <c r="C112" s="53">
        <v>5</v>
      </c>
      <c r="D112" s="54" t="s">
        <v>539</v>
      </c>
      <c r="E112" s="53">
        <v>12.5</v>
      </c>
      <c r="F112" s="53">
        <v>5.05</v>
      </c>
      <c r="G112" s="53" t="e">
        <f>F112*#REF!</f>
        <v>#REF!</v>
      </c>
      <c r="H112" s="53" t="s">
        <v>57</v>
      </c>
      <c r="I112" s="53">
        <v>0.03</v>
      </c>
      <c r="J112" s="53" t="s">
        <v>58</v>
      </c>
      <c r="K112" s="53">
        <v>1.32</v>
      </c>
      <c r="L112" s="53" t="s">
        <v>59</v>
      </c>
      <c r="M112" s="53" t="e">
        <f>I112/4*#REF!</f>
        <v>#REF!</v>
      </c>
      <c r="N112" s="53" t="s">
        <v>19</v>
      </c>
      <c r="O112" s="348">
        <v>522</v>
      </c>
      <c r="P112" s="166"/>
      <c r="Q112" s="166"/>
    </row>
    <row r="113" spans="1:17" s="13" customFormat="1" ht="30" customHeight="1">
      <c r="A113" s="55" t="s">
        <v>191</v>
      </c>
      <c r="B113" s="56" t="s">
        <v>192</v>
      </c>
      <c r="C113" s="57">
        <v>5</v>
      </c>
      <c r="D113" s="58" t="s">
        <v>540</v>
      </c>
      <c r="E113" s="57">
        <v>12.5</v>
      </c>
      <c r="F113" s="57">
        <v>5.12</v>
      </c>
      <c r="G113" s="57" t="e">
        <f>F113*#REF!</f>
        <v>#REF!</v>
      </c>
      <c r="H113" s="57" t="s">
        <v>57</v>
      </c>
      <c r="I113" s="57">
        <v>0.03</v>
      </c>
      <c r="J113" s="57" t="s">
        <v>58</v>
      </c>
      <c r="K113" s="57">
        <v>1.32</v>
      </c>
      <c r="L113" s="57" t="s">
        <v>59</v>
      </c>
      <c r="M113" s="57" t="e">
        <f>I113/4*#REF!</f>
        <v>#REF!</v>
      </c>
      <c r="N113" s="53" t="s">
        <v>19</v>
      </c>
      <c r="O113" s="348">
        <v>558</v>
      </c>
      <c r="P113" s="166"/>
      <c r="Q113" s="166"/>
    </row>
    <row r="114" spans="1:17" ht="20.25">
      <c r="A114" s="342" t="s">
        <v>549</v>
      </c>
      <c r="B114" s="343"/>
      <c r="C114" s="343"/>
      <c r="D114" s="343"/>
      <c r="E114" s="336"/>
      <c r="F114" s="336"/>
      <c r="G114" s="336"/>
      <c r="H114" s="336"/>
      <c r="I114" s="336"/>
      <c r="J114" s="336"/>
      <c r="K114" s="336"/>
      <c r="L114" s="336"/>
      <c r="M114" s="336"/>
      <c r="N114" s="336"/>
      <c r="O114" s="336"/>
      <c r="P114" s="166"/>
      <c r="Q114" s="166"/>
    </row>
    <row r="115" spans="1:17" ht="30">
      <c r="A115" s="31" t="s">
        <v>541</v>
      </c>
      <c r="B115" s="32" t="s">
        <v>542</v>
      </c>
      <c r="C115" s="33">
        <v>5</v>
      </c>
      <c r="D115" s="34" t="s">
        <v>543</v>
      </c>
      <c r="E115" s="33">
        <v>11.4</v>
      </c>
      <c r="F115" s="35">
        <v>5.4</v>
      </c>
      <c r="G115" s="35" t="e">
        <f>F115*#REF!</f>
        <v>#REF!</v>
      </c>
      <c r="H115" s="35" t="s">
        <v>57</v>
      </c>
      <c r="I115" s="35">
        <v>0.03</v>
      </c>
      <c r="J115" s="35" t="s">
        <v>58</v>
      </c>
      <c r="K115" s="35">
        <v>1.32</v>
      </c>
      <c r="L115" s="35" t="s">
        <v>59</v>
      </c>
      <c r="M115" s="35" t="e">
        <f>I115/4*#REF!</f>
        <v>#REF!</v>
      </c>
      <c r="N115" s="36" t="s">
        <v>110</v>
      </c>
      <c r="O115" s="353">
        <v>488</v>
      </c>
      <c r="P115" s="166"/>
      <c r="Q115" s="166"/>
    </row>
    <row r="116" spans="1:17" ht="30">
      <c r="A116" s="37" t="s">
        <v>544</v>
      </c>
      <c r="B116" s="38" t="s">
        <v>542</v>
      </c>
      <c r="C116" s="39">
        <v>1</v>
      </c>
      <c r="D116" s="40" t="s">
        <v>543</v>
      </c>
      <c r="E116" s="39">
        <v>11.4</v>
      </c>
      <c r="F116" s="39">
        <v>1.1</v>
      </c>
      <c r="G116" s="39" t="e">
        <f>F116*#REF!</f>
        <v>#REF!</v>
      </c>
      <c r="H116" s="39" t="s">
        <v>123</v>
      </c>
      <c r="I116" s="39">
        <v>0.026</v>
      </c>
      <c r="J116" s="39" t="s">
        <v>124</v>
      </c>
      <c r="K116" s="39">
        <v>1.32</v>
      </c>
      <c r="L116" s="39" t="s">
        <v>59</v>
      </c>
      <c r="M116" s="39" t="e">
        <f>I116/4*#REF!</f>
        <v>#REF!</v>
      </c>
      <c r="N116" s="36" t="s">
        <v>110</v>
      </c>
      <c r="O116" s="353">
        <v>119</v>
      </c>
      <c r="P116" s="166"/>
      <c r="Q116" s="166"/>
    </row>
    <row r="117" spans="1:17" ht="30">
      <c r="A117" s="41" t="s">
        <v>545</v>
      </c>
      <c r="B117" s="32" t="s">
        <v>546</v>
      </c>
      <c r="C117" s="33">
        <v>5</v>
      </c>
      <c r="D117" s="34" t="s">
        <v>547</v>
      </c>
      <c r="E117" s="33">
        <v>11.4</v>
      </c>
      <c r="F117" s="35">
        <v>5.4</v>
      </c>
      <c r="G117" s="35" t="e">
        <f>F117*#REF!</f>
        <v>#REF!</v>
      </c>
      <c r="H117" s="35" t="s">
        <v>57</v>
      </c>
      <c r="I117" s="35">
        <v>0.03</v>
      </c>
      <c r="J117" s="35" t="s">
        <v>58</v>
      </c>
      <c r="K117" s="35">
        <v>1.32</v>
      </c>
      <c r="L117" s="35" t="s">
        <v>59</v>
      </c>
      <c r="M117" s="35" t="e">
        <f>I117/4*#REF!</f>
        <v>#REF!</v>
      </c>
      <c r="N117" s="36" t="s">
        <v>110</v>
      </c>
      <c r="O117" s="353">
        <v>645</v>
      </c>
      <c r="P117" s="166"/>
      <c r="Q117" s="166"/>
    </row>
    <row r="118" spans="1:17" ht="30">
      <c r="A118" s="42" t="s">
        <v>548</v>
      </c>
      <c r="B118" s="38" t="s">
        <v>546</v>
      </c>
      <c r="C118" s="43">
        <v>1</v>
      </c>
      <c r="D118" s="44" t="s">
        <v>547</v>
      </c>
      <c r="E118" s="43">
        <v>11.4</v>
      </c>
      <c r="F118" s="43">
        <v>1.1</v>
      </c>
      <c r="G118" s="39" t="e">
        <f>F118*#REF!</f>
        <v>#REF!</v>
      </c>
      <c r="H118" s="39" t="s">
        <v>123</v>
      </c>
      <c r="I118" s="39">
        <v>0.026</v>
      </c>
      <c r="J118" s="39" t="s">
        <v>124</v>
      </c>
      <c r="K118" s="39">
        <v>1.32</v>
      </c>
      <c r="L118" s="39" t="s">
        <v>59</v>
      </c>
      <c r="M118" s="39" t="e">
        <f>I118/4*#REF!</f>
        <v>#REF!</v>
      </c>
      <c r="N118" s="36" t="s">
        <v>110</v>
      </c>
      <c r="O118" s="353">
        <v>144</v>
      </c>
      <c r="P118" s="166"/>
      <c r="Q118" s="166"/>
    </row>
    <row r="119" spans="1:17" ht="45">
      <c r="A119" s="41" t="s">
        <v>550</v>
      </c>
      <c r="B119" s="32" t="s">
        <v>551</v>
      </c>
      <c r="C119" s="33">
        <v>3</v>
      </c>
      <c r="D119" s="34" t="s">
        <v>552</v>
      </c>
      <c r="E119" s="33">
        <v>10</v>
      </c>
      <c r="F119" s="35">
        <v>3</v>
      </c>
      <c r="G119" s="35" t="e">
        <f>F119*#REF!</f>
        <v>#REF!</v>
      </c>
      <c r="H119" s="35" t="s">
        <v>57</v>
      </c>
      <c r="I119" s="35">
        <v>0.03</v>
      </c>
      <c r="J119" s="35" t="s">
        <v>58</v>
      </c>
      <c r="K119" s="35">
        <v>1.32</v>
      </c>
      <c r="L119" s="35" t="s">
        <v>59</v>
      </c>
      <c r="M119" s="35" t="e">
        <f>I119/4*#REF!</f>
        <v>#REF!</v>
      </c>
      <c r="N119" s="45" t="s">
        <v>553</v>
      </c>
      <c r="O119" s="353">
        <v>881</v>
      </c>
      <c r="P119" s="166"/>
      <c r="Q119" s="166"/>
    </row>
    <row r="120" spans="1:17" ht="45">
      <c r="A120" s="42" t="s">
        <v>554</v>
      </c>
      <c r="B120" s="46" t="s">
        <v>551</v>
      </c>
      <c r="C120" s="43">
        <v>1</v>
      </c>
      <c r="D120" s="44" t="s">
        <v>552</v>
      </c>
      <c r="E120" s="43">
        <v>10</v>
      </c>
      <c r="F120" s="43">
        <v>1</v>
      </c>
      <c r="G120" s="39" t="e">
        <f>F120*#REF!</f>
        <v>#REF!</v>
      </c>
      <c r="H120" s="39" t="s">
        <v>57</v>
      </c>
      <c r="I120" s="39">
        <v>0.03</v>
      </c>
      <c r="J120" s="39" t="s">
        <v>58</v>
      </c>
      <c r="K120" s="39">
        <v>1.32</v>
      </c>
      <c r="L120" s="39" t="s">
        <v>59</v>
      </c>
      <c r="M120" s="39" t="e">
        <f>I120/4*#REF!</f>
        <v>#REF!</v>
      </c>
      <c r="N120" s="43" t="s">
        <v>553</v>
      </c>
      <c r="O120" s="353">
        <v>351</v>
      </c>
      <c r="P120" s="166"/>
      <c r="Q120" s="166"/>
    </row>
    <row r="121" spans="1:17" ht="30">
      <c r="A121" s="41" t="s">
        <v>555</v>
      </c>
      <c r="B121" s="47" t="s">
        <v>556</v>
      </c>
      <c r="C121" s="33" t="s">
        <v>77</v>
      </c>
      <c r="D121" s="48" t="s">
        <v>557</v>
      </c>
      <c r="E121" s="33">
        <v>7</v>
      </c>
      <c r="F121" s="35">
        <v>0.44</v>
      </c>
      <c r="G121" s="35" t="e">
        <f>F121*#REF!</f>
        <v>#REF!</v>
      </c>
      <c r="H121" s="35" t="s">
        <v>78</v>
      </c>
      <c r="I121" s="35">
        <v>0.026</v>
      </c>
      <c r="J121" s="35" t="s">
        <v>79</v>
      </c>
      <c r="K121" s="35">
        <v>1.39</v>
      </c>
      <c r="L121" s="35" t="s">
        <v>80</v>
      </c>
      <c r="M121" s="35" t="e">
        <f>I121/20*#REF!</f>
        <v>#REF!</v>
      </c>
      <c r="N121" s="43" t="s">
        <v>19</v>
      </c>
      <c r="O121" s="353">
        <v>270</v>
      </c>
      <c r="P121" s="166"/>
      <c r="Q121" s="166"/>
    </row>
    <row r="122" spans="1:17" ht="30">
      <c r="A122" s="42" t="s">
        <v>558</v>
      </c>
      <c r="B122" s="49" t="s">
        <v>559</v>
      </c>
      <c r="C122" s="43">
        <v>5</v>
      </c>
      <c r="D122" s="44" t="s">
        <v>560</v>
      </c>
      <c r="E122" s="43">
        <v>7.3</v>
      </c>
      <c r="F122" s="43">
        <v>5.1</v>
      </c>
      <c r="G122" s="39" t="e">
        <f>F122*#REF!</f>
        <v>#REF!</v>
      </c>
      <c r="H122" s="39" t="s">
        <v>57</v>
      </c>
      <c r="I122" s="39">
        <v>0.03</v>
      </c>
      <c r="J122" s="39" t="s">
        <v>58</v>
      </c>
      <c r="K122" s="39">
        <v>1.32</v>
      </c>
      <c r="L122" s="39" t="s">
        <v>59</v>
      </c>
      <c r="M122" s="39" t="e">
        <f>I122/4*#REF!</f>
        <v>#REF!</v>
      </c>
      <c r="N122" s="43" t="s">
        <v>19</v>
      </c>
      <c r="O122" s="353">
        <v>500</v>
      </c>
      <c r="P122" s="166"/>
      <c r="Q122" s="166"/>
    </row>
    <row r="123" spans="1:17" ht="30">
      <c r="A123" s="41" t="s">
        <v>561</v>
      </c>
      <c r="B123" s="47" t="s">
        <v>562</v>
      </c>
      <c r="C123" s="33">
        <v>5</v>
      </c>
      <c r="D123" s="48" t="s">
        <v>563</v>
      </c>
      <c r="E123" s="33">
        <v>9</v>
      </c>
      <c r="F123" s="35">
        <v>5.2</v>
      </c>
      <c r="G123" s="35" t="e">
        <f>F123*#REF!</f>
        <v>#REF!</v>
      </c>
      <c r="H123" s="35" t="s">
        <v>57</v>
      </c>
      <c r="I123" s="35">
        <v>0.03</v>
      </c>
      <c r="J123" s="35" t="s">
        <v>58</v>
      </c>
      <c r="K123" s="35">
        <v>1.32</v>
      </c>
      <c r="L123" s="35" t="s">
        <v>59</v>
      </c>
      <c r="M123" s="35" t="e">
        <f>I123/4*#REF!</f>
        <v>#REF!</v>
      </c>
      <c r="N123" s="43" t="s">
        <v>176</v>
      </c>
      <c r="O123" s="353">
        <v>906</v>
      </c>
      <c r="P123" s="166"/>
      <c r="Q123" s="166"/>
    </row>
    <row r="124" spans="1:17" ht="45">
      <c r="A124" s="41" t="s">
        <v>564</v>
      </c>
      <c r="B124" s="47" t="s">
        <v>565</v>
      </c>
      <c r="C124" s="33">
        <v>5</v>
      </c>
      <c r="D124" s="50" t="s">
        <v>566</v>
      </c>
      <c r="E124" s="33">
        <v>10</v>
      </c>
      <c r="F124" s="39">
        <v>5.3</v>
      </c>
      <c r="G124" s="39" t="e">
        <f>F124*#REF!</f>
        <v>#REF!</v>
      </c>
      <c r="H124" s="39" t="s">
        <v>57</v>
      </c>
      <c r="I124" s="39">
        <v>0.03</v>
      </c>
      <c r="J124" s="39" t="s">
        <v>58</v>
      </c>
      <c r="K124" s="39">
        <v>1.32</v>
      </c>
      <c r="L124" s="39" t="s">
        <v>59</v>
      </c>
      <c r="M124" s="39" t="e">
        <f>I124/4*#REF!</f>
        <v>#REF!</v>
      </c>
      <c r="N124" s="43" t="s">
        <v>19</v>
      </c>
      <c r="O124" s="353">
        <v>620</v>
      </c>
      <c r="P124" s="166"/>
      <c r="Q124" s="166"/>
    </row>
    <row r="125" spans="1:17" ht="30">
      <c r="A125" s="41" t="s">
        <v>567</v>
      </c>
      <c r="B125" s="32" t="s">
        <v>568</v>
      </c>
      <c r="C125" s="33">
        <v>3</v>
      </c>
      <c r="D125" s="34" t="s">
        <v>569</v>
      </c>
      <c r="E125" s="33">
        <v>10</v>
      </c>
      <c r="F125" s="35">
        <v>3</v>
      </c>
      <c r="G125" s="35" t="e">
        <f>F125*#REF!</f>
        <v>#REF!</v>
      </c>
      <c r="H125" s="35" t="s">
        <v>57</v>
      </c>
      <c r="I125" s="35">
        <v>0.03</v>
      </c>
      <c r="J125" s="35" t="s">
        <v>58</v>
      </c>
      <c r="K125" s="35">
        <v>1.32</v>
      </c>
      <c r="L125" s="35" t="s">
        <v>59</v>
      </c>
      <c r="M125" s="35" t="e">
        <f>I125/4*#REF!</f>
        <v>#REF!</v>
      </c>
      <c r="N125" s="43" t="s">
        <v>159</v>
      </c>
      <c r="O125" s="353">
        <v>562</v>
      </c>
      <c r="P125" s="166"/>
      <c r="Q125" s="166"/>
    </row>
    <row r="126" spans="1:248" s="8" customFormat="1" ht="30">
      <c r="A126" s="42" t="s">
        <v>570</v>
      </c>
      <c r="B126" s="38" t="s">
        <v>568</v>
      </c>
      <c r="C126" s="43">
        <v>1</v>
      </c>
      <c r="D126" s="44" t="s">
        <v>569</v>
      </c>
      <c r="E126" s="43">
        <v>10</v>
      </c>
      <c r="F126" s="43">
        <v>1</v>
      </c>
      <c r="G126" s="39" t="e">
        <f>F126*#REF!</f>
        <v>#REF!</v>
      </c>
      <c r="H126" s="39" t="s">
        <v>57</v>
      </c>
      <c r="I126" s="39">
        <v>0.03</v>
      </c>
      <c r="J126" s="39" t="s">
        <v>58</v>
      </c>
      <c r="K126" s="39">
        <v>1.32</v>
      </c>
      <c r="L126" s="39" t="s">
        <v>59</v>
      </c>
      <c r="M126" s="39" t="e">
        <f>I126/4*#REF!</f>
        <v>#REF!</v>
      </c>
      <c r="N126" s="43" t="s">
        <v>159</v>
      </c>
      <c r="O126" s="353">
        <v>225</v>
      </c>
      <c r="P126" s="166"/>
      <c r="Q126" s="166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</row>
    <row r="127" spans="1:248" s="8" customFormat="1" ht="22.5">
      <c r="A127" s="344" t="s">
        <v>571</v>
      </c>
      <c r="B127" s="345"/>
      <c r="C127" s="345"/>
      <c r="D127" s="345"/>
      <c r="E127" s="336"/>
      <c r="F127" s="336"/>
      <c r="G127" s="336"/>
      <c r="H127" s="336"/>
      <c r="I127" s="336"/>
      <c r="J127" s="336"/>
      <c r="K127" s="336"/>
      <c r="L127" s="336"/>
      <c r="M127" s="336"/>
      <c r="N127" s="336"/>
      <c r="O127" s="336"/>
      <c r="P127" s="166"/>
      <c r="Q127" s="166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</row>
    <row r="128" spans="1:248" s="8" customFormat="1" ht="30">
      <c r="A128" s="31" t="s">
        <v>572</v>
      </c>
      <c r="B128" s="32" t="s">
        <v>573</v>
      </c>
      <c r="C128" s="33" t="s">
        <v>574</v>
      </c>
      <c r="D128" s="48" t="s">
        <v>575</v>
      </c>
      <c r="E128" s="33">
        <v>7</v>
      </c>
      <c r="F128" s="35">
        <v>0.25</v>
      </c>
      <c r="G128" s="35" t="e">
        <f>F128*#REF!</f>
        <v>#REF!</v>
      </c>
      <c r="H128" s="35"/>
      <c r="I128" s="35"/>
      <c r="J128" s="35"/>
      <c r="K128" s="35"/>
      <c r="L128" s="35"/>
      <c r="M128" s="35" t="e">
        <f>I128/4*#REF!</f>
        <v>#REF!</v>
      </c>
      <c r="N128" s="110" t="s">
        <v>19</v>
      </c>
      <c r="O128" s="353">
        <v>179</v>
      </c>
      <c r="P128" s="166"/>
      <c r="Q128" s="166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</row>
    <row r="129" spans="1:248" s="8" customFormat="1" ht="30">
      <c r="A129" s="37" t="s">
        <v>576</v>
      </c>
      <c r="B129" s="38" t="s">
        <v>577</v>
      </c>
      <c r="C129" s="39" t="s">
        <v>578</v>
      </c>
      <c r="D129" s="111" t="s">
        <v>579</v>
      </c>
      <c r="E129" s="39">
        <v>5</v>
      </c>
      <c r="F129" s="39"/>
      <c r="G129" s="39" t="e">
        <f>F129*#REF!</f>
        <v>#REF!</v>
      </c>
      <c r="H129" s="39"/>
      <c r="I129" s="39"/>
      <c r="J129" s="39"/>
      <c r="K129" s="39"/>
      <c r="L129" s="39"/>
      <c r="M129" s="39" t="e">
        <f>I129/4*#REF!</f>
        <v>#REF!</v>
      </c>
      <c r="N129" s="39" t="s">
        <v>580</v>
      </c>
      <c r="O129" s="353">
        <v>572</v>
      </c>
      <c r="P129" s="166"/>
      <c r="Q129" s="166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  <c r="IK129" s="9"/>
      <c r="IL129" s="9"/>
      <c r="IM129" s="9"/>
      <c r="IN129" s="9"/>
    </row>
    <row r="130" spans="1:248" s="8" customFormat="1" ht="30">
      <c r="A130" s="31" t="s">
        <v>581</v>
      </c>
      <c r="B130" s="32" t="s">
        <v>577</v>
      </c>
      <c r="C130" s="33" t="s">
        <v>574</v>
      </c>
      <c r="D130" s="34" t="s">
        <v>579</v>
      </c>
      <c r="E130" s="33">
        <v>5</v>
      </c>
      <c r="F130" s="35">
        <v>0.11</v>
      </c>
      <c r="G130" s="35" t="e">
        <f>F130*#REF!</f>
        <v>#REF!</v>
      </c>
      <c r="H130" s="35"/>
      <c r="I130" s="35"/>
      <c r="J130" s="35"/>
      <c r="K130" s="35"/>
      <c r="L130" s="35"/>
      <c r="M130" s="35" t="e">
        <f>I130/4*#REF!</f>
        <v>#REF!</v>
      </c>
      <c r="N130" s="39" t="s">
        <v>580</v>
      </c>
      <c r="O130" s="353">
        <v>179</v>
      </c>
      <c r="P130" s="166"/>
      <c r="Q130" s="166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</row>
    <row r="131" spans="1:248" s="8" customFormat="1" ht="30">
      <c r="A131" s="37" t="s">
        <v>582</v>
      </c>
      <c r="B131" s="38" t="s">
        <v>583</v>
      </c>
      <c r="C131" s="39">
        <v>1</v>
      </c>
      <c r="D131" s="111" t="s">
        <v>584</v>
      </c>
      <c r="E131" s="39">
        <v>1.5</v>
      </c>
      <c r="F131" s="39">
        <v>1.1</v>
      </c>
      <c r="G131" s="39" t="e">
        <f>F131*#REF!</f>
        <v>#REF!</v>
      </c>
      <c r="H131" s="39" t="s">
        <v>123</v>
      </c>
      <c r="I131" s="39">
        <v>0.026</v>
      </c>
      <c r="J131" s="39" t="s">
        <v>124</v>
      </c>
      <c r="K131" s="39">
        <v>1.32</v>
      </c>
      <c r="L131" s="39" t="s">
        <v>59</v>
      </c>
      <c r="M131" s="39" t="e">
        <f>I131/4*#REF!</f>
        <v>#REF!</v>
      </c>
      <c r="N131" s="39" t="s">
        <v>19</v>
      </c>
      <c r="O131" s="353">
        <v>264</v>
      </c>
      <c r="P131" s="166"/>
      <c r="Q131" s="166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/>
    </row>
    <row r="132" spans="1:248" s="8" customFormat="1" ht="30">
      <c r="A132" s="31" t="s">
        <v>585</v>
      </c>
      <c r="B132" s="32" t="s">
        <v>583</v>
      </c>
      <c r="C132" s="33" t="s">
        <v>574</v>
      </c>
      <c r="D132" s="34" t="s">
        <v>584</v>
      </c>
      <c r="E132" s="33">
        <v>1.5</v>
      </c>
      <c r="F132" s="35">
        <v>0.25</v>
      </c>
      <c r="G132" s="35" t="e">
        <f>F132*#REF!</f>
        <v>#REF!</v>
      </c>
      <c r="H132" s="35"/>
      <c r="I132" s="35"/>
      <c r="J132" s="35"/>
      <c r="K132" s="35"/>
      <c r="L132" s="35"/>
      <c r="M132" s="35" t="e">
        <f>I132/4*#REF!</f>
        <v>#REF!</v>
      </c>
      <c r="N132" s="39" t="s">
        <v>19</v>
      </c>
      <c r="O132" s="353">
        <v>179</v>
      </c>
      <c r="P132" s="166"/>
      <c r="Q132" s="166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  <c r="II132" s="9"/>
      <c r="IJ132" s="9"/>
      <c r="IK132" s="9"/>
      <c r="IL132" s="9"/>
      <c r="IM132" s="9"/>
      <c r="IN132" s="9"/>
    </row>
    <row r="133" spans="1:248" s="8" customFormat="1" ht="30">
      <c r="A133" s="37" t="s">
        <v>586</v>
      </c>
      <c r="B133" s="38" t="s">
        <v>587</v>
      </c>
      <c r="C133" s="39">
        <v>1</v>
      </c>
      <c r="D133" s="111" t="s">
        <v>588</v>
      </c>
      <c r="E133" s="39">
        <v>4</v>
      </c>
      <c r="F133" s="39">
        <v>1.1</v>
      </c>
      <c r="G133" s="39" t="e">
        <f>F133*#REF!</f>
        <v>#REF!</v>
      </c>
      <c r="H133" s="39" t="s">
        <v>123</v>
      </c>
      <c r="I133" s="39">
        <v>0.026</v>
      </c>
      <c r="J133" s="39" t="s">
        <v>124</v>
      </c>
      <c r="K133" s="39">
        <v>1.32</v>
      </c>
      <c r="L133" s="39" t="s">
        <v>59</v>
      </c>
      <c r="M133" s="39" t="e">
        <f>I133/4*#REF!</f>
        <v>#REF!</v>
      </c>
      <c r="N133" s="39" t="s">
        <v>19</v>
      </c>
      <c r="O133" s="353">
        <v>376</v>
      </c>
      <c r="P133" s="166"/>
      <c r="Q133" s="166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</row>
    <row r="134" spans="1:248" s="8" customFormat="1" ht="30">
      <c r="A134" s="31" t="s">
        <v>589</v>
      </c>
      <c r="B134" s="32" t="s">
        <v>587</v>
      </c>
      <c r="C134" s="33" t="s">
        <v>574</v>
      </c>
      <c r="D134" s="34" t="s">
        <v>588</v>
      </c>
      <c r="E134" s="33">
        <v>4</v>
      </c>
      <c r="F134" s="35">
        <v>0.25</v>
      </c>
      <c r="G134" s="35" t="e">
        <f>F134*#REF!</f>
        <v>#REF!</v>
      </c>
      <c r="H134" s="35"/>
      <c r="I134" s="35"/>
      <c r="J134" s="35"/>
      <c r="K134" s="35"/>
      <c r="L134" s="35"/>
      <c r="M134" s="35" t="e">
        <f>I134/4*#REF!</f>
        <v>#REF!</v>
      </c>
      <c r="N134" s="39" t="s">
        <v>19</v>
      </c>
      <c r="O134" s="353">
        <v>179</v>
      </c>
      <c r="P134" s="166"/>
      <c r="Q134" s="166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  <c r="II134" s="9"/>
      <c r="IJ134" s="9"/>
      <c r="IK134" s="9"/>
      <c r="IL134" s="9"/>
      <c r="IM134" s="9"/>
      <c r="IN134" s="9"/>
    </row>
    <row r="135" spans="1:248" s="8" customFormat="1" ht="30">
      <c r="A135" s="37" t="s">
        <v>590</v>
      </c>
      <c r="B135" s="38" t="s">
        <v>591</v>
      </c>
      <c r="C135" s="39" t="s">
        <v>574</v>
      </c>
      <c r="D135" s="112" t="s">
        <v>592</v>
      </c>
      <c r="E135" s="110">
        <v>7</v>
      </c>
      <c r="F135" s="39">
        <v>0.08</v>
      </c>
      <c r="G135" s="39" t="e">
        <f>F135*#REF!</f>
        <v>#REF!</v>
      </c>
      <c r="H135" s="39"/>
      <c r="I135" s="39"/>
      <c r="J135" s="39"/>
      <c r="K135" s="39"/>
      <c r="L135" s="39"/>
      <c r="M135" s="39" t="e">
        <f>I135/4*#REF!</f>
        <v>#REF!</v>
      </c>
      <c r="N135" s="110" t="s">
        <v>580</v>
      </c>
      <c r="O135" s="353">
        <v>179</v>
      </c>
      <c r="P135" s="166"/>
      <c r="Q135" s="166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9"/>
      <c r="HR135" s="9"/>
      <c r="HS135" s="9"/>
      <c r="HT135" s="9"/>
      <c r="HU135" s="9"/>
      <c r="HV135" s="9"/>
      <c r="HW135" s="9"/>
      <c r="HX135" s="9"/>
      <c r="HY135" s="9"/>
      <c r="HZ135" s="9"/>
      <c r="IA135" s="9"/>
      <c r="IB135" s="9"/>
      <c r="IC135" s="9"/>
      <c r="ID135" s="9"/>
      <c r="IE135" s="9"/>
      <c r="IF135" s="9"/>
      <c r="IG135" s="9"/>
      <c r="IH135" s="9"/>
      <c r="II135" s="9"/>
      <c r="IJ135" s="9"/>
      <c r="IK135" s="9"/>
      <c r="IL135" s="9"/>
      <c r="IM135" s="9"/>
      <c r="IN135" s="9"/>
    </row>
    <row r="136" spans="1:248" s="8" customFormat="1" ht="30">
      <c r="A136" s="31" t="s">
        <v>593</v>
      </c>
      <c r="B136" s="32" t="s">
        <v>594</v>
      </c>
      <c r="C136" s="33" t="s">
        <v>574</v>
      </c>
      <c r="D136" s="48" t="s">
        <v>595</v>
      </c>
      <c r="E136" s="33">
        <v>7</v>
      </c>
      <c r="F136" s="35">
        <v>0.25</v>
      </c>
      <c r="G136" s="35" t="e">
        <f>F136*#REF!</f>
        <v>#REF!</v>
      </c>
      <c r="H136" s="35"/>
      <c r="I136" s="35"/>
      <c r="J136" s="35"/>
      <c r="K136" s="35"/>
      <c r="L136" s="35"/>
      <c r="M136" s="35" t="e">
        <f>I136/4*#REF!</f>
        <v>#REF!</v>
      </c>
      <c r="N136" s="110" t="s">
        <v>19</v>
      </c>
      <c r="O136" s="353">
        <v>179</v>
      </c>
      <c r="P136" s="166"/>
      <c r="Q136" s="166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  <c r="HU136" s="9"/>
      <c r="HV136" s="9"/>
      <c r="HW136" s="9"/>
      <c r="HX136" s="9"/>
      <c r="HY136" s="9"/>
      <c r="HZ136" s="9"/>
      <c r="IA136" s="9"/>
      <c r="IB136" s="9"/>
      <c r="IC136" s="9"/>
      <c r="ID136" s="9"/>
      <c r="IE136" s="9"/>
      <c r="IF136" s="9"/>
      <c r="IG136" s="9"/>
      <c r="IH136" s="9"/>
      <c r="II136" s="9"/>
      <c r="IJ136" s="9"/>
      <c r="IK136" s="9"/>
      <c r="IL136" s="9"/>
      <c r="IM136" s="9"/>
      <c r="IN136" s="9"/>
    </row>
    <row r="137" spans="1:248" s="8" customFormat="1" ht="30">
      <c r="A137" s="37" t="s">
        <v>596</v>
      </c>
      <c r="B137" s="38" t="s">
        <v>597</v>
      </c>
      <c r="C137" s="39" t="s">
        <v>574</v>
      </c>
      <c r="D137" s="112" t="s">
        <v>598</v>
      </c>
      <c r="E137" s="39">
        <v>7</v>
      </c>
      <c r="F137" s="39">
        <v>0.25</v>
      </c>
      <c r="G137" s="39" t="e">
        <f>F137*#REF!</f>
        <v>#REF!</v>
      </c>
      <c r="H137" s="39"/>
      <c r="I137" s="39"/>
      <c r="J137" s="39"/>
      <c r="K137" s="39"/>
      <c r="L137" s="39"/>
      <c r="M137" s="39" t="e">
        <f>I137/4*#REF!</f>
        <v>#REF!</v>
      </c>
      <c r="N137" s="39" t="s">
        <v>19</v>
      </c>
      <c r="O137" s="353">
        <v>179</v>
      </c>
      <c r="P137" s="166"/>
      <c r="Q137" s="166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  <c r="HV137" s="9"/>
      <c r="HW137" s="9"/>
      <c r="HX137" s="9"/>
      <c r="HY137" s="9"/>
      <c r="HZ137" s="9"/>
      <c r="IA137" s="9"/>
      <c r="IB137" s="9"/>
      <c r="IC137" s="9"/>
      <c r="ID137" s="9"/>
      <c r="IE137" s="9"/>
      <c r="IF137" s="9"/>
      <c r="IG137" s="9"/>
      <c r="IH137" s="9"/>
      <c r="II137" s="9"/>
      <c r="IJ137" s="9"/>
      <c r="IK137" s="9"/>
      <c r="IL137" s="9"/>
      <c r="IM137" s="9"/>
      <c r="IN137" s="9"/>
    </row>
    <row r="138" spans="1:248" s="8" customFormat="1" ht="30">
      <c r="A138" s="31" t="s">
        <v>599</v>
      </c>
      <c r="B138" s="32" t="s">
        <v>600</v>
      </c>
      <c r="C138" s="33" t="s">
        <v>574</v>
      </c>
      <c r="D138" s="48" t="s">
        <v>601</v>
      </c>
      <c r="E138" s="33">
        <v>7</v>
      </c>
      <c r="F138" s="35"/>
      <c r="G138" s="35" t="e">
        <f>F138*#REF!</f>
        <v>#REF!</v>
      </c>
      <c r="H138" s="35"/>
      <c r="I138" s="35"/>
      <c r="J138" s="35"/>
      <c r="K138" s="35"/>
      <c r="L138" s="35"/>
      <c r="M138" s="35" t="e">
        <f>I138/4*#REF!</f>
        <v>#REF!</v>
      </c>
      <c r="N138" s="39" t="s">
        <v>19</v>
      </c>
      <c r="O138" s="353"/>
      <c r="P138" s="166"/>
      <c r="Q138" s="166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9"/>
      <c r="HY138" s="9"/>
      <c r="HZ138" s="9"/>
      <c r="IA138" s="9"/>
      <c r="IB138" s="9"/>
      <c r="IC138" s="9"/>
      <c r="ID138" s="9"/>
      <c r="IE138" s="9"/>
      <c r="IF138" s="9"/>
      <c r="IG138" s="9"/>
      <c r="IH138" s="9"/>
      <c r="II138" s="9"/>
      <c r="IJ138" s="9"/>
      <c r="IK138" s="9"/>
      <c r="IL138" s="9"/>
      <c r="IM138" s="9"/>
      <c r="IN138" s="9"/>
    </row>
    <row r="139" spans="1:248" s="8" customFormat="1" ht="30">
      <c r="A139" s="113" t="s">
        <v>602</v>
      </c>
      <c r="B139" s="114" t="s">
        <v>603</v>
      </c>
      <c r="C139" s="43" t="s">
        <v>604</v>
      </c>
      <c r="D139" s="115" t="s">
        <v>605</v>
      </c>
      <c r="E139" s="43">
        <v>7</v>
      </c>
      <c r="F139" s="43"/>
      <c r="G139" s="35" t="e">
        <f>F139*#REF!</f>
        <v>#REF!</v>
      </c>
      <c r="H139" s="39"/>
      <c r="I139" s="39"/>
      <c r="J139" s="39"/>
      <c r="K139" s="39"/>
      <c r="L139" s="39"/>
      <c r="M139" s="39" t="e">
        <f>I139/4*#REF!</f>
        <v>#REF!</v>
      </c>
      <c r="N139" s="39" t="s">
        <v>19</v>
      </c>
      <c r="O139" s="353">
        <v>518</v>
      </c>
      <c r="P139" s="166"/>
      <c r="Q139" s="166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9"/>
      <c r="IF139" s="9"/>
      <c r="IG139" s="9"/>
      <c r="IH139" s="9"/>
      <c r="II139" s="9"/>
      <c r="IJ139" s="9"/>
      <c r="IK139" s="9"/>
      <c r="IL139" s="9"/>
      <c r="IM139" s="9"/>
      <c r="IN139" s="9"/>
    </row>
    <row r="140" spans="1:248" s="8" customFormat="1" ht="30">
      <c r="A140" s="31" t="s">
        <v>606</v>
      </c>
      <c r="B140" s="32" t="s">
        <v>607</v>
      </c>
      <c r="C140" s="33" t="s">
        <v>608</v>
      </c>
      <c r="D140" s="34" t="s">
        <v>609</v>
      </c>
      <c r="E140" s="33">
        <v>9</v>
      </c>
      <c r="F140" s="43">
        <v>0.23</v>
      </c>
      <c r="G140" s="39" t="e">
        <f>F140*#REF!</f>
        <v>#REF!</v>
      </c>
      <c r="H140" s="39"/>
      <c r="I140" s="39"/>
      <c r="J140" s="39"/>
      <c r="K140" s="39"/>
      <c r="L140" s="39"/>
      <c r="M140" s="39" t="e">
        <f>I140/4*#REF!</f>
        <v>#REF!</v>
      </c>
      <c r="N140" s="43" t="s">
        <v>580</v>
      </c>
      <c r="O140" s="353">
        <v>179</v>
      </c>
      <c r="P140" s="166"/>
      <c r="Q140" s="166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  <c r="IG140" s="9"/>
      <c r="IH140" s="9"/>
      <c r="II140" s="9"/>
      <c r="IJ140" s="9"/>
      <c r="IK140" s="9"/>
      <c r="IL140" s="9"/>
      <c r="IM140" s="9"/>
      <c r="IN140" s="9"/>
    </row>
    <row r="141" spans="1:248" s="8" customFormat="1" ht="30">
      <c r="A141" s="113" t="s">
        <v>610</v>
      </c>
      <c r="B141" s="114" t="s">
        <v>611</v>
      </c>
      <c r="C141" s="43" t="s">
        <v>170</v>
      </c>
      <c r="D141" s="115" t="s">
        <v>612</v>
      </c>
      <c r="E141" s="43">
        <v>7</v>
      </c>
      <c r="F141" s="35">
        <v>0.51</v>
      </c>
      <c r="G141" s="35" t="e">
        <f>F141*#REF!</f>
        <v>#REF!</v>
      </c>
      <c r="H141" s="35" t="s">
        <v>62</v>
      </c>
      <c r="I141" s="35">
        <v>0.022</v>
      </c>
      <c r="J141" s="35" t="s">
        <v>63</v>
      </c>
      <c r="K141" s="35">
        <v>1.27</v>
      </c>
      <c r="L141" s="35" t="s">
        <v>64</v>
      </c>
      <c r="M141" s="35" t="e">
        <f>I141/4*#REF!</f>
        <v>#REF!</v>
      </c>
      <c r="N141" s="116" t="s">
        <v>102</v>
      </c>
      <c r="O141" s="353">
        <v>208</v>
      </c>
      <c r="P141" s="166"/>
      <c r="Q141" s="166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  <c r="IG141" s="9"/>
      <c r="IH141" s="9"/>
      <c r="II141" s="9"/>
      <c r="IJ141" s="9"/>
      <c r="IK141" s="9"/>
      <c r="IL141" s="9"/>
      <c r="IM141" s="9"/>
      <c r="IN141" s="9"/>
    </row>
    <row r="142" spans="1:248" s="8" customFormat="1" ht="30">
      <c r="A142" s="31" t="s">
        <v>613</v>
      </c>
      <c r="B142" s="32" t="s">
        <v>614</v>
      </c>
      <c r="C142" s="33" t="s">
        <v>615</v>
      </c>
      <c r="D142" s="34" t="s">
        <v>616</v>
      </c>
      <c r="E142" s="33">
        <v>9.5</v>
      </c>
      <c r="F142" s="43">
        <v>0.55</v>
      </c>
      <c r="G142" s="39" t="e">
        <f>F142*#REF!</f>
        <v>#REF!</v>
      </c>
      <c r="H142" s="39" t="s">
        <v>78</v>
      </c>
      <c r="I142" s="39">
        <v>0.026</v>
      </c>
      <c r="J142" s="39" t="s">
        <v>79</v>
      </c>
      <c r="K142" s="39">
        <v>1.39</v>
      </c>
      <c r="L142" s="39" t="s">
        <v>80</v>
      </c>
      <c r="M142" s="39" t="e">
        <f>I142/20*#REF!</f>
        <v>#REF!</v>
      </c>
      <c r="N142" s="39" t="s">
        <v>19</v>
      </c>
      <c r="O142" s="353">
        <v>195</v>
      </c>
      <c r="P142" s="166"/>
      <c r="Q142" s="166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  <c r="IC142" s="9"/>
      <c r="ID142" s="9"/>
      <c r="IE142" s="9"/>
      <c r="IF142" s="9"/>
      <c r="IG142" s="9"/>
      <c r="IH142" s="9"/>
      <c r="II142" s="9"/>
      <c r="IJ142" s="9"/>
      <c r="IK142" s="9"/>
      <c r="IL142" s="9"/>
      <c r="IM142" s="9"/>
      <c r="IN142" s="9"/>
    </row>
    <row r="143" spans="1:248" s="8" customFormat="1" ht="30">
      <c r="A143" s="113" t="s">
        <v>617</v>
      </c>
      <c r="B143" s="114" t="s">
        <v>618</v>
      </c>
      <c r="C143" s="43" t="s">
        <v>619</v>
      </c>
      <c r="D143" s="115" t="s">
        <v>620</v>
      </c>
      <c r="E143" s="43">
        <v>7</v>
      </c>
      <c r="F143" s="35">
        <v>0.5</v>
      </c>
      <c r="G143" s="35" t="e">
        <f>F143*#REF!</f>
        <v>#REF!</v>
      </c>
      <c r="H143" s="35" t="s">
        <v>78</v>
      </c>
      <c r="I143" s="35">
        <v>0.026</v>
      </c>
      <c r="J143" s="35" t="s">
        <v>79</v>
      </c>
      <c r="K143" s="35">
        <v>1.39</v>
      </c>
      <c r="L143" s="35" t="s">
        <v>80</v>
      </c>
      <c r="M143" s="35" t="e">
        <f>I143/20*#REF!</f>
        <v>#REF!</v>
      </c>
      <c r="N143" s="39" t="s">
        <v>19</v>
      </c>
      <c r="O143" s="353">
        <v>424</v>
      </c>
      <c r="P143" s="166"/>
      <c r="Q143" s="166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  <c r="HJ143" s="9"/>
      <c r="HK143" s="9"/>
      <c r="HL143" s="9"/>
      <c r="HM143" s="9"/>
      <c r="HN143" s="9"/>
      <c r="HO143" s="9"/>
      <c r="HP143" s="9"/>
      <c r="HQ143" s="9"/>
      <c r="HR143" s="9"/>
      <c r="HS143" s="9"/>
      <c r="HT143" s="9"/>
      <c r="HU143" s="9"/>
      <c r="HV143" s="9"/>
      <c r="HW143" s="9"/>
      <c r="HX143" s="9"/>
      <c r="HY143" s="9"/>
      <c r="HZ143" s="9"/>
      <c r="IA143" s="9"/>
      <c r="IB143" s="9"/>
      <c r="IC143" s="9"/>
      <c r="ID143" s="9"/>
      <c r="IE143" s="9"/>
      <c r="IF143" s="9"/>
      <c r="IG143" s="9"/>
      <c r="IH143" s="9"/>
      <c r="II143" s="9"/>
      <c r="IJ143" s="9"/>
      <c r="IK143" s="9"/>
      <c r="IL143" s="9"/>
      <c r="IM143" s="9"/>
      <c r="IN143" s="9"/>
    </row>
    <row r="144" spans="1:248" s="8" customFormat="1" ht="20.25">
      <c r="A144" s="14"/>
      <c r="B144" s="15"/>
      <c r="C144" s="16"/>
      <c r="D144" s="13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354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9"/>
      <c r="GD144" s="9"/>
      <c r="GE144" s="9"/>
      <c r="GF144" s="9"/>
      <c r="GG144" s="9"/>
      <c r="GH144" s="9"/>
      <c r="GI144" s="9"/>
      <c r="GJ144" s="9"/>
      <c r="GK144" s="9"/>
      <c r="GL144" s="9"/>
      <c r="GM144" s="9"/>
      <c r="GN144" s="9"/>
      <c r="GO144" s="9"/>
      <c r="GP144" s="9"/>
      <c r="GQ144" s="9"/>
      <c r="GR144" s="9"/>
      <c r="GS144" s="9"/>
      <c r="GT144" s="9"/>
      <c r="GU144" s="9"/>
      <c r="GV144" s="9"/>
      <c r="GW144" s="9"/>
      <c r="GX144" s="9"/>
      <c r="GY144" s="9"/>
      <c r="GZ144" s="9"/>
      <c r="HA144" s="9"/>
      <c r="HB144" s="9"/>
      <c r="HC144" s="9"/>
      <c r="HD144" s="9"/>
      <c r="HE144" s="9"/>
      <c r="HF144" s="9"/>
      <c r="HG144" s="9"/>
      <c r="HH144" s="9"/>
      <c r="HI144" s="9"/>
      <c r="HJ144" s="9"/>
      <c r="HK144" s="9"/>
      <c r="HL144" s="9"/>
      <c r="HM144" s="9"/>
      <c r="HN144" s="9"/>
      <c r="HO144" s="9"/>
      <c r="HP144" s="9"/>
      <c r="HQ144" s="9"/>
      <c r="HR144" s="9"/>
      <c r="HS144" s="9"/>
      <c r="HT144" s="9"/>
      <c r="HU144" s="9"/>
      <c r="HV144" s="9"/>
      <c r="HW144" s="9"/>
      <c r="HX144" s="9"/>
      <c r="HY144" s="9"/>
      <c r="HZ144" s="9"/>
      <c r="IA144" s="9"/>
      <c r="IB144" s="9"/>
      <c r="IC144" s="9"/>
      <c r="ID144" s="9"/>
      <c r="IE144" s="9"/>
      <c r="IF144" s="9"/>
      <c r="IG144" s="9"/>
      <c r="IH144" s="9"/>
      <c r="II144" s="9"/>
      <c r="IJ144" s="9"/>
      <c r="IK144" s="9"/>
      <c r="IL144" s="9"/>
      <c r="IM144" s="9"/>
      <c r="IN144" s="9"/>
    </row>
    <row r="145" spans="1:248" s="8" customFormat="1" ht="20.25">
      <c r="A145" s="14"/>
      <c r="B145" s="15"/>
      <c r="C145" s="16"/>
      <c r="D145" s="13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354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9"/>
      <c r="GE145" s="9"/>
      <c r="GF145" s="9"/>
      <c r="GG145" s="9"/>
      <c r="GH145" s="9"/>
      <c r="GI145" s="9"/>
      <c r="GJ145" s="9"/>
      <c r="GK145" s="9"/>
      <c r="GL145" s="9"/>
      <c r="GM145" s="9"/>
      <c r="GN145" s="9"/>
      <c r="GO145" s="9"/>
      <c r="GP145" s="9"/>
      <c r="GQ145" s="9"/>
      <c r="GR145" s="9"/>
      <c r="GS145" s="9"/>
      <c r="GT145" s="9"/>
      <c r="GU145" s="9"/>
      <c r="GV145" s="9"/>
      <c r="GW145" s="9"/>
      <c r="GX145" s="9"/>
      <c r="GY145" s="9"/>
      <c r="GZ145" s="9"/>
      <c r="HA145" s="9"/>
      <c r="HB145" s="9"/>
      <c r="HC145" s="9"/>
      <c r="HD145" s="9"/>
      <c r="HE145" s="9"/>
      <c r="HF145" s="9"/>
      <c r="HG145" s="9"/>
      <c r="HH145" s="9"/>
      <c r="HI145" s="9"/>
      <c r="HJ145" s="9"/>
      <c r="HK145" s="9"/>
      <c r="HL145" s="9"/>
      <c r="HM145" s="9"/>
      <c r="HN145" s="9"/>
      <c r="HO145" s="9"/>
      <c r="HP145" s="9"/>
      <c r="HQ145" s="9"/>
      <c r="HR145" s="9"/>
      <c r="HS145" s="9"/>
      <c r="HT145" s="9"/>
      <c r="HU145" s="9"/>
      <c r="HV145" s="9"/>
      <c r="HW145" s="9"/>
      <c r="HX145" s="9"/>
      <c r="HY145" s="9"/>
      <c r="HZ145" s="9"/>
      <c r="IA145" s="9"/>
      <c r="IB145" s="9"/>
      <c r="IC145" s="9"/>
      <c r="ID145" s="9"/>
      <c r="IE145" s="9"/>
      <c r="IF145" s="9"/>
      <c r="IG145" s="9"/>
      <c r="IH145" s="9"/>
      <c r="II145" s="9"/>
      <c r="IJ145" s="9"/>
      <c r="IK145" s="9"/>
      <c r="IL145" s="9"/>
      <c r="IM145" s="9"/>
      <c r="IN145" s="9"/>
    </row>
    <row r="146" spans="1:248" s="8" customFormat="1" ht="20.25">
      <c r="A146" s="14"/>
      <c r="B146" s="15"/>
      <c r="C146" s="16"/>
      <c r="D146" s="13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354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9"/>
      <c r="GC146" s="9"/>
      <c r="GD146" s="9"/>
      <c r="GE146" s="9"/>
      <c r="GF146" s="9"/>
      <c r="GG146" s="9"/>
      <c r="GH146" s="9"/>
      <c r="GI146" s="9"/>
      <c r="GJ146" s="9"/>
      <c r="GK146" s="9"/>
      <c r="GL146" s="9"/>
      <c r="GM146" s="9"/>
      <c r="GN146" s="9"/>
      <c r="GO146" s="9"/>
      <c r="GP146" s="9"/>
      <c r="GQ146" s="9"/>
      <c r="GR146" s="9"/>
      <c r="GS146" s="9"/>
      <c r="GT146" s="9"/>
      <c r="GU146" s="9"/>
      <c r="GV146" s="9"/>
      <c r="GW146" s="9"/>
      <c r="GX146" s="9"/>
      <c r="GY146" s="9"/>
      <c r="GZ146" s="9"/>
      <c r="HA146" s="9"/>
      <c r="HB146" s="9"/>
      <c r="HC146" s="9"/>
      <c r="HD146" s="9"/>
      <c r="HE146" s="9"/>
      <c r="HF146" s="9"/>
      <c r="HG146" s="9"/>
      <c r="HH146" s="9"/>
      <c r="HI146" s="9"/>
      <c r="HJ146" s="9"/>
      <c r="HK146" s="9"/>
      <c r="HL146" s="9"/>
      <c r="HM146" s="9"/>
      <c r="HN146" s="9"/>
      <c r="HO146" s="9"/>
      <c r="HP146" s="9"/>
      <c r="HQ146" s="9"/>
      <c r="HR146" s="9"/>
      <c r="HS146" s="9"/>
      <c r="HT146" s="9"/>
      <c r="HU146" s="9"/>
      <c r="HV146" s="9"/>
      <c r="HW146" s="9"/>
      <c r="HX146" s="9"/>
      <c r="HY146" s="9"/>
      <c r="HZ146" s="9"/>
      <c r="IA146" s="9"/>
      <c r="IB146" s="9"/>
      <c r="IC146" s="9"/>
      <c r="ID146" s="9"/>
      <c r="IE146" s="9"/>
      <c r="IF146" s="9"/>
      <c r="IG146" s="9"/>
      <c r="IH146" s="9"/>
      <c r="II146" s="9"/>
      <c r="IJ146" s="9"/>
      <c r="IK146" s="9"/>
      <c r="IL146" s="9"/>
      <c r="IM146" s="9"/>
      <c r="IN146" s="9"/>
    </row>
    <row r="147" spans="1:248" s="8" customFormat="1" ht="20.25">
      <c r="A147" s="14"/>
      <c r="B147" s="15"/>
      <c r="C147" s="16"/>
      <c r="D147" s="13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354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9"/>
      <c r="GC147" s="9"/>
      <c r="GD147" s="9"/>
      <c r="GE147" s="9"/>
      <c r="GF147" s="9"/>
      <c r="GG147" s="9"/>
      <c r="GH147" s="9"/>
      <c r="GI147" s="9"/>
      <c r="GJ147" s="9"/>
      <c r="GK147" s="9"/>
      <c r="GL147" s="9"/>
      <c r="GM147" s="9"/>
      <c r="GN147" s="9"/>
      <c r="GO147" s="9"/>
      <c r="GP147" s="9"/>
      <c r="GQ147" s="9"/>
      <c r="GR147" s="9"/>
      <c r="GS147" s="9"/>
      <c r="GT147" s="9"/>
      <c r="GU147" s="9"/>
      <c r="GV147" s="9"/>
      <c r="GW147" s="9"/>
      <c r="GX147" s="9"/>
      <c r="GY147" s="9"/>
      <c r="GZ147" s="9"/>
      <c r="HA147" s="9"/>
      <c r="HB147" s="9"/>
      <c r="HC147" s="9"/>
      <c r="HD147" s="9"/>
      <c r="HE147" s="9"/>
      <c r="HF147" s="9"/>
      <c r="HG147" s="9"/>
      <c r="HH147" s="9"/>
      <c r="HI147" s="9"/>
      <c r="HJ147" s="9"/>
      <c r="HK147" s="9"/>
      <c r="HL147" s="9"/>
      <c r="HM147" s="9"/>
      <c r="HN147" s="9"/>
      <c r="HO147" s="9"/>
      <c r="HP147" s="9"/>
      <c r="HQ147" s="9"/>
      <c r="HR147" s="9"/>
      <c r="HS147" s="9"/>
      <c r="HT147" s="9"/>
      <c r="HU147" s="9"/>
      <c r="HV147" s="9"/>
      <c r="HW147" s="9"/>
      <c r="HX147" s="9"/>
      <c r="HY147" s="9"/>
      <c r="HZ147" s="9"/>
      <c r="IA147" s="9"/>
      <c r="IB147" s="9"/>
      <c r="IC147" s="9"/>
      <c r="ID147" s="9"/>
      <c r="IE147" s="9"/>
      <c r="IF147" s="9"/>
      <c r="IG147" s="9"/>
      <c r="IH147" s="9"/>
      <c r="II147" s="9"/>
      <c r="IJ147" s="9"/>
      <c r="IK147" s="9"/>
      <c r="IL147" s="9"/>
      <c r="IM147" s="9"/>
      <c r="IN147" s="9"/>
    </row>
    <row r="148" spans="1:248" s="8" customFormat="1" ht="20.25">
      <c r="A148" s="14"/>
      <c r="B148" s="15"/>
      <c r="C148" s="16"/>
      <c r="D148" s="13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354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9"/>
      <c r="GA148" s="9"/>
      <c r="GB148" s="9"/>
      <c r="GC148" s="9"/>
      <c r="GD148" s="9"/>
      <c r="GE148" s="9"/>
      <c r="GF148" s="9"/>
      <c r="GG148" s="9"/>
      <c r="GH148" s="9"/>
      <c r="GI148" s="9"/>
      <c r="GJ148" s="9"/>
      <c r="GK148" s="9"/>
      <c r="GL148" s="9"/>
      <c r="GM148" s="9"/>
      <c r="GN148" s="9"/>
      <c r="GO148" s="9"/>
      <c r="GP148" s="9"/>
      <c r="GQ148" s="9"/>
      <c r="GR148" s="9"/>
      <c r="GS148" s="9"/>
      <c r="GT148" s="9"/>
      <c r="GU148" s="9"/>
      <c r="GV148" s="9"/>
      <c r="GW148" s="9"/>
      <c r="GX148" s="9"/>
      <c r="GY148" s="9"/>
      <c r="GZ148" s="9"/>
      <c r="HA148" s="9"/>
      <c r="HB148" s="9"/>
      <c r="HC148" s="9"/>
      <c r="HD148" s="9"/>
      <c r="HE148" s="9"/>
      <c r="HF148" s="9"/>
      <c r="HG148" s="9"/>
      <c r="HH148" s="9"/>
      <c r="HI148" s="9"/>
      <c r="HJ148" s="9"/>
      <c r="HK148" s="9"/>
      <c r="HL148" s="9"/>
      <c r="HM148" s="9"/>
      <c r="HN148" s="9"/>
      <c r="HO148" s="9"/>
      <c r="HP148" s="9"/>
      <c r="HQ148" s="9"/>
      <c r="HR148" s="9"/>
      <c r="HS148" s="9"/>
      <c r="HT148" s="9"/>
      <c r="HU148" s="9"/>
      <c r="HV148" s="9"/>
      <c r="HW148" s="9"/>
      <c r="HX148" s="9"/>
      <c r="HY148" s="9"/>
      <c r="HZ148" s="9"/>
      <c r="IA148" s="9"/>
      <c r="IB148" s="9"/>
      <c r="IC148" s="9"/>
      <c r="ID148" s="9"/>
      <c r="IE148" s="9"/>
      <c r="IF148" s="9"/>
      <c r="IG148" s="9"/>
      <c r="IH148" s="9"/>
      <c r="II148" s="9"/>
      <c r="IJ148" s="9"/>
      <c r="IK148" s="9"/>
      <c r="IL148" s="9"/>
      <c r="IM148" s="9"/>
      <c r="IN148" s="9"/>
    </row>
    <row r="149" spans="1:248" s="8" customFormat="1" ht="20.25">
      <c r="A149" s="14"/>
      <c r="B149" s="15"/>
      <c r="C149" s="16"/>
      <c r="D149" s="13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354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9"/>
      <c r="GA149" s="9"/>
      <c r="GB149" s="9"/>
      <c r="GC149" s="9"/>
      <c r="GD149" s="9"/>
      <c r="GE149" s="9"/>
      <c r="GF149" s="9"/>
      <c r="GG149" s="9"/>
      <c r="GH149" s="9"/>
      <c r="GI149" s="9"/>
      <c r="GJ149" s="9"/>
      <c r="GK149" s="9"/>
      <c r="GL149" s="9"/>
      <c r="GM149" s="9"/>
      <c r="GN149" s="9"/>
      <c r="GO149" s="9"/>
      <c r="GP149" s="9"/>
      <c r="GQ149" s="9"/>
      <c r="GR149" s="9"/>
      <c r="GS149" s="9"/>
      <c r="GT149" s="9"/>
      <c r="GU149" s="9"/>
      <c r="GV149" s="9"/>
      <c r="GW149" s="9"/>
      <c r="GX149" s="9"/>
      <c r="GY149" s="9"/>
      <c r="GZ149" s="9"/>
      <c r="HA149" s="9"/>
      <c r="HB149" s="9"/>
      <c r="HC149" s="9"/>
      <c r="HD149" s="9"/>
      <c r="HE149" s="9"/>
      <c r="HF149" s="9"/>
      <c r="HG149" s="9"/>
      <c r="HH149" s="9"/>
      <c r="HI149" s="9"/>
      <c r="HJ149" s="9"/>
      <c r="HK149" s="9"/>
      <c r="HL149" s="9"/>
      <c r="HM149" s="9"/>
      <c r="HN149" s="9"/>
      <c r="HO149" s="9"/>
      <c r="HP149" s="9"/>
      <c r="HQ149" s="9"/>
      <c r="HR149" s="9"/>
      <c r="HS149" s="9"/>
      <c r="HT149" s="9"/>
      <c r="HU149" s="9"/>
      <c r="HV149" s="9"/>
      <c r="HW149" s="9"/>
      <c r="HX149" s="9"/>
      <c r="HY149" s="9"/>
      <c r="HZ149" s="9"/>
      <c r="IA149" s="9"/>
      <c r="IB149" s="9"/>
      <c r="IC149" s="9"/>
      <c r="ID149" s="9"/>
      <c r="IE149" s="9"/>
      <c r="IF149" s="9"/>
      <c r="IG149" s="9"/>
      <c r="IH149" s="9"/>
      <c r="II149" s="9"/>
      <c r="IJ149" s="9"/>
      <c r="IK149" s="9"/>
      <c r="IL149" s="9"/>
      <c r="IM149" s="9"/>
      <c r="IN149" s="9"/>
    </row>
    <row r="150" spans="1:248" s="8" customFormat="1" ht="20.25">
      <c r="A150" s="14"/>
      <c r="B150" s="15"/>
      <c r="C150" s="16"/>
      <c r="D150" s="13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354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9"/>
      <c r="GE150" s="9"/>
      <c r="GF150" s="9"/>
      <c r="GG150" s="9"/>
      <c r="GH150" s="9"/>
      <c r="GI150" s="9"/>
      <c r="GJ150" s="9"/>
      <c r="GK150" s="9"/>
      <c r="GL150" s="9"/>
      <c r="GM150" s="9"/>
      <c r="GN150" s="9"/>
      <c r="GO150" s="9"/>
      <c r="GP150" s="9"/>
      <c r="GQ150" s="9"/>
      <c r="GR150" s="9"/>
      <c r="GS150" s="9"/>
      <c r="GT150" s="9"/>
      <c r="GU150" s="9"/>
      <c r="GV150" s="9"/>
      <c r="GW150" s="9"/>
      <c r="GX150" s="9"/>
      <c r="GY150" s="9"/>
      <c r="GZ150" s="9"/>
      <c r="HA150" s="9"/>
      <c r="HB150" s="9"/>
      <c r="HC150" s="9"/>
      <c r="HD150" s="9"/>
      <c r="HE150" s="9"/>
      <c r="HF150" s="9"/>
      <c r="HG150" s="9"/>
      <c r="HH150" s="9"/>
      <c r="HI150" s="9"/>
      <c r="HJ150" s="9"/>
      <c r="HK150" s="9"/>
      <c r="HL150" s="9"/>
      <c r="HM150" s="9"/>
      <c r="HN150" s="9"/>
      <c r="HO150" s="9"/>
      <c r="HP150" s="9"/>
      <c r="HQ150" s="9"/>
      <c r="HR150" s="9"/>
      <c r="HS150" s="9"/>
      <c r="HT150" s="9"/>
      <c r="HU150" s="9"/>
      <c r="HV150" s="9"/>
      <c r="HW150" s="9"/>
      <c r="HX150" s="9"/>
      <c r="HY150" s="9"/>
      <c r="HZ150" s="9"/>
      <c r="IA150" s="9"/>
      <c r="IB150" s="9"/>
      <c r="IC150" s="9"/>
      <c r="ID150" s="9"/>
      <c r="IE150" s="9"/>
      <c r="IF150" s="9"/>
      <c r="IG150" s="9"/>
      <c r="IH150" s="9"/>
      <c r="II150" s="9"/>
      <c r="IJ150" s="9"/>
      <c r="IK150" s="9"/>
      <c r="IL150" s="9"/>
      <c r="IM150" s="9"/>
      <c r="IN150" s="9"/>
    </row>
    <row r="151" spans="1:248" s="8" customFormat="1" ht="20.25">
      <c r="A151" s="14"/>
      <c r="B151" s="15"/>
      <c r="C151" s="16"/>
      <c r="D151" s="13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354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9"/>
      <c r="GC151" s="9"/>
      <c r="GD151" s="9"/>
      <c r="GE151" s="9"/>
      <c r="GF151" s="9"/>
      <c r="GG151" s="9"/>
      <c r="GH151" s="9"/>
      <c r="GI151" s="9"/>
      <c r="GJ151" s="9"/>
      <c r="GK151" s="9"/>
      <c r="GL151" s="9"/>
      <c r="GM151" s="9"/>
      <c r="GN151" s="9"/>
      <c r="GO151" s="9"/>
      <c r="GP151" s="9"/>
      <c r="GQ151" s="9"/>
      <c r="GR151" s="9"/>
      <c r="GS151" s="9"/>
      <c r="GT151" s="9"/>
      <c r="GU151" s="9"/>
      <c r="GV151" s="9"/>
      <c r="GW151" s="9"/>
      <c r="GX151" s="9"/>
      <c r="GY151" s="9"/>
      <c r="GZ151" s="9"/>
      <c r="HA151" s="9"/>
      <c r="HB151" s="9"/>
      <c r="HC151" s="9"/>
      <c r="HD151" s="9"/>
      <c r="HE151" s="9"/>
      <c r="HF151" s="9"/>
      <c r="HG151" s="9"/>
      <c r="HH151" s="9"/>
      <c r="HI151" s="9"/>
      <c r="HJ151" s="9"/>
      <c r="HK151" s="9"/>
      <c r="HL151" s="9"/>
      <c r="HM151" s="9"/>
      <c r="HN151" s="9"/>
      <c r="HO151" s="9"/>
      <c r="HP151" s="9"/>
      <c r="HQ151" s="9"/>
      <c r="HR151" s="9"/>
      <c r="HS151" s="9"/>
      <c r="HT151" s="9"/>
      <c r="HU151" s="9"/>
      <c r="HV151" s="9"/>
      <c r="HW151" s="9"/>
      <c r="HX151" s="9"/>
      <c r="HY151" s="9"/>
      <c r="HZ151" s="9"/>
      <c r="IA151" s="9"/>
      <c r="IB151" s="9"/>
      <c r="IC151" s="9"/>
      <c r="ID151" s="9"/>
      <c r="IE151" s="9"/>
      <c r="IF151" s="9"/>
      <c r="IG151" s="9"/>
      <c r="IH151" s="9"/>
      <c r="II151" s="9"/>
      <c r="IJ151" s="9"/>
      <c r="IK151" s="9"/>
      <c r="IL151" s="9"/>
      <c r="IM151" s="9"/>
      <c r="IN151" s="9"/>
    </row>
    <row r="152" spans="1:248" s="8" customFormat="1" ht="20.25">
      <c r="A152" s="14"/>
      <c r="B152" s="15"/>
      <c r="C152" s="16"/>
      <c r="D152" s="13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354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9"/>
      <c r="GB152" s="9"/>
      <c r="GC152" s="9"/>
      <c r="GD152" s="9"/>
      <c r="GE152" s="9"/>
      <c r="GF152" s="9"/>
      <c r="GG152" s="9"/>
      <c r="GH152" s="9"/>
      <c r="GI152" s="9"/>
      <c r="GJ152" s="9"/>
      <c r="GK152" s="9"/>
      <c r="GL152" s="9"/>
      <c r="GM152" s="9"/>
      <c r="GN152" s="9"/>
      <c r="GO152" s="9"/>
      <c r="GP152" s="9"/>
      <c r="GQ152" s="9"/>
      <c r="GR152" s="9"/>
      <c r="GS152" s="9"/>
      <c r="GT152" s="9"/>
      <c r="GU152" s="9"/>
      <c r="GV152" s="9"/>
      <c r="GW152" s="9"/>
      <c r="GX152" s="9"/>
      <c r="GY152" s="9"/>
      <c r="GZ152" s="9"/>
      <c r="HA152" s="9"/>
      <c r="HB152" s="9"/>
      <c r="HC152" s="9"/>
      <c r="HD152" s="9"/>
      <c r="HE152" s="9"/>
      <c r="HF152" s="9"/>
      <c r="HG152" s="9"/>
      <c r="HH152" s="9"/>
      <c r="HI152" s="9"/>
      <c r="HJ152" s="9"/>
      <c r="HK152" s="9"/>
      <c r="HL152" s="9"/>
      <c r="HM152" s="9"/>
      <c r="HN152" s="9"/>
      <c r="HO152" s="9"/>
      <c r="HP152" s="9"/>
      <c r="HQ152" s="9"/>
      <c r="HR152" s="9"/>
      <c r="HS152" s="9"/>
      <c r="HT152" s="9"/>
      <c r="HU152" s="9"/>
      <c r="HV152" s="9"/>
      <c r="HW152" s="9"/>
      <c r="HX152" s="9"/>
      <c r="HY152" s="9"/>
      <c r="HZ152" s="9"/>
      <c r="IA152" s="9"/>
      <c r="IB152" s="9"/>
      <c r="IC152" s="9"/>
      <c r="ID152" s="9"/>
      <c r="IE152" s="9"/>
      <c r="IF152" s="9"/>
      <c r="IG152" s="9"/>
      <c r="IH152" s="9"/>
      <c r="II152" s="9"/>
      <c r="IJ152" s="9"/>
      <c r="IK152" s="9"/>
      <c r="IL152" s="9"/>
      <c r="IM152" s="9"/>
      <c r="IN152" s="9"/>
    </row>
    <row r="153" spans="1:248" s="8" customFormat="1" ht="20.25">
      <c r="A153" s="14"/>
      <c r="B153" s="15"/>
      <c r="C153" s="16"/>
      <c r="D153" s="13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354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9"/>
      <c r="GB153" s="9"/>
      <c r="GC153" s="9"/>
      <c r="GD153" s="9"/>
      <c r="GE153" s="9"/>
      <c r="GF153" s="9"/>
      <c r="GG153" s="9"/>
      <c r="GH153" s="9"/>
      <c r="GI153" s="9"/>
      <c r="GJ153" s="9"/>
      <c r="GK153" s="9"/>
      <c r="GL153" s="9"/>
      <c r="GM153" s="9"/>
      <c r="GN153" s="9"/>
      <c r="GO153" s="9"/>
      <c r="GP153" s="9"/>
      <c r="GQ153" s="9"/>
      <c r="GR153" s="9"/>
      <c r="GS153" s="9"/>
      <c r="GT153" s="9"/>
      <c r="GU153" s="9"/>
      <c r="GV153" s="9"/>
      <c r="GW153" s="9"/>
      <c r="GX153" s="9"/>
      <c r="GY153" s="9"/>
      <c r="GZ153" s="9"/>
      <c r="HA153" s="9"/>
      <c r="HB153" s="9"/>
      <c r="HC153" s="9"/>
      <c r="HD153" s="9"/>
      <c r="HE153" s="9"/>
      <c r="HF153" s="9"/>
      <c r="HG153" s="9"/>
      <c r="HH153" s="9"/>
      <c r="HI153" s="9"/>
      <c r="HJ153" s="9"/>
      <c r="HK153" s="9"/>
      <c r="HL153" s="9"/>
      <c r="HM153" s="9"/>
      <c r="HN153" s="9"/>
      <c r="HO153" s="9"/>
      <c r="HP153" s="9"/>
      <c r="HQ153" s="9"/>
      <c r="HR153" s="9"/>
      <c r="HS153" s="9"/>
      <c r="HT153" s="9"/>
      <c r="HU153" s="9"/>
      <c r="HV153" s="9"/>
      <c r="HW153" s="9"/>
      <c r="HX153" s="9"/>
      <c r="HY153" s="9"/>
      <c r="HZ153" s="9"/>
      <c r="IA153" s="9"/>
      <c r="IB153" s="9"/>
      <c r="IC153" s="9"/>
      <c r="ID153" s="9"/>
      <c r="IE153" s="9"/>
      <c r="IF153" s="9"/>
      <c r="IG153" s="9"/>
      <c r="IH153" s="9"/>
      <c r="II153" s="9"/>
      <c r="IJ153" s="9"/>
      <c r="IK153" s="9"/>
      <c r="IL153" s="9"/>
      <c r="IM153" s="9"/>
      <c r="IN153" s="9"/>
    </row>
  </sheetData>
  <sheetProtection/>
  <mergeCells count="18">
    <mergeCell ref="A127:O127"/>
    <mergeCell ref="A6:O6"/>
    <mergeCell ref="A13:O13"/>
    <mergeCell ref="A16:O16"/>
    <mergeCell ref="A19:O19"/>
    <mergeCell ref="A24:O24"/>
    <mergeCell ref="A93:O93"/>
    <mergeCell ref="A101:O101"/>
    <mergeCell ref="A106:O106"/>
    <mergeCell ref="A109:O109"/>
    <mergeCell ref="A71:O71"/>
    <mergeCell ref="A38:O38"/>
    <mergeCell ref="D67:D68"/>
    <mergeCell ref="A43:O43"/>
    <mergeCell ref="A2:O2"/>
    <mergeCell ref="A114:O114"/>
    <mergeCell ref="A47:O47"/>
    <mergeCell ref="A55:O55"/>
  </mergeCells>
  <printOptions/>
  <pageMargins left="0.25" right="0.25" top="0.17" bottom="0.25" header="0.17" footer="0.16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Graf</cp:lastModifiedBy>
  <cp:lastPrinted>2013-01-17T09:16:31Z</cp:lastPrinted>
  <dcterms:created xsi:type="dcterms:W3CDTF">1996-10-08T23:32:33Z</dcterms:created>
  <dcterms:modified xsi:type="dcterms:W3CDTF">2014-05-22T09:49:25Z</dcterms:modified>
  <cp:category/>
  <cp:version/>
  <cp:contentType/>
  <cp:contentStatus/>
</cp:coreProperties>
</file>