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'Лист1'!$A$1:$J$43</definedName>
  </definedNames>
  <calcPr fullCalcOnLoad="1"/>
</workbook>
</file>

<file path=xl/sharedStrings.xml><?xml version="1.0" encoding="utf-8"?>
<sst xmlns="http://schemas.openxmlformats.org/spreadsheetml/2006/main" count="143" uniqueCount="87">
  <si>
    <t>Название</t>
  </si>
  <si>
    <t>Цвет</t>
  </si>
  <si>
    <t>Цена</t>
  </si>
  <si>
    <t>Ник</t>
  </si>
  <si>
    <t>Размер</t>
  </si>
  <si>
    <t>Кол-во</t>
  </si>
  <si>
    <t>Сумма</t>
  </si>
  <si>
    <t>Блуза Верона</t>
  </si>
  <si>
    <t>черная с зеленым</t>
  </si>
  <si>
    <t>Gaala</t>
  </si>
  <si>
    <t xml:space="preserve">Брюки Академик </t>
  </si>
  <si>
    <t>chng52</t>
  </si>
  <si>
    <t xml:space="preserve">черные </t>
  </si>
  <si>
    <t>Жилет Шакира</t>
  </si>
  <si>
    <t>черный с белым</t>
  </si>
  <si>
    <t>Сарафан Варна</t>
  </si>
  <si>
    <t>anuta_s</t>
  </si>
  <si>
    <t xml:space="preserve">черный </t>
  </si>
  <si>
    <t>Блуза Венеция</t>
  </si>
  <si>
    <t>Anisa1</t>
  </si>
  <si>
    <t>чернао-белая полоска</t>
  </si>
  <si>
    <t xml:space="preserve"> Юбка прямая</t>
  </si>
  <si>
    <t>черная</t>
  </si>
  <si>
    <t>Ларушка</t>
  </si>
  <si>
    <t xml:space="preserve">Сарафан Дарина </t>
  </si>
  <si>
    <t>Ирриша</t>
  </si>
  <si>
    <t>Жилет Учитель</t>
  </si>
  <si>
    <t>tatusic</t>
  </si>
  <si>
    <t xml:space="preserve">Жилет Шнуровка </t>
  </si>
  <si>
    <t>Lyolya-77</t>
  </si>
  <si>
    <t xml:space="preserve">Блуза Регата </t>
  </si>
  <si>
    <t>ОлИчка</t>
  </si>
  <si>
    <t>черно-белая</t>
  </si>
  <si>
    <t>Платье Кант</t>
  </si>
  <si>
    <t>жаник</t>
  </si>
  <si>
    <t>черное</t>
  </si>
  <si>
    <t xml:space="preserve">Брюки Каприз </t>
  </si>
  <si>
    <t>Блуза Кант</t>
  </si>
  <si>
    <t>Лелька7</t>
  </si>
  <si>
    <t>Маруша</t>
  </si>
  <si>
    <t>lyzuev</t>
  </si>
  <si>
    <t>Брюки Змея</t>
  </si>
  <si>
    <t>Блуза женская 017/П</t>
  </si>
  <si>
    <t>черный или фиолет</t>
  </si>
  <si>
    <t>ROSETTE</t>
  </si>
  <si>
    <t>только не черный цвет</t>
  </si>
  <si>
    <t>markovka</t>
  </si>
  <si>
    <t>только не черный</t>
  </si>
  <si>
    <t>цвет желты</t>
  </si>
  <si>
    <t>сиреневый</t>
  </si>
  <si>
    <t>цвет любой,кроме красного и розового.</t>
  </si>
  <si>
    <t xml:space="preserve">Блуза Ирида </t>
  </si>
  <si>
    <t>черная с коричневым</t>
  </si>
  <si>
    <t>Блуза Анжелика</t>
  </si>
  <si>
    <t>Кисёнка</t>
  </si>
  <si>
    <t>фиолетовый</t>
  </si>
  <si>
    <t>cowa.irina2010</t>
  </si>
  <si>
    <t>Лосины</t>
  </si>
  <si>
    <t>черный</t>
  </si>
  <si>
    <t>Брюки Академик</t>
  </si>
  <si>
    <t>Водолазка женская (арт.014) сетка</t>
  </si>
  <si>
    <t>Юбка Короткая</t>
  </si>
  <si>
    <t>Пончо Гранд</t>
  </si>
  <si>
    <t>желательно жёлтый,красный,сиреневый</t>
  </si>
  <si>
    <t>Olgish</t>
  </si>
  <si>
    <t>серый</t>
  </si>
  <si>
    <t>Жакет Эва</t>
  </si>
  <si>
    <t>голубой</t>
  </si>
  <si>
    <t>Сарафан Кольца</t>
  </si>
  <si>
    <t>Брюки Клеш</t>
  </si>
  <si>
    <t>Злуша</t>
  </si>
  <si>
    <t>Итого</t>
  </si>
  <si>
    <t>Водолазка женская (арт.017)</t>
  </si>
  <si>
    <t>Блуза Клетка</t>
  </si>
  <si>
    <t>Блуза Летучая мышь</t>
  </si>
  <si>
    <t xml:space="preserve">Двойка Джерси </t>
  </si>
  <si>
    <t>коментарии</t>
  </si>
  <si>
    <t>К оплате</t>
  </si>
  <si>
    <t>будет черная</t>
  </si>
  <si>
    <t>будет горчичный</t>
  </si>
  <si>
    <t>будет баклажан</t>
  </si>
  <si>
    <t>есть черный и красный нужно выбрать до 9-00 четверга</t>
  </si>
  <si>
    <t>есть золотая и фисташковая нужно выбрать до 9-00 четверга</t>
  </si>
  <si>
    <t>Оплачено</t>
  </si>
  <si>
    <t>Долг</t>
  </si>
  <si>
    <t>Блуза Бриз</t>
  </si>
  <si>
    <t>Ольга 1976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</si>
</sst>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1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tabSelected="1" workbookViewId="0" topLeftCell="A13">
      <selection activeCell="I39" sqref="I39:I42"/>
    </sheetView>
  </sheetViews>
  <sheetFormatPr defaultColWidth="9.00390625" defaultRowHeight="12.75"/>
  <cols>
    <col min="1" max="1" width="14.75390625" style="7" bestFit="1" customWidth="1"/>
    <col min="2" max="2" width="31.75390625" style="0" bestFit="1" customWidth="1"/>
    <col min="3" max="3" width="23.875" style="0" customWidth="1"/>
    <col min="8" max="8" width="26.00390625" style="0" bestFit="1" customWidth="1"/>
    <col min="9" max="9" width="9.125" style="5" customWidth="1"/>
    <col min="10" max="10" width="9.125" style="6" customWidth="1"/>
    <col min="11" max="11" width="9.125" style="5" customWidth="1"/>
    <col min="12" max="12" width="9.125" style="17" customWidth="1"/>
    <col min="13" max="23" width="9.125" style="2" customWidth="1"/>
  </cols>
  <sheetData>
    <row r="1" spans="1:12" ht="12.75">
      <c r="A1" s="8" t="s">
        <v>3</v>
      </c>
      <c r="B1" s="8" t="s">
        <v>0</v>
      </c>
      <c r="C1" s="8" t="s">
        <v>1</v>
      </c>
      <c r="D1" s="8" t="s">
        <v>2</v>
      </c>
      <c r="E1" s="8" t="s">
        <v>4</v>
      </c>
      <c r="F1" s="8" t="s">
        <v>5</v>
      </c>
      <c r="G1" s="8" t="s">
        <v>6</v>
      </c>
      <c r="H1" s="4" t="s">
        <v>76</v>
      </c>
      <c r="I1" s="4" t="s">
        <v>71</v>
      </c>
      <c r="J1" s="9" t="s">
        <v>77</v>
      </c>
      <c r="K1" s="4" t="s">
        <v>83</v>
      </c>
      <c r="L1" s="9" t="s">
        <v>84</v>
      </c>
    </row>
    <row r="2" spans="1:23" s="15" customFormat="1" ht="12.75">
      <c r="A2" s="13" t="s">
        <v>19</v>
      </c>
      <c r="B2" s="14" t="s">
        <v>18</v>
      </c>
      <c r="C2" s="14" t="s">
        <v>20</v>
      </c>
      <c r="D2" s="14">
        <v>600</v>
      </c>
      <c r="E2" s="14">
        <v>54</v>
      </c>
      <c r="F2" s="14">
        <v>1</v>
      </c>
      <c r="G2" s="14">
        <f aca="true" t="shared" si="0" ref="G2:G15">D2*F2</f>
        <v>600</v>
      </c>
      <c r="H2" s="14"/>
      <c r="I2" s="4">
        <f>F2*G2</f>
        <v>600</v>
      </c>
      <c r="J2" s="9">
        <f>I2*1.11+ROUNDUP(K8=I2*1.11,0)</f>
        <v>666.0000000000001</v>
      </c>
      <c r="K2" s="3">
        <v>0</v>
      </c>
      <c r="L2" s="9">
        <f>I2*1.16</f>
        <v>696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15" customFormat="1" ht="12.75">
      <c r="A3" s="13" t="s">
        <v>16</v>
      </c>
      <c r="B3" s="14" t="s">
        <v>15</v>
      </c>
      <c r="C3" s="14" t="s">
        <v>17</v>
      </c>
      <c r="D3" s="14">
        <v>650</v>
      </c>
      <c r="E3" s="14">
        <v>54</v>
      </c>
      <c r="F3" s="14">
        <v>1</v>
      </c>
      <c r="G3" s="14">
        <f t="shared" si="0"/>
        <v>650</v>
      </c>
      <c r="H3" s="14"/>
      <c r="I3" s="4">
        <f>G3*F3</f>
        <v>650</v>
      </c>
      <c r="J3" s="9">
        <f>I3*1.11</f>
        <v>721.5000000000001</v>
      </c>
      <c r="K3" s="3">
        <v>722</v>
      </c>
      <c r="L3" s="9">
        <f>J3-K3</f>
        <v>-0.4999999999998863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s="15" customFormat="1" ht="12.75">
      <c r="A4" s="13" t="s">
        <v>11</v>
      </c>
      <c r="B4" s="14" t="s">
        <v>10</v>
      </c>
      <c r="C4" s="14" t="s">
        <v>12</v>
      </c>
      <c r="D4" s="14">
        <v>550</v>
      </c>
      <c r="E4" s="14">
        <v>54</v>
      </c>
      <c r="F4" s="14">
        <v>1</v>
      </c>
      <c r="G4" s="14">
        <f t="shared" si="0"/>
        <v>550</v>
      </c>
      <c r="H4" s="14"/>
      <c r="I4" s="4">
        <f>F4*G4</f>
        <v>550</v>
      </c>
      <c r="J4" s="9">
        <f>I4*1.11</f>
        <v>610.5</v>
      </c>
      <c r="K4" s="3">
        <v>0</v>
      </c>
      <c r="L4" s="9">
        <f>I4*1.16</f>
        <v>638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15" customFormat="1" ht="12.75">
      <c r="A5" s="13" t="s">
        <v>56</v>
      </c>
      <c r="B5" s="14" t="s">
        <v>53</v>
      </c>
      <c r="C5" s="14" t="s">
        <v>55</v>
      </c>
      <c r="D5" s="14">
        <v>700</v>
      </c>
      <c r="E5" s="14">
        <v>56</v>
      </c>
      <c r="F5" s="14">
        <v>1</v>
      </c>
      <c r="G5" s="14">
        <f t="shared" si="0"/>
        <v>700</v>
      </c>
      <c r="H5" s="14" t="s">
        <v>78</v>
      </c>
      <c r="I5" s="22">
        <f>SUM(G5:G6)</f>
        <v>1150</v>
      </c>
      <c r="J5" s="24">
        <f>I5*1.11</f>
        <v>1276.5</v>
      </c>
      <c r="K5" s="28">
        <v>1280</v>
      </c>
      <c r="L5" s="24">
        <f>J5-K5</f>
        <v>-3.5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s="15" customFormat="1" ht="12.75">
      <c r="A6" s="13" t="s">
        <v>56</v>
      </c>
      <c r="B6" s="14" t="s">
        <v>57</v>
      </c>
      <c r="C6" s="14" t="s">
        <v>58</v>
      </c>
      <c r="D6" s="14">
        <v>450</v>
      </c>
      <c r="E6" s="14">
        <v>56</v>
      </c>
      <c r="F6" s="14">
        <v>1</v>
      </c>
      <c r="G6" s="14">
        <f t="shared" si="0"/>
        <v>450</v>
      </c>
      <c r="H6" s="14"/>
      <c r="I6" s="23"/>
      <c r="J6" s="25"/>
      <c r="K6" s="29"/>
      <c r="L6" s="25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15" customFormat="1" ht="12.75">
      <c r="A7" s="13" t="s">
        <v>9</v>
      </c>
      <c r="B7" s="14" t="s">
        <v>7</v>
      </c>
      <c r="C7" s="14" t="s">
        <v>8</v>
      </c>
      <c r="D7" s="14">
        <v>850</v>
      </c>
      <c r="E7" s="14">
        <v>54</v>
      </c>
      <c r="F7" s="14">
        <v>1</v>
      </c>
      <c r="G7" s="14">
        <f t="shared" si="0"/>
        <v>850</v>
      </c>
      <c r="H7" s="14"/>
      <c r="I7" s="22">
        <f>SUM(G7:G10)</f>
        <v>2000</v>
      </c>
      <c r="J7" s="24">
        <f>I7*1.11</f>
        <v>2220</v>
      </c>
      <c r="K7" s="28">
        <v>3000</v>
      </c>
      <c r="L7" s="24">
        <f>J7-K7</f>
        <v>-780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33" ht="12.75">
      <c r="A8" s="13" t="s">
        <v>9</v>
      </c>
      <c r="B8" s="14" t="s">
        <v>10</v>
      </c>
      <c r="C8" s="14" t="s">
        <v>12</v>
      </c>
      <c r="D8" s="14">
        <v>550</v>
      </c>
      <c r="E8" s="14">
        <v>54</v>
      </c>
      <c r="F8" s="14">
        <v>1</v>
      </c>
      <c r="G8" s="14">
        <v>550</v>
      </c>
      <c r="H8" s="14"/>
      <c r="I8" s="26"/>
      <c r="J8" s="27"/>
      <c r="K8" s="30"/>
      <c r="L8" s="27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23" s="15" customFormat="1" ht="12.75">
      <c r="A9" s="13" t="s">
        <v>9</v>
      </c>
      <c r="B9" s="14" t="s">
        <v>36</v>
      </c>
      <c r="C9" s="14" t="s">
        <v>35</v>
      </c>
      <c r="D9" s="14">
        <v>600</v>
      </c>
      <c r="E9" s="14">
        <v>56</v>
      </c>
      <c r="F9" s="14">
        <v>1</v>
      </c>
      <c r="G9" s="14">
        <f t="shared" si="0"/>
        <v>600</v>
      </c>
      <c r="H9" s="14"/>
      <c r="I9" s="26"/>
      <c r="J9" s="27"/>
      <c r="K9" s="30"/>
      <c r="L9" s="27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33" ht="12.75">
      <c r="A10" s="12" t="s">
        <v>9</v>
      </c>
      <c r="B10" s="11" t="s">
        <v>13</v>
      </c>
      <c r="C10" s="11" t="s">
        <v>14</v>
      </c>
      <c r="D10" s="11">
        <v>700</v>
      </c>
      <c r="E10" s="11">
        <v>56</v>
      </c>
      <c r="F10" s="11">
        <v>1</v>
      </c>
      <c r="G10" s="11">
        <v>0</v>
      </c>
      <c r="H10" s="11"/>
      <c r="I10" s="23"/>
      <c r="J10" s="25"/>
      <c r="K10" s="29"/>
      <c r="L10" s="25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23" s="15" customFormat="1" ht="12.75">
      <c r="A11" s="13" t="s">
        <v>29</v>
      </c>
      <c r="B11" s="14" t="s">
        <v>42</v>
      </c>
      <c r="C11" s="14" t="s">
        <v>48</v>
      </c>
      <c r="D11" s="14">
        <v>430</v>
      </c>
      <c r="E11" s="14">
        <v>60</v>
      </c>
      <c r="F11" s="14">
        <v>1</v>
      </c>
      <c r="G11" s="14">
        <f t="shared" si="0"/>
        <v>430</v>
      </c>
      <c r="H11" s="14" t="s">
        <v>79</v>
      </c>
      <c r="I11" s="22">
        <f>SUM(G11:G14)</f>
        <v>2380</v>
      </c>
      <c r="J11" s="24">
        <f>I11*1.11</f>
        <v>2641.8</v>
      </c>
      <c r="K11" s="28">
        <v>2642</v>
      </c>
      <c r="L11" s="24">
        <f>J11-K11</f>
        <v>-0.1999999999998181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s="15" customFormat="1" ht="12.75">
      <c r="A12" s="13" t="s">
        <v>29</v>
      </c>
      <c r="B12" s="14" t="s">
        <v>60</v>
      </c>
      <c r="C12" s="14"/>
      <c r="D12" s="14">
        <v>450</v>
      </c>
      <c r="E12" s="14">
        <v>60</v>
      </c>
      <c r="F12" s="14">
        <v>1</v>
      </c>
      <c r="G12" s="14">
        <f t="shared" si="0"/>
        <v>450</v>
      </c>
      <c r="H12" s="14"/>
      <c r="I12" s="26"/>
      <c r="J12" s="27"/>
      <c r="K12" s="30"/>
      <c r="L12" s="2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15" customFormat="1" ht="38.25">
      <c r="A13" s="13" t="s">
        <v>29</v>
      </c>
      <c r="B13" s="14" t="s">
        <v>66</v>
      </c>
      <c r="C13" s="14" t="s">
        <v>67</v>
      </c>
      <c r="D13" s="14">
        <v>850</v>
      </c>
      <c r="E13" s="14">
        <v>60</v>
      </c>
      <c r="F13" s="14">
        <v>1</v>
      </c>
      <c r="G13" s="14">
        <f t="shared" si="0"/>
        <v>850</v>
      </c>
      <c r="H13" s="10" t="s">
        <v>81</v>
      </c>
      <c r="I13" s="26"/>
      <c r="J13" s="27"/>
      <c r="K13" s="30"/>
      <c r="L13" s="2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s="15" customFormat="1" ht="12.75">
      <c r="A14" s="13" t="s">
        <v>29</v>
      </c>
      <c r="B14" s="14" t="s">
        <v>28</v>
      </c>
      <c r="C14" s="14" t="s">
        <v>22</v>
      </c>
      <c r="D14" s="14">
        <v>650</v>
      </c>
      <c r="E14" s="14">
        <v>60</v>
      </c>
      <c r="F14" s="14">
        <v>1</v>
      </c>
      <c r="G14" s="14">
        <f t="shared" si="0"/>
        <v>650</v>
      </c>
      <c r="H14" s="14"/>
      <c r="I14" s="23"/>
      <c r="J14" s="25"/>
      <c r="K14" s="29"/>
      <c r="L14" s="2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s="15" customFormat="1" ht="12.75">
      <c r="A15" s="13" t="s">
        <v>40</v>
      </c>
      <c r="B15" s="14" t="s">
        <v>42</v>
      </c>
      <c r="C15" s="14" t="s">
        <v>49</v>
      </c>
      <c r="D15" s="14">
        <v>430</v>
      </c>
      <c r="E15" s="14">
        <v>54</v>
      </c>
      <c r="F15" s="14">
        <v>1</v>
      </c>
      <c r="G15" s="14">
        <f t="shared" si="0"/>
        <v>430</v>
      </c>
      <c r="H15" s="14" t="s">
        <v>80</v>
      </c>
      <c r="I15" s="22">
        <f>SUM(G15:G19)</f>
        <v>3280</v>
      </c>
      <c r="J15" s="24">
        <f>I15*1.11</f>
        <v>3640.8</v>
      </c>
      <c r="K15" s="28">
        <v>3641</v>
      </c>
      <c r="L15" s="24">
        <f>J15-K15</f>
        <v>-0.1999999999998181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33" s="1" customFormat="1" ht="12.75">
      <c r="A16" s="12" t="s">
        <v>40</v>
      </c>
      <c r="B16" s="11" t="s">
        <v>37</v>
      </c>
      <c r="C16" s="11" t="s">
        <v>35</v>
      </c>
      <c r="D16" s="11">
        <v>300</v>
      </c>
      <c r="E16" s="11">
        <v>54</v>
      </c>
      <c r="F16" s="11">
        <v>1</v>
      </c>
      <c r="G16" s="11">
        <v>0</v>
      </c>
      <c r="H16" s="11"/>
      <c r="I16" s="26"/>
      <c r="J16" s="27"/>
      <c r="K16" s="30"/>
      <c r="L16" s="2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s="1" customFormat="1" ht="12.75">
      <c r="A17" s="13" t="s">
        <v>40</v>
      </c>
      <c r="B17" s="14" t="s">
        <v>59</v>
      </c>
      <c r="C17" s="14" t="s">
        <v>58</v>
      </c>
      <c r="D17" s="14">
        <v>550</v>
      </c>
      <c r="E17" s="14">
        <v>54</v>
      </c>
      <c r="F17" s="14">
        <v>1</v>
      </c>
      <c r="G17" s="14">
        <v>550</v>
      </c>
      <c r="H17" s="14"/>
      <c r="I17" s="26"/>
      <c r="J17" s="27"/>
      <c r="K17" s="30"/>
      <c r="L17" s="2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23" s="15" customFormat="1" ht="12.75">
      <c r="A18" s="13" t="s">
        <v>40</v>
      </c>
      <c r="B18" s="14" t="s">
        <v>62</v>
      </c>
      <c r="C18" s="14" t="s">
        <v>63</v>
      </c>
      <c r="D18" s="14">
        <v>1600</v>
      </c>
      <c r="E18" s="14"/>
      <c r="F18" s="14">
        <v>1</v>
      </c>
      <c r="G18" s="14">
        <f aca="true" t="shared" si="1" ref="G18:G27">D18*F18</f>
        <v>1600</v>
      </c>
      <c r="H18" s="14"/>
      <c r="I18" s="26"/>
      <c r="J18" s="27"/>
      <c r="K18" s="30"/>
      <c r="L18" s="2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s="15" customFormat="1" ht="12.75">
      <c r="A19" s="13" t="s">
        <v>40</v>
      </c>
      <c r="B19" s="14" t="s">
        <v>68</v>
      </c>
      <c r="C19" s="14"/>
      <c r="D19" s="14">
        <v>700</v>
      </c>
      <c r="E19" s="14">
        <v>54</v>
      </c>
      <c r="F19" s="14">
        <v>1</v>
      </c>
      <c r="G19" s="14">
        <f t="shared" si="1"/>
        <v>700</v>
      </c>
      <c r="H19" s="14"/>
      <c r="I19" s="23"/>
      <c r="J19" s="25"/>
      <c r="K19" s="29"/>
      <c r="L19" s="2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s="15" customFormat="1" ht="12.75">
      <c r="A20" s="13" t="s">
        <v>46</v>
      </c>
      <c r="B20" s="14" t="s">
        <v>42</v>
      </c>
      <c r="C20" s="14" t="s">
        <v>47</v>
      </c>
      <c r="D20" s="14">
        <v>430</v>
      </c>
      <c r="E20" s="14">
        <v>58</v>
      </c>
      <c r="F20" s="14">
        <v>1</v>
      </c>
      <c r="G20" s="14">
        <f t="shared" si="1"/>
        <v>430</v>
      </c>
      <c r="H20" s="14" t="s">
        <v>80</v>
      </c>
      <c r="I20" s="22">
        <f>SUM(G20:G22)</f>
        <v>1930</v>
      </c>
      <c r="J20" s="24">
        <f>I20*1.11</f>
        <v>2142.3</v>
      </c>
      <c r="K20" s="28">
        <v>1310</v>
      </c>
      <c r="L20" s="24">
        <f>J20-K20</f>
        <v>832.3000000000002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s="15" customFormat="1" ht="12.75">
      <c r="A21" s="13" t="s">
        <v>46</v>
      </c>
      <c r="B21" s="14" t="s">
        <v>51</v>
      </c>
      <c r="C21" s="14" t="s">
        <v>52</v>
      </c>
      <c r="D21" s="14">
        <v>750</v>
      </c>
      <c r="E21" s="14">
        <v>58</v>
      </c>
      <c r="F21" s="14">
        <v>1</v>
      </c>
      <c r="G21" s="14">
        <f t="shared" si="1"/>
        <v>750</v>
      </c>
      <c r="H21" s="14"/>
      <c r="I21" s="26"/>
      <c r="J21" s="27"/>
      <c r="K21" s="30"/>
      <c r="L21" s="2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s="15" customFormat="1" ht="12.75">
      <c r="A22" s="13" t="s">
        <v>46</v>
      </c>
      <c r="B22" s="16" t="s">
        <v>85</v>
      </c>
      <c r="C22" s="16"/>
      <c r="D22" s="16">
        <v>750</v>
      </c>
      <c r="E22" s="16">
        <v>58</v>
      </c>
      <c r="F22" s="16">
        <v>1</v>
      </c>
      <c r="G22" s="14">
        <f>D22*F22</f>
        <v>750</v>
      </c>
      <c r="H22" s="14"/>
      <c r="I22" s="23"/>
      <c r="J22" s="25"/>
      <c r="K22" s="29"/>
      <c r="L22" s="2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s="15" customFormat="1" ht="38.25">
      <c r="A23" s="13" t="s">
        <v>64</v>
      </c>
      <c r="B23" s="14" t="s">
        <v>75</v>
      </c>
      <c r="C23" s="14" t="s">
        <v>65</v>
      </c>
      <c r="D23" s="14">
        <v>800</v>
      </c>
      <c r="E23" s="14">
        <v>54</v>
      </c>
      <c r="F23" s="14">
        <v>1</v>
      </c>
      <c r="G23" s="14">
        <f t="shared" si="1"/>
        <v>800</v>
      </c>
      <c r="H23" s="10" t="s">
        <v>82</v>
      </c>
      <c r="I23" s="4">
        <f>SUM(G23)</f>
        <v>800</v>
      </c>
      <c r="J23" s="9">
        <f>I23*1.11</f>
        <v>888.0000000000001</v>
      </c>
      <c r="K23" s="3">
        <v>888</v>
      </c>
      <c r="L23" s="9">
        <f>J23-K23</f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s="15" customFormat="1" ht="12.75">
      <c r="A24" s="13" t="s">
        <v>44</v>
      </c>
      <c r="B24" s="14" t="s">
        <v>74</v>
      </c>
      <c r="C24" s="14"/>
      <c r="D24" s="14">
        <v>750</v>
      </c>
      <c r="E24" s="14">
        <v>60</v>
      </c>
      <c r="F24" s="14">
        <v>1</v>
      </c>
      <c r="G24" s="14">
        <f t="shared" si="1"/>
        <v>750</v>
      </c>
      <c r="H24" s="14"/>
      <c r="I24" s="22">
        <f>SUM(G24:G26)</f>
        <v>1630</v>
      </c>
      <c r="J24" s="24">
        <f>I24*1.11</f>
        <v>1809.3000000000002</v>
      </c>
      <c r="K24" s="28">
        <v>1809</v>
      </c>
      <c r="L24" s="24">
        <f>J24-K24</f>
        <v>0.3000000000001819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s="15" customFormat="1" ht="12.75">
      <c r="A25" s="13" t="s">
        <v>44</v>
      </c>
      <c r="B25" s="14" t="s">
        <v>42</v>
      </c>
      <c r="C25" s="14" t="s">
        <v>45</v>
      </c>
      <c r="D25" s="14">
        <v>430</v>
      </c>
      <c r="E25" s="14">
        <v>60</v>
      </c>
      <c r="F25" s="14">
        <v>1</v>
      </c>
      <c r="G25" s="14">
        <f t="shared" si="1"/>
        <v>430</v>
      </c>
      <c r="H25" s="14" t="s">
        <v>80</v>
      </c>
      <c r="I25" s="26"/>
      <c r="J25" s="27"/>
      <c r="K25" s="30"/>
      <c r="L25" s="2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s="15" customFormat="1" ht="12.75">
      <c r="A26" s="13" t="s">
        <v>44</v>
      </c>
      <c r="B26" s="14" t="s">
        <v>60</v>
      </c>
      <c r="C26" s="14"/>
      <c r="D26" s="14">
        <v>450</v>
      </c>
      <c r="E26" s="14">
        <v>60</v>
      </c>
      <c r="F26" s="14">
        <v>1</v>
      </c>
      <c r="G26" s="14">
        <f t="shared" si="1"/>
        <v>450</v>
      </c>
      <c r="H26" s="14"/>
      <c r="I26" s="23"/>
      <c r="J26" s="25"/>
      <c r="K26" s="29"/>
      <c r="L26" s="25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15" customFormat="1" ht="12.75">
      <c r="A27" s="13" t="s">
        <v>27</v>
      </c>
      <c r="B27" s="14" t="s">
        <v>26</v>
      </c>
      <c r="C27" s="14" t="s">
        <v>22</v>
      </c>
      <c r="D27" s="14">
        <v>650</v>
      </c>
      <c r="E27" s="14">
        <v>56</v>
      </c>
      <c r="F27" s="14">
        <v>1</v>
      </c>
      <c r="G27" s="14">
        <f t="shared" si="1"/>
        <v>650</v>
      </c>
      <c r="H27" s="14"/>
      <c r="I27" s="4">
        <f>SUM(G27)</f>
        <v>650</v>
      </c>
      <c r="J27" s="9">
        <f>I27*1.11</f>
        <v>721.5000000000001</v>
      </c>
      <c r="K27" s="3">
        <v>722</v>
      </c>
      <c r="L27" s="9">
        <f>J27-K27</f>
        <v>-0.4999999999998863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12" ht="12.75">
      <c r="A28" s="12" t="s">
        <v>34</v>
      </c>
      <c r="B28" s="11" t="s">
        <v>37</v>
      </c>
      <c r="C28" s="11" t="s">
        <v>35</v>
      </c>
      <c r="D28" s="11">
        <v>300</v>
      </c>
      <c r="E28" s="11">
        <v>54</v>
      </c>
      <c r="F28" s="11">
        <v>1</v>
      </c>
      <c r="G28" s="11">
        <v>0</v>
      </c>
      <c r="H28" s="11"/>
      <c r="I28" s="22">
        <f>SUM(G28:G30)</f>
        <v>1200</v>
      </c>
      <c r="J28" s="24">
        <f>I28*1.11</f>
        <v>1332.0000000000002</v>
      </c>
      <c r="K28" s="28">
        <v>0</v>
      </c>
      <c r="L28" s="24">
        <f>J28*1.16</f>
        <v>1545.1200000000001</v>
      </c>
    </row>
    <row r="29" spans="1:23" s="15" customFormat="1" ht="12.75">
      <c r="A29" s="13" t="s">
        <v>34</v>
      </c>
      <c r="B29" s="14" t="s">
        <v>33</v>
      </c>
      <c r="C29" s="14" t="s">
        <v>35</v>
      </c>
      <c r="D29" s="14">
        <v>850</v>
      </c>
      <c r="E29" s="14">
        <v>54</v>
      </c>
      <c r="F29" s="14">
        <v>1</v>
      </c>
      <c r="G29" s="14">
        <f aca="true" t="shared" si="2" ref="G29:G35">D29*F29</f>
        <v>850</v>
      </c>
      <c r="H29" s="14"/>
      <c r="I29" s="26"/>
      <c r="J29" s="27"/>
      <c r="K29" s="30"/>
      <c r="L29" s="2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s="15" customFormat="1" ht="12.75">
      <c r="A30" s="13" t="s">
        <v>34</v>
      </c>
      <c r="B30" s="14" t="s">
        <v>61</v>
      </c>
      <c r="C30" s="14" t="s">
        <v>22</v>
      </c>
      <c r="D30" s="14">
        <v>350</v>
      </c>
      <c r="E30" s="14">
        <v>54</v>
      </c>
      <c r="F30" s="14">
        <v>1</v>
      </c>
      <c r="G30" s="14">
        <f t="shared" si="2"/>
        <v>350</v>
      </c>
      <c r="H30" s="14"/>
      <c r="I30" s="23"/>
      <c r="J30" s="25"/>
      <c r="K30" s="29"/>
      <c r="L30" s="25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s="15" customFormat="1" ht="12.75">
      <c r="A31" s="13" t="s">
        <v>70</v>
      </c>
      <c r="B31" s="14" t="s">
        <v>69</v>
      </c>
      <c r="C31" s="14" t="s">
        <v>58</v>
      </c>
      <c r="D31" s="14">
        <v>350</v>
      </c>
      <c r="E31" s="14">
        <v>54</v>
      </c>
      <c r="F31" s="14">
        <v>1</v>
      </c>
      <c r="G31" s="14">
        <f t="shared" si="2"/>
        <v>350</v>
      </c>
      <c r="H31" s="14"/>
      <c r="I31" s="4">
        <f>SUM(G31)</f>
        <v>350</v>
      </c>
      <c r="J31" s="9">
        <f>I31*1.11</f>
        <v>388.50000000000006</v>
      </c>
      <c r="K31" s="3">
        <v>0</v>
      </c>
      <c r="L31" s="9">
        <f>J31*1.16</f>
        <v>450.66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12" ht="12.75">
      <c r="A32" s="12" t="s">
        <v>25</v>
      </c>
      <c r="B32" s="11" t="s">
        <v>24</v>
      </c>
      <c r="C32" s="11" t="s">
        <v>22</v>
      </c>
      <c r="D32" s="11">
        <v>650</v>
      </c>
      <c r="E32" s="11">
        <v>54</v>
      </c>
      <c r="F32" s="11">
        <v>1</v>
      </c>
      <c r="G32" s="11">
        <v>0</v>
      </c>
      <c r="H32" s="11"/>
      <c r="I32" s="4">
        <f>SUM(G32)</f>
        <v>0</v>
      </c>
      <c r="J32" s="9">
        <f>I32*1.11</f>
        <v>0</v>
      </c>
      <c r="K32" s="3">
        <v>722</v>
      </c>
      <c r="L32" s="9">
        <f>J32-K32</f>
        <v>-722</v>
      </c>
    </row>
    <row r="33" spans="1:23" s="15" customFormat="1" ht="12.75">
      <c r="A33" s="13" t="s">
        <v>54</v>
      </c>
      <c r="B33" s="14" t="s">
        <v>53</v>
      </c>
      <c r="C33" s="14" t="s">
        <v>55</v>
      </c>
      <c r="D33" s="14">
        <v>700</v>
      </c>
      <c r="E33" s="14">
        <v>60</v>
      </c>
      <c r="F33" s="14">
        <v>1</v>
      </c>
      <c r="G33" s="14">
        <f t="shared" si="2"/>
        <v>700</v>
      </c>
      <c r="H33" s="14" t="s">
        <v>78</v>
      </c>
      <c r="I33" s="4">
        <f>SUM(G33)</f>
        <v>700</v>
      </c>
      <c r="J33" s="9">
        <f>I33*1.11</f>
        <v>777.0000000000001</v>
      </c>
      <c r="K33" s="3">
        <v>750</v>
      </c>
      <c r="L33" s="9">
        <f>J33-K33</f>
        <v>27.000000000000114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s="15" customFormat="1" ht="12.75">
      <c r="A34" s="13" t="s">
        <v>23</v>
      </c>
      <c r="B34" s="10" t="s">
        <v>21</v>
      </c>
      <c r="C34" s="14" t="s">
        <v>22</v>
      </c>
      <c r="D34" s="14">
        <v>450</v>
      </c>
      <c r="E34" s="14">
        <v>58</v>
      </c>
      <c r="F34" s="14">
        <v>1</v>
      </c>
      <c r="G34" s="14">
        <f t="shared" si="2"/>
        <v>450</v>
      </c>
      <c r="H34" s="14"/>
      <c r="I34" s="4">
        <f>SUM(G34)</f>
        <v>450</v>
      </c>
      <c r="J34" s="9">
        <f>I34*1.11</f>
        <v>499.50000000000006</v>
      </c>
      <c r="K34" s="3">
        <v>500</v>
      </c>
      <c r="L34" s="9">
        <v>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s="15" customFormat="1" ht="12.75">
      <c r="A35" s="13" t="s">
        <v>38</v>
      </c>
      <c r="B35" s="14" t="s">
        <v>42</v>
      </c>
      <c r="C35" s="14" t="s">
        <v>43</v>
      </c>
      <c r="D35" s="14">
        <v>430</v>
      </c>
      <c r="E35" s="14">
        <v>60</v>
      </c>
      <c r="F35" s="14">
        <v>1</v>
      </c>
      <c r="G35" s="14">
        <f t="shared" si="2"/>
        <v>430</v>
      </c>
      <c r="H35" s="14" t="s">
        <v>80</v>
      </c>
      <c r="I35" s="22">
        <f>SUM(G35:G38)</f>
        <v>1380</v>
      </c>
      <c r="J35" s="24">
        <f>I35*1.11</f>
        <v>1531.8000000000002</v>
      </c>
      <c r="K35" s="28">
        <v>1532</v>
      </c>
      <c r="L35" s="24">
        <f>J35-K35</f>
        <v>-0.1999999999998181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12" ht="12.75">
      <c r="A36" s="12" t="s">
        <v>38</v>
      </c>
      <c r="B36" s="11" t="s">
        <v>37</v>
      </c>
      <c r="C36" s="11" t="s">
        <v>35</v>
      </c>
      <c r="D36" s="11">
        <v>300</v>
      </c>
      <c r="E36" s="11">
        <v>60</v>
      </c>
      <c r="F36" s="11">
        <v>1</v>
      </c>
      <c r="G36" s="11">
        <v>0</v>
      </c>
      <c r="H36" s="11"/>
      <c r="I36" s="26"/>
      <c r="J36" s="27"/>
      <c r="K36" s="30"/>
      <c r="L36" s="27"/>
    </row>
    <row r="37" spans="1:23" s="15" customFormat="1" ht="12.75">
      <c r="A37" s="13" t="s">
        <v>38</v>
      </c>
      <c r="B37" s="14" t="s">
        <v>41</v>
      </c>
      <c r="C37" s="14" t="s">
        <v>35</v>
      </c>
      <c r="D37" s="14">
        <v>600</v>
      </c>
      <c r="E37" s="14">
        <v>58</v>
      </c>
      <c r="F37" s="14">
        <v>1</v>
      </c>
      <c r="G37" s="14">
        <f>D37*F37</f>
        <v>600</v>
      </c>
      <c r="H37" s="14"/>
      <c r="I37" s="26"/>
      <c r="J37" s="27"/>
      <c r="K37" s="30"/>
      <c r="L37" s="2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s="15" customFormat="1" ht="12.75">
      <c r="A38" s="13" t="s">
        <v>38</v>
      </c>
      <c r="B38" s="14" t="s">
        <v>69</v>
      </c>
      <c r="C38" s="14" t="s">
        <v>58</v>
      </c>
      <c r="D38" s="14">
        <v>350</v>
      </c>
      <c r="E38" s="14">
        <v>58</v>
      </c>
      <c r="F38" s="14">
        <v>1</v>
      </c>
      <c r="G38" s="14">
        <f>D38*F38</f>
        <v>350</v>
      </c>
      <c r="H38" s="14"/>
      <c r="I38" s="23"/>
      <c r="J38" s="25"/>
      <c r="K38" s="29"/>
      <c r="L38" s="25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s="1" customFormat="1" ht="12.75">
      <c r="A39" s="12" t="s">
        <v>39</v>
      </c>
      <c r="B39" s="11" t="s">
        <v>72</v>
      </c>
      <c r="C39" s="11" t="s">
        <v>50</v>
      </c>
      <c r="D39" s="11">
        <v>380</v>
      </c>
      <c r="E39" s="11">
        <v>64</v>
      </c>
      <c r="F39" s="11">
        <v>1</v>
      </c>
      <c r="G39" s="11">
        <v>0</v>
      </c>
      <c r="H39" s="11"/>
      <c r="I39" s="22">
        <f>SUM(G39:G42)</f>
        <v>0</v>
      </c>
      <c r="J39" s="24">
        <f>I39*1.11</f>
        <v>0</v>
      </c>
      <c r="K39" s="28">
        <v>422</v>
      </c>
      <c r="L39" s="24">
        <f>J39-K39</f>
        <v>-422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12" ht="12.75">
      <c r="A40" s="12" t="s">
        <v>39</v>
      </c>
      <c r="B40" s="11" t="s">
        <v>73</v>
      </c>
      <c r="C40" s="11"/>
      <c r="D40" s="11">
        <v>350</v>
      </c>
      <c r="E40" s="11">
        <v>52</v>
      </c>
      <c r="F40" s="11">
        <v>1</v>
      </c>
      <c r="G40" s="11">
        <v>0</v>
      </c>
      <c r="H40" s="11"/>
      <c r="I40" s="26"/>
      <c r="J40" s="27"/>
      <c r="K40" s="30"/>
      <c r="L40" s="27"/>
    </row>
    <row r="41" spans="1:12" ht="12.75">
      <c r="A41" s="12" t="s">
        <v>39</v>
      </c>
      <c r="B41" s="11" t="s">
        <v>37</v>
      </c>
      <c r="C41" s="11" t="s">
        <v>35</v>
      </c>
      <c r="D41" s="11">
        <v>300</v>
      </c>
      <c r="E41" s="11">
        <v>64</v>
      </c>
      <c r="F41" s="11">
        <v>1</v>
      </c>
      <c r="G41" s="11">
        <v>0</v>
      </c>
      <c r="H41" s="11"/>
      <c r="I41" s="26"/>
      <c r="J41" s="27"/>
      <c r="K41" s="30"/>
      <c r="L41" s="27"/>
    </row>
    <row r="42" spans="1:12" ht="12.75">
      <c r="A42" s="12" t="s">
        <v>39</v>
      </c>
      <c r="B42" s="11" t="s">
        <v>37</v>
      </c>
      <c r="C42" s="11" t="s">
        <v>35</v>
      </c>
      <c r="D42" s="11">
        <v>300</v>
      </c>
      <c r="E42" s="11">
        <v>52</v>
      </c>
      <c r="F42" s="11">
        <v>1</v>
      </c>
      <c r="G42" s="11">
        <v>0</v>
      </c>
      <c r="H42" s="11"/>
      <c r="I42" s="23"/>
      <c r="J42" s="25"/>
      <c r="K42" s="29"/>
      <c r="L42" s="25"/>
    </row>
    <row r="43" spans="1:12" ht="12.75">
      <c r="A43" s="12" t="s">
        <v>31</v>
      </c>
      <c r="B43" s="11" t="s">
        <v>30</v>
      </c>
      <c r="C43" s="11" t="s">
        <v>32</v>
      </c>
      <c r="D43" s="11">
        <v>850</v>
      </c>
      <c r="E43" s="11">
        <v>60</v>
      </c>
      <c r="F43" s="11">
        <v>1</v>
      </c>
      <c r="G43" s="11">
        <v>0</v>
      </c>
      <c r="H43" s="11"/>
      <c r="I43" s="4">
        <f>SUM(G43)</f>
        <v>0</v>
      </c>
      <c r="J43" s="9">
        <v>0</v>
      </c>
      <c r="K43" s="3">
        <v>0</v>
      </c>
      <c r="L43" s="9">
        <v>0</v>
      </c>
    </row>
    <row r="44" spans="1:12" ht="12.75">
      <c r="A44" s="21" t="s">
        <v>86</v>
      </c>
      <c r="B44" s="14" t="s">
        <v>68</v>
      </c>
      <c r="C44" s="14"/>
      <c r="D44" s="14">
        <v>700</v>
      </c>
      <c r="E44" s="14">
        <v>62</v>
      </c>
      <c r="F44" s="14">
        <v>1</v>
      </c>
      <c r="G44" s="16">
        <f>F44*D44</f>
        <v>700</v>
      </c>
      <c r="H44" s="16"/>
      <c r="I44" s="18">
        <f>SUM(G44)</f>
        <v>700</v>
      </c>
      <c r="J44" s="19">
        <f>I44*1.11</f>
        <v>777.0000000000001</v>
      </c>
      <c r="K44" s="18">
        <v>0</v>
      </c>
      <c r="L44" s="20">
        <f>I44*1.16</f>
        <v>812</v>
      </c>
    </row>
  </sheetData>
  <autoFilter ref="A1:J43"/>
  <mergeCells count="36">
    <mergeCell ref="K24:K26"/>
    <mergeCell ref="L24:L26"/>
    <mergeCell ref="K39:K42"/>
    <mergeCell ref="L39:L42"/>
    <mergeCell ref="K28:K30"/>
    <mergeCell ref="L28:L30"/>
    <mergeCell ref="K35:K38"/>
    <mergeCell ref="L35:L38"/>
    <mergeCell ref="K20:K22"/>
    <mergeCell ref="L20:L22"/>
    <mergeCell ref="K11:K14"/>
    <mergeCell ref="L11:L14"/>
    <mergeCell ref="K15:K19"/>
    <mergeCell ref="L15:L19"/>
    <mergeCell ref="K5:K6"/>
    <mergeCell ref="L5:L6"/>
    <mergeCell ref="K7:K10"/>
    <mergeCell ref="L7:L10"/>
    <mergeCell ref="I39:I42"/>
    <mergeCell ref="J39:J42"/>
    <mergeCell ref="I28:I30"/>
    <mergeCell ref="J28:J30"/>
    <mergeCell ref="I35:I38"/>
    <mergeCell ref="J35:J38"/>
    <mergeCell ref="I24:I26"/>
    <mergeCell ref="J24:J26"/>
    <mergeCell ref="I11:I14"/>
    <mergeCell ref="J11:J14"/>
    <mergeCell ref="I15:I19"/>
    <mergeCell ref="J15:J19"/>
    <mergeCell ref="I20:I22"/>
    <mergeCell ref="J20:J22"/>
    <mergeCell ref="I5:I6"/>
    <mergeCell ref="J5:J6"/>
    <mergeCell ref="I7:I10"/>
    <mergeCell ref="J7:J10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2011-02-20T20:50:55Z</dcterms:created>
  <dcterms:modified xsi:type="dcterms:W3CDTF">2011-03-14T19:15:35Z</dcterms:modified>
  <cp:category/>
  <cp:version/>
  <cp:contentType/>
  <cp:contentStatus/>
</cp:coreProperties>
</file>