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585" tabRatio="816" activeTab="0"/>
  </bookViews>
  <sheets>
    <sheet name="Роликовые кроссовки и кеды" sheetId="1" r:id="rId1"/>
    <sheet name="Таблица соответствия размеров" sheetId="2" r:id="rId2"/>
  </sheets>
  <definedNames>
    <definedName name="всего_по_размерам">'Роликовые кроссовки и кеды'!$P$8</definedName>
    <definedName name="Группировка">'Роликовые кроссовки и кеды'!#REF!</definedName>
    <definedName name="Дата">'Роликовые кроссовки и кеды'!$B$6</definedName>
    <definedName name="_xlnm.Print_Titles" localSheetId="0">'Роликовые кроссовки и кеды'!$10:$11</definedName>
    <definedName name="Заголовок">'Роликовые кроссовки и кеды'!$A$1</definedName>
    <definedName name="Склад">'Роликовые кроссовки и кеды'!$H$6</definedName>
    <definedName name="Строка">'Роликовые кроссовки и кеды'!#REF!</definedName>
    <definedName name="ТипЗаказа">'Роликовые кроссовки и кеды'!$D$4</definedName>
    <definedName name="Шапка">'Роликовые кроссовки и кеды'!$A$1:$V$11</definedName>
  </definedNames>
  <calcPr fullCalcOnLoad="1"/>
</workbook>
</file>

<file path=xl/sharedStrings.xml><?xml version="1.0" encoding="utf-8"?>
<sst xmlns="http://schemas.openxmlformats.org/spreadsheetml/2006/main" count="106" uniqueCount="77">
  <si>
    <t xml:space="preserve">Наименование дилера: </t>
  </si>
  <si>
    <t>Дата:</t>
  </si>
  <si>
    <t>Модель</t>
  </si>
  <si>
    <t>Размеры, США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</si>
  <si>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</si>
  <si>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</si>
  <si>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</si>
  <si>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</si>
  <si>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</si>
  <si>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</si>
  <si>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 xml:space="preserve"> </t>
  </si>
  <si>
    <t>Город нахождения дилера:</t>
  </si>
  <si>
    <t xml:space="preserve">Тип заказа </t>
  </si>
  <si>
    <t xml:space="preserve">Базовая цена </t>
  </si>
  <si>
    <t>Всего заказ, пар</t>
  </si>
  <si>
    <t>Внимание дилерам!  Заполнять следует только желтые ячейки!</t>
  </si>
  <si>
    <t>Цена, $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</si>
  <si>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</si>
  <si>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</si>
  <si>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</si>
  <si>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ВНИМАНИЕ!!! МОДЕЛИ, ВЫДЕЛЕННЫЕ ЦВЕТОМ УЧАВСТВУЮТ В АКЦИИ!!!</t>
  </si>
  <si>
    <t>12C</t>
  </si>
  <si>
    <t>13C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</si>
  <si>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</si>
  <si>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</si>
  <si>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</si>
  <si>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</si>
  <si>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</si>
  <si>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</si>
  <si>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</si>
  <si>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Роликовые кроссовки и кеды HEELYS (ХИЛИС), США - дилерский заказ</t>
  </si>
  <si>
    <t>Заказ со склада</t>
  </si>
  <si>
    <t>30 октября 2012 г.</t>
  </si>
  <si>
    <t>Hx2 (двухколесные) кроссовки</t>
  </si>
  <si>
    <t>Spin / Спин</t>
  </si>
  <si>
    <t>Туфли</t>
  </si>
  <si>
    <t>Hipster / Хипстер</t>
  </si>
  <si>
    <t>Socialite / Сошилайт</t>
  </si>
  <si>
    <t>Продвинутые модели</t>
  </si>
  <si>
    <t>Chrome / Хром</t>
  </si>
  <si>
    <t>Coast / Кост</t>
  </si>
  <si>
    <t>Mega Ace / Мега Ас</t>
  </si>
  <si>
    <t>Pro Series / Про Серия</t>
  </si>
  <si>
    <t>Slide / Слайд</t>
  </si>
  <si>
    <t>Популярный стандарт</t>
  </si>
  <si>
    <t>Aero / Аэро</t>
  </si>
  <si>
    <t>Brooklyn Hi / Бруклин Хай</t>
  </si>
  <si>
    <t>Caution / Каушен</t>
  </si>
  <si>
    <t>Caution / Каушн</t>
  </si>
  <si>
    <t>Dreamer / Дример</t>
  </si>
  <si>
    <t>Jogger / Джогер</t>
  </si>
  <si>
    <t>Link / Линк</t>
  </si>
  <si>
    <t>Maven Hi / Мейвн Хай</t>
  </si>
  <si>
    <t>Maven Hi / Мавен Хай</t>
  </si>
  <si>
    <t>Override / Оверрайд</t>
  </si>
  <si>
    <t>Scream / Скрим</t>
  </si>
  <si>
    <t>Sheer / Шир</t>
  </si>
  <si>
    <t>Sport / Спорт</t>
  </si>
  <si>
    <t>Sprint / Спринт</t>
  </si>
  <si>
    <t>Swift / Свифт</t>
  </si>
  <si>
    <t>Кеды</t>
  </si>
  <si>
    <t>Camo Bones / Камо Боунз</t>
  </si>
  <si>
    <t>Chazz Suede / Чаз Сьюд</t>
  </si>
  <si>
    <t>Edge / Эджи</t>
  </si>
  <si>
    <t>Edge MID / Эджи Мид</t>
  </si>
  <si>
    <t>Helix / Хеликс</t>
  </si>
  <si>
    <t>No Bones Hi / Ноу Боунз Хай</t>
  </si>
  <si>
    <t>No Bones Lo / Но Боунз Лоу</t>
  </si>
  <si>
    <t>No Bones Lo Superhero / Но Боунз Лоу Суперхироу</t>
  </si>
  <si>
    <t>No Bones Reverse Tattoo / Ноу Боунз Реверс Тату</t>
  </si>
  <si>
    <t>Rocker / Рокер</t>
  </si>
  <si>
    <t>Sassy / Сэсси</t>
  </si>
  <si>
    <t>Slash / Слэш</t>
  </si>
  <si>
    <t>Smash / Смэш</t>
  </si>
  <si>
    <t>Starlet / Старлет</t>
  </si>
  <si>
    <t>Wave / Вэйв</t>
  </si>
  <si>
    <t>Wave  / Вэйв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</si>
</sst>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_-* #,##0.00[$р.-419]_-;\-* #,##0.00[$р.-419]_-;_-* &quot;-&quot;??[$р.-419]_-;_-@_-"/>
    <numFmt numFmtId="166" formatCode="[$-F800]dddd\,\ mmmm\ dd\,\ yyyy"/>
    <numFmt numFmtId="167" formatCode="[$-FC19]d\ mmmm\ yyyy\ &quot;г.&quot;"/>
    <numFmt numFmtId="168" formatCode="0.0"/>
  </numFmts>
  <fonts count="59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u val="single"/>
      <sz val="7.5"/>
      <color indexed="12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medium"/>
      <bottom/>
    </border>
    <border>
      <left/>
      <right style="medium"/>
      <top style="double"/>
      <bottom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horizontal="left" vertical="top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3" fontId="2" fillId="0" borderId="19" xfId="0" applyNumberFormat="1" applyFont="1" applyBorder="1" applyAlignment="1" applyProtection="1">
      <alignment horizontal="center"/>
      <protection/>
    </xf>
    <xf numFmtId="9" fontId="6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lef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>
      <alignment horizontal="right" vertical="center" wrapText="1"/>
    </xf>
    <xf numFmtId="1" fontId="8" fillId="0" borderId="22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1" fontId="5" fillId="0" borderId="24" xfId="0" applyNumberFormat="1" applyFont="1" applyFill="1" applyBorder="1" applyAlignment="1">
      <alignment horizontal="center" vertical="top"/>
    </xf>
    <xf numFmtId="1" fontId="5" fillId="0" borderId="25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7" xfId="0" applyNumberFormat="1" applyFill="1" applyBorder="1" applyAlignment="1" applyProtection="1">
      <alignment horizontal="right"/>
      <protection/>
    </xf>
    <xf numFmtId="0" fontId="1" fillId="0" borderId="0" xfId="56">
      <alignment/>
      <protection/>
    </xf>
    <xf numFmtId="168" fontId="6" fillId="0" borderId="28" xfId="55" applyNumberFormat="1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15" fillId="0" borderId="0" xfId="56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10" fillId="33" borderId="29" xfId="0" applyNumberFormat="1" applyFont="1" applyFill="1" applyBorder="1" applyAlignment="1" applyProtection="1">
      <alignment horizontal="center"/>
      <protection locked="0"/>
    </xf>
    <xf numFmtId="0" fontId="10" fillId="33" borderId="30" xfId="0" applyNumberFormat="1" applyFont="1" applyFill="1" applyBorder="1" applyAlignment="1" applyProtection="1">
      <alignment horizontal="center"/>
      <protection locked="0"/>
    </xf>
    <xf numFmtId="0" fontId="10" fillId="33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1" fillId="34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166" fontId="5" fillId="0" borderId="36" xfId="0" applyNumberFormat="1" applyFont="1" applyBorder="1" applyAlignment="1">
      <alignment horizontal="left"/>
    </xf>
    <xf numFmtId="166" fontId="5" fillId="0" borderId="37" xfId="0" applyNumberFormat="1" applyFont="1" applyBorder="1" applyAlignment="1">
      <alignment horizontal="left"/>
    </xf>
    <xf numFmtId="166" fontId="5" fillId="0" borderId="38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 applyProtection="1">
      <alignment horizontal="right"/>
      <protection/>
    </xf>
    <xf numFmtId="0" fontId="0" fillId="0" borderId="41" xfId="0" applyBorder="1" applyAlignment="1">
      <alignment horizontal="left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36" xfId="0" applyNumberFormat="1" applyFont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2" xfId="0" applyBorder="1" applyAlignment="1">
      <alignment horizontal="left"/>
    </xf>
    <xf numFmtId="0" fontId="7" fillId="0" borderId="0" xfId="0" applyFont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>
      <alignment horizontal="center" vertical="top"/>
      <protection/>
    </xf>
    <xf numFmtId="0" fontId="57" fillId="35" borderId="28" xfId="55" applyFont="1" applyFill="1" applyBorder="1" applyAlignment="1">
      <alignment horizontal="center" vertical="center" wrapText="1"/>
      <protection/>
    </xf>
    <xf numFmtId="0" fontId="3" fillId="0" borderId="37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58" fillId="0" borderId="47" xfId="42" applyFont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elys-russia.com/catalog/20-hx2/detail/935-7904?tmpl=component" TargetMode="External" /><Relationship Id="rId3" Type="http://schemas.openxmlformats.org/officeDocument/2006/relationships/hyperlink" Target="http://www.heelys-russia.com/catalog/20-hx2/detail/935-7904?tmpl=componen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heelys-russia.com/catalog/20-hx2/detail/936-7905?tmpl=component" TargetMode="External" /><Relationship Id="rId6" Type="http://schemas.openxmlformats.org/officeDocument/2006/relationships/hyperlink" Target="http://www.heelys-russia.com/catalog/20-hx2/detail/936-7905?tmpl=compon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heelys-russia.com/catalog/26-tufli/detail/931-7880?tmpl=component" TargetMode="External" /><Relationship Id="rId9" Type="http://schemas.openxmlformats.org/officeDocument/2006/relationships/hyperlink" Target="http://www.heelys-russia.com/catalog/26-tufli/detail/931-7880?tmpl=componen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heelys-russia.com/catalog/26-tufli/detail/929-7877?tmpl=component" TargetMode="External" /><Relationship Id="rId12" Type="http://schemas.openxmlformats.org/officeDocument/2006/relationships/hyperlink" Target="http://www.heelys-russia.com/catalog/26-tufli/detail/929-7877?tmpl=componen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heelys-russia.com/catalog/26-tufli/detail/930-7878?tmpl=component" TargetMode="External" /><Relationship Id="rId15" Type="http://schemas.openxmlformats.org/officeDocument/2006/relationships/hyperlink" Target="http://www.heelys-russia.com/catalog/26-tufli/detail/930-7878?tmpl=componen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heelys-russia.com/catalog/10-2010-05-17-13-16-07/detail/911-7893?tmpl=component" TargetMode="External" /><Relationship Id="rId18" Type="http://schemas.openxmlformats.org/officeDocument/2006/relationships/hyperlink" Target="http://www.heelys-russia.com/catalog/10-2010-05-17-13-16-07/detail/911-7893?tmpl=componen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heelys-russia.com/catalog/10-2010-05-17-13-16-07/detail/885-7736?tmpl=component" TargetMode="External" /><Relationship Id="rId21" Type="http://schemas.openxmlformats.org/officeDocument/2006/relationships/hyperlink" Target="http://www.heelys-russia.com/catalog/10-2010-05-17-13-16-07/detail/885-7736?tmpl=componen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heelys-russia.com/catalog/advansed/10-2010-05-17-13-16-07/detail/509-7590megaace?tmpl=component" TargetMode="External" /><Relationship Id="rId24" Type="http://schemas.openxmlformats.org/officeDocument/2006/relationships/hyperlink" Target="http://heelys-russia.com/catalog/advansed/10-2010-05-17-13-16-07/detail/509-7590megaace?tmpl=component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heelys-russia.com/catalog/10-2010-05-17-13-16-07/detail/512-9201proseries?tmpl=component" TargetMode="External" /><Relationship Id="rId27" Type="http://schemas.openxmlformats.org/officeDocument/2006/relationships/hyperlink" Target="http://heelys-russia.com/catalog/10-2010-05-17-13-16-07/detail/512-9201proseries?tmpl=component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heelys-russia.com/catalog/10-2010-05-17-13-16-07/detail/858-slide?tmpl=component" TargetMode="External" /><Relationship Id="rId30" Type="http://schemas.openxmlformats.org/officeDocument/2006/relationships/hyperlink" Target="http://heelys-russia.com/catalog/10-2010-05-17-13-16-07/detail/858-slide?tmpl=component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heelys-russia.com/catalog/11-2010-05-17-13-16-25/detail/852-aero?tmpl=component" TargetMode="External" /><Relationship Id="rId33" Type="http://schemas.openxmlformats.org/officeDocument/2006/relationships/hyperlink" Target="http://heelys-russia.com/catalog/11-2010-05-17-13-16-25/detail/852-aero?tmpl=component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heelys-russia.com/catalog/dailycross/11-2010-05-17-13-16-25/detail/630-brooklyn-hi?tmpl=component" TargetMode="External" /><Relationship Id="rId36" Type="http://schemas.openxmlformats.org/officeDocument/2006/relationships/hyperlink" Target="http://heelys-russia.com/catalog/dailycross/11-2010-05-17-13-16-25/detail/630-brooklyn-hi?tmpl=component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heelys-russia.com/catalog/dailycross/11-2010-05-17-13-16-25/detail/334-caution?tmpl=component" TargetMode="External" /><Relationship Id="rId39" Type="http://schemas.openxmlformats.org/officeDocument/2006/relationships/hyperlink" Target="http://heelys-russia.com/catalog/dailycross/11-2010-05-17-13-16-25/detail/334-caution?tmpl=component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heelys-russia.com/catalog/dailycross/11-2010-05-17-13-16-25/detail/335-caution?tmpl=component" TargetMode="External" /><Relationship Id="rId42" Type="http://schemas.openxmlformats.org/officeDocument/2006/relationships/hyperlink" Target="http://heelys-russia.com/catalog/dailycross/11-2010-05-17-13-16-25/detail/335-caution?tmpl=component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heelys-russia.com/catalog/dailycross/11-2010-05-17-13-16-25/detail/336-caution?tmpl=component" TargetMode="External" /><Relationship Id="rId45" Type="http://schemas.openxmlformats.org/officeDocument/2006/relationships/hyperlink" Target="http://heelys-russia.com/catalog/dailycross/11-2010-05-17-13-16-25/detail/336-caution?tmpl=component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heelys-russia.com/catalog/dailycross/11-2010-05-17-13-16-25/detail/449-caution?tmpl=component" TargetMode="External" /><Relationship Id="rId48" Type="http://schemas.openxmlformats.org/officeDocument/2006/relationships/hyperlink" Target="http://heelys-russia.com/catalog/dailycross/11-2010-05-17-13-16-25/detail/449-caution?tmpl=component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heelys-russia.com/catalog/11-2010-05-17-13-16-25/detail/759-caution7593?tmpl=component" TargetMode="External" /><Relationship Id="rId51" Type="http://schemas.openxmlformats.org/officeDocument/2006/relationships/hyperlink" Target="http://heelys-russia.com/catalog/11-2010-05-17-13-16-25/detail/759-caution7593?tmpl=component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www.heelys-russia.com/catalog/11-2010-05-17-13-16-25/detail/883-7789?tmpl=component" TargetMode="External" /><Relationship Id="rId54" Type="http://schemas.openxmlformats.org/officeDocument/2006/relationships/hyperlink" Target="http://www.heelys-russia.com/catalog/11-2010-05-17-13-16-25/detail/883-7789?tmpl=component" TargetMode="External" /><Relationship Id="rId55" Type="http://schemas.openxmlformats.org/officeDocument/2006/relationships/image" Target="../media/image19.jpeg" /><Relationship Id="rId56" Type="http://schemas.openxmlformats.org/officeDocument/2006/relationships/hyperlink" Target="http://www.heelys-russia.com/catalog/11-2010-05-17-13-16-25/detail/937-7791?tmpl=component" TargetMode="External" /><Relationship Id="rId57" Type="http://schemas.openxmlformats.org/officeDocument/2006/relationships/hyperlink" Target="http://www.heelys-russia.com/catalog/11-2010-05-17-13-16-25/detail/937-7791?tmpl=component" TargetMode="External" /><Relationship Id="rId58" Type="http://schemas.openxmlformats.org/officeDocument/2006/relationships/image" Target="../media/image20.jpeg" /><Relationship Id="rId59" Type="http://schemas.openxmlformats.org/officeDocument/2006/relationships/hyperlink" Target="http://www.heelys-russia.com/catalog/11-2010-05-17-13-16-25/detail/872-7792?tmpl=component" TargetMode="External" /><Relationship Id="rId60" Type="http://schemas.openxmlformats.org/officeDocument/2006/relationships/hyperlink" Target="http://www.heelys-russia.com/catalog/11-2010-05-17-13-16-25/detail/872-7792?tmpl=component" TargetMode="External" /><Relationship Id="rId61" Type="http://schemas.openxmlformats.org/officeDocument/2006/relationships/image" Target="../media/image21.jpeg" /><Relationship Id="rId62" Type="http://schemas.openxmlformats.org/officeDocument/2006/relationships/hyperlink" Target="http://www.heelys-russia.com/catalog/11-2010-05-17-13-16-25/detail/933-7779?tmpl=component" TargetMode="External" /><Relationship Id="rId63" Type="http://schemas.openxmlformats.org/officeDocument/2006/relationships/hyperlink" Target="http://www.heelys-russia.com/catalog/11-2010-05-17-13-16-25/detail/933-7779?tmpl=component" TargetMode="External" /><Relationship Id="rId64" Type="http://schemas.openxmlformats.org/officeDocument/2006/relationships/image" Target="../media/image22.jpeg" /><Relationship Id="rId65" Type="http://schemas.openxmlformats.org/officeDocument/2006/relationships/hyperlink" Target="http://www.heelys-russia.com/catalog/11-2010-05-17-13-16-25/detail/934-7876?tmpl=component" TargetMode="External" /><Relationship Id="rId66" Type="http://schemas.openxmlformats.org/officeDocument/2006/relationships/hyperlink" Target="http://www.heelys-russia.com/catalog/11-2010-05-17-13-16-25/detail/934-7876?tmpl=component" TargetMode="External" /><Relationship Id="rId67" Type="http://schemas.openxmlformats.org/officeDocument/2006/relationships/image" Target="../media/image23.jpeg" /><Relationship Id="rId68" Type="http://schemas.openxmlformats.org/officeDocument/2006/relationships/hyperlink" Target="http://heelys-russia.com/catalog/11-2010-05-17-13-16-25/detail/855-link?tmpl=component" TargetMode="External" /><Relationship Id="rId69" Type="http://schemas.openxmlformats.org/officeDocument/2006/relationships/hyperlink" Target="http://heelys-russia.com/catalog/11-2010-05-17-13-16-25/detail/855-link?tmpl=component" TargetMode="External" /><Relationship Id="rId70" Type="http://schemas.openxmlformats.org/officeDocument/2006/relationships/image" Target="../media/image24.jpeg" /><Relationship Id="rId71" Type="http://schemas.openxmlformats.org/officeDocument/2006/relationships/hyperlink" Target="http://www.heelys-russia.com/catalog/11-2010-05-17-13-16-25/detail/932-7724?tmpl=component" TargetMode="External" /><Relationship Id="rId72" Type="http://schemas.openxmlformats.org/officeDocument/2006/relationships/hyperlink" Target="http://www.heelys-russia.com/catalog/11-2010-05-17-13-16-25/detail/932-7724?tmpl=component" TargetMode="External" /><Relationship Id="rId73" Type="http://schemas.openxmlformats.org/officeDocument/2006/relationships/image" Target="../media/image25.jpeg" /><Relationship Id="rId74" Type="http://schemas.openxmlformats.org/officeDocument/2006/relationships/hyperlink" Target="http://heelys-russia.com/catalog/dailycross/11-2010-05-17-13-16-25/detail/646-maven-hi?tmpl=component" TargetMode="External" /><Relationship Id="rId75" Type="http://schemas.openxmlformats.org/officeDocument/2006/relationships/hyperlink" Target="http://heelys-russia.com/catalog/dailycross/11-2010-05-17-13-16-25/detail/646-maven-hi?tmpl=component" TargetMode="External" /><Relationship Id="rId76" Type="http://schemas.openxmlformats.org/officeDocument/2006/relationships/image" Target="../media/image26.jpeg" /><Relationship Id="rId77" Type="http://schemas.openxmlformats.org/officeDocument/2006/relationships/hyperlink" Target="http://heelys-russia.com/catalog/dailycross/11-2010-05-17-13-16-25/detail/633-maven-hi?tmpl=component" TargetMode="External" /><Relationship Id="rId78" Type="http://schemas.openxmlformats.org/officeDocument/2006/relationships/hyperlink" Target="http://heelys-russia.com/catalog/dailycross/11-2010-05-17-13-16-25/detail/633-maven-hi?tmpl=component" TargetMode="External" /><Relationship Id="rId79" Type="http://schemas.openxmlformats.org/officeDocument/2006/relationships/image" Target="../media/image27.jpeg" /><Relationship Id="rId80" Type="http://schemas.openxmlformats.org/officeDocument/2006/relationships/hyperlink" Target="http://www.heelys-russia.com/catalog/11-2010-05-17-13-16-25/detail/908-7868?tmpl=component" TargetMode="External" /><Relationship Id="rId81" Type="http://schemas.openxmlformats.org/officeDocument/2006/relationships/hyperlink" Target="http://www.heelys-russia.com/catalog/11-2010-05-17-13-16-25/detail/908-7868?tmpl=component" TargetMode="External" /><Relationship Id="rId82" Type="http://schemas.openxmlformats.org/officeDocument/2006/relationships/image" Target="../media/image28.jpeg" /><Relationship Id="rId83" Type="http://schemas.openxmlformats.org/officeDocument/2006/relationships/hyperlink" Target="http://www.heelys-russia.com/catalog/11-2010-05-17-13-16-25/detail/870-7718?tmpl=component" TargetMode="External" /><Relationship Id="rId84" Type="http://schemas.openxmlformats.org/officeDocument/2006/relationships/hyperlink" Target="http://www.heelys-russia.com/catalog/11-2010-05-17-13-16-25/detail/870-7718?tmpl=component" TargetMode="External" /><Relationship Id="rId85" Type="http://schemas.openxmlformats.org/officeDocument/2006/relationships/image" Target="../media/image29.jpeg" /><Relationship Id="rId86" Type="http://schemas.openxmlformats.org/officeDocument/2006/relationships/hyperlink" Target="http://heelys-russia.com/catalog/11-2010-05-17-13-16-25/detail/853-scream?tmpl=component" TargetMode="External" /><Relationship Id="rId87" Type="http://schemas.openxmlformats.org/officeDocument/2006/relationships/hyperlink" Target="http://heelys-russia.com/catalog/11-2010-05-17-13-16-25/detail/853-scream?tmpl=component" TargetMode="External" /><Relationship Id="rId88" Type="http://schemas.openxmlformats.org/officeDocument/2006/relationships/image" Target="../media/image30.jpeg" /><Relationship Id="rId89" Type="http://schemas.openxmlformats.org/officeDocument/2006/relationships/hyperlink" Target="http://heelys-russia.com/catalog/11-2010-05-17-13-16-25/detail/854-scream?tmpl=component" TargetMode="External" /><Relationship Id="rId90" Type="http://schemas.openxmlformats.org/officeDocument/2006/relationships/hyperlink" Target="http://heelys-russia.com/catalog/11-2010-05-17-13-16-25/detail/854-scream?tmpl=component" TargetMode="External" /><Relationship Id="rId91" Type="http://schemas.openxmlformats.org/officeDocument/2006/relationships/image" Target="../media/image31.jpeg" /><Relationship Id="rId92" Type="http://schemas.openxmlformats.org/officeDocument/2006/relationships/hyperlink" Target="http://heelys-russia.com/catalog/sneakers/12-2010-05-17-13-16-39/detail/659-sheer?tmpl=component" TargetMode="External" /><Relationship Id="rId93" Type="http://schemas.openxmlformats.org/officeDocument/2006/relationships/hyperlink" Target="http://heelys-russia.com/catalog/sneakers/12-2010-05-17-13-16-39/detail/659-sheer?tmpl=component" TargetMode="External" /><Relationship Id="rId94" Type="http://schemas.openxmlformats.org/officeDocument/2006/relationships/image" Target="../media/image32.jpeg" /><Relationship Id="rId95" Type="http://schemas.openxmlformats.org/officeDocument/2006/relationships/hyperlink" Target="http://www.heelys-russia.com/catalog/sneakers/12-2010-05-17-13-16-39/detail/794-sheer?tmpl=component" TargetMode="External" /><Relationship Id="rId96" Type="http://schemas.openxmlformats.org/officeDocument/2006/relationships/hyperlink" Target="http://www.heelys-russia.com/catalog/sneakers/12-2010-05-17-13-16-39/detail/794-sheer?tmpl=component" TargetMode="External" /><Relationship Id="rId97" Type="http://schemas.openxmlformats.org/officeDocument/2006/relationships/image" Target="../media/image33.jpeg" /><Relationship Id="rId98" Type="http://schemas.openxmlformats.org/officeDocument/2006/relationships/hyperlink" Target="http://www.heelys-russia.com/catalog/11-2010-05-17-13-16-25/detail/909-7872?tmpl=component" TargetMode="External" /><Relationship Id="rId99" Type="http://schemas.openxmlformats.org/officeDocument/2006/relationships/hyperlink" Target="http://www.heelys-russia.com/catalog/11-2010-05-17-13-16-25/detail/909-7872?tmpl=component" TargetMode="External" /><Relationship Id="rId100" Type="http://schemas.openxmlformats.org/officeDocument/2006/relationships/image" Target="../media/image34.jpeg" /><Relationship Id="rId101" Type="http://schemas.openxmlformats.org/officeDocument/2006/relationships/hyperlink" Target="http://www.heelys-russia.com/catalog/11-2010-05-17-13-16-25/detail/928-7860?tmpl=component" TargetMode="External" /><Relationship Id="rId102" Type="http://schemas.openxmlformats.org/officeDocument/2006/relationships/hyperlink" Target="http://www.heelys-russia.com/catalog/11-2010-05-17-13-16-25/detail/928-7860?tmpl=component" TargetMode="External" /><Relationship Id="rId103" Type="http://schemas.openxmlformats.org/officeDocument/2006/relationships/image" Target="../media/image35.jpeg" /><Relationship Id="rId104" Type="http://schemas.openxmlformats.org/officeDocument/2006/relationships/hyperlink" Target="http://www.heelys-russia.com/catalog/11-2010-05-17-13-16-25/detail/927-7855?tmpl=component" TargetMode="External" /><Relationship Id="rId105" Type="http://schemas.openxmlformats.org/officeDocument/2006/relationships/hyperlink" Target="http://www.heelys-russia.com/catalog/11-2010-05-17-13-16-25/detail/927-7855?tmpl=component" TargetMode="External" /><Relationship Id="rId106" Type="http://schemas.openxmlformats.org/officeDocument/2006/relationships/image" Target="../media/image36.jpeg" /><Relationship Id="rId107" Type="http://schemas.openxmlformats.org/officeDocument/2006/relationships/hyperlink" Target="http://heelys-russia.com/catalog/12-2010-05-17-13-16-39/detail/795-camo-bones?tmpl=component" TargetMode="External" /><Relationship Id="rId108" Type="http://schemas.openxmlformats.org/officeDocument/2006/relationships/hyperlink" Target="http://heelys-russia.com/catalog/12-2010-05-17-13-16-39/detail/795-camo-bones?tmpl=component" TargetMode="External" /><Relationship Id="rId109" Type="http://schemas.openxmlformats.org/officeDocument/2006/relationships/image" Target="../media/image37.jpeg" /><Relationship Id="rId110" Type="http://schemas.openxmlformats.org/officeDocument/2006/relationships/hyperlink" Target="http://heelys-russia.com/catalog/sneakers/12-2010-05-17-13-16-39/detail/488-chazz-suede?tmpl=component" TargetMode="External" /><Relationship Id="rId111" Type="http://schemas.openxmlformats.org/officeDocument/2006/relationships/hyperlink" Target="http://heelys-russia.com/catalog/sneakers/12-2010-05-17-13-16-39/detail/488-chazz-suede?tmpl=component" TargetMode="External" /><Relationship Id="rId112" Type="http://schemas.openxmlformats.org/officeDocument/2006/relationships/image" Target="../media/image38.jpeg" /><Relationship Id="rId113" Type="http://schemas.openxmlformats.org/officeDocument/2006/relationships/hyperlink" Target="http://www.heelys-russia.com/catalog/12-2010-05-17-13-16-39/detail/867-7730?tmpl=component" TargetMode="External" /><Relationship Id="rId114" Type="http://schemas.openxmlformats.org/officeDocument/2006/relationships/hyperlink" Target="http://www.heelys-russia.com/catalog/12-2010-05-17-13-16-39/detail/867-7730?tmpl=component" TargetMode="External" /><Relationship Id="rId115" Type="http://schemas.openxmlformats.org/officeDocument/2006/relationships/image" Target="../media/image39.jpeg" /><Relationship Id="rId116" Type="http://schemas.openxmlformats.org/officeDocument/2006/relationships/hyperlink" Target="http://www.heelys-russia.com/catalog/12-2010-05-17-13-16-39/detail/873-7727?tmpl=component" TargetMode="External" /><Relationship Id="rId117" Type="http://schemas.openxmlformats.org/officeDocument/2006/relationships/hyperlink" Target="http://www.heelys-russia.com/catalog/12-2010-05-17-13-16-39/detail/873-7727?tmpl=component" TargetMode="External" /><Relationship Id="rId118" Type="http://schemas.openxmlformats.org/officeDocument/2006/relationships/image" Target="../media/image40.jpeg" /><Relationship Id="rId119" Type="http://schemas.openxmlformats.org/officeDocument/2006/relationships/hyperlink" Target="http://www.heelys-russia.com/catalog/12-2010-05-17-13-16-39/detail/904-7778?tmpl=component" TargetMode="External" /><Relationship Id="rId120" Type="http://schemas.openxmlformats.org/officeDocument/2006/relationships/hyperlink" Target="http://www.heelys-russia.com/catalog/12-2010-05-17-13-16-39/detail/904-7778?tmpl=component" TargetMode="External" /><Relationship Id="rId121" Type="http://schemas.openxmlformats.org/officeDocument/2006/relationships/image" Target="../media/image41.jpeg" /><Relationship Id="rId122" Type="http://schemas.openxmlformats.org/officeDocument/2006/relationships/hyperlink" Target="http://www.heelys-russia.com/catalog/12-2010-05-17-13-16-39/detail/926-7895?tmpl=component" TargetMode="External" /><Relationship Id="rId123" Type="http://schemas.openxmlformats.org/officeDocument/2006/relationships/hyperlink" Target="http://www.heelys-russia.com/catalog/12-2010-05-17-13-16-39/detail/926-7895?tmpl=component" TargetMode="External" /><Relationship Id="rId124" Type="http://schemas.openxmlformats.org/officeDocument/2006/relationships/image" Target="../media/image42.jpeg" /><Relationship Id="rId125" Type="http://schemas.openxmlformats.org/officeDocument/2006/relationships/hyperlink" Target="http://www.heelys-russia.com/catalog/12-2010-05-17-13-16-39/detail/910-7896?tmpl=component" TargetMode="External" /><Relationship Id="rId126" Type="http://schemas.openxmlformats.org/officeDocument/2006/relationships/hyperlink" Target="http://www.heelys-russia.com/catalog/12-2010-05-17-13-16-39/detail/910-7896?tmpl=component" TargetMode="External" /><Relationship Id="rId127" Type="http://schemas.openxmlformats.org/officeDocument/2006/relationships/image" Target="../media/image43.jpeg" /><Relationship Id="rId128" Type="http://schemas.openxmlformats.org/officeDocument/2006/relationships/hyperlink" Target="http://heelys-russia.com/catalog/sneakers/12-2010-05-17-13-16-39/detail/437-no-bones-hi?tmpl=component" TargetMode="External" /><Relationship Id="rId129" Type="http://schemas.openxmlformats.org/officeDocument/2006/relationships/hyperlink" Target="http://heelys-russia.com/catalog/sneakers/12-2010-05-17-13-16-39/detail/437-no-bones-hi?tmpl=component" TargetMode="External" /><Relationship Id="rId130" Type="http://schemas.openxmlformats.org/officeDocument/2006/relationships/image" Target="../media/image44.jpeg" /><Relationship Id="rId131" Type="http://schemas.openxmlformats.org/officeDocument/2006/relationships/hyperlink" Target="http://heelys-russia.com/catalog/sneakers/12-2010-05-17-13-16-39/detail/440-no-bones-lo?tmpl=component" TargetMode="External" /><Relationship Id="rId132" Type="http://schemas.openxmlformats.org/officeDocument/2006/relationships/hyperlink" Target="http://heelys-russia.com/catalog/sneakers/12-2010-05-17-13-16-39/detail/440-no-bones-lo?tmpl=component" TargetMode="External" /><Relationship Id="rId133" Type="http://schemas.openxmlformats.org/officeDocument/2006/relationships/image" Target="../media/image45.jpeg" /><Relationship Id="rId134" Type="http://schemas.openxmlformats.org/officeDocument/2006/relationships/hyperlink" Target="http://heelys-russia.com/catalog/sneakers/12-2010-05-17-13-16-39/detail/469-no-bones-lo-peacealove?tmpl=component" TargetMode="External" /><Relationship Id="rId135" Type="http://schemas.openxmlformats.org/officeDocument/2006/relationships/hyperlink" Target="http://heelys-russia.com/catalog/sneakers/12-2010-05-17-13-16-39/detail/469-no-bones-lo-peacealove?tmpl=component" TargetMode="External" /><Relationship Id="rId136" Type="http://schemas.openxmlformats.org/officeDocument/2006/relationships/image" Target="../media/image46.jpeg" /><Relationship Id="rId137" Type="http://schemas.openxmlformats.org/officeDocument/2006/relationships/hyperlink" Target="http://www.heelys-russia.com/catalog/sneakers/12-2010-05-17-13-16-39/detail/804-noboneslo7600?tmpl=component" TargetMode="External" /><Relationship Id="rId138" Type="http://schemas.openxmlformats.org/officeDocument/2006/relationships/hyperlink" Target="http://www.heelys-russia.com/catalog/sneakers/12-2010-05-17-13-16-39/detail/804-noboneslo7600?tmpl=component" TargetMode="External" /><Relationship Id="rId139" Type="http://schemas.openxmlformats.org/officeDocument/2006/relationships/image" Target="../media/image47.jpeg" /><Relationship Id="rId140" Type="http://schemas.openxmlformats.org/officeDocument/2006/relationships/hyperlink" Target="http://heelys-russia.com/catalog/sneakers/12-2010-05-17-13-16-39/detail/757-no-bones-lo-superhero?tmpl=component" TargetMode="External" /><Relationship Id="rId141" Type="http://schemas.openxmlformats.org/officeDocument/2006/relationships/hyperlink" Target="http://heelys-russia.com/catalog/sneakers/12-2010-05-17-13-16-39/detail/757-no-bones-lo-superhero?tmpl=component" TargetMode="External" /><Relationship Id="rId142" Type="http://schemas.openxmlformats.org/officeDocument/2006/relationships/image" Target="../media/image48.jpeg" /><Relationship Id="rId143" Type="http://schemas.openxmlformats.org/officeDocument/2006/relationships/hyperlink" Target="http://heelys-russia.com/catalog/sneakers/12-2010-05-17-13-16-39/detail/479-no-bones-lo-superhero?tmpl=component" TargetMode="External" /><Relationship Id="rId144" Type="http://schemas.openxmlformats.org/officeDocument/2006/relationships/hyperlink" Target="http://heelys-russia.com/catalog/sneakers/12-2010-05-17-13-16-39/detail/479-no-bones-lo-superhero?tmpl=component" TargetMode="External" /><Relationship Id="rId145" Type="http://schemas.openxmlformats.org/officeDocument/2006/relationships/image" Target="../media/image49.jpeg" /><Relationship Id="rId146" Type="http://schemas.openxmlformats.org/officeDocument/2006/relationships/hyperlink" Target="http://heelys-russia.com/catalog/sneakers/12-2010-05-17-13-16-39/detail/480-no-bones-lo-superhero?tmpl=component" TargetMode="External" /><Relationship Id="rId147" Type="http://schemas.openxmlformats.org/officeDocument/2006/relationships/hyperlink" Target="http://heelys-russia.com/catalog/sneakers/12-2010-05-17-13-16-39/detail/480-no-bones-lo-superhero?tmpl=component" TargetMode="External" /><Relationship Id="rId148" Type="http://schemas.openxmlformats.org/officeDocument/2006/relationships/image" Target="../media/image50.jpeg" /><Relationship Id="rId149" Type="http://schemas.openxmlformats.org/officeDocument/2006/relationships/hyperlink" Target="http://www.heelys-russia.com/catalog/sneakers/12-2010-05-17-13-16-39/detail/805-no-bones7665?tmpl=component" TargetMode="External" /><Relationship Id="rId150" Type="http://schemas.openxmlformats.org/officeDocument/2006/relationships/hyperlink" Target="http://www.heelys-russia.com/catalog/sneakers/12-2010-05-17-13-16-39/detail/805-no-bones7665?tmpl=component" TargetMode="External" /><Relationship Id="rId151" Type="http://schemas.openxmlformats.org/officeDocument/2006/relationships/image" Target="../media/image51.jpeg" /><Relationship Id="rId152" Type="http://schemas.openxmlformats.org/officeDocument/2006/relationships/hyperlink" Target="http://www.heelys-russia.com/catalog/sneakers/12-2010-05-17-13-16-39/detail/806-no-bones-7666-?tmpl=component" TargetMode="External" /><Relationship Id="rId153" Type="http://schemas.openxmlformats.org/officeDocument/2006/relationships/hyperlink" Target="http://www.heelys-russia.com/catalog/sneakers/12-2010-05-17-13-16-39/detail/806-no-bones-7666-?tmpl=component" TargetMode="External" /><Relationship Id="rId154" Type="http://schemas.openxmlformats.org/officeDocument/2006/relationships/image" Target="../media/image52.jpeg" /><Relationship Id="rId155" Type="http://schemas.openxmlformats.org/officeDocument/2006/relationships/hyperlink" Target="http://www.heelys-russia.com/catalog/12-2010-05-17-13-16-39/detail/901-7771?tmpl=component" TargetMode="External" /><Relationship Id="rId156" Type="http://schemas.openxmlformats.org/officeDocument/2006/relationships/hyperlink" Target="http://www.heelys-russia.com/catalog/12-2010-05-17-13-16-39/detail/901-7771?tmpl=component" TargetMode="External" /><Relationship Id="rId157" Type="http://schemas.openxmlformats.org/officeDocument/2006/relationships/image" Target="../media/image53.jpeg" /><Relationship Id="rId158" Type="http://schemas.openxmlformats.org/officeDocument/2006/relationships/hyperlink" Target="http://www.heelys-russia.com/catalog/12-2010-05-17-13-16-39/detail/902-7772?tmpl=component" TargetMode="External" /><Relationship Id="rId159" Type="http://schemas.openxmlformats.org/officeDocument/2006/relationships/hyperlink" Target="http://www.heelys-russia.com/catalog/12-2010-05-17-13-16-39/detail/902-7772?tmpl=component" TargetMode="External" /><Relationship Id="rId160" Type="http://schemas.openxmlformats.org/officeDocument/2006/relationships/image" Target="../media/image54.jpeg" /><Relationship Id="rId161" Type="http://schemas.openxmlformats.org/officeDocument/2006/relationships/hyperlink" Target="http://www.heelys-russia.com/catalog/12-2010-05-17-13-16-39/detail/899-7655?tmpl=component" TargetMode="External" /><Relationship Id="rId162" Type="http://schemas.openxmlformats.org/officeDocument/2006/relationships/hyperlink" Target="http://www.heelys-russia.com/catalog/12-2010-05-17-13-16-39/detail/899-7655?tmpl=component" TargetMode="External" /><Relationship Id="rId163" Type="http://schemas.openxmlformats.org/officeDocument/2006/relationships/image" Target="../media/image55.jpeg" /><Relationship Id="rId164" Type="http://schemas.openxmlformats.org/officeDocument/2006/relationships/hyperlink" Target="http://www.heelys-russia.com/catalog/12-2010-05-17-13-16-39/detail/900-7705?tmpl=component" TargetMode="External" /><Relationship Id="rId165" Type="http://schemas.openxmlformats.org/officeDocument/2006/relationships/hyperlink" Target="http://www.heelys-russia.com/catalog/12-2010-05-17-13-16-39/detail/900-7705?tmpl=component" TargetMode="External" /><Relationship Id="rId166" Type="http://schemas.openxmlformats.org/officeDocument/2006/relationships/image" Target="../media/image56.jpeg" /><Relationship Id="rId167" Type="http://schemas.openxmlformats.org/officeDocument/2006/relationships/hyperlink" Target="http://heelys-russia.com/catalog/12-2010-05-17-13-16-39/detail/816-7468slash?tmpl=component" TargetMode="External" /><Relationship Id="rId168" Type="http://schemas.openxmlformats.org/officeDocument/2006/relationships/hyperlink" Target="http://heelys-russia.com/catalog/12-2010-05-17-13-16-39/detail/816-7468slash?tmpl=component" TargetMode="External" /><Relationship Id="rId169" Type="http://schemas.openxmlformats.org/officeDocument/2006/relationships/image" Target="../media/image57.jpeg" /><Relationship Id="rId170" Type="http://schemas.openxmlformats.org/officeDocument/2006/relationships/hyperlink" Target="http://heelys-russia.com/catalog/sneakers/12-2010-05-17-13-16-39/detail/728-smash?tmpl=component" TargetMode="External" /><Relationship Id="rId171" Type="http://schemas.openxmlformats.org/officeDocument/2006/relationships/hyperlink" Target="http://heelys-russia.com/catalog/sneakers/12-2010-05-17-13-16-39/detail/728-smash?tmpl=component" TargetMode="External" /><Relationship Id="rId172" Type="http://schemas.openxmlformats.org/officeDocument/2006/relationships/image" Target="../media/image58.jpeg" /><Relationship Id="rId173" Type="http://schemas.openxmlformats.org/officeDocument/2006/relationships/hyperlink" Target="http://heelys-russia.com/catalog/sneakers/12-2010-05-17-13-16-39/detail/484-starlet?tmpl=component" TargetMode="External" /><Relationship Id="rId174" Type="http://schemas.openxmlformats.org/officeDocument/2006/relationships/hyperlink" Target="http://heelys-russia.com/catalog/sneakers/12-2010-05-17-13-16-39/detail/484-starlet?tmpl=component" TargetMode="External" /><Relationship Id="rId175" Type="http://schemas.openxmlformats.org/officeDocument/2006/relationships/image" Target="../media/image59.jpeg" /><Relationship Id="rId176" Type="http://schemas.openxmlformats.org/officeDocument/2006/relationships/hyperlink" Target="http://heelys-russia.com/catalog/sneakers/12-2010-05-17-13-16-39/detail/638-starlet?tmpl=component" TargetMode="External" /><Relationship Id="rId177" Type="http://schemas.openxmlformats.org/officeDocument/2006/relationships/hyperlink" Target="http://heelys-russia.com/catalog/sneakers/12-2010-05-17-13-16-39/detail/638-starlet?tmpl=component" TargetMode="External" /><Relationship Id="rId178" Type="http://schemas.openxmlformats.org/officeDocument/2006/relationships/image" Target="../media/image60.jpeg" /><Relationship Id="rId179" Type="http://schemas.openxmlformats.org/officeDocument/2006/relationships/hyperlink" Target="http://heelys-russia.com/catalog/sneakers/12-2010-05-17-13-16-39/detail/700-wave?tmpl=component" TargetMode="External" /><Relationship Id="rId180" Type="http://schemas.openxmlformats.org/officeDocument/2006/relationships/hyperlink" Target="http://heelys-russia.com/catalog/sneakers/12-2010-05-17-13-16-39/detail/700-wave?tmpl=component" TargetMode="External" /><Relationship Id="rId181" Type="http://schemas.openxmlformats.org/officeDocument/2006/relationships/image" Target="../media/image61.jpeg" /><Relationship Id="rId182" Type="http://schemas.openxmlformats.org/officeDocument/2006/relationships/hyperlink" Target="http://www.heelys-russia.com/catalog/sneakers/12-2010-05-17-13-16-39/detail/812-wave7672?tmpl=component" TargetMode="External" /><Relationship Id="rId183" Type="http://schemas.openxmlformats.org/officeDocument/2006/relationships/hyperlink" Target="http://www.heelys-russia.com/catalog/sneakers/12-2010-05-17-13-16-39/detail/812-wave7672?tmpl=component" TargetMode="External" /><Relationship Id="rId184" Type="http://schemas.openxmlformats.org/officeDocument/2006/relationships/image" Target="../media/image62.jpeg" /><Relationship Id="rId185" Type="http://schemas.openxmlformats.org/officeDocument/2006/relationships/hyperlink" Target="http://heelys-russia.com/catalog/11-2010-05-17-13-16-25/detail/701-wave?tmpl=component" TargetMode="External" /><Relationship Id="rId186" Type="http://schemas.openxmlformats.org/officeDocument/2006/relationships/hyperlink" Target="http://heelys-russia.com/catalog/11-2010-05-17-13-16-25/detail/701-wave?tmpl=component" TargetMode="External" /><Relationship Id="rId187" Type="http://schemas.openxmlformats.org/officeDocument/2006/relationships/image" Target="../media/image63.jpeg" /><Relationship Id="rId188" Type="http://schemas.openxmlformats.org/officeDocument/2006/relationships/hyperlink" Target="http://heelys-russia.com/catalog/sneakers/12-2010-05-17-13-16-39/detail/750-wavegr?tmpl=component" TargetMode="External" /><Relationship Id="rId189" Type="http://schemas.openxmlformats.org/officeDocument/2006/relationships/hyperlink" Target="http://heelys-russia.com/catalog/sneakers/12-2010-05-17-13-16-39/detail/750-wavegr?tmpl=component" TargetMode="External" /><Relationship Id="rId190" Type="http://schemas.openxmlformats.org/officeDocument/2006/relationships/image" Target="../media/image64.jpeg" /><Relationship Id="rId191" Type="http://schemas.openxmlformats.org/officeDocument/2006/relationships/hyperlink" Target="http://heelys-russia.com/catalog/sneakers/12-2010-05-17-13-16-39/detail/848-wawe7691?tmpl=component" TargetMode="External" /><Relationship Id="rId192" Type="http://schemas.openxmlformats.org/officeDocument/2006/relationships/hyperlink" Target="http://heelys-russia.com/catalog/sneakers/12-2010-05-17-13-16-39/detail/848-wawe7691?tmpl=component" TargetMode="External" /><Relationship Id="rId193" Type="http://schemas.openxmlformats.org/officeDocument/2006/relationships/image" Target="../media/image65.jpeg" /><Relationship Id="rId194" Type="http://schemas.openxmlformats.org/officeDocument/2006/relationships/hyperlink" Target="http://heelys-russia.com/catalog/12-2010-05-17-13-16-39/detail/857-wave?tmpl=component" TargetMode="External" /><Relationship Id="rId195" Type="http://schemas.openxmlformats.org/officeDocument/2006/relationships/hyperlink" Target="http://heelys-russia.com/catalog/12-2010-05-17-13-16-39/detail/857-wave?tmpl=component" TargetMode="External" /><Relationship Id="rId196" Type="http://schemas.openxmlformats.org/officeDocument/2006/relationships/image" Target="../media/image66.jpeg" /><Relationship Id="rId197" Type="http://schemas.openxmlformats.org/officeDocument/2006/relationships/hyperlink" Target="http://www.heelys-russia.com/catalog/12-2010-05-17-13-16-39/detail/884-7696?tmpl=component" TargetMode="External" /><Relationship Id="rId198" Type="http://schemas.openxmlformats.org/officeDocument/2006/relationships/hyperlink" Target="http://www.heelys-russia.com/catalog/12-2010-05-17-13-16-39/detail/884-7696?tmpl=componen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485775</xdr:colOff>
      <xdr:row>12</xdr:row>
      <xdr:rowOff>104775</xdr:rowOff>
    </xdr:from>
    <xdr:to>
      <xdr:col>21</xdr:col>
      <xdr:colOff>1009650</xdr:colOff>
      <xdr:row>13</xdr:row>
      <xdr:rowOff>161925</xdr:rowOff>
    </xdr:to>
    <xdr:pic>
      <xdr:nvPicPr>
        <xdr:cNvPr id="1" name="Рисунок 1" descr="Heelys_1C_to_XLS__picd136d6bf-117d-4310-a26b-59a3ef06a1b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7527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14</xdr:row>
      <xdr:rowOff>104775</xdr:rowOff>
    </xdr:from>
    <xdr:to>
      <xdr:col>21</xdr:col>
      <xdr:colOff>1009650</xdr:colOff>
      <xdr:row>15</xdr:row>
      <xdr:rowOff>161925</xdr:rowOff>
    </xdr:to>
    <xdr:pic>
      <xdr:nvPicPr>
        <xdr:cNvPr id="2" name="Рисунок 2" descr="Heelys_1C_to_XLS__pic7e43ca36-4a04-41a9-b784-16d6f377a11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77600" y="32861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17</xdr:row>
      <xdr:rowOff>104775</xdr:rowOff>
    </xdr:from>
    <xdr:to>
      <xdr:col>21</xdr:col>
      <xdr:colOff>1047750</xdr:colOff>
      <xdr:row>18</xdr:row>
      <xdr:rowOff>161925</xdr:rowOff>
    </xdr:to>
    <xdr:pic>
      <xdr:nvPicPr>
        <xdr:cNvPr id="3" name="Рисунок 3" descr="Heelys_1C_to_XLS__pic989496fe-f5af-4436-967e-962b9948a73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77600" y="403860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19</xdr:row>
      <xdr:rowOff>104775</xdr:rowOff>
    </xdr:from>
    <xdr:to>
      <xdr:col>21</xdr:col>
      <xdr:colOff>1028700</xdr:colOff>
      <xdr:row>20</xdr:row>
      <xdr:rowOff>161925</xdr:rowOff>
    </xdr:to>
    <xdr:pic>
      <xdr:nvPicPr>
        <xdr:cNvPr id="4" name="Рисунок 4" descr="Heelys_1C_to_XLS__pic1d230699-6d0d-4af2-9080-d4ec20f4cef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77600" y="45720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21</xdr:row>
      <xdr:rowOff>104775</xdr:rowOff>
    </xdr:from>
    <xdr:to>
      <xdr:col>21</xdr:col>
      <xdr:colOff>1057275</xdr:colOff>
      <xdr:row>22</xdr:row>
      <xdr:rowOff>161925</xdr:rowOff>
    </xdr:to>
    <xdr:pic>
      <xdr:nvPicPr>
        <xdr:cNvPr id="5" name="Рисунок 5" descr="Heelys_1C_to_XLS__pic29974986-8057-449c-89f0-6b3a2233473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77600" y="51054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24</xdr:row>
      <xdr:rowOff>104775</xdr:rowOff>
    </xdr:from>
    <xdr:to>
      <xdr:col>21</xdr:col>
      <xdr:colOff>962025</xdr:colOff>
      <xdr:row>25</xdr:row>
      <xdr:rowOff>161925</xdr:rowOff>
    </xdr:to>
    <xdr:pic>
      <xdr:nvPicPr>
        <xdr:cNvPr id="6" name="Рисунок 6" descr="Heelys_1C_to_XLS__pic41ec66f0-3669-4697-8f6f-0638a1da5dc3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77600" y="58578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26</xdr:row>
      <xdr:rowOff>104775</xdr:rowOff>
    </xdr:from>
    <xdr:to>
      <xdr:col>21</xdr:col>
      <xdr:colOff>1028700</xdr:colOff>
      <xdr:row>27</xdr:row>
      <xdr:rowOff>161925</xdr:rowOff>
    </xdr:to>
    <xdr:pic>
      <xdr:nvPicPr>
        <xdr:cNvPr id="7" name="Рисунок 7" descr="Heelys_1C_to_XLS__pic02608543-4fae-48ad-81f7-976c68e7dfb5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277600" y="639127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28</xdr:row>
      <xdr:rowOff>104775</xdr:rowOff>
    </xdr:from>
    <xdr:to>
      <xdr:col>21</xdr:col>
      <xdr:colOff>1019175</xdr:colOff>
      <xdr:row>29</xdr:row>
      <xdr:rowOff>161925</xdr:rowOff>
    </xdr:to>
    <xdr:pic>
      <xdr:nvPicPr>
        <xdr:cNvPr id="8" name="Рисунок 8" descr="Heelys_1C_to_XLS__picc6d13074-6117-4669-9b60-4d9f0baae583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277600" y="69246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30</xdr:row>
      <xdr:rowOff>104775</xdr:rowOff>
    </xdr:from>
    <xdr:to>
      <xdr:col>21</xdr:col>
      <xdr:colOff>1038225</xdr:colOff>
      <xdr:row>31</xdr:row>
      <xdr:rowOff>161925</xdr:rowOff>
    </xdr:to>
    <xdr:pic>
      <xdr:nvPicPr>
        <xdr:cNvPr id="9" name="Рисунок 9" descr="Heelys_1C_to_XLS__picd8ba4bae-3ecb-4f15-a4b7-af68d6c04bf2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277600" y="7458075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32</xdr:row>
      <xdr:rowOff>104775</xdr:rowOff>
    </xdr:from>
    <xdr:to>
      <xdr:col>21</xdr:col>
      <xdr:colOff>1047750</xdr:colOff>
      <xdr:row>33</xdr:row>
      <xdr:rowOff>161925</xdr:rowOff>
    </xdr:to>
    <xdr:pic>
      <xdr:nvPicPr>
        <xdr:cNvPr id="10" name="Рисунок 10" descr="Heelys_1C_to_XLS__pic75315ae4-7bb8-4a68-9452-b1aa3ce61d3f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77600" y="799147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35</xdr:row>
      <xdr:rowOff>104775</xdr:rowOff>
    </xdr:from>
    <xdr:to>
      <xdr:col>21</xdr:col>
      <xdr:colOff>1076325</xdr:colOff>
      <xdr:row>36</xdr:row>
      <xdr:rowOff>161925</xdr:rowOff>
    </xdr:to>
    <xdr:pic>
      <xdr:nvPicPr>
        <xdr:cNvPr id="11" name="Рисунок 11" descr="Heelys_1C_to_XLS__pic65e8c99e-c1fe-49f7-ba44-beca36870a2a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277600" y="87439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37</xdr:row>
      <xdr:rowOff>104775</xdr:rowOff>
    </xdr:from>
    <xdr:to>
      <xdr:col>21</xdr:col>
      <xdr:colOff>933450</xdr:colOff>
      <xdr:row>38</xdr:row>
      <xdr:rowOff>161925</xdr:rowOff>
    </xdr:to>
    <xdr:pic>
      <xdr:nvPicPr>
        <xdr:cNvPr id="12" name="Рисунок 12" descr="Heelys_1C_to_XLS__pic6ed7e3e0-7c9a-4d6e-8602-22de6ed8a9ad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77600" y="927735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39</xdr:row>
      <xdr:rowOff>104775</xdr:rowOff>
    </xdr:from>
    <xdr:to>
      <xdr:col>21</xdr:col>
      <xdr:colOff>1019175</xdr:colOff>
      <xdr:row>40</xdr:row>
      <xdr:rowOff>161925</xdr:rowOff>
    </xdr:to>
    <xdr:pic>
      <xdr:nvPicPr>
        <xdr:cNvPr id="13" name="Рисунок 13" descr="Heelys_1C_to_XLS__pic671a07aa-dff8-43fd-bcbf-5ec03744e85a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277600" y="98107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41</xdr:row>
      <xdr:rowOff>104775</xdr:rowOff>
    </xdr:from>
    <xdr:to>
      <xdr:col>21</xdr:col>
      <xdr:colOff>1028700</xdr:colOff>
      <xdr:row>42</xdr:row>
      <xdr:rowOff>161925</xdr:rowOff>
    </xdr:to>
    <xdr:pic>
      <xdr:nvPicPr>
        <xdr:cNvPr id="14" name="Рисунок 14" descr="Heelys_1C_to_XLS__pic04fc4ef9-50fb-471f-b5a4-b76c4ac22fbf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277600" y="103441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43</xdr:row>
      <xdr:rowOff>104775</xdr:rowOff>
    </xdr:from>
    <xdr:to>
      <xdr:col>21</xdr:col>
      <xdr:colOff>1019175</xdr:colOff>
      <xdr:row>44</xdr:row>
      <xdr:rowOff>161925</xdr:rowOff>
    </xdr:to>
    <xdr:pic>
      <xdr:nvPicPr>
        <xdr:cNvPr id="15" name="Рисунок 15" descr="Heelys_1C_to_XLS__pic865558a8-8055-4771-8da9-b2c2cf579a24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277600" y="108775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45</xdr:row>
      <xdr:rowOff>104775</xdr:rowOff>
    </xdr:from>
    <xdr:to>
      <xdr:col>21</xdr:col>
      <xdr:colOff>1028700</xdr:colOff>
      <xdr:row>46</xdr:row>
      <xdr:rowOff>161925</xdr:rowOff>
    </xdr:to>
    <xdr:pic>
      <xdr:nvPicPr>
        <xdr:cNvPr id="16" name="Рисунок 16" descr="Heelys_1C_to_XLS__picf66315ae-dc42-4741-a806-7a934041c4f7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277600" y="114109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47</xdr:row>
      <xdr:rowOff>104775</xdr:rowOff>
    </xdr:from>
    <xdr:to>
      <xdr:col>21</xdr:col>
      <xdr:colOff>885825</xdr:colOff>
      <xdr:row>48</xdr:row>
      <xdr:rowOff>161925</xdr:rowOff>
    </xdr:to>
    <xdr:pic>
      <xdr:nvPicPr>
        <xdr:cNvPr id="17" name="Рисунок 17" descr="Heelys_1C_to_XLS__pice302a2c6-a546-47a9-9855-6832e28b5898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277600" y="1194435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49</xdr:row>
      <xdr:rowOff>104775</xdr:rowOff>
    </xdr:from>
    <xdr:to>
      <xdr:col>21</xdr:col>
      <xdr:colOff>1076325</xdr:colOff>
      <xdr:row>50</xdr:row>
      <xdr:rowOff>161925</xdr:rowOff>
    </xdr:to>
    <xdr:pic>
      <xdr:nvPicPr>
        <xdr:cNvPr id="18" name="Рисунок 18" descr="Heelys_1C_to_XLS__picbeb4678b-659e-4edb-a4ab-057f29a4f8ec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277600" y="124777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51</xdr:row>
      <xdr:rowOff>104775</xdr:rowOff>
    </xdr:from>
    <xdr:to>
      <xdr:col>21</xdr:col>
      <xdr:colOff>971550</xdr:colOff>
      <xdr:row>52</xdr:row>
      <xdr:rowOff>161925</xdr:rowOff>
    </xdr:to>
    <xdr:pic>
      <xdr:nvPicPr>
        <xdr:cNvPr id="19" name="Рисунок 19" descr="Heelys_1C_to_XLS__picdcf1e9cc-0952-48fb-8f8f-ce5713e3161c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277600" y="1301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53</xdr:row>
      <xdr:rowOff>104775</xdr:rowOff>
    </xdr:from>
    <xdr:to>
      <xdr:col>21</xdr:col>
      <xdr:colOff>1047750</xdr:colOff>
      <xdr:row>54</xdr:row>
      <xdr:rowOff>161925</xdr:rowOff>
    </xdr:to>
    <xdr:pic>
      <xdr:nvPicPr>
        <xdr:cNvPr id="20" name="Рисунок 20" descr="Heelys_1C_to_XLS__pic9344bec7-b286-4d3c-837a-73582018fb0d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277600" y="135445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55</xdr:row>
      <xdr:rowOff>104775</xdr:rowOff>
    </xdr:from>
    <xdr:to>
      <xdr:col>21</xdr:col>
      <xdr:colOff>981075</xdr:colOff>
      <xdr:row>56</xdr:row>
      <xdr:rowOff>161925</xdr:rowOff>
    </xdr:to>
    <xdr:pic>
      <xdr:nvPicPr>
        <xdr:cNvPr id="21" name="Рисунок 21" descr="Heelys_1C_to_XLS__pic4cea5752-fc64-4b30-8f7c-7d43d5e7a6f3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277600" y="1407795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57</xdr:row>
      <xdr:rowOff>104775</xdr:rowOff>
    </xdr:from>
    <xdr:to>
      <xdr:col>21</xdr:col>
      <xdr:colOff>1104900</xdr:colOff>
      <xdr:row>58</xdr:row>
      <xdr:rowOff>161925</xdr:rowOff>
    </xdr:to>
    <xdr:pic>
      <xdr:nvPicPr>
        <xdr:cNvPr id="22" name="Рисунок 22" descr="Heelys_1C_to_XLS__pic89f401e4-e8ee-4032-b910-86fd8dbfd8c3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277600" y="14611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59</xdr:row>
      <xdr:rowOff>104775</xdr:rowOff>
    </xdr:from>
    <xdr:to>
      <xdr:col>21</xdr:col>
      <xdr:colOff>1085850</xdr:colOff>
      <xdr:row>60</xdr:row>
      <xdr:rowOff>161925</xdr:rowOff>
    </xdr:to>
    <xdr:pic>
      <xdr:nvPicPr>
        <xdr:cNvPr id="23" name="Рисунок 23" descr="Heelys_1C_to_XLS__picff463707-7c70-4d92-a4df-fac3ed090989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277600" y="1514475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61</xdr:row>
      <xdr:rowOff>104775</xdr:rowOff>
    </xdr:from>
    <xdr:to>
      <xdr:col>21</xdr:col>
      <xdr:colOff>1028700</xdr:colOff>
      <xdr:row>62</xdr:row>
      <xdr:rowOff>161925</xdr:rowOff>
    </xdr:to>
    <xdr:pic>
      <xdr:nvPicPr>
        <xdr:cNvPr id="24" name="Рисунок 24" descr="Heelys_1C_to_XLS__picdcace40c-48a2-41bf-a589-e1f75d82b959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277600" y="156781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63</xdr:row>
      <xdr:rowOff>104775</xdr:rowOff>
    </xdr:from>
    <xdr:to>
      <xdr:col>21</xdr:col>
      <xdr:colOff>962025</xdr:colOff>
      <xdr:row>64</xdr:row>
      <xdr:rowOff>161925</xdr:rowOff>
    </xdr:to>
    <xdr:pic>
      <xdr:nvPicPr>
        <xdr:cNvPr id="25" name="Рисунок 25" descr="Heelys_1C_to_XLS__pice1a8a737-8fce-4d21-a84e-346398a84e65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277600" y="16211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65</xdr:row>
      <xdr:rowOff>104775</xdr:rowOff>
    </xdr:from>
    <xdr:to>
      <xdr:col>21</xdr:col>
      <xdr:colOff>962025</xdr:colOff>
      <xdr:row>66</xdr:row>
      <xdr:rowOff>161925</xdr:rowOff>
    </xdr:to>
    <xdr:pic>
      <xdr:nvPicPr>
        <xdr:cNvPr id="26" name="Рисунок 26" descr="Heelys_1C_to_XLS__pice047536e-2808-4369-bda2-557b9c7d7930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277600" y="167449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67</xdr:row>
      <xdr:rowOff>104775</xdr:rowOff>
    </xdr:from>
    <xdr:to>
      <xdr:col>21</xdr:col>
      <xdr:colOff>971550</xdr:colOff>
      <xdr:row>68</xdr:row>
      <xdr:rowOff>161925</xdr:rowOff>
    </xdr:to>
    <xdr:pic>
      <xdr:nvPicPr>
        <xdr:cNvPr id="27" name="Рисунок 27" descr="Heelys_1C_to_XLS__pic72f089ae-d4cc-47ac-aa3f-1a7e60214188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277600" y="172783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69</xdr:row>
      <xdr:rowOff>104775</xdr:rowOff>
    </xdr:from>
    <xdr:to>
      <xdr:col>21</xdr:col>
      <xdr:colOff>1028700</xdr:colOff>
      <xdr:row>70</xdr:row>
      <xdr:rowOff>161925</xdr:rowOff>
    </xdr:to>
    <xdr:pic>
      <xdr:nvPicPr>
        <xdr:cNvPr id="28" name="Рисунок 28" descr="Heelys_1C_to_XLS__pic6e1f5639-a571-499f-a81f-bd75e5c47671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277600" y="178117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71</xdr:row>
      <xdr:rowOff>104775</xdr:rowOff>
    </xdr:from>
    <xdr:to>
      <xdr:col>21</xdr:col>
      <xdr:colOff>1095375</xdr:colOff>
      <xdr:row>72</xdr:row>
      <xdr:rowOff>161925</xdr:rowOff>
    </xdr:to>
    <xdr:pic>
      <xdr:nvPicPr>
        <xdr:cNvPr id="29" name="Рисунок 29" descr="Heelys_1C_to_XLS__pic291fd984-1c86-4404-b603-0690fad91391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277600" y="1834515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73</xdr:row>
      <xdr:rowOff>104775</xdr:rowOff>
    </xdr:from>
    <xdr:to>
      <xdr:col>21</xdr:col>
      <xdr:colOff>1019175</xdr:colOff>
      <xdr:row>74</xdr:row>
      <xdr:rowOff>161925</xdr:rowOff>
    </xdr:to>
    <xdr:pic>
      <xdr:nvPicPr>
        <xdr:cNvPr id="30" name="Рисунок 30" descr="Heelys_1C_to_XLS__pic8a218be5-0b9c-486a-a8ad-a03d5a66f23f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277600" y="188785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75</xdr:row>
      <xdr:rowOff>104775</xdr:rowOff>
    </xdr:from>
    <xdr:to>
      <xdr:col>21</xdr:col>
      <xdr:colOff>1047750</xdr:colOff>
      <xdr:row>76</xdr:row>
      <xdr:rowOff>161925</xdr:rowOff>
    </xdr:to>
    <xdr:pic>
      <xdr:nvPicPr>
        <xdr:cNvPr id="31" name="Рисунок 31" descr="Heelys_1C_to_XLS__pic829a4023-7a62-4c6e-aa60-bf735e58f17c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277600" y="194119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77</xdr:row>
      <xdr:rowOff>104775</xdr:rowOff>
    </xdr:from>
    <xdr:to>
      <xdr:col>21</xdr:col>
      <xdr:colOff>1219200</xdr:colOff>
      <xdr:row>78</xdr:row>
      <xdr:rowOff>161925</xdr:rowOff>
    </xdr:to>
    <xdr:pic>
      <xdr:nvPicPr>
        <xdr:cNvPr id="32" name="Рисунок 32" descr="Heelys_1C_to_XLS__picd845939b-8c4e-48ae-aea7-49a99ab282a3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277600" y="1994535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79</xdr:row>
      <xdr:rowOff>104775</xdr:rowOff>
    </xdr:from>
    <xdr:to>
      <xdr:col>21</xdr:col>
      <xdr:colOff>981075</xdr:colOff>
      <xdr:row>80</xdr:row>
      <xdr:rowOff>161925</xdr:rowOff>
    </xdr:to>
    <xdr:pic>
      <xdr:nvPicPr>
        <xdr:cNvPr id="33" name="Рисунок 33" descr="Heelys_1C_to_XLS__pic8dd01473-efcd-4def-ace6-fe483aa2047e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277600" y="2047875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81</xdr:row>
      <xdr:rowOff>104775</xdr:rowOff>
    </xdr:from>
    <xdr:to>
      <xdr:col>21</xdr:col>
      <xdr:colOff>1019175</xdr:colOff>
      <xdr:row>82</xdr:row>
      <xdr:rowOff>161925</xdr:rowOff>
    </xdr:to>
    <xdr:pic>
      <xdr:nvPicPr>
        <xdr:cNvPr id="34" name="Рисунок 34" descr="Heelys_1C_to_XLS__pic1b262166-bcbc-4d33-9737-19aded45743d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277600" y="210121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83</xdr:row>
      <xdr:rowOff>104775</xdr:rowOff>
    </xdr:from>
    <xdr:to>
      <xdr:col>21</xdr:col>
      <xdr:colOff>1047750</xdr:colOff>
      <xdr:row>84</xdr:row>
      <xdr:rowOff>161925</xdr:rowOff>
    </xdr:to>
    <xdr:pic>
      <xdr:nvPicPr>
        <xdr:cNvPr id="35" name="Рисунок 35" descr="Heelys_1C_to_XLS__picdacad7f1-cc24-40b2-b946-caed4d0fb71e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277600" y="21545550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86</xdr:row>
      <xdr:rowOff>104775</xdr:rowOff>
    </xdr:from>
    <xdr:to>
      <xdr:col>21</xdr:col>
      <xdr:colOff>1085850</xdr:colOff>
      <xdr:row>87</xdr:row>
      <xdr:rowOff>161925</xdr:rowOff>
    </xdr:to>
    <xdr:pic>
      <xdr:nvPicPr>
        <xdr:cNvPr id="36" name="Рисунок 36" descr="Heelys_1C_to_XLS__pic2059790f-7a59-45a6-9dca-1386b64d0157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277600" y="222980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88</xdr:row>
      <xdr:rowOff>104775</xdr:rowOff>
    </xdr:from>
    <xdr:to>
      <xdr:col>21</xdr:col>
      <xdr:colOff>962025</xdr:colOff>
      <xdr:row>89</xdr:row>
      <xdr:rowOff>161925</xdr:rowOff>
    </xdr:to>
    <xdr:pic>
      <xdr:nvPicPr>
        <xdr:cNvPr id="37" name="Рисунок 37" descr="Heelys_1C_to_XLS__picf0c2f47c-5923-43c8-9323-be5c1b592117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277600" y="228314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90</xdr:row>
      <xdr:rowOff>104775</xdr:rowOff>
    </xdr:from>
    <xdr:to>
      <xdr:col>21</xdr:col>
      <xdr:colOff>1104900</xdr:colOff>
      <xdr:row>91</xdr:row>
      <xdr:rowOff>161925</xdr:rowOff>
    </xdr:to>
    <xdr:pic>
      <xdr:nvPicPr>
        <xdr:cNvPr id="38" name="Рисунок 38" descr="Heelys_1C_to_XLS__pic5c64b1f2-e634-4d42-9eff-872b928026c7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277600" y="233648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92</xdr:row>
      <xdr:rowOff>104775</xdr:rowOff>
    </xdr:from>
    <xdr:to>
      <xdr:col>21</xdr:col>
      <xdr:colOff>1047750</xdr:colOff>
      <xdr:row>93</xdr:row>
      <xdr:rowOff>161925</xdr:rowOff>
    </xdr:to>
    <xdr:pic>
      <xdr:nvPicPr>
        <xdr:cNvPr id="39" name="Рисунок 39" descr="Heelys_1C_to_XLS__pic37f03c61-e50a-409a-9a63-6e69251f754a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277600" y="238982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94</xdr:row>
      <xdr:rowOff>104775</xdr:rowOff>
    </xdr:from>
    <xdr:to>
      <xdr:col>21</xdr:col>
      <xdr:colOff>1076325</xdr:colOff>
      <xdr:row>95</xdr:row>
      <xdr:rowOff>161925</xdr:rowOff>
    </xdr:to>
    <xdr:pic>
      <xdr:nvPicPr>
        <xdr:cNvPr id="40" name="Рисунок 40" descr="Heelys_1C_to_XLS__pic9c8d7fa8-5068-4d54-a0e8-1a293ef32692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1277600" y="2443162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96</xdr:row>
      <xdr:rowOff>104775</xdr:rowOff>
    </xdr:from>
    <xdr:to>
      <xdr:col>21</xdr:col>
      <xdr:colOff>971550</xdr:colOff>
      <xdr:row>97</xdr:row>
      <xdr:rowOff>161925</xdr:rowOff>
    </xdr:to>
    <xdr:pic>
      <xdr:nvPicPr>
        <xdr:cNvPr id="41" name="Рисунок 41" descr="Heelys_1C_to_XLS__pic69e8258a-99fb-4b57-ad5f-8a403701de23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277600" y="249650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98</xdr:row>
      <xdr:rowOff>104775</xdr:rowOff>
    </xdr:from>
    <xdr:to>
      <xdr:col>21</xdr:col>
      <xdr:colOff>1028700</xdr:colOff>
      <xdr:row>99</xdr:row>
      <xdr:rowOff>161925</xdr:rowOff>
    </xdr:to>
    <xdr:pic>
      <xdr:nvPicPr>
        <xdr:cNvPr id="42" name="Рисунок 42" descr="Heelys_1C_to_XLS__pic984903d2-ed17-49ae-931b-04992a6bdb14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1277600" y="254984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100</xdr:row>
      <xdr:rowOff>104775</xdr:rowOff>
    </xdr:from>
    <xdr:to>
      <xdr:col>21</xdr:col>
      <xdr:colOff>1009650</xdr:colOff>
      <xdr:row>101</xdr:row>
      <xdr:rowOff>161925</xdr:rowOff>
    </xdr:to>
    <xdr:pic>
      <xdr:nvPicPr>
        <xdr:cNvPr id="43" name="Рисунок 43" descr="Heelys_1C_to_XLS__picbac4fe8f-5d03-4375-a6ea-aefdc0f20fad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277600" y="260318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102</xdr:row>
      <xdr:rowOff>104775</xdr:rowOff>
    </xdr:from>
    <xdr:to>
      <xdr:col>21</xdr:col>
      <xdr:colOff>1047750</xdr:colOff>
      <xdr:row>103</xdr:row>
      <xdr:rowOff>161925</xdr:rowOff>
    </xdr:to>
    <xdr:pic>
      <xdr:nvPicPr>
        <xdr:cNvPr id="44" name="Рисунок 44" descr="Heelys_1C_to_XLS__pic6b6cf873-b852-4a5e-809d-ccfdffa2e519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1277600" y="265652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104</xdr:row>
      <xdr:rowOff>104775</xdr:rowOff>
    </xdr:from>
    <xdr:to>
      <xdr:col>21</xdr:col>
      <xdr:colOff>962025</xdr:colOff>
      <xdr:row>105</xdr:row>
      <xdr:rowOff>161925</xdr:rowOff>
    </xdr:to>
    <xdr:pic>
      <xdr:nvPicPr>
        <xdr:cNvPr id="45" name="Рисунок 45" descr="Heelys_1C_to_XLS__pic8b340cff-78ab-4554-82fc-08f7fdac6ee3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277600" y="270986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106</xdr:row>
      <xdr:rowOff>104775</xdr:rowOff>
    </xdr:from>
    <xdr:to>
      <xdr:col>21</xdr:col>
      <xdr:colOff>971550</xdr:colOff>
      <xdr:row>107</xdr:row>
      <xdr:rowOff>161925</xdr:rowOff>
    </xdr:to>
    <xdr:pic>
      <xdr:nvPicPr>
        <xdr:cNvPr id="46" name="Рисунок 46" descr="Heelys_1C_to_XLS__pic92569f46-2edf-43cc-a142-ace93a5b3e16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1277600" y="276320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108</xdr:row>
      <xdr:rowOff>104775</xdr:rowOff>
    </xdr:from>
    <xdr:to>
      <xdr:col>21</xdr:col>
      <xdr:colOff>885825</xdr:colOff>
      <xdr:row>109</xdr:row>
      <xdr:rowOff>161925</xdr:rowOff>
    </xdr:to>
    <xdr:pic>
      <xdr:nvPicPr>
        <xdr:cNvPr id="47" name="Рисунок 47" descr="Heelys_1C_to_XLS__picdce78871-7d67-49ba-8b71-ddad53c6f03c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277600" y="2816542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110</xdr:row>
      <xdr:rowOff>104775</xdr:rowOff>
    </xdr:from>
    <xdr:to>
      <xdr:col>21</xdr:col>
      <xdr:colOff>962025</xdr:colOff>
      <xdr:row>111</xdr:row>
      <xdr:rowOff>161925</xdr:rowOff>
    </xdr:to>
    <xdr:pic>
      <xdr:nvPicPr>
        <xdr:cNvPr id="48" name="Рисунок 48" descr="Heelys_1C_to_XLS__picb08b5a68-3feb-4dde-8bc1-b77a650bc411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1277600" y="286988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112</xdr:row>
      <xdr:rowOff>104775</xdr:rowOff>
    </xdr:from>
    <xdr:to>
      <xdr:col>21</xdr:col>
      <xdr:colOff>962025</xdr:colOff>
      <xdr:row>113</xdr:row>
      <xdr:rowOff>161925</xdr:rowOff>
    </xdr:to>
    <xdr:pic>
      <xdr:nvPicPr>
        <xdr:cNvPr id="49" name="Рисунок 49" descr="Heelys_1C_to_XLS__picf23f85cf-d93a-4a0d-a43c-51f97066b3a2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277600" y="292322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114</xdr:row>
      <xdr:rowOff>104775</xdr:rowOff>
    </xdr:from>
    <xdr:to>
      <xdr:col>21</xdr:col>
      <xdr:colOff>990600</xdr:colOff>
      <xdr:row>115</xdr:row>
      <xdr:rowOff>161925</xdr:rowOff>
    </xdr:to>
    <xdr:pic>
      <xdr:nvPicPr>
        <xdr:cNvPr id="50" name="Рисунок 50" descr="Heelys_1C_to_XLS__picd52491b8-bd42-475c-a29c-0041571e33d9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1277600" y="2976562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116</xdr:row>
      <xdr:rowOff>104775</xdr:rowOff>
    </xdr:from>
    <xdr:to>
      <xdr:col>21</xdr:col>
      <xdr:colOff>1009650</xdr:colOff>
      <xdr:row>117</xdr:row>
      <xdr:rowOff>161925</xdr:rowOff>
    </xdr:to>
    <xdr:pic>
      <xdr:nvPicPr>
        <xdr:cNvPr id="51" name="Рисунок 51" descr="Heelys_1C_to_XLS__pic09141309-a282-4f6c-846e-fb030a766c1e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277600" y="302990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118</xdr:row>
      <xdr:rowOff>104775</xdr:rowOff>
    </xdr:from>
    <xdr:to>
      <xdr:col>21</xdr:col>
      <xdr:colOff>1047750</xdr:colOff>
      <xdr:row>119</xdr:row>
      <xdr:rowOff>161925</xdr:rowOff>
    </xdr:to>
    <xdr:pic>
      <xdr:nvPicPr>
        <xdr:cNvPr id="52" name="Рисунок 52" descr="Heelys_1C_to_XLS__pic1ee082ba-a59f-4c84-96f3-51f52fea6971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1277600" y="308324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120</xdr:row>
      <xdr:rowOff>104775</xdr:rowOff>
    </xdr:from>
    <xdr:to>
      <xdr:col>21</xdr:col>
      <xdr:colOff>1028700</xdr:colOff>
      <xdr:row>121</xdr:row>
      <xdr:rowOff>161925</xdr:rowOff>
    </xdr:to>
    <xdr:pic>
      <xdr:nvPicPr>
        <xdr:cNvPr id="53" name="Рисунок 53" descr="Heelys_1C_to_XLS__pic3d61fd48-e8a4-4304-a152-163c7d0237d2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277600" y="313658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122</xdr:row>
      <xdr:rowOff>104775</xdr:rowOff>
    </xdr:from>
    <xdr:to>
      <xdr:col>21</xdr:col>
      <xdr:colOff>1057275</xdr:colOff>
      <xdr:row>123</xdr:row>
      <xdr:rowOff>161925</xdr:rowOff>
    </xdr:to>
    <xdr:pic>
      <xdr:nvPicPr>
        <xdr:cNvPr id="54" name="Рисунок 54" descr="Heelys_1C_to_XLS__picec40fb84-16bc-4a42-ac40-300c8cdb5b27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1277600" y="318992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124</xdr:row>
      <xdr:rowOff>104775</xdr:rowOff>
    </xdr:from>
    <xdr:to>
      <xdr:col>21</xdr:col>
      <xdr:colOff>1076325</xdr:colOff>
      <xdr:row>125</xdr:row>
      <xdr:rowOff>161925</xdr:rowOff>
    </xdr:to>
    <xdr:pic>
      <xdr:nvPicPr>
        <xdr:cNvPr id="55" name="Рисунок 55" descr="Heelys_1C_to_XLS__piccc32caf4-688e-43bf-8439-f1dbfc9abf5b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277600" y="3243262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126</xdr:row>
      <xdr:rowOff>104775</xdr:rowOff>
    </xdr:from>
    <xdr:to>
      <xdr:col>21</xdr:col>
      <xdr:colOff>1038225</xdr:colOff>
      <xdr:row>127</xdr:row>
      <xdr:rowOff>161925</xdr:rowOff>
    </xdr:to>
    <xdr:pic>
      <xdr:nvPicPr>
        <xdr:cNvPr id="56" name="Рисунок 56" descr="Heelys_1C_to_XLS__pic74755f3d-1b6b-4ecd-9c4a-1aa22efc0f37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1277600" y="32966025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128</xdr:row>
      <xdr:rowOff>104775</xdr:rowOff>
    </xdr:from>
    <xdr:to>
      <xdr:col>21</xdr:col>
      <xdr:colOff>885825</xdr:colOff>
      <xdr:row>129</xdr:row>
      <xdr:rowOff>161925</xdr:rowOff>
    </xdr:to>
    <xdr:pic>
      <xdr:nvPicPr>
        <xdr:cNvPr id="57" name="Рисунок 57" descr="Heelys_1C_to_XLS__pice73dd171-8eef-4223-af56-da69f2ac477b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277600" y="3349942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130</xdr:row>
      <xdr:rowOff>104775</xdr:rowOff>
    </xdr:from>
    <xdr:to>
      <xdr:col>21</xdr:col>
      <xdr:colOff>962025</xdr:colOff>
      <xdr:row>131</xdr:row>
      <xdr:rowOff>161925</xdr:rowOff>
    </xdr:to>
    <xdr:pic>
      <xdr:nvPicPr>
        <xdr:cNvPr id="58" name="Рисунок 58" descr="Heelys_1C_to_XLS__picbbd3ca7c-8681-4254-b474-fdb3004440a6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1277600" y="340328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132</xdr:row>
      <xdr:rowOff>104775</xdr:rowOff>
    </xdr:from>
    <xdr:to>
      <xdr:col>21</xdr:col>
      <xdr:colOff>962025</xdr:colOff>
      <xdr:row>133</xdr:row>
      <xdr:rowOff>161925</xdr:rowOff>
    </xdr:to>
    <xdr:pic>
      <xdr:nvPicPr>
        <xdr:cNvPr id="59" name="Рисунок 59" descr="Heelys_1C_to_XLS__picfc817867-b66d-449a-b191-f8a59695ae8e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277600" y="345662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134</xdr:row>
      <xdr:rowOff>104775</xdr:rowOff>
    </xdr:from>
    <xdr:to>
      <xdr:col>21</xdr:col>
      <xdr:colOff>962025</xdr:colOff>
      <xdr:row>135</xdr:row>
      <xdr:rowOff>161925</xdr:rowOff>
    </xdr:to>
    <xdr:pic>
      <xdr:nvPicPr>
        <xdr:cNvPr id="60" name="Рисунок 60" descr="Heelys_1C_to_XLS__pic3505ab33-2f21-4648-8472-b07977642ac6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11277600" y="350996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136</xdr:row>
      <xdr:rowOff>104775</xdr:rowOff>
    </xdr:from>
    <xdr:to>
      <xdr:col>21</xdr:col>
      <xdr:colOff>1019175</xdr:colOff>
      <xdr:row>137</xdr:row>
      <xdr:rowOff>161925</xdr:rowOff>
    </xdr:to>
    <xdr:pic>
      <xdr:nvPicPr>
        <xdr:cNvPr id="61" name="Рисунок 61" descr="Heelys_1C_to_XLS__pic947e2215-c3bd-4d2c-9a4d-0e36858f6417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277600" y="356330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138</xdr:row>
      <xdr:rowOff>104775</xdr:rowOff>
    </xdr:from>
    <xdr:to>
      <xdr:col>21</xdr:col>
      <xdr:colOff>1009650</xdr:colOff>
      <xdr:row>139</xdr:row>
      <xdr:rowOff>161925</xdr:rowOff>
    </xdr:to>
    <xdr:pic>
      <xdr:nvPicPr>
        <xdr:cNvPr id="62" name="Рисунок 62" descr="Heelys_1C_to_XLS__pic040e6121-0ee2-4966-a16e-8400117014f2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11277600" y="361664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140</xdr:row>
      <xdr:rowOff>104775</xdr:rowOff>
    </xdr:from>
    <xdr:to>
      <xdr:col>21</xdr:col>
      <xdr:colOff>1057275</xdr:colOff>
      <xdr:row>141</xdr:row>
      <xdr:rowOff>161925</xdr:rowOff>
    </xdr:to>
    <xdr:pic>
      <xdr:nvPicPr>
        <xdr:cNvPr id="63" name="Рисунок 63" descr="Heelys_1C_to_XLS__pic06ca3d26-313a-45ed-8f61-f46bf780fe4b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1277600" y="366998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142</xdr:row>
      <xdr:rowOff>104775</xdr:rowOff>
    </xdr:from>
    <xdr:to>
      <xdr:col>21</xdr:col>
      <xdr:colOff>1028700</xdr:colOff>
      <xdr:row>143</xdr:row>
      <xdr:rowOff>161925</xdr:rowOff>
    </xdr:to>
    <xdr:pic>
      <xdr:nvPicPr>
        <xdr:cNvPr id="64" name="Рисунок 64" descr="Heelys_1C_to_XLS__pic59afa5e4-bf98-4b9e-b835-36af973e9de8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11277600" y="372332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144</xdr:row>
      <xdr:rowOff>104775</xdr:rowOff>
    </xdr:from>
    <xdr:to>
      <xdr:col>21</xdr:col>
      <xdr:colOff>990600</xdr:colOff>
      <xdr:row>145</xdr:row>
      <xdr:rowOff>161925</xdr:rowOff>
    </xdr:to>
    <xdr:pic>
      <xdr:nvPicPr>
        <xdr:cNvPr id="65" name="Рисунок 65" descr="Heelys_1C_to_XLS__pic2352b233-704e-4691-a728-a7295bfbc45a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11277600" y="3776662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146</xdr:row>
      <xdr:rowOff>104775</xdr:rowOff>
    </xdr:from>
    <xdr:to>
      <xdr:col>21</xdr:col>
      <xdr:colOff>1019175</xdr:colOff>
      <xdr:row>147</xdr:row>
      <xdr:rowOff>161925</xdr:rowOff>
    </xdr:to>
    <xdr:pic>
      <xdr:nvPicPr>
        <xdr:cNvPr id="66" name="Рисунок 66" descr="Heelys_1C_to_XLS__pic75daae56-da91-4373-b515-8816dd2353c5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11277600" y="383000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elys-russia.com/catalog/20-hx2/detail/935-7904?tmpl=component" TargetMode="External" /><Relationship Id="rId2" Type="http://schemas.openxmlformats.org/officeDocument/2006/relationships/hyperlink" Target="http://www.heelys-russia.com/catalog/20-hx2/detail/936-7905?tmpl=component" TargetMode="External" /><Relationship Id="rId3" Type="http://schemas.openxmlformats.org/officeDocument/2006/relationships/hyperlink" Target="http://www.heelys-russia.com/catalog/26-tufli/detail/931-7880?tmpl=component" TargetMode="External" /><Relationship Id="rId4" Type="http://schemas.openxmlformats.org/officeDocument/2006/relationships/hyperlink" Target="http://www.heelys-russia.com/catalog/26-tufli/detail/929-7877?tmpl=component" TargetMode="External" /><Relationship Id="rId5" Type="http://schemas.openxmlformats.org/officeDocument/2006/relationships/hyperlink" Target="http://www.heelys-russia.com/catalog/26-tufli/detail/930-7878?tmpl=component" TargetMode="External" /><Relationship Id="rId6" Type="http://schemas.openxmlformats.org/officeDocument/2006/relationships/hyperlink" Target="http://www.heelys-russia.com/catalog/10-2010-05-17-13-16-07/detail/911-7893?tmpl=component" TargetMode="External" /><Relationship Id="rId7" Type="http://schemas.openxmlformats.org/officeDocument/2006/relationships/hyperlink" Target="http://www.heelys-russia.com/catalog/10-2010-05-17-13-16-07/detail/885-7736?tmpl=component" TargetMode="External" /><Relationship Id="rId8" Type="http://schemas.openxmlformats.org/officeDocument/2006/relationships/hyperlink" Target="http://heelys-russia.com/catalog/advansed/10-2010-05-17-13-16-07/detail/509-7590megaace?tmpl=component" TargetMode="External" /><Relationship Id="rId9" Type="http://schemas.openxmlformats.org/officeDocument/2006/relationships/hyperlink" Target="http://heelys-russia.com/catalog/10-2010-05-17-13-16-07/detail/512-9201proseries?tmpl=component" TargetMode="External" /><Relationship Id="rId10" Type="http://schemas.openxmlformats.org/officeDocument/2006/relationships/hyperlink" Target="http://heelys-russia.com/catalog/10-2010-05-17-13-16-07/detail/858-slide?tmpl=component" TargetMode="External" /><Relationship Id="rId11" Type="http://schemas.openxmlformats.org/officeDocument/2006/relationships/hyperlink" Target="http://heelys-russia.com/catalog/11-2010-05-17-13-16-25/detail/852-aero?tmpl=component" TargetMode="External" /><Relationship Id="rId12" Type="http://schemas.openxmlformats.org/officeDocument/2006/relationships/hyperlink" Target="http://heelys-russia.com/catalog/dailycross/11-2010-05-17-13-16-25/detail/630-brooklyn-hi?tmpl=component" TargetMode="External" /><Relationship Id="rId13" Type="http://schemas.openxmlformats.org/officeDocument/2006/relationships/hyperlink" Target="http://heelys-russia.com/catalog/dailycross/11-2010-05-17-13-16-25/detail/334-caution?tmpl=component" TargetMode="External" /><Relationship Id="rId14" Type="http://schemas.openxmlformats.org/officeDocument/2006/relationships/hyperlink" Target="http://heelys-russia.com/catalog/dailycross/11-2010-05-17-13-16-25/detail/335-caution?tmpl=component" TargetMode="External" /><Relationship Id="rId15" Type="http://schemas.openxmlformats.org/officeDocument/2006/relationships/hyperlink" Target="http://heelys-russia.com/catalog/dailycross/11-2010-05-17-13-16-25/detail/336-caution?tmpl=component" TargetMode="External" /><Relationship Id="rId16" Type="http://schemas.openxmlformats.org/officeDocument/2006/relationships/hyperlink" Target="http://heelys-russia.com/catalog/dailycross/11-2010-05-17-13-16-25/detail/449-caution?tmpl=component" TargetMode="External" /><Relationship Id="rId17" Type="http://schemas.openxmlformats.org/officeDocument/2006/relationships/hyperlink" Target="http://heelys-russia.com/catalog/11-2010-05-17-13-16-25/detail/759-caution7593?tmpl=component" TargetMode="External" /><Relationship Id="rId18" Type="http://schemas.openxmlformats.org/officeDocument/2006/relationships/hyperlink" Target="http://www.heelys-russia.com/catalog/11-2010-05-17-13-16-25/detail/883-7789?tmpl=component" TargetMode="External" /><Relationship Id="rId19" Type="http://schemas.openxmlformats.org/officeDocument/2006/relationships/hyperlink" Target="http://www.heelys-russia.com/catalog/11-2010-05-17-13-16-25/detail/937-7791?tmpl=component" TargetMode="External" /><Relationship Id="rId20" Type="http://schemas.openxmlformats.org/officeDocument/2006/relationships/hyperlink" Target="http://www.heelys-russia.com/catalog/11-2010-05-17-13-16-25/detail/872-7792?tmpl=component" TargetMode="External" /><Relationship Id="rId21" Type="http://schemas.openxmlformats.org/officeDocument/2006/relationships/hyperlink" Target="http://www.heelys-russia.com/catalog/11-2010-05-17-13-16-25/detail/933-7779?tmpl=component" TargetMode="External" /><Relationship Id="rId22" Type="http://schemas.openxmlformats.org/officeDocument/2006/relationships/hyperlink" Target="http://www.heelys-russia.com/catalog/11-2010-05-17-13-16-25/detail/934-7876?tmpl=component" TargetMode="External" /><Relationship Id="rId23" Type="http://schemas.openxmlformats.org/officeDocument/2006/relationships/hyperlink" Target="http://heelys-russia.com/catalog/11-2010-05-17-13-16-25/detail/855-link?tmpl=component" TargetMode="External" /><Relationship Id="rId24" Type="http://schemas.openxmlformats.org/officeDocument/2006/relationships/hyperlink" Target="http://www.heelys-russia.com/catalog/11-2010-05-17-13-16-25/detail/932-7724?tmpl=component" TargetMode="External" /><Relationship Id="rId25" Type="http://schemas.openxmlformats.org/officeDocument/2006/relationships/hyperlink" Target="http://heelys-russia.com/catalog/dailycross/11-2010-05-17-13-16-25/detail/646-maven-hi?tmpl=component" TargetMode="External" /><Relationship Id="rId26" Type="http://schemas.openxmlformats.org/officeDocument/2006/relationships/hyperlink" Target="http://heelys-russia.com/catalog/dailycross/11-2010-05-17-13-16-25/detail/633-maven-hi?tmpl=component" TargetMode="External" /><Relationship Id="rId27" Type="http://schemas.openxmlformats.org/officeDocument/2006/relationships/hyperlink" Target="http://www.heelys-russia.com/catalog/11-2010-05-17-13-16-25/detail/908-7868?tmpl=component" TargetMode="External" /><Relationship Id="rId28" Type="http://schemas.openxmlformats.org/officeDocument/2006/relationships/hyperlink" Target="http://www.heelys-russia.com/catalog/11-2010-05-17-13-16-25/detail/870-7718?tmpl=component" TargetMode="External" /><Relationship Id="rId29" Type="http://schemas.openxmlformats.org/officeDocument/2006/relationships/hyperlink" Target="http://heelys-russia.com/catalog/11-2010-05-17-13-16-25/detail/853-scream?tmpl=component" TargetMode="External" /><Relationship Id="rId30" Type="http://schemas.openxmlformats.org/officeDocument/2006/relationships/hyperlink" Target="http://heelys-russia.com/catalog/11-2010-05-17-13-16-25/detail/854-scream?tmpl=component" TargetMode="External" /><Relationship Id="rId31" Type="http://schemas.openxmlformats.org/officeDocument/2006/relationships/hyperlink" Target="http://heelys-russia.com/catalog/sneakers/12-2010-05-17-13-16-39/detail/659-sheer?tmpl=component" TargetMode="External" /><Relationship Id="rId32" Type="http://schemas.openxmlformats.org/officeDocument/2006/relationships/hyperlink" Target="http://www.heelys-russia.com/catalog/sneakers/12-2010-05-17-13-16-39/detail/794-sheer?tmpl=component" TargetMode="External" /><Relationship Id="rId33" Type="http://schemas.openxmlformats.org/officeDocument/2006/relationships/hyperlink" Target="http://www.heelys-russia.com/catalog/11-2010-05-17-13-16-25/detail/909-7872?tmpl=component" TargetMode="External" /><Relationship Id="rId34" Type="http://schemas.openxmlformats.org/officeDocument/2006/relationships/hyperlink" Target="http://www.heelys-russia.com/catalog/11-2010-05-17-13-16-25/detail/928-7860?tmpl=component" TargetMode="External" /><Relationship Id="rId35" Type="http://schemas.openxmlformats.org/officeDocument/2006/relationships/hyperlink" Target="http://www.heelys-russia.com/catalog/11-2010-05-17-13-16-25/detail/927-7855?tmpl=component" TargetMode="External" /><Relationship Id="rId36" Type="http://schemas.openxmlformats.org/officeDocument/2006/relationships/hyperlink" Target="http://heelys-russia.com/catalog/12-2010-05-17-13-16-39/detail/795-camo-bones?tmpl=component" TargetMode="External" /><Relationship Id="rId37" Type="http://schemas.openxmlformats.org/officeDocument/2006/relationships/hyperlink" Target="http://heelys-russia.com/catalog/sneakers/12-2010-05-17-13-16-39/detail/488-chazz-suede?tmpl=component" TargetMode="External" /><Relationship Id="rId38" Type="http://schemas.openxmlformats.org/officeDocument/2006/relationships/hyperlink" Target="http://www.heelys-russia.com/catalog/12-2010-05-17-13-16-39/detail/867-7730?tmpl=component" TargetMode="External" /><Relationship Id="rId39" Type="http://schemas.openxmlformats.org/officeDocument/2006/relationships/hyperlink" Target="http://www.heelys-russia.com/catalog/12-2010-05-17-13-16-39/detail/873-7727?tmpl=component" TargetMode="External" /><Relationship Id="rId40" Type="http://schemas.openxmlformats.org/officeDocument/2006/relationships/hyperlink" Target="http://www.heelys-russia.com/catalog/12-2010-05-17-13-16-39/detail/904-7778?tmpl=component" TargetMode="External" /><Relationship Id="rId41" Type="http://schemas.openxmlformats.org/officeDocument/2006/relationships/hyperlink" Target="http://www.heelys-russia.com/catalog/12-2010-05-17-13-16-39/detail/926-7895?tmpl=component" TargetMode="External" /><Relationship Id="rId42" Type="http://schemas.openxmlformats.org/officeDocument/2006/relationships/hyperlink" Target="http://www.heelys-russia.com/catalog/12-2010-05-17-13-16-39/detail/910-7896?tmpl=component" TargetMode="External" /><Relationship Id="rId43" Type="http://schemas.openxmlformats.org/officeDocument/2006/relationships/hyperlink" Target="http://heelys-russia.com/catalog/sneakers/12-2010-05-17-13-16-39/detail/437-no-bones-hi?tmpl=component" TargetMode="External" /><Relationship Id="rId44" Type="http://schemas.openxmlformats.org/officeDocument/2006/relationships/hyperlink" Target="http://heelys-russia.com/catalog/sneakers/12-2010-05-17-13-16-39/detail/440-no-bones-lo?tmpl=component" TargetMode="External" /><Relationship Id="rId45" Type="http://schemas.openxmlformats.org/officeDocument/2006/relationships/hyperlink" Target="http://heelys-russia.com/catalog/sneakers/12-2010-05-17-13-16-39/detail/469-no-bones-lo-peacealove?tmpl=component" TargetMode="External" /><Relationship Id="rId46" Type="http://schemas.openxmlformats.org/officeDocument/2006/relationships/hyperlink" Target="http://www.heelys-russia.com/catalog/sneakers/12-2010-05-17-13-16-39/detail/804-noboneslo7600?tmpl=component" TargetMode="External" /><Relationship Id="rId47" Type="http://schemas.openxmlformats.org/officeDocument/2006/relationships/hyperlink" Target="http://heelys-russia.com/catalog/sneakers/12-2010-05-17-13-16-39/detail/757-no-bones-lo-superhero?tmpl=component" TargetMode="External" /><Relationship Id="rId48" Type="http://schemas.openxmlformats.org/officeDocument/2006/relationships/hyperlink" Target="http://heelys-russia.com/catalog/sneakers/12-2010-05-17-13-16-39/detail/479-no-bones-lo-superhero?tmpl=component" TargetMode="External" /><Relationship Id="rId49" Type="http://schemas.openxmlformats.org/officeDocument/2006/relationships/hyperlink" Target="http://heelys-russia.com/catalog/sneakers/12-2010-05-17-13-16-39/detail/480-no-bones-lo-superhero?tmpl=component" TargetMode="External" /><Relationship Id="rId50" Type="http://schemas.openxmlformats.org/officeDocument/2006/relationships/hyperlink" Target="http://www.heelys-russia.com/catalog/sneakers/12-2010-05-17-13-16-39/detail/805-no-bones7665?tmpl=component" TargetMode="External" /><Relationship Id="rId51" Type="http://schemas.openxmlformats.org/officeDocument/2006/relationships/hyperlink" Target="http://www.heelys-russia.com/catalog/sneakers/12-2010-05-17-13-16-39/detail/806-no-bones-7666-?tmpl=component" TargetMode="External" /><Relationship Id="rId52" Type="http://schemas.openxmlformats.org/officeDocument/2006/relationships/hyperlink" Target="http://www.heelys-russia.com/catalog/12-2010-05-17-13-16-39/detail/901-7771?tmpl=component" TargetMode="External" /><Relationship Id="rId53" Type="http://schemas.openxmlformats.org/officeDocument/2006/relationships/hyperlink" Target="http://www.heelys-russia.com/catalog/12-2010-05-17-13-16-39/detail/902-7772?tmpl=component" TargetMode="External" /><Relationship Id="rId54" Type="http://schemas.openxmlformats.org/officeDocument/2006/relationships/hyperlink" Target="http://www.heelys-russia.com/catalog/12-2010-05-17-13-16-39/detail/899-7655?tmpl=component" TargetMode="External" /><Relationship Id="rId55" Type="http://schemas.openxmlformats.org/officeDocument/2006/relationships/hyperlink" Target="http://www.heelys-russia.com/catalog/12-2010-05-17-13-16-39/detail/900-7705?tmpl=component" TargetMode="External" /><Relationship Id="rId56" Type="http://schemas.openxmlformats.org/officeDocument/2006/relationships/hyperlink" Target="http://heelys-russia.com/catalog/12-2010-05-17-13-16-39/detail/816-7468slash?tmpl=component" TargetMode="External" /><Relationship Id="rId57" Type="http://schemas.openxmlformats.org/officeDocument/2006/relationships/hyperlink" Target="http://heelys-russia.com/catalog/sneakers/12-2010-05-17-13-16-39/detail/728-smash?tmpl=component" TargetMode="External" /><Relationship Id="rId58" Type="http://schemas.openxmlformats.org/officeDocument/2006/relationships/hyperlink" Target="http://heelys-russia.com/catalog/sneakers/12-2010-05-17-13-16-39/detail/484-starlet?tmpl=component" TargetMode="External" /><Relationship Id="rId59" Type="http://schemas.openxmlformats.org/officeDocument/2006/relationships/hyperlink" Target="http://heelys-russia.com/catalog/sneakers/12-2010-05-17-13-16-39/detail/638-starlet?tmpl=component" TargetMode="External" /><Relationship Id="rId60" Type="http://schemas.openxmlformats.org/officeDocument/2006/relationships/hyperlink" Target="http://heelys-russia.com/catalog/sneakers/12-2010-05-17-13-16-39/detail/700-wave?tmpl=component" TargetMode="External" /><Relationship Id="rId61" Type="http://schemas.openxmlformats.org/officeDocument/2006/relationships/hyperlink" Target="http://www.heelys-russia.com/catalog/sneakers/12-2010-05-17-13-16-39/detail/812-wave7672?tmpl=component" TargetMode="External" /><Relationship Id="rId62" Type="http://schemas.openxmlformats.org/officeDocument/2006/relationships/hyperlink" Target="http://heelys-russia.com/catalog/11-2010-05-17-13-16-25/detail/701-wave?tmpl=component" TargetMode="External" /><Relationship Id="rId63" Type="http://schemas.openxmlformats.org/officeDocument/2006/relationships/hyperlink" Target="http://heelys-russia.com/catalog/sneakers/12-2010-05-17-13-16-39/detail/750-wavegr?tmpl=component" TargetMode="External" /><Relationship Id="rId64" Type="http://schemas.openxmlformats.org/officeDocument/2006/relationships/hyperlink" Target="http://heelys-russia.com/catalog/sneakers/12-2010-05-17-13-16-39/detail/848-wawe7691?tmpl=component" TargetMode="External" /><Relationship Id="rId65" Type="http://schemas.openxmlformats.org/officeDocument/2006/relationships/hyperlink" Target="http://heelys-russia.com/catalog/12-2010-05-17-13-16-39/detail/857-wave?tmpl=component" TargetMode="External" /><Relationship Id="rId66" Type="http://schemas.openxmlformats.org/officeDocument/2006/relationships/hyperlink" Target="http://www.heelys-russia.com/catalog/12-2010-05-17-13-16-39/detail/884-7696?tmpl=component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4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G2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17" customWidth="1"/>
    <col min="4" max="4" width="8.5" style="19" bestFit="1" customWidth="1"/>
    <col min="5" max="7" width="6.66015625" style="19" bestFit="1" customWidth="1"/>
    <col min="8" max="17" width="6.66015625" style="19" customWidth="1"/>
    <col min="18" max="18" width="12.83203125" style="0" customWidth="1"/>
    <col min="19" max="19" width="9.33203125" style="2" customWidth="1"/>
    <col min="20" max="20" width="14.33203125" style="8" customWidth="1"/>
    <col min="21" max="21" width="19.33203125" style="8" bestFit="1" customWidth="1"/>
    <col min="22" max="22" width="22.66015625" style="0" customWidth="1"/>
    <col min="23" max="23" width="19.16015625" style="0" hidden="1" customWidth="1"/>
    <col min="24" max="24" width="12.83203125" style="0" hidden="1" customWidth="1"/>
    <col min="25" max="26" width="19.16015625" style="0" hidden="1" customWidth="1"/>
    <col min="27" max="27" width="10" style="0" hidden="1" customWidth="1"/>
    <col min="28" max="28" width="91.33203125" style="0" hidden="1" customWidth="1"/>
    <col min="29" max="29" width="19.16015625" style="0" hidden="1" customWidth="1"/>
    <col min="30" max="37" width="16.83203125" style="0" customWidth="1"/>
    <col min="38" max="39" width="10.66015625" style="0" customWidth="1"/>
  </cols>
  <sheetData>
    <row r="1" ht="20.25">
      <c r="A1" s="12" t="s">
        <v>30</v>
      </c>
    </row>
    <row r="2" spans="1:21" ht="12.75" customHeight="1">
      <c r="A2" s="7" t="s">
        <v>0</v>
      </c>
      <c r="B2" s="1"/>
      <c r="D2" s="62"/>
      <c r="E2" s="63"/>
      <c r="F2" s="63"/>
      <c r="G2" s="64"/>
      <c r="H2" s="20"/>
      <c r="I2" s="20"/>
      <c r="J2" s="20" t="s">
        <v>10</v>
      </c>
      <c r="K2" s="20"/>
      <c r="L2" s="101" t="s">
        <v>15</v>
      </c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2.75">
      <c r="A3" s="7" t="s">
        <v>11</v>
      </c>
      <c r="D3" s="96"/>
      <c r="E3" s="97"/>
      <c r="F3" s="97"/>
      <c r="G3" s="98"/>
      <c r="H3" s="21"/>
      <c r="J3" s="21"/>
      <c r="K3" s="2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8" ht="15.75" customHeight="1">
      <c r="A4" s="7" t="s">
        <v>12</v>
      </c>
      <c r="B4" s="1"/>
      <c r="D4" s="72" t="s">
        <v>31</v>
      </c>
      <c r="E4" s="73"/>
      <c r="F4" s="73"/>
      <c r="G4" s="74"/>
      <c r="H4" s="21"/>
      <c r="K4" s="21"/>
      <c r="M4" s="21"/>
      <c r="N4" s="21"/>
      <c r="O4" s="21"/>
      <c r="P4" s="57" t="str">
        <f>IF(OR(D2="",OR(D3="",D4="")),"Заказ не готов к отправке !!!   Заполните общие параметры заказа - Наименование, город","Заказ к отправке готов")</f>
        <v>Заказ не готов к отправке !!!   Заполните общие параметры заказа - Наименование, город</v>
      </c>
      <c r="Q4" s="57"/>
      <c r="R4" s="57"/>
      <c r="S4" s="57"/>
      <c r="T4" s="57"/>
      <c r="U4" s="57"/>
      <c r="V4" s="57"/>
      <c r="AB4" t="s">
        <v>17</v>
      </c>
    </row>
    <row r="5" spans="1:28" ht="15" customHeight="1" thickBot="1">
      <c r="A5" s="7"/>
      <c r="B5" s="1"/>
      <c r="D5" s="22"/>
      <c r="E5" s="22"/>
      <c r="F5" s="22"/>
      <c r="G5" s="22"/>
      <c r="H5" s="21"/>
      <c r="I5" s="21"/>
      <c r="J5" s="21"/>
      <c r="K5" s="21"/>
      <c r="L5" s="21"/>
      <c r="M5" s="21"/>
      <c r="N5" s="21"/>
      <c r="O5" s="21"/>
      <c r="P5" s="57"/>
      <c r="Q5" s="57"/>
      <c r="R5" s="57"/>
      <c r="S5" s="57"/>
      <c r="T5" s="57"/>
      <c r="U5" s="57"/>
      <c r="V5" s="57"/>
      <c r="AB5" t="s">
        <v>18</v>
      </c>
    </row>
    <row r="6" spans="1:18" ht="17.25" customHeight="1" thickBot="1">
      <c r="A6" s="10" t="s">
        <v>1</v>
      </c>
      <c r="B6" s="65" t="s">
        <v>32</v>
      </c>
      <c r="C6" s="66"/>
      <c r="D6" s="66"/>
      <c r="E6" s="66"/>
      <c r="F6" s="66"/>
      <c r="G6" s="67"/>
      <c r="H6" s="93"/>
      <c r="I6" s="94"/>
      <c r="J6" s="94"/>
      <c r="K6" s="94"/>
      <c r="L6" s="94"/>
      <c r="M6" s="94"/>
      <c r="N6" s="94"/>
      <c r="O6" s="95"/>
      <c r="Q6" s="23"/>
      <c r="R6" s="11"/>
    </row>
    <row r="7" spans="1:22" ht="15.75" customHeight="1">
      <c r="A7" s="3" t="s">
        <v>4</v>
      </c>
      <c r="B7" s="4"/>
      <c r="C7" s="26"/>
      <c r="D7" s="24">
        <f>D14+D16+D19+D21+D23+D26+D28+D30+D32+D34+D37+D39+D41+D43+D45+D47+D49+D51+D53+D55+D57+D59+D61+D63+D65+D67+D69+D71+D73+D75+D77+D79+D81+D83+D85+D88+D90+D92+D94+D96+D98+D100+D102+D104+D106+D108+D110+D112+D114+D116+D118+D120+D122+D124+D126+D128+D130+D132+D134+D136+D138+D140+D142+D144+D146+D148</f>
        <v>0</v>
      </c>
      <c r="E7" s="24">
        <f>E14+E16+E19+E21+E23+E26+E28+E30+E32+E34+E37+E39+E41+E43+E45+E47+E49+E51+E53+E55+E57+E59+E61+E63+E65+E67+E69+E71+E73+E75+E77+E79+E81+E83+E85+E88+E90+E92+E94+E96+E98+E100+E102+E104+E106+E108+E110+E112+E114+E116+E118+E120+E122+E124+E126+E128+E130+E132+E134+E136+E138+E140+E142+E144+E146+E148</f>
        <v>0</v>
      </c>
      <c r="F7" s="24">
        <f>F14+F16+F19+F21+F23+F26+F28+F30+F32+F34+F37+F39+F41+F43+F45+F47+F49+F51+F53+F55+F57+F59+F61+F63+F65+F67+F69+F71+F73+F75+F77+F79+F81+F83+F85+F88+F90+F92+F94+F96+F98+F100+F102+F104+F106+F108+F110+F112+F114+F116+F118+F120+F122+F124+F126+F128+F130+F132+F134+F136+F138+F140+F142+F144+F146+F148</f>
        <v>0</v>
      </c>
      <c r="G7" s="24">
        <f>G14+G16+G19+G21+G23+G26+G28+G30+G32+G34+G37+G39+G41+G43+G45+G47+G49+G51+G53+G55+G57+G59+G61+G63+G65+G67+G69+G71+G73+G75+G77+G79+G81+G83+G85+G88+G90+G92+G94+G96+G98+G100+G102+G104+G106+G108+G110+G112+G114+G116+G118+G120+G122+G124+G126+G128+G130+G132+G134+G136+G138+G140+G142+G144+G146+G148</f>
        <v>0</v>
      </c>
      <c r="H7" s="24">
        <f>H14+H16+H19+H21+H23+H26+H28+H30+H32+H34+H37+H39+H41+H43+H45+H47+H49+H51+H53+H55+H57+H59+H61+H63+H65+H67+H69+H71+H73+H75+H77+H79+H81+H83+H85+H88+H90+H92+H94+H96+H98+H100+H102+H104+H106+H108+H110+H112+H114+H116+H118+H120+H122+H124+H126+H128+H130+H132+H134+H136+H138+H140+H142+H144+H146+H148</f>
        <v>0</v>
      </c>
      <c r="I7" s="24">
        <f>I14+I16+I19+I21+I23+I26+I28+I30+I32+I34+I37+I39+I41+I43+I45+I47+I49+I51+I53+I55+I57+I59+I61+I63+I65+I67+I69+I71+I73+I75+I77+I79+I81+I83+I85+I88+I90+I92+I94+I96+I98+I100+I102+I104+I106+I108+I110+I112+I114+I116+I118+I120+I122+I124+I126+I128+I130+I132+I134+I136+I138+I140+I142+I144+I146+I148</f>
        <v>0</v>
      </c>
      <c r="J7" s="24">
        <f>J14+J16+J19+J21+J23+J26+J28+J30+J32+J34+J37+J39+J41+J43+J45+J47+J49+J51+J53+J55+J57+J59+J61+J63+J65+J67+J69+J71+J73+J75+J77+J79+J81+J83+J85+J88+J90+J92+J94+J96+J98+J100+J102+J104+J106+J108+J110+J112+J114+J116+J118+J120+J122+J124+J126+J128+J130+J132+J134+J136+J138+J140+J142+J144+J146+J148</f>
        <v>0</v>
      </c>
      <c r="K7" s="24">
        <f>K14+K16+K19+K21+K23+K26+K28+K30+K32+K34+K37+K39+K41+K43+K45+K47+K49+K51+K53+K55+K57+K59+K61+K63+K65+K67+K69+K71+K73+K75+K77+K79+K81+K83+K85+K88+K90+K92+K94+K96+K98+K100+K102+K104+K106+K108+K110+K112+K114+K116+K118+K120+K122+K124+K126+K128+K130+K132+K134+K136+K138+K140+K142+K144+K146+K148</f>
        <v>0</v>
      </c>
      <c r="L7" s="24">
        <f>L14+L16+L19+L21+L23+L26+L28+L30+L32+L34+L37+L39+L41+L43+L45+L47+L49+L51+L53+L55+L57+L59+L61+L63+L65+L67+L69+L71+L73+L75+L77+L79+L81+L83+L85+L88+L90+L92+L94+L96+L98+L100+L102+L104+L106+L108+L110+L112+L114+L116+L118+L120+L122+L124+L126+L128+L130+L132+L134+L136+L138+L140+L142+L144+L146+L148</f>
        <v>0</v>
      </c>
      <c r="M7" s="24">
        <f>M14+M16+M19+M21+M23+M26+M28+M30+M32+M34+M37+M39+M41+M43+M45+M47+M49+M51+M53+M55+M57+M59+M61+M63+M65+M67+M69+M71+M73+M75+M77+M79+M81+M83+M85+M88+M90+M92+M94+M96+M98+M100+M102+M104+M106+M108+M110+M112+M114+M116+M118+M120+M122+M124+M126+M128+M130+M132+M134+M136+M138+M140+M142+M144+M146+M148</f>
        <v>0</v>
      </c>
      <c r="N7" s="24">
        <f>N14+N16+N19+N21+N23+N26+N28+N30+N32+N34+N37+N39+N41+N43+N45+N47+N49+N51+N53+N55+N57+N59+N61+N63+N65+N67+N69+N71+N73+N75+N77+N79+N81+N83+N85+N88+N90+N92+N94+N96+N98+N100+N102+N104+N106+N108+N110+N112+N114+N116+N118+N120+N122+N124+N126+N128+N130+N132+N134+N136+N138+N140+N142+N144+N146+N148</f>
        <v>0</v>
      </c>
      <c r="O7" s="24">
        <f>O14+O16+O19+O21+O23+O26+O28+O30+O32+O34+O37+O39+O41+O43+O45+O47+O49+O51+O53+O55+O57+O59+O61+O63+O65+O67+O69+O71+O73+O75+O77+O79+O81+O83+O85+O88+O90+O92+O94+O96+O98+O100+O102+O104+O106+O108+O110+O112+O114+O116+O118+O120+O122+O124+O126+O128+O130+O132+O134+O136+O138+O140+O142+O144+O146+O148</f>
        <v>0</v>
      </c>
      <c r="P7" s="24">
        <f>P14+P16+P19+P21+P23+P26+P28+P30+P32+P34+P37+P39+P41+P43+P45+P47+P49+P51+P53+P55+P57+P59+P61+P63+P65+P67+P69+P71+P73+P75+P77+P79+P81+P83+P85+P88+P90+P92+P94+P96+P98+P100+P102+P104+P106+P108+P110+P112+P114+P116+P118+P120+P122+P124+P126+P128+P130+P132+P134+P136+P138+P140+P142+P144+P146+P148</f>
        <v>0</v>
      </c>
      <c r="Q7" s="24">
        <f>Q14+Q16+Q19+Q21+Q23+Q26+Q28+Q30+Q32+Q34+Q37+Q39+Q41+Q43+Q45+Q47+Q49+Q51+Q53+Q55+Q57+Q59+Q61+Q63+Q65+Q67+Q69+Q71+Q73+Q75+Q77+Q79+Q81+Q83+Q85+Q88+Q90+Q92+Q94+Q96+Q98+Q100+Q102+Q104+Q106+Q108+Q110+Q112+Q114+Q116+Q118+Q120+Q122+Q124+Q126+Q128+Q130+Q132+Q134+Q136+Q138+Q140+Q142+Q144+Q146+Q148</f>
        <v>0</v>
      </c>
      <c r="R7" s="99">
        <f>SUM(D7:Q7)</f>
        <v>0</v>
      </c>
      <c r="S7" s="100"/>
      <c r="T7" s="84" t="s">
        <v>19</v>
      </c>
      <c r="U7" s="60">
        <f>SUM(U12:U829)</f>
        <v>0</v>
      </c>
      <c r="V7" s="80"/>
    </row>
    <row r="8" spans="1:22" ht="14.25" customHeight="1" thickBot="1">
      <c r="A8" s="5" t="s">
        <v>5</v>
      </c>
      <c r="B8" s="6"/>
      <c r="C8" s="18"/>
      <c r="D8" s="25">
        <f>IF(D7=0,0,D7/R7)</f>
        <v>0</v>
      </c>
      <c r="E8" s="25">
        <f>IF(E7=0,0,E7/R7)</f>
        <v>0</v>
      </c>
      <c r="F8" s="25">
        <f>IF(F7=0,0,F7/R7)</f>
        <v>0</v>
      </c>
      <c r="G8" s="25">
        <f>IF(G7=0,0,G7/R7)</f>
        <v>0</v>
      </c>
      <c r="H8" s="25">
        <f>IF(H7=0,0,H7/R7)</f>
        <v>0</v>
      </c>
      <c r="I8" s="25">
        <f>IF(I7=0,0,I7/R7)</f>
        <v>0</v>
      </c>
      <c r="J8" s="25">
        <f>IF(J7=0,0,J7/R7)</f>
        <v>0</v>
      </c>
      <c r="K8" s="25">
        <f>IF(K7=0,0,K7/R7)</f>
        <v>0</v>
      </c>
      <c r="L8" s="25">
        <f>IF(L7=0,0,L7/R7)</f>
        <v>0</v>
      </c>
      <c r="M8" s="25">
        <f>IF(M7=0,0,M7/R7)</f>
        <v>0</v>
      </c>
      <c r="N8" s="25">
        <f>IF(N7=0,0,N7/R7)</f>
        <v>0</v>
      </c>
      <c r="O8" s="25">
        <f>IF(O7=0,0,O7/R7)</f>
        <v>0</v>
      </c>
      <c r="P8" s="25">
        <f>IF(P7=0,0,P7/R7)</f>
        <v>0</v>
      </c>
      <c r="Q8" s="25">
        <f>IF(Q7=0,0,Q7/R7)</f>
        <v>0</v>
      </c>
      <c r="R8" s="82">
        <f>SUM(D8:Q8)</f>
        <v>0</v>
      </c>
      <c r="S8" s="83"/>
      <c r="T8" s="85"/>
      <c r="U8" s="61"/>
      <c r="V8" s="81"/>
    </row>
    <row r="9" spans="1:22" s="27" customFormat="1" ht="13.5" customHeight="1" thickBot="1">
      <c r="A9" s="92" t="s">
        <v>20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8" ht="38.25" customHeight="1" thickBot="1">
      <c r="A10" s="68" t="s">
        <v>2</v>
      </c>
      <c r="B10" s="69"/>
      <c r="C10" s="58" t="s">
        <v>29</v>
      </c>
      <c r="D10" s="75" t="s">
        <v>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9" t="s">
        <v>9</v>
      </c>
      <c r="S10" s="28" t="s">
        <v>14</v>
      </c>
      <c r="T10" s="102" t="s">
        <v>16</v>
      </c>
      <c r="U10" s="102" t="s">
        <v>6</v>
      </c>
      <c r="V10" s="78" t="s">
        <v>28</v>
      </c>
      <c r="X10" s="56" t="s">
        <v>13</v>
      </c>
      <c r="AA10" t="e">
        <f>IF(D4=#REF!,0,IF(D4=#REF!,4,(IF(D4=#REF!,8))))</f>
        <v>#REF!</v>
      </c>
      <c r="AB10" t="s">
        <v>7</v>
      </c>
    </row>
    <row r="11" spans="1:28" ht="16.5" thickBot="1">
      <c r="A11" s="70"/>
      <c r="B11" s="71"/>
      <c r="C11" s="59"/>
      <c r="D11" s="36" t="s">
        <v>21</v>
      </c>
      <c r="E11" s="37" t="s">
        <v>22</v>
      </c>
      <c r="F11" s="38">
        <v>1</v>
      </c>
      <c r="G11" s="38">
        <v>2</v>
      </c>
      <c r="H11" s="38">
        <v>3</v>
      </c>
      <c r="I11" s="39">
        <v>4</v>
      </c>
      <c r="J11" s="38">
        <v>5</v>
      </c>
      <c r="K11" s="38">
        <v>6</v>
      </c>
      <c r="L11" s="38">
        <v>7</v>
      </c>
      <c r="M11" s="38">
        <v>8</v>
      </c>
      <c r="N11" s="38">
        <v>9</v>
      </c>
      <c r="O11" s="38">
        <v>10</v>
      </c>
      <c r="P11" s="38">
        <v>11</v>
      </c>
      <c r="Q11" s="40">
        <v>12</v>
      </c>
      <c r="R11" s="33">
        <f>SUM(R12:R823)</f>
        <v>18149</v>
      </c>
      <c r="S11" s="34">
        <f>SUM(S12:S825)</f>
        <v>0</v>
      </c>
      <c r="T11" s="103"/>
      <c r="U11" s="103"/>
      <c r="V11" s="79"/>
      <c r="X11" s="56"/>
      <c r="AA11">
        <f>IF(S11&lt;121,2,0)</f>
        <v>2</v>
      </c>
      <c r="AB11" t="s">
        <v>8</v>
      </c>
    </row>
    <row r="12" spans="1:22" ht="16.5" thickBot="1">
      <c r="A12" s="86" t="s">
        <v>33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</row>
    <row r="13" spans="1:22" ht="21" customHeight="1" thickTop="1">
      <c r="A13" s="87" t="s">
        <v>34</v>
      </c>
      <c r="B13" s="88"/>
      <c r="C13" s="108">
        <v>7904</v>
      </c>
      <c r="D13" s="14">
        <v>31</v>
      </c>
      <c r="E13" s="15">
        <v>42</v>
      </c>
      <c r="F13" s="15">
        <v>1</v>
      </c>
      <c r="G13" s="15">
        <v>0</v>
      </c>
      <c r="H13" s="15">
        <v>0</v>
      </c>
      <c r="I13" s="15">
        <v>23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0</v>
      </c>
      <c r="R13" s="41">
        <f>SUM(D13:Q13)-S14</f>
        <v>97</v>
      </c>
      <c r="S13" s="42"/>
      <c r="T13" s="43"/>
      <c r="U13" s="44"/>
      <c r="V13" s="29"/>
    </row>
    <row r="14" spans="1:24" ht="21" customHeight="1" thickBot="1">
      <c r="A14" s="89"/>
      <c r="B14" s="90"/>
      <c r="C14" s="91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13"/>
      <c r="S14" s="35">
        <f>SUM(D14:Q14)</f>
        <v>0</v>
      </c>
      <c r="T14" s="30">
        <f>X14+$AA$11</f>
        <v>56.9</v>
      </c>
      <c r="U14" s="31">
        <f>T14*S14</f>
        <v>0</v>
      </c>
      <c r="V14" s="32"/>
      <c r="X14">
        <v>54.9</v>
      </c>
    </row>
    <row r="15" spans="1:22" ht="21" customHeight="1" thickTop="1">
      <c r="A15" s="87" t="s">
        <v>34</v>
      </c>
      <c r="B15" s="88"/>
      <c r="C15" s="108">
        <v>7905</v>
      </c>
      <c r="D15" s="14">
        <v>30</v>
      </c>
      <c r="E15" s="15">
        <v>9</v>
      </c>
      <c r="F15" s="15">
        <v>0</v>
      </c>
      <c r="G15" s="15">
        <v>0</v>
      </c>
      <c r="H15" s="15">
        <v>29</v>
      </c>
      <c r="I15" s="15">
        <v>32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0</v>
      </c>
      <c r="R15" s="41">
        <f>SUM(D15:Q15)-S16</f>
        <v>100</v>
      </c>
      <c r="S15" s="42"/>
      <c r="T15" s="43"/>
      <c r="U15" s="44"/>
      <c r="V15" s="29"/>
    </row>
    <row r="16" spans="1:24" ht="21" customHeight="1" thickBot="1">
      <c r="A16" s="89"/>
      <c r="B16" s="90"/>
      <c r="C16" s="91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13"/>
      <c r="S16" s="35">
        <f>SUM(D16:Q16)</f>
        <v>0</v>
      </c>
      <c r="T16" s="30">
        <f>X16+$AA$11</f>
        <v>56.9</v>
      </c>
      <c r="U16" s="31">
        <f>T16*S16</f>
        <v>0</v>
      </c>
      <c r="V16" s="32"/>
      <c r="X16">
        <v>54.9</v>
      </c>
    </row>
    <row r="17" spans="1:22" ht="17.25" thickBot="1" thickTop="1">
      <c r="A17" s="86" t="s">
        <v>35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</row>
    <row r="18" spans="1:22" ht="21" customHeight="1" thickTop="1">
      <c r="A18" s="87" t="s">
        <v>36</v>
      </c>
      <c r="B18" s="88"/>
      <c r="C18" s="108">
        <v>7880</v>
      </c>
      <c r="D18" s="14">
        <v>0</v>
      </c>
      <c r="E18" s="15">
        <v>0</v>
      </c>
      <c r="F18" s="15">
        <v>0</v>
      </c>
      <c r="G18" s="15">
        <v>27</v>
      </c>
      <c r="H18" s="15">
        <v>26</v>
      </c>
      <c r="I18" s="15">
        <v>35</v>
      </c>
      <c r="J18" s="15">
        <v>58</v>
      </c>
      <c r="K18" s="15">
        <v>41</v>
      </c>
      <c r="L18" s="15">
        <v>17</v>
      </c>
      <c r="M18" s="15">
        <v>0</v>
      </c>
      <c r="N18" s="15">
        <v>0</v>
      </c>
      <c r="O18" s="15">
        <v>0</v>
      </c>
      <c r="P18" s="15">
        <v>0</v>
      </c>
      <c r="Q18" s="16">
        <v>0</v>
      </c>
      <c r="R18" s="41">
        <f>SUM(D18:Q18)-S19</f>
        <v>204</v>
      </c>
      <c r="S18" s="42"/>
      <c r="T18" s="43"/>
      <c r="U18" s="44"/>
      <c r="V18" s="29"/>
    </row>
    <row r="19" spans="1:24" ht="21" customHeight="1" thickBot="1">
      <c r="A19" s="89"/>
      <c r="B19" s="90"/>
      <c r="C19" s="9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13"/>
      <c r="S19" s="35">
        <f>SUM(D19:Q19)</f>
        <v>0</v>
      </c>
      <c r="T19" s="30">
        <f>X19+$AA$11</f>
        <v>56.9</v>
      </c>
      <c r="U19" s="31">
        <f>T19*S19</f>
        <v>0</v>
      </c>
      <c r="V19" s="32"/>
      <c r="X19">
        <v>54.9</v>
      </c>
    </row>
    <row r="20" spans="1:22" ht="21" customHeight="1" thickTop="1">
      <c r="A20" s="87" t="s">
        <v>37</v>
      </c>
      <c r="B20" s="88"/>
      <c r="C20" s="108">
        <v>7877</v>
      </c>
      <c r="D20" s="14">
        <v>0</v>
      </c>
      <c r="E20" s="15">
        <v>0</v>
      </c>
      <c r="F20" s="15">
        <v>17</v>
      </c>
      <c r="G20" s="15">
        <v>26</v>
      </c>
      <c r="H20" s="15">
        <v>47</v>
      </c>
      <c r="I20" s="15">
        <v>57</v>
      </c>
      <c r="J20" s="15">
        <v>69</v>
      </c>
      <c r="K20" s="15">
        <v>17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6">
        <v>0</v>
      </c>
      <c r="R20" s="41">
        <f>SUM(D20:Q20)-S21</f>
        <v>233</v>
      </c>
      <c r="S20" s="42"/>
      <c r="T20" s="43"/>
      <c r="U20" s="44"/>
      <c r="V20" s="29"/>
    </row>
    <row r="21" spans="1:24" ht="21" customHeight="1" thickBot="1">
      <c r="A21" s="89"/>
      <c r="B21" s="90"/>
      <c r="C21" s="91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13"/>
      <c r="S21" s="35">
        <f>SUM(D21:Q21)</f>
        <v>0</v>
      </c>
      <c r="T21" s="30">
        <f>X21+$AA$11</f>
        <v>56.9</v>
      </c>
      <c r="U21" s="31">
        <f>T21*S21</f>
        <v>0</v>
      </c>
      <c r="V21" s="32"/>
      <c r="X21">
        <v>54.9</v>
      </c>
    </row>
    <row r="22" spans="1:22" ht="21" customHeight="1" thickTop="1">
      <c r="A22" s="87" t="s">
        <v>37</v>
      </c>
      <c r="B22" s="88"/>
      <c r="C22" s="108">
        <v>7878</v>
      </c>
      <c r="D22" s="14">
        <v>3</v>
      </c>
      <c r="E22" s="15">
        <v>5</v>
      </c>
      <c r="F22" s="15">
        <v>12</v>
      </c>
      <c r="G22" s="15">
        <v>23</v>
      </c>
      <c r="H22" s="15">
        <v>62</v>
      </c>
      <c r="I22" s="15">
        <v>58</v>
      </c>
      <c r="J22" s="15">
        <v>63</v>
      </c>
      <c r="K22" s="15">
        <v>31</v>
      </c>
      <c r="L22" s="15">
        <v>4</v>
      </c>
      <c r="M22" s="15">
        <v>0</v>
      </c>
      <c r="N22" s="15">
        <v>0</v>
      </c>
      <c r="O22" s="15">
        <v>0</v>
      </c>
      <c r="P22" s="15">
        <v>0</v>
      </c>
      <c r="Q22" s="16">
        <v>0</v>
      </c>
      <c r="R22" s="41">
        <f>SUM(D22:Q22)-S23</f>
        <v>261</v>
      </c>
      <c r="S22" s="42"/>
      <c r="T22" s="43"/>
      <c r="U22" s="44"/>
      <c r="V22" s="29"/>
    </row>
    <row r="23" spans="1:24" ht="21" customHeight="1" thickBot="1">
      <c r="A23" s="89"/>
      <c r="B23" s="90"/>
      <c r="C23" s="91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13"/>
      <c r="S23" s="35">
        <f>SUM(D23:Q23)</f>
        <v>0</v>
      </c>
      <c r="T23" s="30">
        <f>X23+$AA$11</f>
        <v>56.9</v>
      </c>
      <c r="U23" s="31">
        <f>T23*S23</f>
        <v>0</v>
      </c>
      <c r="V23" s="32"/>
      <c r="X23">
        <v>54.9</v>
      </c>
    </row>
    <row r="24" spans="1:22" ht="17.25" thickBot="1" thickTop="1">
      <c r="A24" s="86" t="s">
        <v>38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1:22" ht="21" customHeight="1" thickTop="1">
      <c r="A25" s="87" t="s">
        <v>39</v>
      </c>
      <c r="B25" s="88"/>
      <c r="C25" s="108">
        <v>7893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10</v>
      </c>
      <c r="M25" s="15">
        <v>17</v>
      </c>
      <c r="N25" s="15">
        <v>5</v>
      </c>
      <c r="O25" s="15">
        <v>0</v>
      </c>
      <c r="P25" s="15">
        <v>0</v>
      </c>
      <c r="Q25" s="16">
        <v>0</v>
      </c>
      <c r="R25" s="41">
        <f>SUM(D25:Q25)-S26</f>
        <v>32</v>
      </c>
      <c r="S25" s="42"/>
      <c r="T25" s="43"/>
      <c r="U25" s="44"/>
      <c r="V25" s="29"/>
    </row>
    <row r="26" spans="1:24" ht="21" customHeight="1" thickBot="1">
      <c r="A26" s="89"/>
      <c r="B26" s="90"/>
      <c r="C26" s="91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13"/>
      <c r="S26" s="35">
        <f>SUM(D26:Q26)</f>
        <v>0</v>
      </c>
      <c r="T26" s="30">
        <f>X26+$AA$11</f>
        <v>67.9</v>
      </c>
      <c r="U26" s="31">
        <f>T26*S26</f>
        <v>0</v>
      </c>
      <c r="V26" s="32"/>
      <c r="X26">
        <v>65.9</v>
      </c>
    </row>
    <row r="27" spans="1:22" ht="21" customHeight="1" thickTop="1">
      <c r="A27" s="87" t="s">
        <v>40</v>
      </c>
      <c r="B27" s="88"/>
      <c r="C27" s="108">
        <v>7736</v>
      </c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12</v>
      </c>
      <c r="M27" s="15">
        <v>51</v>
      </c>
      <c r="N27" s="15">
        <v>50</v>
      </c>
      <c r="O27" s="15">
        <v>0</v>
      </c>
      <c r="P27" s="15">
        <v>0</v>
      </c>
      <c r="Q27" s="16">
        <v>0</v>
      </c>
      <c r="R27" s="41">
        <f>SUM(D27:Q27)-S28</f>
        <v>113</v>
      </c>
      <c r="S27" s="42"/>
      <c r="T27" s="43"/>
      <c r="U27" s="44"/>
      <c r="V27" s="29"/>
    </row>
    <row r="28" spans="1:24" ht="21" customHeight="1" thickBot="1">
      <c r="A28" s="89"/>
      <c r="B28" s="90"/>
      <c r="C28" s="91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13"/>
      <c r="S28" s="35">
        <f>SUM(D28:Q28)</f>
        <v>0</v>
      </c>
      <c r="T28" s="30">
        <f>X28+$AA$11</f>
        <v>58.9</v>
      </c>
      <c r="U28" s="31">
        <f>T28*S28</f>
        <v>0</v>
      </c>
      <c r="V28" s="32"/>
      <c r="X28">
        <v>56.9</v>
      </c>
    </row>
    <row r="29" spans="1:22" ht="21" customHeight="1" thickTop="1">
      <c r="A29" s="87" t="s">
        <v>41</v>
      </c>
      <c r="B29" s="88"/>
      <c r="C29" s="108">
        <v>7590</v>
      </c>
      <c r="D29" s="14">
        <v>0</v>
      </c>
      <c r="E29" s="15">
        <v>0</v>
      </c>
      <c r="F29" s="15">
        <v>0</v>
      </c>
      <c r="G29" s="15">
        <v>0</v>
      </c>
      <c r="H29" s="15">
        <v>8</v>
      </c>
      <c r="I29" s="15">
        <v>114</v>
      </c>
      <c r="J29" s="15">
        <v>93</v>
      </c>
      <c r="K29" s="15">
        <v>123</v>
      </c>
      <c r="L29" s="15">
        <v>162</v>
      </c>
      <c r="M29" s="15">
        <v>71</v>
      </c>
      <c r="N29" s="15">
        <v>0</v>
      </c>
      <c r="O29" s="15">
        <v>18</v>
      </c>
      <c r="P29" s="15">
        <v>38</v>
      </c>
      <c r="Q29" s="16">
        <v>7</v>
      </c>
      <c r="R29" s="41">
        <f>SUM(D29:Q29)-S30</f>
        <v>634</v>
      </c>
      <c r="S29" s="42"/>
      <c r="T29" s="43"/>
      <c r="U29" s="44"/>
      <c r="V29" s="29"/>
    </row>
    <row r="30" spans="1:24" ht="21" customHeight="1" thickBot="1">
      <c r="A30" s="89"/>
      <c r="B30" s="90"/>
      <c r="C30" s="91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13"/>
      <c r="S30" s="35">
        <f>SUM(D30:Q30)</f>
        <v>0</v>
      </c>
      <c r="T30" s="30">
        <f>X30+$AA$11</f>
        <v>58.9</v>
      </c>
      <c r="U30" s="31">
        <f>T30*S30</f>
        <v>0</v>
      </c>
      <c r="V30" s="32"/>
      <c r="X30">
        <v>56.9</v>
      </c>
    </row>
    <row r="31" spans="1:22" ht="21" customHeight="1" thickTop="1">
      <c r="A31" s="87" t="s">
        <v>42</v>
      </c>
      <c r="B31" s="88"/>
      <c r="C31" s="108">
        <v>9202</v>
      </c>
      <c r="D31" s="14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10</v>
      </c>
      <c r="M31" s="15">
        <v>0</v>
      </c>
      <c r="N31" s="15">
        <v>0</v>
      </c>
      <c r="O31" s="15">
        <v>0</v>
      </c>
      <c r="P31" s="15">
        <v>0</v>
      </c>
      <c r="Q31" s="16">
        <v>0</v>
      </c>
      <c r="R31" s="41">
        <f>SUM(D31:Q31)-S32</f>
        <v>10</v>
      </c>
      <c r="S31" s="42"/>
      <c r="T31" s="43"/>
      <c r="U31" s="44"/>
      <c r="V31" s="29"/>
    </row>
    <row r="32" spans="1:24" ht="21" customHeight="1" thickBot="1">
      <c r="A32" s="89"/>
      <c r="B32" s="90"/>
      <c r="C32" s="91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13"/>
      <c r="S32" s="35">
        <f>SUM(D32:Q32)</f>
        <v>0</v>
      </c>
      <c r="T32" s="30">
        <f>X32+$AA$11</f>
        <v>67.9</v>
      </c>
      <c r="U32" s="31">
        <f>T32*S32</f>
        <v>0</v>
      </c>
      <c r="V32" s="32"/>
      <c r="X32">
        <v>65.9</v>
      </c>
    </row>
    <row r="33" spans="1:22" ht="21" customHeight="1" thickTop="1">
      <c r="A33" s="87" t="s">
        <v>43</v>
      </c>
      <c r="B33" s="88"/>
      <c r="C33" s="108">
        <v>7734</v>
      </c>
      <c r="D33" s="14">
        <v>0</v>
      </c>
      <c r="E33" s="15">
        <v>0</v>
      </c>
      <c r="F33" s="15">
        <v>0</v>
      </c>
      <c r="G33" s="15">
        <v>0</v>
      </c>
      <c r="H33" s="15">
        <v>2</v>
      </c>
      <c r="I33" s="15">
        <v>95</v>
      </c>
      <c r="J33" s="15">
        <v>128</v>
      </c>
      <c r="K33" s="15">
        <v>118</v>
      </c>
      <c r="L33" s="15">
        <v>83</v>
      </c>
      <c r="M33" s="15">
        <v>60</v>
      </c>
      <c r="N33" s="15">
        <v>20</v>
      </c>
      <c r="O33" s="15">
        <v>10</v>
      </c>
      <c r="P33" s="15">
        <v>3</v>
      </c>
      <c r="Q33" s="16">
        <v>0</v>
      </c>
      <c r="R33" s="41">
        <f>SUM(D33:Q33)-S34</f>
        <v>519</v>
      </c>
      <c r="S33" s="42"/>
      <c r="T33" s="43"/>
      <c r="U33" s="44"/>
      <c r="V33" s="29"/>
    </row>
    <row r="34" spans="1:24" ht="21" customHeight="1" thickBot="1">
      <c r="A34" s="89"/>
      <c r="B34" s="90"/>
      <c r="C34" s="91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3"/>
      <c r="S34" s="35">
        <f>SUM(D34:Q34)</f>
        <v>0</v>
      </c>
      <c r="T34" s="30">
        <f>X34+$AA$11</f>
        <v>67.9</v>
      </c>
      <c r="U34" s="31">
        <f>T34*S34</f>
        <v>0</v>
      </c>
      <c r="V34" s="32"/>
      <c r="X34">
        <v>65.9</v>
      </c>
    </row>
    <row r="35" spans="1:22" ht="17.25" thickBot="1" thickTop="1">
      <c r="A35" s="86" t="s">
        <v>44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1:22" ht="21" customHeight="1" thickTop="1">
      <c r="A36" s="87" t="s">
        <v>45</v>
      </c>
      <c r="B36" s="88"/>
      <c r="C36" s="108">
        <v>7716</v>
      </c>
      <c r="D36" s="14">
        <v>0</v>
      </c>
      <c r="E36" s="15">
        <v>0</v>
      </c>
      <c r="F36" s="15">
        <v>0</v>
      </c>
      <c r="G36" s="15">
        <v>19</v>
      </c>
      <c r="H36" s="15">
        <v>10</v>
      </c>
      <c r="I36" s="15">
        <v>9</v>
      </c>
      <c r="J36" s="15">
        <v>4</v>
      </c>
      <c r="K36" s="15">
        <v>12</v>
      </c>
      <c r="L36" s="15">
        <v>10</v>
      </c>
      <c r="M36" s="15">
        <v>0</v>
      </c>
      <c r="N36" s="15">
        <v>18</v>
      </c>
      <c r="O36" s="15">
        <v>2</v>
      </c>
      <c r="P36" s="15">
        <v>2</v>
      </c>
      <c r="Q36" s="16">
        <v>0</v>
      </c>
      <c r="R36" s="41">
        <f>SUM(D36:Q36)-S37</f>
        <v>86</v>
      </c>
      <c r="S36" s="42"/>
      <c r="T36" s="43"/>
      <c r="U36" s="44"/>
      <c r="V36" s="29"/>
    </row>
    <row r="37" spans="1:24" ht="21" customHeight="1" thickBot="1">
      <c r="A37" s="89"/>
      <c r="B37" s="90"/>
      <c r="C37" s="91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13"/>
      <c r="S37" s="35">
        <f>SUM(D37:Q37)</f>
        <v>0</v>
      </c>
      <c r="T37" s="30">
        <f>X37+$AA$11</f>
        <v>56.9</v>
      </c>
      <c r="U37" s="31">
        <f>T37*S37</f>
        <v>0</v>
      </c>
      <c r="V37" s="32"/>
      <c r="X37">
        <v>54.9</v>
      </c>
    </row>
    <row r="38" spans="1:22" ht="21" customHeight="1" thickTop="1">
      <c r="A38" s="87" t="s">
        <v>46</v>
      </c>
      <c r="B38" s="88"/>
      <c r="C38" s="108">
        <v>7540</v>
      </c>
      <c r="D38" s="14">
        <v>0</v>
      </c>
      <c r="E38" s="15">
        <v>0</v>
      </c>
      <c r="F38" s="15">
        <v>0</v>
      </c>
      <c r="G38" s="15">
        <v>0</v>
      </c>
      <c r="H38" s="15">
        <v>33</v>
      </c>
      <c r="I38" s="15">
        <v>100</v>
      </c>
      <c r="J38" s="15">
        <v>119</v>
      </c>
      <c r="K38" s="15">
        <v>134</v>
      </c>
      <c r="L38" s="15">
        <v>142</v>
      </c>
      <c r="M38" s="15">
        <v>102</v>
      </c>
      <c r="N38" s="15">
        <v>20</v>
      </c>
      <c r="O38" s="15">
        <v>3</v>
      </c>
      <c r="P38" s="15">
        <v>0</v>
      </c>
      <c r="Q38" s="16">
        <v>0</v>
      </c>
      <c r="R38" s="41">
        <f>SUM(D38:Q38)-S39</f>
        <v>653</v>
      </c>
      <c r="S38" s="42"/>
      <c r="T38" s="43"/>
      <c r="U38" s="44"/>
      <c r="V38" s="29"/>
    </row>
    <row r="39" spans="1:24" ht="21" customHeight="1" thickBot="1">
      <c r="A39" s="89"/>
      <c r="B39" s="90"/>
      <c r="C39" s="91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13"/>
      <c r="S39" s="35">
        <f>SUM(D39:Q39)</f>
        <v>0</v>
      </c>
      <c r="T39" s="30">
        <f>X39+$AA$11</f>
        <v>63.9</v>
      </c>
      <c r="U39" s="31">
        <f>T39*S39</f>
        <v>0</v>
      </c>
      <c r="V39" s="32"/>
      <c r="X39">
        <v>61.9</v>
      </c>
    </row>
    <row r="40" spans="1:22" ht="21" customHeight="1" thickTop="1">
      <c r="A40" s="87" t="s">
        <v>47</v>
      </c>
      <c r="B40" s="88"/>
      <c r="C40" s="108">
        <v>7536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70</v>
      </c>
      <c r="J40" s="15">
        <v>51</v>
      </c>
      <c r="K40" s="15">
        <v>44</v>
      </c>
      <c r="L40" s="15">
        <v>19</v>
      </c>
      <c r="M40" s="15">
        <v>14</v>
      </c>
      <c r="N40" s="15">
        <v>0</v>
      </c>
      <c r="O40" s="15">
        <v>0</v>
      </c>
      <c r="P40" s="15">
        <v>0</v>
      </c>
      <c r="Q40" s="16">
        <v>0</v>
      </c>
      <c r="R40" s="41">
        <f>SUM(D40:Q40)-S41</f>
        <v>198</v>
      </c>
      <c r="S40" s="42"/>
      <c r="T40" s="43"/>
      <c r="U40" s="44"/>
      <c r="V40" s="29"/>
    </row>
    <row r="41" spans="1:24" ht="21" customHeight="1" thickBot="1">
      <c r="A41" s="89"/>
      <c r="B41" s="90"/>
      <c r="C41" s="91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13"/>
      <c r="S41" s="35">
        <f>SUM(D41:Q41)</f>
        <v>0</v>
      </c>
      <c r="T41" s="30">
        <f>X41+$AA$11</f>
        <v>56.9</v>
      </c>
      <c r="U41" s="31">
        <f>T41*S41</f>
        <v>0</v>
      </c>
      <c r="V41" s="32"/>
      <c r="X41">
        <v>54.9</v>
      </c>
    </row>
    <row r="42" spans="1:22" ht="21" customHeight="1" thickTop="1">
      <c r="A42" s="87" t="s">
        <v>48</v>
      </c>
      <c r="B42" s="88"/>
      <c r="C42" s="108">
        <v>7537</v>
      </c>
      <c r="D42" s="14">
        <v>0</v>
      </c>
      <c r="E42" s="15">
        <v>0</v>
      </c>
      <c r="F42" s="15">
        <v>5</v>
      </c>
      <c r="G42" s="15">
        <v>13</v>
      </c>
      <c r="H42" s="15">
        <v>4</v>
      </c>
      <c r="I42" s="15">
        <v>70</v>
      </c>
      <c r="J42" s="15">
        <v>23</v>
      </c>
      <c r="K42" s="15">
        <v>0</v>
      </c>
      <c r="L42" s="15">
        <v>0</v>
      </c>
      <c r="M42" s="15">
        <v>5</v>
      </c>
      <c r="N42" s="15">
        <v>4</v>
      </c>
      <c r="O42" s="15">
        <v>7</v>
      </c>
      <c r="P42" s="15">
        <v>9</v>
      </c>
      <c r="Q42" s="16">
        <v>0</v>
      </c>
      <c r="R42" s="41">
        <f>SUM(D42:Q42)-S43</f>
        <v>140</v>
      </c>
      <c r="S42" s="42"/>
      <c r="T42" s="43"/>
      <c r="U42" s="44"/>
      <c r="V42" s="29"/>
    </row>
    <row r="43" spans="1:24" ht="21" customHeight="1" thickBot="1">
      <c r="A43" s="89"/>
      <c r="B43" s="90"/>
      <c r="C43" s="91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  <c r="R43" s="13"/>
      <c r="S43" s="35">
        <f>SUM(D43:Q43)</f>
        <v>0</v>
      </c>
      <c r="T43" s="30">
        <f>X43+$AA$11</f>
        <v>56.9</v>
      </c>
      <c r="U43" s="31">
        <f>T43*S43</f>
        <v>0</v>
      </c>
      <c r="V43" s="32"/>
      <c r="X43">
        <v>54.9</v>
      </c>
    </row>
    <row r="44" spans="1:22" ht="21" customHeight="1" thickTop="1">
      <c r="A44" s="87" t="s">
        <v>48</v>
      </c>
      <c r="B44" s="88"/>
      <c r="C44" s="108">
        <v>7538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66</v>
      </c>
      <c r="J44" s="15">
        <v>41</v>
      </c>
      <c r="K44" s="15">
        <v>51</v>
      </c>
      <c r="L44" s="15">
        <v>35</v>
      </c>
      <c r="M44" s="15">
        <v>14</v>
      </c>
      <c r="N44" s="15">
        <v>0</v>
      </c>
      <c r="O44" s="15">
        <v>0</v>
      </c>
      <c r="P44" s="15">
        <v>41</v>
      </c>
      <c r="Q44" s="16">
        <v>11</v>
      </c>
      <c r="R44" s="41">
        <f>SUM(D44:Q44)-S45</f>
        <v>259</v>
      </c>
      <c r="S44" s="42"/>
      <c r="T44" s="43"/>
      <c r="U44" s="44"/>
      <c r="V44" s="29"/>
    </row>
    <row r="45" spans="1:24" ht="21" customHeight="1" thickBot="1">
      <c r="A45" s="89"/>
      <c r="B45" s="90"/>
      <c r="C45" s="91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13"/>
      <c r="S45" s="35">
        <f>SUM(D45:Q45)</f>
        <v>0</v>
      </c>
      <c r="T45" s="30">
        <f>X45+$AA$11</f>
        <v>56.9</v>
      </c>
      <c r="U45" s="31">
        <f>T45*S45</f>
        <v>0</v>
      </c>
      <c r="V45" s="32"/>
      <c r="X45">
        <v>54.9</v>
      </c>
    </row>
    <row r="46" spans="1:22" ht="21" customHeight="1" thickTop="1">
      <c r="A46" s="87" t="s">
        <v>48</v>
      </c>
      <c r="B46" s="88"/>
      <c r="C46" s="108">
        <v>7539</v>
      </c>
      <c r="D46" s="14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19</v>
      </c>
      <c r="M46" s="15">
        <v>0</v>
      </c>
      <c r="N46" s="15">
        <v>0</v>
      </c>
      <c r="O46" s="15">
        <v>7</v>
      </c>
      <c r="P46" s="15">
        <v>49</v>
      </c>
      <c r="Q46" s="16">
        <v>15</v>
      </c>
      <c r="R46" s="41">
        <f>SUM(D46:Q46)-S47</f>
        <v>90</v>
      </c>
      <c r="S46" s="42"/>
      <c r="T46" s="43"/>
      <c r="U46" s="44"/>
      <c r="V46" s="29"/>
    </row>
    <row r="47" spans="1:24" ht="21" customHeight="1" thickBot="1">
      <c r="A47" s="89"/>
      <c r="B47" s="90"/>
      <c r="C47" s="91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13"/>
      <c r="S47" s="35">
        <f>SUM(D47:Q47)</f>
        <v>0</v>
      </c>
      <c r="T47" s="30">
        <f>X47+$AA$11</f>
        <v>56.9</v>
      </c>
      <c r="U47" s="31">
        <f>T47*S47</f>
        <v>0</v>
      </c>
      <c r="V47" s="32"/>
      <c r="X47">
        <v>54.9</v>
      </c>
    </row>
    <row r="48" spans="1:22" ht="21" customHeight="1" thickTop="1">
      <c r="A48" s="87" t="s">
        <v>48</v>
      </c>
      <c r="B48" s="88"/>
      <c r="C48" s="108">
        <v>7593</v>
      </c>
      <c r="D48" s="14">
        <v>0</v>
      </c>
      <c r="E48" s="15">
        <v>0</v>
      </c>
      <c r="F48" s="15">
        <v>8</v>
      </c>
      <c r="G48" s="15">
        <v>34</v>
      </c>
      <c r="H48" s="15">
        <v>96</v>
      </c>
      <c r="I48" s="15">
        <v>174</v>
      </c>
      <c r="J48" s="15">
        <v>166</v>
      </c>
      <c r="K48" s="15">
        <v>168</v>
      </c>
      <c r="L48" s="15">
        <v>38</v>
      </c>
      <c r="M48" s="15">
        <v>9</v>
      </c>
      <c r="N48" s="15">
        <v>4</v>
      </c>
      <c r="O48" s="15">
        <v>0</v>
      </c>
      <c r="P48" s="15">
        <v>0</v>
      </c>
      <c r="Q48" s="16">
        <v>0</v>
      </c>
      <c r="R48" s="41">
        <f>SUM(D48:Q48)-S49</f>
        <v>697</v>
      </c>
      <c r="S48" s="42"/>
      <c r="T48" s="43"/>
      <c r="U48" s="44"/>
      <c r="V48" s="29"/>
    </row>
    <row r="49" spans="1:24" ht="21" customHeight="1" thickBot="1">
      <c r="A49" s="89"/>
      <c r="B49" s="90"/>
      <c r="C49" s="91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13"/>
      <c r="S49" s="35">
        <f>SUM(D49:Q49)</f>
        <v>0</v>
      </c>
      <c r="T49" s="30">
        <f>X49+$AA$11</f>
        <v>56.9</v>
      </c>
      <c r="U49" s="31">
        <f>T49*S49</f>
        <v>0</v>
      </c>
      <c r="V49" s="32"/>
      <c r="X49">
        <v>54.9</v>
      </c>
    </row>
    <row r="50" spans="1:22" ht="21" customHeight="1" thickTop="1">
      <c r="A50" s="87" t="s">
        <v>48</v>
      </c>
      <c r="B50" s="88"/>
      <c r="C50" s="108">
        <v>7789</v>
      </c>
      <c r="D50" s="14">
        <v>7</v>
      </c>
      <c r="E50" s="15">
        <v>7</v>
      </c>
      <c r="F50" s="15">
        <v>24</v>
      </c>
      <c r="G50" s="15">
        <v>35</v>
      </c>
      <c r="H50" s="15">
        <v>56</v>
      </c>
      <c r="I50" s="15">
        <v>181</v>
      </c>
      <c r="J50" s="15">
        <v>179</v>
      </c>
      <c r="K50" s="15">
        <v>166</v>
      </c>
      <c r="L50" s="15">
        <v>159</v>
      </c>
      <c r="M50" s="15">
        <v>61</v>
      </c>
      <c r="N50" s="15">
        <v>6</v>
      </c>
      <c r="O50" s="15">
        <v>0</v>
      </c>
      <c r="P50" s="15">
        <v>0</v>
      </c>
      <c r="Q50" s="16">
        <v>0</v>
      </c>
      <c r="R50" s="41">
        <f>SUM(D50:Q50)-S51</f>
        <v>881</v>
      </c>
      <c r="S50" s="42"/>
      <c r="T50" s="43"/>
      <c r="U50" s="44"/>
      <c r="V50" s="29"/>
    </row>
    <row r="51" spans="1:24" ht="21" customHeight="1" thickBot="1">
      <c r="A51" s="89"/>
      <c r="B51" s="90"/>
      <c r="C51" s="91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13"/>
      <c r="S51" s="35">
        <f>SUM(D51:Q51)</f>
        <v>0</v>
      </c>
      <c r="T51" s="30">
        <f>X51+$AA$11</f>
        <v>56.9</v>
      </c>
      <c r="U51" s="31">
        <f>T51*S51</f>
        <v>0</v>
      </c>
      <c r="V51" s="32"/>
      <c r="X51">
        <v>54.9</v>
      </c>
    </row>
    <row r="52" spans="1:22" ht="21" customHeight="1" thickTop="1">
      <c r="A52" s="87" t="s">
        <v>47</v>
      </c>
      <c r="B52" s="88"/>
      <c r="C52" s="108">
        <v>7791</v>
      </c>
      <c r="D52" s="14">
        <v>0</v>
      </c>
      <c r="E52" s="15">
        <v>0</v>
      </c>
      <c r="F52" s="15">
        <v>8</v>
      </c>
      <c r="G52" s="15">
        <v>45</v>
      </c>
      <c r="H52" s="15">
        <v>79</v>
      </c>
      <c r="I52" s="15">
        <v>107</v>
      </c>
      <c r="J52" s="15">
        <v>115</v>
      </c>
      <c r="K52" s="15">
        <v>109</v>
      </c>
      <c r="L52" s="15">
        <v>17</v>
      </c>
      <c r="M52" s="15">
        <v>0</v>
      </c>
      <c r="N52" s="15">
        <v>0</v>
      </c>
      <c r="O52" s="15">
        <v>0</v>
      </c>
      <c r="P52" s="15">
        <v>0</v>
      </c>
      <c r="Q52" s="16">
        <v>0</v>
      </c>
      <c r="R52" s="41">
        <f>SUM(D52:Q52)-S53</f>
        <v>480</v>
      </c>
      <c r="S52" s="42"/>
      <c r="T52" s="43"/>
      <c r="U52" s="44"/>
      <c r="V52" s="29"/>
    </row>
    <row r="53" spans="1:24" ht="21" customHeight="1" thickBot="1">
      <c r="A53" s="89"/>
      <c r="B53" s="90"/>
      <c r="C53" s="91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13"/>
      <c r="S53" s="35">
        <f>SUM(D53:Q53)</f>
        <v>0</v>
      </c>
      <c r="T53" s="30">
        <f>X53+$AA$11</f>
        <v>56.9</v>
      </c>
      <c r="U53" s="31">
        <f>T53*S53</f>
        <v>0</v>
      </c>
      <c r="V53" s="32"/>
      <c r="X53">
        <v>54.9</v>
      </c>
    </row>
    <row r="54" spans="1:22" ht="21" customHeight="1" thickTop="1">
      <c r="A54" s="87" t="s">
        <v>48</v>
      </c>
      <c r="B54" s="88"/>
      <c r="C54" s="108">
        <v>7792</v>
      </c>
      <c r="D54" s="14">
        <v>0</v>
      </c>
      <c r="E54" s="15">
        <v>0</v>
      </c>
      <c r="F54" s="15">
        <v>4</v>
      </c>
      <c r="G54" s="15">
        <v>19</v>
      </c>
      <c r="H54" s="15">
        <v>25</v>
      </c>
      <c r="I54" s="15">
        <v>34</v>
      </c>
      <c r="J54" s="15">
        <v>28</v>
      </c>
      <c r="K54" s="15">
        <v>17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6">
        <v>0</v>
      </c>
      <c r="R54" s="41">
        <f>SUM(D54:Q54)-S55</f>
        <v>127</v>
      </c>
      <c r="S54" s="42"/>
      <c r="T54" s="43"/>
      <c r="U54" s="44"/>
      <c r="V54" s="29"/>
    </row>
    <row r="55" spans="1:24" ht="21" customHeight="1" thickBot="1">
      <c r="A55" s="89"/>
      <c r="B55" s="90"/>
      <c r="C55" s="91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13"/>
      <c r="S55" s="35">
        <f>SUM(D55:Q55)</f>
        <v>0</v>
      </c>
      <c r="T55" s="30">
        <f>X55+$AA$11</f>
        <v>56.9</v>
      </c>
      <c r="U55" s="31">
        <f>T55*S55</f>
        <v>0</v>
      </c>
      <c r="V55" s="32"/>
      <c r="X55">
        <v>54.9</v>
      </c>
    </row>
    <row r="56" spans="1:22" ht="21" customHeight="1" thickTop="1">
      <c r="A56" s="87" t="s">
        <v>49</v>
      </c>
      <c r="B56" s="88"/>
      <c r="C56" s="108">
        <v>7779</v>
      </c>
      <c r="D56" s="14">
        <v>0</v>
      </c>
      <c r="E56" s="15">
        <v>0</v>
      </c>
      <c r="F56" s="15">
        <v>0</v>
      </c>
      <c r="G56" s="15">
        <v>6</v>
      </c>
      <c r="H56" s="15">
        <v>54</v>
      </c>
      <c r="I56" s="15">
        <v>80</v>
      </c>
      <c r="J56" s="15">
        <v>86</v>
      </c>
      <c r="K56" s="15">
        <v>75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6">
        <v>0</v>
      </c>
      <c r="R56" s="41">
        <f>SUM(D56:Q56)-S57</f>
        <v>301</v>
      </c>
      <c r="S56" s="42"/>
      <c r="T56" s="43"/>
      <c r="U56" s="44"/>
      <c r="V56" s="29"/>
    </row>
    <row r="57" spans="1:24" ht="21" customHeight="1" thickBot="1">
      <c r="A57" s="89"/>
      <c r="B57" s="90"/>
      <c r="C57" s="91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R57" s="13"/>
      <c r="S57" s="35">
        <f>SUM(D57:Q57)</f>
        <v>0</v>
      </c>
      <c r="T57" s="30">
        <f>X57+$AA$11</f>
        <v>56.9</v>
      </c>
      <c r="U57" s="31">
        <f>T57*S57</f>
        <v>0</v>
      </c>
      <c r="V57" s="32"/>
      <c r="X57">
        <v>54.9</v>
      </c>
    </row>
    <row r="58" spans="1:22" ht="21" customHeight="1" thickTop="1">
      <c r="A58" s="87" t="s">
        <v>50</v>
      </c>
      <c r="B58" s="88"/>
      <c r="C58" s="108">
        <v>7876</v>
      </c>
      <c r="D58" s="14">
        <v>0</v>
      </c>
      <c r="E58" s="15">
        <v>0</v>
      </c>
      <c r="F58" s="15">
        <v>0</v>
      </c>
      <c r="G58" s="15">
        <v>2</v>
      </c>
      <c r="H58" s="15">
        <v>8</v>
      </c>
      <c r="I58" s="15">
        <v>76</v>
      </c>
      <c r="J58" s="15">
        <v>73</v>
      </c>
      <c r="K58" s="15">
        <v>71</v>
      </c>
      <c r="L58" s="15">
        <v>7</v>
      </c>
      <c r="M58" s="15">
        <v>0</v>
      </c>
      <c r="N58" s="15">
        <v>0</v>
      </c>
      <c r="O58" s="15">
        <v>0</v>
      </c>
      <c r="P58" s="15">
        <v>0</v>
      </c>
      <c r="Q58" s="16">
        <v>0</v>
      </c>
      <c r="R58" s="41">
        <f>SUM(D58:Q58)-S59</f>
        <v>237</v>
      </c>
      <c r="S58" s="42"/>
      <c r="T58" s="43"/>
      <c r="U58" s="44"/>
      <c r="V58" s="29"/>
    </row>
    <row r="59" spans="1:24" ht="21" customHeight="1" thickBot="1">
      <c r="A59" s="89"/>
      <c r="B59" s="90"/>
      <c r="C59" s="91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  <c r="R59" s="13"/>
      <c r="S59" s="35">
        <f>SUM(D59:Q59)</f>
        <v>0</v>
      </c>
      <c r="T59" s="30">
        <f>X59+$AA$11</f>
        <v>56.9</v>
      </c>
      <c r="U59" s="31">
        <f>T59*S59</f>
        <v>0</v>
      </c>
      <c r="V59" s="32"/>
      <c r="X59">
        <v>54.9</v>
      </c>
    </row>
    <row r="60" spans="1:22" ht="21" customHeight="1" thickTop="1">
      <c r="A60" s="87" t="s">
        <v>51</v>
      </c>
      <c r="B60" s="88"/>
      <c r="C60" s="108">
        <v>7723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10</v>
      </c>
      <c r="P60" s="15">
        <v>3</v>
      </c>
      <c r="Q60" s="16">
        <v>0</v>
      </c>
      <c r="R60" s="41">
        <f>SUM(D60:Q60)-S61</f>
        <v>13</v>
      </c>
      <c r="S60" s="42"/>
      <c r="T60" s="43"/>
      <c r="U60" s="44"/>
      <c r="V60" s="29"/>
    </row>
    <row r="61" spans="1:24" ht="21" customHeight="1" thickBot="1">
      <c r="A61" s="89"/>
      <c r="B61" s="90"/>
      <c r="C61" s="91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13"/>
      <c r="S61" s="35">
        <f>SUM(D61:Q61)</f>
        <v>0</v>
      </c>
      <c r="T61" s="30">
        <f>X61+$AA$11</f>
        <v>56.9</v>
      </c>
      <c r="U61" s="31">
        <f>T61*S61</f>
        <v>0</v>
      </c>
      <c r="V61" s="32"/>
      <c r="X61">
        <v>54.9</v>
      </c>
    </row>
    <row r="62" spans="1:22" ht="21" customHeight="1" thickTop="1">
      <c r="A62" s="87" t="s">
        <v>51</v>
      </c>
      <c r="B62" s="88"/>
      <c r="C62" s="108">
        <v>7724</v>
      </c>
      <c r="D62" s="14">
        <v>0</v>
      </c>
      <c r="E62" s="15">
        <v>0</v>
      </c>
      <c r="F62" s="15">
        <v>0</v>
      </c>
      <c r="G62" s="15">
        <v>0</v>
      </c>
      <c r="H62" s="15">
        <v>0</v>
      </c>
      <c r="I62" s="15">
        <v>62</v>
      </c>
      <c r="J62" s="15">
        <v>44</v>
      </c>
      <c r="K62" s="15">
        <v>52</v>
      </c>
      <c r="L62" s="15">
        <v>41</v>
      </c>
      <c r="M62" s="15">
        <v>42</v>
      </c>
      <c r="N62" s="15">
        <v>19</v>
      </c>
      <c r="O62" s="15">
        <v>0</v>
      </c>
      <c r="P62" s="15">
        <v>0</v>
      </c>
      <c r="Q62" s="16">
        <v>0</v>
      </c>
      <c r="R62" s="41">
        <f>SUM(D62:Q62)-S63</f>
        <v>260</v>
      </c>
      <c r="S62" s="42"/>
      <c r="T62" s="43"/>
      <c r="U62" s="44"/>
      <c r="V62" s="29"/>
    </row>
    <row r="63" spans="1:24" ht="21" customHeight="1" thickBot="1">
      <c r="A63" s="89"/>
      <c r="B63" s="90"/>
      <c r="C63" s="91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13"/>
      <c r="S63" s="35">
        <f>SUM(D63:Q63)</f>
        <v>0</v>
      </c>
      <c r="T63" s="30">
        <f>X63+$AA$11</f>
        <v>56.9</v>
      </c>
      <c r="U63" s="31">
        <f>T63*S63</f>
        <v>0</v>
      </c>
      <c r="V63" s="32"/>
      <c r="X63">
        <v>54.9</v>
      </c>
    </row>
    <row r="64" spans="1:22" ht="21" customHeight="1" thickTop="1">
      <c r="A64" s="87" t="s">
        <v>52</v>
      </c>
      <c r="B64" s="88"/>
      <c r="C64" s="108">
        <v>7614</v>
      </c>
      <c r="D64" s="14">
        <v>0</v>
      </c>
      <c r="E64" s="15">
        <v>0</v>
      </c>
      <c r="F64" s="15">
        <v>7</v>
      </c>
      <c r="G64" s="15">
        <v>0</v>
      </c>
      <c r="H64" s="15">
        <v>43</v>
      </c>
      <c r="I64" s="15">
        <v>115</v>
      </c>
      <c r="J64" s="15">
        <v>105</v>
      </c>
      <c r="K64" s="15">
        <v>94</v>
      </c>
      <c r="L64" s="15">
        <v>52</v>
      </c>
      <c r="M64" s="15">
        <v>21</v>
      </c>
      <c r="N64" s="15">
        <v>0</v>
      </c>
      <c r="O64" s="15">
        <v>1</v>
      </c>
      <c r="P64" s="15">
        <v>6</v>
      </c>
      <c r="Q64" s="16">
        <v>0</v>
      </c>
      <c r="R64" s="41">
        <f>SUM(D64:Q64)-S65</f>
        <v>444</v>
      </c>
      <c r="S64" s="42"/>
      <c r="T64" s="43"/>
      <c r="U64" s="44"/>
      <c r="V64" s="29"/>
    </row>
    <row r="65" spans="1:24" ht="21" customHeight="1" thickBot="1">
      <c r="A65" s="89"/>
      <c r="B65" s="90"/>
      <c r="C65" s="91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13"/>
      <c r="S65" s="35">
        <f>SUM(D65:Q65)</f>
        <v>0</v>
      </c>
      <c r="T65" s="30">
        <f>X65+$AA$11</f>
        <v>63.9</v>
      </c>
      <c r="U65" s="31">
        <f>T65*S65</f>
        <v>0</v>
      </c>
      <c r="V65" s="32"/>
      <c r="X65">
        <v>61.9</v>
      </c>
    </row>
    <row r="66" spans="1:22" ht="21" customHeight="1" thickTop="1">
      <c r="A66" s="87" t="s">
        <v>53</v>
      </c>
      <c r="B66" s="88"/>
      <c r="C66" s="108">
        <v>7615</v>
      </c>
      <c r="D66" s="14">
        <v>13</v>
      </c>
      <c r="E66" s="15">
        <v>1</v>
      </c>
      <c r="F66" s="15">
        <v>13</v>
      </c>
      <c r="G66" s="15">
        <v>37</v>
      </c>
      <c r="H66" s="15">
        <v>58</v>
      </c>
      <c r="I66" s="15">
        <v>82</v>
      </c>
      <c r="J66" s="15">
        <v>72</v>
      </c>
      <c r="K66" s="15">
        <v>73</v>
      </c>
      <c r="L66" s="15">
        <v>34</v>
      </c>
      <c r="M66" s="15">
        <v>37</v>
      </c>
      <c r="N66" s="15">
        <v>27</v>
      </c>
      <c r="O66" s="15">
        <v>0</v>
      </c>
      <c r="P66" s="15">
        <v>4</v>
      </c>
      <c r="Q66" s="16">
        <v>0</v>
      </c>
      <c r="R66" s="41">
        <f>SUM(D66:Q66)-S67</f>
        <v>451</v>
      </c>
      <c r="S66" s="42"/>
      <c r="T66" s="43"/>
      <c r="U66" s="44"/>
      <c r="V66" s="29"/>
    </row>
    <row r="67" spans="1:24" ht="21" customHeight="1" thickBot="1">
      <c r="A67" s="89"/>
      <c r="B67" s="90"/>
      <c r="C67" s="91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13"/>
      <c r="S67" s="35">
        <f>SUM(D67:Q67)</f>
        <v>0</v>
      </c>
      <c r="T67" s="30">
        <f>X67+$AA$11</f>
        <v>63.9</v>
      </c>
      <c r="U67" s="31">
        <f>T67*S67</f>
        <v>0</v>
      </c>
      <c r="V67" s="32"/>
      <c r="X67">
        <v>61.9</v>
      </c>
    </row>
    <row r="68" spans="1:22" ht="21" customHeight="1" thickTop="1">
      <c r="A68" s="87" t="s">
        <v>54</v>
      </c>
      <c r="B68" s="88"/>
      <c r="C68" s="108">
        <v>7868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15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6">
        <v>0</v>
      </c>
      <c r="R68" s="41">
        <f>SUM(D68:Q68)-S69</f>
        <v>15</v>
      </c>
      <c r="S68" s="42"/>
      <c r="T68" s="43"/>
      <c r="U68" s="44"/>
      <c r="V68" s="29"/>
    </row>
    <row r="69" spans="1:24" ht="21" customHeight="1" thickBot="1">
      <c r="A69" s="89"/>
      <c r="B69" s="90"/>
      <c r="C69" s="91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13"/>
      <c r="S69" s="35">
        <f>SUM(D69:Q69)</f>
        <v>0</v>
      </c>
      <c r="T69" s="30">
        <f>X69+$AA$11</f>
        <v>56.9</v>
      </c>
      <c r="U69" s="31">
        <f>T69*S69</f>
        <v>0</v>
      </c>
      <c r="V69" s="32"/>
      <c r="X69">
        <v>54.9</v>
      </c>
    </row>
    <row r="70" spans="1:22" ht="21" customHeight="1" thickTop="1">
      <c r="A70" s="87" t="s">
        <v>55</v>
      </c>
      <c r="B70" s="88"/>
      <c r="C70" s="108">
        <v>7718</v>
      </c>
      <c r="D70" s="14">
        <v>0</v>
      </c>
      <c r="E70" s="15">
        <v>0</v>
      </c>
      <c r="F70" s="15">
        <v>2</v>
      </c>
      <c r="G70" s="15">
        <v>4</v>
      </c>
      <c r="H70" s="15">
        <v>30</v>
      </c>
      <c r="I70" s="15">
        <v>79</v>
      </c>
      <c r="J70" s="15">
        <v>49</v>
      </c>
      <c r="K70" s="15">
        <v>36</v>
      </c>
      <c r="L70" s="15">
        <v>45</v>
      </c>
      <c r="M70" s="15">
        <v>63</v>
      </c>
      <c r="N70" s="15">
        <v>24</v>
      </c>
      <c r="O70" s="15">
        <v>0</v>
      </c>
      <c r="P70" s="15">
        <v>0</v>
      </c>
      <c r="Q70" s="16">
        <v>0</v>
      </c>
      <c r="R70" s="41">
        <f>SUM(D70:Q70)-S71</f>
        <v>332</v>
      </c>
      <c r="S70" s="42"/>
      <c r="T70" s="43"/>
      <c r="U70" s="44"/>
      <c r="V70" s="29"/>
    </row>
    <row r="71" spans="1:24" ht="21" customHeight="1" thickBot="1">
      <c r="A71" s="89"/>
      <c r="B71" s="90"/>
      <c r="C71" s="91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  <c r="R71" s="13"/>
      <c r="S71" s="35">
        <f>SUM(D71:Q71)</f>
        <v>0</v>
      </c>
      <c r="T71" s="30">
        <f>X71+$AA$11</f>
        <v>56.9</v>
      </c>
      <c r="U71" s="31">
        <f>T71*S71</f>
        <v>0</v>
      </c>
      <c r="V71" s="32"/>
      <c r="X71">
        <v>54.9</v>
      </c>
    </row>
    <row r="72" spans="1:22" ht="21" customHeight="1" thickTop="1">
      <c r="A72" s="87" t="s">
        <v>55</v>
      </c>
      <c r="B72" s="88"/>
      <c r="C72" s="108">
        <v>7719</v>
      </c>
      <c r="D72" s="14">
        <v>0</v>
      </c>
      <c r="E72" s="15">
        <v>11</v>
      </c>
      <c r="F72" s="15">
        <v>31</v>
      </c>
      <c r="G72" s="15">
        <v>28</v>
      </c>
      <c r="H72" s="15">
        <v>71</v>
      </c>
      <c r="I72" s="15">
        <v>178</v>
      </c>
      <c r="J72" s="15">
        <v>207</v>
      </c>
      <c r="K72" s="15">
        <v>240</v>
      </c>
      <c r="L72" s="15">
        <v>220</v>
      </c>
      <c r="M72" s="15">
        <v>153</v>
      </c>
      <c r="N72" s="15">
        <v>32</v>
      </c>
      <c r="O72" s="15">
        <v>24</v>
      </c>
      <c r="P72" s="15">
        <v>9</v>
      </c>
      <c r="Q72" s="16">
        <v>4</v>
      </c>
      <c r="R72" s="41">
        <f>SUM(D72:Q72)-S73</f>
        <v>1208</v>
      </c>
      <c r="S72" s="42"/>
      <c r="T72" s="43"/>
      <c r="U72" s="44"/>
      <c r="V72" s="29"/>
    </row>
    <row r="73" spans="1:24" ht="21" customHeight="1" thickBot="1">
      <c r="A73" s="89"/>
      <c r="B73" s="90"/>
      <c r="C73" s="91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  <c r="R73" s="13"/>
      <c r="S73" s="35">
        <f>SUM(D73:Q73)</f>
        <v>0</v>
      </c>
      <c r="T73" s="30">
        <f>X73+$AA$11</f>
        <v>56.9</v>
      </c>
      <c r="U73" s="31">
        <f>T73*S73</f>
        <v>0</v>
      </c>
      <c r="V73" s="32"/>
      <c r="X73">
        <v>54.9</v>
      </c>
    </row>
    <row r="74" spans="1:22" ht="21" customHeight="1" thickTop="1">
      <c r="A74" s="87" t="s">
        <v>55</v>
      </c>
      <c r="B74" s="88"/>
      <c r="C74" s="108">
        <v>7721</v>
      </c>
      <c r="D74" s="14">
        <v>0</v>
      </c>
      <c r="E74" s="15">
        <v>0</v>
      </c>
      <c r="F74" s="15">
        <v>0</v>
      </c>
      <c r="G74" s="15">
        <v>0</v>
      </c>
      <c r="H74" s="15">
        <v>0</v>
      </c>
      <c r="I74" s="15">
        <v>81</v>
      </c>
      <c r="J74" s="15">
        <v>92</v>
      </c>
      <c r="K74" s="15">
        <v>94</v>
      </c>
      <c r="L74" s="15">
        <v>97</v>
      </c>
      <c r="M74" s="15">
        <v>88</v>
      </c>
      <c r="N74" s="15">
        <v>36</v>
      </c>
      <c r="O74" s="15">
        <v>21</v>
      </c>
      <c r="P74" s="15">
        <v>11</v>
      </c>
      <c r="Q74" s="16">
        <v>0</v>
      </c>
      <c r="R74" s="41">
        <f>SUM(D74:Q74)-S75</f>
        <v>520</v>
      </c>
      <c r="S74" s="42"/>
      <c r="T74" s="43"/>
      <c r="U74" s="44"/>
      <c r="V74" s="29"/>
    </row>
    <row r="75" spans="1:24" ht="21" customHeight="1" thickBot="1">
      <c r="A75" s="89"/>
      <c r="B75" s="90"/>
      <c r="C75" s="91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5"/>
      <c r="R75" s="13"/>
      <c r="S75" s="35">
        <f>SUM(D75:Q75)</f>
        <v>0</v>
      </c>
      <c r="T75" s="30">
        <f>X75+$AA$11</f>
        <v>56.9</v>
      </c>
      <c r="U75" s="31">
        <f>T75*S75</f>
        <v>0</v>
      </c>
      <c r="V75" s="32"/>
      <c r="X75">
        <v>54.9</v>
      </c>
    </row>
    <row r="76" spans="1:22" ht="21" customHeight="1" thickTop="1">
      <c r="A76" s="87" t="s">
        <v>56</v>
      </c>
      <c r="B76" s="88"/>
      <c r="C76" s="108">
        <v>7420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39</v>
      </c>
      <c r="K76" s="15">
        <v>52</v>
      </c>
      <c r="L76" s="15">
        <v>62</v>
      </c>
      <c r="M76" s="15">
        <v>0</v>
      </c>
      <c r="N76" s="15">
        <v>0</v>
      </c>
      <c r="O76" s="15">
        <v>0</v>
      </c>
      <c r="P76" s="15">
        <v>0</v>
      </c>
      <c r="Q76" s="16">
        <v>0</v>
      </c>
      <c r="R76" s="41">
        <f>SUM(D76:Q76)-S77</f>
        <v>153</v>
      </c>
      <c r="S76" s="42"/>
      <c r="T76" s="43"/>
      <c r="U76" s="44"/>
      <c r="V76" s="29"/>
    </row>
    <row r="77" spans="1:24" ht="21" customHeight="1" thickBot="1">
      <c r="A77" s="89"/>
      <c r="B77" s="90"/>
      <c r="C77" s="91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5"/>
      <c r="R77" s="13"/>
      <c r="S77" s="35">
        <f>SUM(D77:Q77)</f>
        <v>0</v>
      </c>
      <c r="T77" s="30">
        <f>X77+$AA$11</f>
        <v>56.9</v>
      </c>
      <c r="U77" s="31">
        <f>T77*S77</f>
        <v>0</v>
      </c>
      <c r="V77" s="32"/>
      <c r="X77">
        <v>54.9</v>
      </c>
    </row>
    <row r="78" spans="1:22" ht="21" customHeight="1" thickTop="1">
      <c r="A78" s="87" t="s">
        <v>56</v>
      </c>
      <c r="B78" s="88"/>
      <c r="C78" s="108">
        <v>7470</v>
      </c>
      <c r="D78" s="14">
        <v>0</v>
      </c>
      <c r="E78" s="15">
        <v>0</v>
      </c>
      <c r="F78" s="15">
        <v>0</v>
      </c>
      <c r="G78" s="15">
        <v>0</v>
      </c>
      <c r="H78" s="15">
        <v>54</v>
      </c>
      <c r="I78" s="15">
        <v>126</v>
      </c>
      <c r="J78" s="15">
        <v>109</v>
      </c>
      <c r="K78" s="15">
        <v>134</v>
      </c>
      <c r="L78" s="15">
        <v>0</v>
      </c>
      <c r="M78" s="15">
        <v>1</v>
      </c>
      <c r="N78" s="15">
        <v>0</v>
      </c>
      <c r="O78" s="15">
        <v>0</v>
      </c>
      <c r="P78" s="15">
        <v>0</v>
      </c>
      <c r="Q78" s="16">
        <v>0</v>
      </c>
      <c r="R78" s="41">
        <f>SUM(D78:Q78)-S79</f>
        <v>424</v>
      </c>
      <c r="S78" s="42"/>
      <c r="T78" s="43"/>
      <c r="U78" s="44"/>
      <c r="V78" s="29"/>
    </row>
    <row r="79" spans="1:24" ht="21" customHeight="1" thickBot="1">
      <c r="A79" s="89"/>
      <c r="B79" s="90"/>
      <c r="C79" s="91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  <c r="R79" s="13"/>
      <c r="S79" s="35">
        <f>SUM(D79:Q79)</f>
        <v>0</v>
      </c>
      <c r="T79" s="30">
        <f>X79+$AA$11</f>
        <v>56.9</v>
      </c>
      <c r="U79" s="31">
        <f>T79*S79</f>
        <v>0</v>
      </c>
      <c r="V79" s="32"/>
      <c r="X79">
        <v>54.9</v>
      </c>
    </row>
    <row r="80" spans="1:22" ht="21" customHeight="1" thickTop="1">
      <c r="A80" s="87" t="s">
        <v>57</v>
      </c>
      <c r="B80" s="88"/>
      <c r="C80" s="108">
        <v>7872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4</v>
      </c>
      <c r="M80" s="15">
        <v>29</v>
      </c>
      <c r="N80" s="15">
        <v>4</v>
      </c>
      <c r="O80" s="15">
        <v>0</v>
      </c>
      <c r="P80" s="15">
        <v>0</v>
      </c>
      <c r="Q80" s="16">
        <v>0</v>
      </c>
      <c r="R80" s="41">
        <f>SUM(D80:Q80)-S81</f>
        <v>37</v>
      </c>
      <c r="S80" s="42"/>
      <c r="T80" s="43"/>
      <c r="U80" s="44"/>
      <c r="V80" s="29"/>
    </row>
    <row r="81" spans="1:24" ht="21" customHeight="1" thickBot="1">
      <c r="A81" s="89"/>
      <c r="B81" s="90"/>
      <c r="C81" s="91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5"/>
      <c r="R81" s="13"/>
      <c r="S81" s="35">
        <f>SUM(D81:Q81)</f>
        <v>0</v>
      </c>
      <c r="T81" s="30">
        <f>X81+$AA$11</f>
        <v>56.9</v>
      </c>
      <c r="U81" s="31">
        <f>T81*S81</f>
        <v>0</v>
      </c>
      <c r="V81" s="32"/>
      <c r="X81">
        <v>54.9</v>
      </c>
    </row>
    <row r="82" spans="1:22" ht="21" customHeight="1" thickTop="1">
      <c r="A82" s="87" t="s">
        <v>58</v>
      </c>
      <c r="B82" s="88"/>
      <c r="C82" s="108">
        <v>7860</v>
      </c>
      <c r="D82" s="14">
        <v>0</v>
      </c>
      <c r="E82" s="15">
        <v>0</v>
      </c>
      <c r="F82" s="15">
        <v>3</v>
      </c>
      <c r="G82" s="15">
        <v>9</v>
      </c>
      <c r="H82" s="15">
        <v>29</v>
      </c>
      <c r="I82" s="15">
        <v>62</v>
      </c>
      <c r="J82" s="15">
        <v>45</v>
      </c>
      <c r="K82" s="15">
        <v>41</v>
      </c>
      <c r="L82" s="15">
        <v>31</v>
      </c>
      <c r="M82" s="15">
        <v>0</v>
      </c>
      <c r="N82" s="15">
        <v>0</v>
      </c>
      <c r="O82" s="15">
        <v>0</v>
      </c>
      <c r="P82" s="15">
        <v>0</v>
      </c>
      <c r="Q82" s="16">
        <v>0</v>
      </c>
      <c r="R82" s="41">
        <f>SUM(D82:Q82)-S83</f>
        <v>220</v>
      </c>
      <c r="S82" s="42"/>
      <c r="T82" s="43"/>
      <c r="U82" s="44"/>
      <c r="V82" s="29"/>
    </row>
    <row r="83" spans="1:24" ht="21" customHeight="1" thickBot="1">
      <c r="A83" s="89"/>
      <c r="B83" s="90"/>
      <c r="C83" s="91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5"/>
      <c r="R83" s="13"/>
      <c r="S83" s="35">
        <f>SUM(D83:Q83)</f>
        <v>0</v>
      </c>
      <c r="T83" s="30">
        <f>X83+$AA$11</f>
        <v>56.9</v>
      </c>
      <c r="U83" s="31">
        <f>T83*S83</f>
        <v>0</v>
      </c>
      <c r="V83" s="32"/>
      <c r="X83">
        <v>54.9</v>
      </c>
    </row>
    <row r="84" spans="1:22" ht="21" customHeight="1" thickTop="1">
      <c r="A84" s="87" t="s">
        <v>59</v>
      </c>
      <c r="B84" s="88"/>
      <c r="C84" s="108">
        <v>7855</v>
      </c>
      <c r="D84" s="14">
        <v>0</v>
      </c>
      <c r="E84" s="15">
        <v>0</v>
      </c>
      <c r="F84" s="15">
        <v>0</v>
      </c>
      <c r="G84" s="15">
        <v>0</v>
      </c>
      <c r="H84" s="15">
        <v>3</v>
      </c>
      <c r="I84" s="15">
        <v>76</v>
      </c>
      <c r="J84" s="15">
        <v>62</v>
      </c>
      <c r="K84" s="15">
        <v>60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6">
        <v>0</v>
      </c>
      <c r="R84" s="41">
        <f>SUM(D84:Q84)-S85</f>
        <v>201</v>
      </c>
      <c r="S84" s="42"/>
      <c r="T84" s="43"/>
      <c r="U84" s="44"/>
      <c r="V84" s="29"/>
    </row>
    <row r="85" spans="1:24" ht="21" customHeight="1" thickBot="1">
      <c r="A85" s="89"/>
      <c r="B85" s="90"/>
      <c r="C85" s="91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5"/>
      <c r="R85" s="13"/>
      <c r="S85" s="35">
        <f>SUM(D85:Q85)</f>
        <v>0</v>
      </c>
      <c r="T85" s="30">
        <f>X85+$AA$11</f>
        <v>56.9</v>
      </c>
      <c r="U85" s="31">
        <f>T85*S85</f>
        <v>0</v>
      </c>
      <c r="V85" s="32"/>
      <c r="X85">
        <v>54.9</v>
      </c>
    </row>
    <row r="86" spans="1:22" ht="17.25" thickBot="1" thickTop="1">
      <c r="A86" s="86" t="s">
        <v>60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</row>
    <row r="87" spans="1:22" ht="21" customHeight="1" thickTop="1">
      <c r="A87" s="87" t="s">
        <v>61</v>
      </c>
      <c r="B87" s="88"/>
      <c r="C87" s="108">
        <v>7465</v>
      </c>
      <c r="D87" s="14">
        <v>0</v>
      </c>
      <c r="E87" s="15">
        <v>0</v>
      </c>
      <c r="F87" s="15">
        <v>0</v>
      </c>
      <c r="G87" s="15">
        <v>0</v>
      </c>
      <c r="H87" s="15">
        <v>12</v>
      </c>
      <c r="I87" s="15">
        <v>76</v>
      </c>
      <c r="J87" s="15">
        <v>58</v>
      </c>
      <c r="K87" s="15">
        <v>63</v>
      </c>
      <c r="L87" s="15">
        <v>91</v>
      </c>
      <c r="M87" s="15">
        <v>46</v>
      </c>
      <c r="N87" s="15">
        <v>12</v>
      </c>
      <c r="O87" s="15">
        <v>0</v>
      </c>
      <c r="P87" s="15">
        <v>12</v>
      </c>
      <c r="Q87" s="16">
        <v>0</v>
      </c>
      <c r="R87" s="41">
        <f>SUM(D87:Q87)-S88</f>
        <v>370</v>
      </c>
      <c r="S87" s="42"/>
      <c r="T87" s="43"/>
      <c r="U87" s="44"/>
      <c r="V87" s="29"/>
    </row>
    <row r="88" spans="1:24" ht="21" customHeight="1" thickBot="1">
      <c r="A88" s="89"/>
      <c r="B88" s="90"/>
      <c r="C88" s="91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  <c r="R88" s="13"/>
      <c r="S88" s="35">
        <f>SUM(D88:Q88)</f>
        <v>0</v>
      </c>
      <c r="T88" s="30">
        <f>X88+$AA$11</f>
        <v>56.9</v>
      </c>
      <c r="U88" s="31">
        <f>T88*S88</f>
        <v>0</v>
      </c>
      <c r="V88" s="32"/>
      <c r="X88">
        <v>54.9</v>
      </c>
    </row>
    <row r="89" spans="1:22" ht="21" customHeight="1" thickTop="1">
      <c r="A89" s="87" t="s">
        <v>62</v>
      </c>
      <c r="B89" s="88"/>
      <c r="C89" s="108">
        <v>7627</v>
      </c>
      <c r="D89" s="14">
        <v>0</v>
      </c>
      <c r="E89" s="15">
        <v>0</v>
      </c>
      <c r="F89" s="15">
        <v>23</v>
      </c>
      <c r="G89" s="15">
        <v>3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14</v>
      </c>
      <c r="N89" s="15">
        <v>12</v>
      </c>
      <c r="O89" s="15">
        <v>23</v>
      </c>
      <c r="P89" s="15">
        <v>30</v>
      </c>
      <c r="Q89" s="16">
        <v>11</v>
      </c>
      <c r="R89" s="41">
        <f>SUM(D89:Q89)-S90</f>
        <v>116</v>
      </c>
      <c r="S89" s="42"/>
      <c r="T89" s="43"/>
      <c r="U89" s="44"/>
      <c r="V89" s="29"/>
    </row>
    <row r="90" spans="1:24" ht="21" customHeight="1" thickBot="1">
      <c r="A90" s="89"/>
      <c r="B90" s="90"/>
      <c r="C90" s="91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5"/>
      <c r="R90" s="13"/>
      <c r="S90" s="35">
        <f>SUM(D90:Q90)</f>
        <v>0</v>
      </c>
      <c r="T90" s="30">
        <f>X90+$AA$11</f>
        <v>56.9</v>
      </c>
      <c r="U90" s="31">
        <f>T90*S90</f>
        <v>0</v>
      </c>
      <c r="V90" s="32"/>
      <c r="X90">
        <v>54.9</v>
      </c>
    </row>
    <row r="91" spans="1:22" ht="21" customHeight="1" thickTop="1">
      <c r="A91" s="87" t="s">
        <v>63</v>
      </c>
      <c r="B91" s="88"/>
      <c r="C91" s="108">
        <v>7730</v>
      </c>
      <c r="D91" s="14">
        <v>0</v>
      </c>
      <c r="E91" s="15">
        <v>0</v>
      </c>
      <c r="F91" s="15">
        <v>0</v>
      </c>
      <c r="G91" s="15">
        <v>2</v>
      </c>
      <c r="H91" s="15">
        <v>21</v>
      </c>
      <c r="I91" s="15">
        <v>118</v>
      </c>
      <c r="J91" s="15">
        <v>118</v>
      </c>
      <c r="K91" s="15">
        <v>128</v>
      </c>
      <c r="L91" s="15">
        <v>111</v>
      </c>
      <c r="M91" s="15">
        <v>86</v>
      </c>
      <c r="N91" s="15">
        <v>74</v>
      </c>
      <c r="O91" s="15">
        <v>11</v>
      </c>
      <c r="P91" s="15">
        <v>0</v>
      </c>
      <c r="Q91" s="16">
        <v>0</v>
      </c>
      <c r="R91" s="41">
        <f>SUM(D91:Q91)-S92</f>
        <v>669</v>
      </c>
      <c r="S91" s="42"/>
      <c r="T91" s="43"/>
      <c r="U91" s="44"/>
      <c r="V91" s="29"/>
    </row>
    <row r="92" spans="1:24" ht="21" customHeight="1" thickBot="1">
      <c r="A92" s="89"/>
      <c r="B92" s="90"/>
      <c r="C92" s="91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  <c r="R92" s="13"/>
      <c r="S92" s="35">
        <f>SUM(D92:Q92)</f>
        <v>0</v>
      </c>
      <c r="T92" s="30">
        <f>X92+$AA$11</f>
        <v>56.9</v>
      </c>
      <c r="U92" s="31">
        <f>T92*S92</f>
        <v>0</v>
      </c>
      <c r="V92" s="32"/>
      <c r="X92">
        <v>54.9</v>
      </c>
    </row>
    <row r="93" spans="1:22" ht="21" customHeight="1" thickTop="1">
      <c r="A93" s="87" t="s">
        <v>64</v>
      </c>
      <c r="B93" s="88"/>
      <c r="C93" s="108">
        <v>7727</v>
      </c>
      <c r="D93" s="14">
        <v>0</v>
      </c>
      <c r="E93" s="15">
        <v>0</v>
      </c>
      <c r="F93" s="15">
        <v>0</v>
      </c>
      <c r="G93" s="15">
        <v>0</v>
      </c>
      <c r="H93" s="15">
        <v>0</v>
      </c>
      <c r="I93" s="15">
        <v>36</v>
      </c>
      <c r="J93" s="15">
        <v>30</v>
      </c>
      <c r="K93" s="15">
        <v>48</v>
      </c>
      <c r="L93" s="15">
        <v>79</v>
      </c>
      <c r="M93" s="15">
        <v>39</v>
      </c>
      <c r="N93" s="15">
        <v>0</v>
      </c>
      <c r="O93" s="15">
        <v>3</v>
      </c>
      <c r="P93" s="15">
        <v>0</v>
      </c>
      <c r="Q93" s="16">
        <v>0</v>
      </c>
      <c r="R93" s="41">
        <f>SUM(D93:Q93)-S94</f>
        <v>235</v>
      </c>
      <c r="S93" s="42"/>
      <c r="T93" s="43"/>
      <c r="U93" s="44"/>
      <c r="V93" s="29"/>
    </row>
    <row r="94" spans="1:24" ht="21" customHeight="1" thickBot="1">
      <c r="A94" s="89"/>
      <c r="B94" s="90"/>
      <c r="C94" s="91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5"/>
      <c r="R94" s="13"/>
      <c r="S94" s="35">
        <f>SUM(D94:Q94)</f>
        <v>0</v>
      </c>
      <c r="T94" s="30">
        <f>X94+$AA$11</f>
        <v>56.9</v>
      </c>
      <c r="U94" s="31">
        <f>T94*S94</f>
        <v>0</v>
      </c>
      <c r="V94" s="32"/>
      <c r="X94">
        <v>54.9</v>
      </c>
    </row>
    <row r="95" spans="1:22" ht="21" customHeight="1" thickTop="1">
      <c r="A95" s="87" t="s">
        <v>65</v>
      </c>
      <c r="B95" s="88"/>
      <c r="C95" s="108">
        <v>7778</v>
      </c>
      <c r="D95" s="14">
        <v>0</v>
      </c>
      <c r="E95" s="15">
        <v>0</v>
      </c>
      <c r="F95" s="15">
        <v>0</v>
      </c>
      <c r="G95" s="15">
        <v>0</v>
      </c>
      <c r="H95" s="15">
        <v>18</v>
      </c>
      <c r="I95" s="15">
        <v>21</v>
      </c>
      <c r="J95" s="15">
        <v>11</v>
      </c>
      <c r="K95" s="15">
        <v>26</v>
      </c>
      <c r="L95" s="15">
        <v>46</v>
      </c>
      <c r="M95" s="15">
        <v>21</v>
      </c>
      <c r="N95" s="15">
        <v>3</v>
      </c>
      <c r="O95" s="15">
        <v>0</v>
      </c>
      <c r="P95" s="15">
        <v>0</v>
      </c>
      <c r="Q95" s="16">
        <v>0</v>
      </c>
      <c r="R95" s="41">
        <f>SUM(D95:Q95)-S96</f>
        <v>146</v>
      </c>
      <c r="S95" s="42"/>
      <c r="T95" s="43"/>
      <c r="U95" s="44"/>
      <c r="V95" s="29"/>
    </row>
    <row r="96" spans="1:24" ht="21" customHeight="1" thickBot="1">
      <c r="A96" s="89"/>
      <c r="B96" s="90"/>
      <c r="C96" s="91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5"/>
      <c r="R96" s="13"/>
      <c r="S96" s="35">
        <f>SUM(D96:Q96)</f>
        <v>0</v>
      </c>
      <c r="T96" s="30">
        <f>X96+$AA$11</f>
        <v>56.9</v>
      </c>
      <c r="U96" s="31">
        <f>T96*S96</f>
        <v>0</v>
      </c>
      <c r="V96" s="32"/>
      <c r="X96">
        <v>54.9</v>
      </c>
    </row>
    <row r="97" spans="1:22" ht="21" customHeight="1" thickTop="1">
      <c r="A97" s="87" t="s">
        <v>65</v>
      </c>
      <c r="B97" s="88"/>
      <c r="C97" s="108">
        <v>7895</v>
      </c>
      <c r="D97" s="14">
        <v>0</v>
      </c>
      <c r="E97" s="15">
        <v>0</v>
      </c>
      <c r="F97" s="15">
        <v>2</v>
      </c>
      <c r="G97" s="15">
        <v>21</v>
      </c>
      <c r="H97" s="15">
        <v>41</v>
      </c>
      <c r="I97" s="15">
        <v>89</v>
      </c>
      <c r="J97" s="15">
        <v>81</v>
      </c>
      <c r="K97" s="15">
        <v>84</v>
      </c>
      <c r="L97" s="15">
        <v>53</v>
      </c>
      <c r="M97" s="15">
        <v>21</v>
      </c>
      <c r="N97" s="15">
        <v>1</v>
      </c>
      <c r="O97" s="15">
        <v>6</v>
      </c>
      <c r="P97" s="15">
        <v>0</v>
      </c>
      <c r="Q97" s="16">
        <v>0</v>
      </c>
      <c r="R97" s="41">
        <f>SUM(D97:Q97)-S98</f>
        <v>399</v>
      </c>
      <c r="S97" s="42"/>
      <c r="T97" s="43"/>
      <c r="U97" s="44"/>
      <c r="V97" s="29"/>
    </row>
    <row r="98" spans="1:24" ht="21" customHeight="1" thickBot="1">
      <c r="A98" s="89"/>
      <c r="B98" s="90"/>
      <c r="C98" s="91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R98" s="13"/>
      <c r="S98" s="35">
        <f>SUM(D98:Q98)</f>
        <v>0</v>
      </c>
      <c r="T98" s="30">
        <f>X98+$AA$11</f>
        <v>56.9</v>
      </c>
      <c r="U98" s="31">
        <f>T98*S98</f>
        <v>0</v>
      </c>
      <c r="V98" s="32"/>
      <c r="X98">
        <v>54.9</v>
      </c>
    </row>
    <row r="99" spans="1:22" ht="21" customHeight="1" thickTop="1">
      <c r="A99" s="87" t="s">
        <v>65</v>
      </c>
      <c r="B99" s="88"/>
      <c r="C99" s="108">
        <v>7896</v>
      </c>
      <c r="D99" s="14">
        <v>0</v>
      </c>
      <c r="E99" s="15">
        <v>0</v>
      </c>
      <c r="F99" s="15">
        <v>0</v>
      </c>
      <c r="G99" s="15">
        <v>0</v>
      </c>
      <c r="H99" s="15">
        <v>4</v>
      </c>
      <c r="I99" s="15">
        <v>62</v>
      </c>
      <c r="J99" s="15">
        <v>58</v>
      </c>
      <c r="K99" s="15">
        <v>62</v>
      </c>
      <c r="L99" s="15">
        <v>1</v>
      </c>
      <c r="M99" s="15">
        <v>0</v>
      </c>
      <c r="N99" s="15">
        <v>0</v>
      </c>
      <c r="O99" s="15">
        <v>0</v>
      </c>
      <c r="P99" s="15">
        <v>0</v>
      </c>
      <c r="Q99" s="16">
        <v>0</v>
      </c>
      <c r="R99" s="41">
        <f>SUM(D99:Q99)-S100</f>
        <v>187</v>
      </c>
      <c r="S99" s="42"/>
      <c r="T99" s="43"/>
      <c r="U99" s="44"/>
      <c r="V99" s="29"/>
    </row>
    <row r="100" spans="1:24" ht="21" customHeight="1" thickBot="1">
      <c r="A100" s="89"/>
      <c r="B100" s="90"/>
      <c r="C100" s="91"/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/>
      <c r="R100" s="13"/>
      <c r="S100" s="35">
        <f>SUM(D100:Q100)</f>
        <v>0</v>
      </c>
      <c r="T100" s="30">
        <f>X100+$AA$11</f>
        <v>56.9</v>
      </c>
      <c r="U100" s="31">
        <f>T100*S100</f>
        <v>0</v>
      </c>
      <c r="V100" s="32"/>
      <c r="X100">
        <v>54.9</v>
      </c>
    </row>
    <row r="101" spans="1:22" ht="21" customHeight="1" thickTop="1">
      <c r="A101" s="87" t="s">
        <v>66</v>
      </c>
      <c r="B101" s="88"/>
      <c r="C101" s="108">
        <v>7519</v>
      </c>
      <c r="D101" s="14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4</v>
      </c>
      <c r="K101" s="15">
        <v>3</v>
      </c>
      <c r="L101" s="15">
        <v>32</v>
      </c>
      <c r="M101" s="15">
        <v>15</v>
      </c>
      <c r="N101" s="15">
        <v>0</v>
      </c>
      <c r="O101" s="15">
        <v>0</v>
      </c>
      <c r="P101" s="15">
        <v>0</v>
      </c>
      <c r="Q101" s="16">
        <v>19</v>
      </c>
      <c r="R101" s="41">
        <f>SUM(D101:Q101)-S102</f>
        <v>73</v>
      </c>
      <c r="S101" s="42"/>
      <c r="T101" s="43"/>
      <c r="U101" s="44"/>
      <c r="V101" s="29"/>
    </row>
    <row r="102" spans="1:24" ht="21" customHeight="1" thickBot="1">
      <c r="A102" s="89"/>
      <c r="B102" s="90"/>
      <c r="C102" s="91"/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5"/>
      <c r="R102" s="13"/>
      <c r="S102" s="35">
        <f>SUM(D102:Q102)</f>
        <v>0</v>
      </c>
      <c r="T102" s="30">
        <f>X102+$AA$11</f>
        <v>56.9</v>
      </c>
      <c r="U102" s="31">
        <f>T102*S102</f>
        <v>0</v>
      </c>
      <c r="V102" s="32"/>
      <c r="X102">
        <v>54.9</v>
      </c>
    </row>
    <row r="103" spans="1:22" ht="21" customHeight="1" thickTop="1">
      <c r="A103" s="87" t="s">
        <v>67</v>
      </c>
      <c r="B103" s="88"/>
      <c r="C103" s="108">
        <v>7494</v>
      </c>
      <c r="D103" s="14">
        <v>0</v>
      </c>
      <c r="E103" s="15">
        <v>0</v>
      </c>
      <c r="F103" s="15">
        <v>0</v>
      </c>
      <c r="G103" s="15">
        <v>7</v>
      </c>
      <c r="H103" s="15">
        <v>13</v>
      </c>
      <c r="I103" s="15">
        <v>13</v>
      </c>
      <c r="J103" s="15">
        <v>12</v>
      </c>
      <c r="K103" s="15">
        <v>5</v>
      </c>
      <c r="L103" s="15">
        <v>6</v>
      </c>
      <c r="M103" s="15">
        <v>19</v>
      </c>
      <c r="N103" s="15">
        <v>0</v>
      </c>
      <c r="O103" s="15">
        <v>69</v>
      </c>
      <c r="P103" s="15">
        <v>81</v>
      </c>
      <c r="Q103" s="16">
        <v>31</v>
      </c>
      <c r="R103" s="41">
        <f>SUM(D103:Q103)-S104</f>
        <v>256</v>
      </c>
      <c r="S103" s="42"/>
      <c r="T103" s="43"/>
      <c r="U103" s="44"/>
      <c r="V103" s="29"/>
    </row>
    <row r="104" spans="1:24" ht="21" customHeight="1" thickBot="1">
      <c r="A104" s="89"/>
      <c r="B104" s="90"/>
      <c r="C104" s="91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5"/>
      <c r="R104" s="13"/>
      <c r="S104" s="35">
        <f>SUM(D104:Q104)</f>
        <v>0</v>
      </c>
      <c r="T104" s="30">
        <f>X104+$AA$11</f>
        <v>56.9</v>
      </c>
      <c r="U104" s="31">
        <f>T104*S104</f>
        <v>0</v>
      </c>
      <c r="V104" s="32"/>
      <c r="X104">
        <v>54.9</v>
      </c>
    </row>
    <row r="105" spans="1:22" ht="21" customHeight="1" thickTop="1">
      <c r="A105" s="87" t="s">
        <v>67</v>
      </c>
      <c r="B105" s="88"/>
      <c r="C105" s="108">
        <v>7599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18</v>
      </c>
      <c r="J105" s="15">
        <v>17</v>
      </c>
      <c r="K105" s="15">
        <v>56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41">
        <f>SUM(D105:Q105)-S106</f>
        <v>91</v>
      </c>
      <c r="S105" s="42"/>
      <c r="T105" s="43"/>
      <c r="U105" s="44"/>
      <c r="V105" s="29"/>
    </row>
    <row r="106" spans="1:24" ht="21" customHeight="1" thickBot="1">
      <c r="A106" s="89"/>
      <c r="B106" s="90"/>
      <c r="C106" s="91"/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5"/>
      <c r="R106" s="13"/>
      <c r="S106" s="35">
        <f>SUM(D106:Q106)</f>
        <v>0</v>
      </c>
      <c r="T106" s="30">
        <f>X106+$AA$11</f>
        <v>56.9</v>
      </c>
      <c r="U106" s="31">
        <f>T106*S106</f>
        <v>0</v>
      </c>
      <c r="V106" s="32"/>
      <c r="X106">
        <v>54.9</v>
      </c>
    </row>
    <row r="107" spans="1:22" ht="21" customHeight="1" thickTop="1">
      <c r="A107" s="87" t="s">
        <v>67</v>
      </c>
      <c r="B107" s="88"/>
      <c r="C107" s="108">
        <v>7600</v>
      </c>
      <c r="D107" s="14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127</v>
      </c>
      <c r="J107" s="15">
        <v>141</v>
      </c>
      <c r="K107" s="15">
        <v>196</v>
      </c>
      <c r="L107" s="15">
        <v>38</v>
      </c>
      <c r="M107" s="15">
        <v>15</v>
      </c>
      <c r="N107" s="15">
        <v>0</v>
      </c>
      <c r="O107" s="15">
        <v>0</v>
      </c>
      <c r="P107" s="15">
        <v>0</v>
      </c>
      <c r="Q107" s="16">
        <v>0</v>
      </c>
      <c r="R107" s="41">
        <f>SUM(D107:Q107)-S108</f>
        <v>517</v>
      </c>
      <c r="S107" s="42"/>
      <c r="T107" s="43"/>
      <c r="U107" s="44"/>
      <c r="V107" s="29"/>
    </row>
    <row r="108" spans="1:24" ht="21" customHeight="1" thickBot="1">
      <c r="A108" s="89"/>
      <c r="B108" s="90"/>
      <c r="C108" s="91"/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  <c r="R108" s="13"/>
      <c r="S108" s="35">
        <f>SUM(D108:Q108)</f>
        <v>0</v>
      </c>
      <c r="T108" s="30">
        <f>X108+$AA$11</f>
        <v>56.9</v>
      </c>
      <c r="U108" s="31">
        <f>T108*S108</f>
        <v>0</v>
      </c>
      <c r="V108" s="32"/>
      <c r="X108">
        <v>54.9</v>
      </c>
    </row>
    <row r="109" spans="1:22" ht="21" customHeight="1" thickTop="1">
      <c r="A109" s="87" t="s">
        <v>68</v>
      </c>
      <c r="B109" s="88"/>
      <c r="C109" s="108">
        <v>7598</v>
      </c>
      <c r="D109" s="14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20</v>
      </c>
      <c r="P109" s="15">
        <v>23</v>
      </c>
      <c r="Q109" s="16">
        <v>0</v>
      </c>
      <c r="R109" s="41">
        <f>SUM(D109:Q109)-S110</f>
        <v>43</v>
      </c>
      <c r="S109" s="42"/>
      <c r="T109" s="43"/>
      <c r="U109" s="44"/>
      <c r="V109" s="29"/>
    </row>
    <row r="110" spans="1:24" ht="21" customHeight="1" thickBot="1">
      <c r="A110" s="89"/>
      <c r="B110" s="90"/>
      <c r="C110" s="91"/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5"/>
      <c r="R110" s="13"/>
      <c r="S110" s="35">
        <f>SUM(D110:Q110)</f>
        <v>0</v>
      </c>
      <c r="T110" s="30">
        <f>X110+$AA$11</f>
        <v>56.9</v>
      </c>
      <c r="U110" s="31">
        <f>T110*S110</f>
        <v>0</v>
      </c>
      <c r="V110" s="32"/>
      <c r="X110">
        <v>54.9</v>
      </c>
    </row>
    <row r="111" spans="1:22" ht="21" customHeight="1" thickTop="1">
      <c r="A111" s="87" t="s">
        <v>68</v>
      </c>
      <c r="B111" s="88"/>
      <c r="C111" s="108">
        <v>7601</v>
      </c>
      <c r="D111" s="14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66</v>
      </c>
      <c r="J111" s="15">
        <v>37</v>
      </c>
      <c r="K111" s="15">
        <v>42</v>
      </c>
      <c r="L111" s="15">
        <v>47</v>
      </c>
      <c r="M111" s="15">
        <v>62</v>
      </c>
      <c r="N111" s="15">
        <v>1</v>
      </c>
      <c r="O111" s="15">
        <v>126</v>
      </c>
      <c r="P111" s="15">
        <v>82</v>
      </c>
      <c r="Q111" s="16">
        <v>53</v>
      </c>
      <c r="R111" s="41">
        <f>SUM(D111:Q111)-S112</f>
        <v>516</v>
      </c>
      <c r="S111" s="42"/>
      <c r="T111" s="43"/>
      <c r="U111" s="44"/>
      <c r="V111" s="29"/>
    </row>
    <row r="112" spans="1:24" ht="21" customHeight="1" thickBot="1">
      <c r="A112" s="89"/>
      <c r="B112" s="90"/>
      <c r="C112" s="91"/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5"/>
      <c r="R112" s="13"/>
      <c r="S112" s="35">
        <f>SUM(D112:Q112)</f>
        <v>0</v>
      </c>
      <c r="T112" s="30">
        <f>X112+$AA$11</f>
        <v>56.9</v>
      </c>
      <c r="U112" s="31">
        <f>T112*S112</f>
        <v>0</v>
      </c>
      <c r="V112" s="32"/>
      <c r="X112">
        <v>54.9</v>
      </c>
    </row>
    <row r="113" spans="1:22" ht="21" customHeight="1" thickTop="1">
      <c r="A113" s="87" t="s">
        <v>68</v>
      </c>
      <c r="B113" s="88"/>
      <c r="C113" s="108">
        <v>7602</v>
      </c>
      <c r="D113" s="14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3</v>
      </c>
      <c r="O113" s="15">
        <v>52</v>
      </c>
      <c r="P113" s="15">
        <v>49</v>
      </c>
      <c r="Q113" s="16">
        <v>4</v>
      </c>
      <c r="R113" s="41">
        <f>SUM(D113:Q113)-S114</f>
        <v>108</v>
      </c>
      <c r="S113" s="42"/>
      <c r="T113" s="43"/>
      <c r="U113" s="44"/>
      <c r="V113" s="29"/>
    </row>
    <row r="114" spans="1:24" ht="21" customHeight="1" thickBot="1">
      <c r="A114" s="89"/>
      <c r="B114" s="90"/>
      <c r="C114" s="91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5"/>
      <c r="R114" s="13"/>
      <c r="S114" s="35">
        <f>SUM(D114:Q114)</f>
        <v>0</v>
      </c>
      <c r="T114" s="30">
        <f>X114+$AA$11</f>
        <v>56.9</v>
      </c>
      <c r="U114" s="31">
        <f>T114*S114</f>
        <v>0</v>
      </c>
      <c r="V114" s="32"/>
      <c r="X114">
        <v>54.9</v>
      </c>
    </row>
    <row r="115" spans="1:22" ht="21" customHeight="1" thickTop="1">
      <c r="A115" s="87" t="s">
        <v>69</v>
      </c>
      <c r="B115" s="88"/>
      <c r="C115" s="108">
        <v>7665</v>
      </c>
      <c r="D115" s="14">
        <v>0</v>
      </c>
      <c r="E115" s="15">
        <v>0</v>
      </c>
      <c r="F115" s="15">
        <v>1</v>
      </c>
      <c r="G115" s="15">
        <v>12</v>
      </c>
      <c r="H115" s="15">
        <v>15</v>
      </c>
      <c r="I115" s="15">
        <v>14</v>
      </c>
      <c r="J115" s="15">
        <v>17</v>
      </c>
      <c r="K115" s="15">
        <v>0</v>
      </c>
      <c r="L115" s="15">
        <v>60</v>
      </c>
      <c r="M115" s="15">
        <v>81</v>
      </c>
      <c r="N115" s="15">
        <v>0</v>
      </c>
      <c r="O115" s="15">
        <v>18</v>
      </c>
      <c r="P115" s="15">
        <v>3</v>
      </c>
      <c r="Q115" s="16">
        <v>0</v>
      </c>
      <c r="R115" s="41">
        <f>SUM(D115:Q115)-S116</f>
        <v>221</v>
      </c>
      <c r="S115" s="42"/>
      <c r="T115" s="43"/>
      <c r="U115" s="44"/>
      <c r="V115" s="29"/>
    </row>
    <row r="116" spans="1:24" ht="21" customHeight="1" thickBot="1">
      <c r="A116" s="89"/>
      <c r="B116" s="90"/>
      <c r="C116" s="9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5"/>
      <c r="R116" s="13"/>
      <c r="S116" s="35">
        <f>SUM(D116:Q116)</f>
        <v>0</v>
      </c>
      <c r="T116" s="30">
        <f>X116+$AA$11</f>
        <v>56.9</v>
      </c>
      <c r="U116" s="31">
        <f>T116*S116</f>
        <v>0</v>
      </c>
      <c r="V116" s="32"/>
      <c r="X116">
        <v>54.9</v>
      </c>
    </row>
    <row r="117" spans="1:22" ht="21" customHeight="1" thickTop="1">
      <c r="A117" s="87" t="s">
        <v>69</v>
      </c>
      <c r="B117" s="88"/>
      <c r="C117" s="108">
        <v>7666</v>
      </c>
      <c r="D117" s="14">
        <v>0</v>
      </c>
      <c r="E117" s="15">
        <v>0</v>
      </c>
      <c r="F117" s="15">
        <v>0</v>
      </c>
      <c r="G117" s="15">
        <v>0</v>
      </c>
      <c r="H117" s="15">
        <v>35</v>
      </c>
      <c r="I117" s="15">
        <v>120</v>
      </c>
      <c r="J117" s="15">
        <v>122</v>
      </c>
      <c r="K117" s="15">
        <v>123</v>
      </c>
      <c r="L117" s="15">
        <v>90</v>
      </c>
      <c r="M117" s="15">
        <v>58</v>
      </c>
      <c r="N117" s="15">
        <v>67</v>
      </c>
      <c r="O117" s="15">
        <v>91</v>
      </c>
      <c r="P117" s="15">
        <v>90</v>
      </c>
      <c r="Q117" s="16">
        <v>41</v>
      </c>
      <c r="R117" s="41">
        <f>SUM(D117:Q117)-S118</f>
        <v>837</v>
      </c>
      <c r="S117" s="42"/>
      <c r="T117" s="43"/>
      <c r="U117" s="44"/>
      <c r="V117" s="29"/>
    </row>
    <row r="118" spans="1:24" ht="21" customHeight="1" thickBot="1">
      <c r="A118" s="89"/>
      <c r="B118" s="90"/>
      <c r="C118" s="91"/>
      <c r="D118" s="53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  <c r="R118" s="13"/>
      <c r="S118" s="35">
        <f>SUM(D118:Q118)</f>
        <v>0</v>
      </c>
      <c r="T118" s="30">
        <f>X118+$AA$11</f>
        <v>56.9</v>
      </c>
      <c r="U118" s="31">
        <f>T118*S118</f>
        <v>0</v>
      </c>
      <c r="V118" s="32"/>
      <c r="X118">
        <v>54.9</v>
      </c>
    </row>
    <row r="119" spans="1:22" ht="21" customHeight="1" thickTop="1">
      <c r="A119" s="87" t="s">
        <v>70</v>
      </c>
      <c r="B119" s="88"/>
      <c r="C119" s="108">
        <v>7771</v>
      </c>
      <c r="D119" s="14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9</v>
      </c>
      <c r="M119" s="15">
        <v>0</v>
      </c>
      <c r="N119" s="15">
        <v>0</v>
      </c>
      <c r="O119" s="15">
        <v>0</v>
      </c>
      <c r="P119" s="15">
        <v>0</v>
      </c>
      <c r="Q119" s="16">
        <v>0</v>
      </c>
      <c r="R119" s="41">
        <f>SUM(D119:Q119)-S120</f>
        <v>9</v>
      </c>
      <c r="S119" s="42"/>
      <c r="T119" s="43"/>
      <c r="U119" s="44"/>
      <c r="V119" s="29"/>
    </row>
    <row r="120" spans="1:24" ht="21" customHeight="1" thickBot="1">
      <c r="A120" s="89"/>
      <c r="B120" s="90"/>
      <c r="C120" s="91"/>
      <c r="D120" s="53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  <c r="R120" s="13"/>
      <c r="S120" s="35">
        <f>SUM(D120:Q120)</f>
        <v>0</v>
      </c>
      <c r="T120" s="30">
        <f>X120+$AA$11</f>
        <v>56.9</v>
      </c>
      <c r="U120" s="31">
        <f>T120*S120</f>
        <v>0</v>
      </c>
      <c r="V120" s="32"/>
      <c r="X120">
        <v>54.9</v>
      </c>
    </row>
    <row r="121" spans="1:22" ht="21" customHeight="1" thickTop="1">
      <c r="A121" s="87" t="s">
        <v>70</v>
      </c>
      <c r="B121" s="88"/>
      <c r="C121" s="108">
        <v>7772</v>
      </c>
      <c r="D121" s="14">
        <v>0</v>
      </c>
      <c r="E121" s="15">
        <v>0</v>
      </c>
      <c r="F121" s="15">
        <v>0</v>
      </c>
      <c r="G121" s="15">
        <v>0</v>
      </c>
      <c r="H121" s="15">
        <v>24</v>
      </c>
      <c r="I121" s="15">
        <v>65</v>
      </c>
      <c r="J121" s="15">
        <v>56</v>
      </c>
      <c r="K121" s="15">
        <v>73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6">
        <v>0</v>
      </c>
      <c r="R121" s="41">
        <f>SUM(D121:Q121)-S122</f>
        <v>218</v>
      </c>
      <c r="S121" s="42"/>
      <c r="T121" s="43"/>
      <c r="U121" s="44"/>
      <c r="V121" s="29"/>
    </row>
    <row r="122" spans="1:24" ht="21" customHeight="1" thickBot="1">
      <c r="A122" s="89"/>
      <c r="B122" s="90"/>
      <c r="C122" s="91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5"/>
      <c r="R122" s="13"/>
      <c r="S122" s="35">
        <f>SUM(D122:Q122)</f>
        <v>0</v>
      </c>
      <c r="T122" s="30">
        <f>X122+$AA$11</f>
        <v>56.9</v>
      </c>
      <c r="U122" s="31">
        <f>T122*S122</f>
        <v>0</v>
      </c>
      <c r="V122" s="32"/>
      <c r="X122">
        <v>54.9</v>
      </c>
    </row>
    <row r="123" spans="1:22" ht="21" customHeight="1" thickTop="1">
      <c r="A123" s="87" t="s">
        <v>71</v>
      </c>
      <c r="B123" s="88"/>
      <c r="C123" s="108">
        <v>7655</v>
      </c>
      <c r="D123" s="14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30</v>
      </c>
      <c r="L123" s="15">
        <v>21</v>
      </c>
      <c r="M123" s="15">
        <v>0</v>
      </c>
      <c r="N123" s="15">
        <v>0</v>
      </c>
      <c r="O123" s="15">
        <v>0</v>
      </c>
      <c r="P123" s="15">
        <v>0</v>
      </c>
      <c r="Q123" s="16">
        <v>0</v>
      </c>
      <c r="R123" s="41">
        <f>SUM(D123:Q123)-S124</f>
        <v>51</v>
      </c>
      <c r="S123" s="42"/>
      <c r="T123" s="43"/>
      <c r="U123" s="44"/>
      <c r="V123" s="29"/>
    </row>
    <row r="124" spans="1:24" ht="21" customHeight="1" thickBot="1">
      <c r="A124" s="89"/>
      <c r="B124" s="90"/>
      <c r="C124" s="91"/>
      <c r="D124" s="53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5"/>
      <c r="R124" s="13"/>
      <c r="S124" s="35">
        <f>SUM(D124:Q124)</f>
        <v>0</v>
      </c>
      <c r="T124" s="30">
        <f>X124+$AA$11</f>
        <v>56.9</v>
      </c>
      <c r="U124" s="31">
        <f>T124*S124</f>
        <v>0</v>
      </c>
      <c r="V124" s="32"/>
      <c r="X124">
        <v>54.9</v>
      </c>
    </row>
    <row r="125" spans="1:22" ht="21" customHeight="1" thickTop="1">
      <c r="A125" s="87" t="s">
        <v>71</v>
      </c>
      <c r="B125" s="88"/>
      <c r="C125" s="108">
        <v>7705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13</v>
      </c>
      <c r="J125" s="15">
        <v>0</v>
      </c>
      <c r="K125" s="15">
        <v>29</v>
      </c>
      <c r="L125" s="15">
        <v>48</v>
      </c>
      <c r="M125" s="15">
        <v>1</v>
      </c>
      <c r="N125" s="15">
        <v>0</v>
      </c>
      <c r="O125" s="15">
        <v>0</v>
      </c>
      <c r="P125" s="15">
        <v>0</v>
      </c>
      <c r="Q125" s="16">
        <v>0</v>
      </c>
      <c r="R125" s="41">
        <f>SUM(D125:Q125)-S126</f>
        <v>91</v>
      </c>
      <c r="S125" s="42"/>
      <c r="T125" s="43"/>
      <c r="U125" s="44"/>
      <c r="V125" s="29"/>
    </row>
    <row r="126" spans="1:24" ht="21" customHeight="1" thickBot="1">
      <c r="A126" s="89"/>
      <c r="B126" s="90"/>
      <c r="C126" s="91"/>
      <c r="D126" s="53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5"/>
      <c r="R126" s="13"/>
      <c r="S126" s="35">
        <f>SUM(D126:Q126)</f>
        <v>0</v>
      </c>
      <c r="T126" s="30">
        <f>X126+$AA$11</f>
        <v>56.9</v>
      </c>
      <c r="U126" s="31">
        <f>T126*S126</f>
        <v>0</v>
      </c>
      <c r="V126" s="32"/>
      <c r="X126">
        <v>54.9</v>
      </c>
    </row>
    <row r="127" spans="1:22" ht="21" customHeight="1" thickTop="1">
      <c r="A127" s="87" t="s">
        <v>72</v>
      </c>
      <c r="B127" s="88"/>
      <c r="C127" s="108">
        <v>7468</v>
      </c>
      <c r="D127" s="14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61</v>
      </c>
      <c r="J127" s="15">
        <v>44</v>
      </c>
      <c r="K127" s="15">
        <v>54</v>
      </c>
      <c r="L127" s="15">
        <v>74</v>
      </c>
      <c r="M127" s="15">
        <v>24</v>
      </c>
      <c r="N127" s="15">
        <v>8</v>
      </c>
      <c r="O127" s="15">
        <v>0</v>
      </c>
      <c r="P127" s="15">
        <v>11</v>
      </c>
      <c r="Q127" s="16">
        <v>3</v>
      </c>
      <c r="R127" s="41">
        <f>SUM(D127:Q127)-S128</f>
        <v>279</v>
      </c>
      <c r="S127" s="42"/>
      <c r="T127" s="43"/>
      <c r="U127" s="44"/>
      <c r="V127" s="29"/>
    </row>
    <row r="128" spans="1:24" ht="21" customHeight="1" thickBot="1">
      <c r="A128" s="89"/>
      <c r="B128" s="90"/>
      <c r="C128" s="91"/>
      <c r="D128" s="53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5"/>
      <c r="R128" s="13"/>
      <c r="S128" s="35">
        <f>SUM(D128:Q128)</f>
        <v>0</v>
      </c>
      <c r="T128" s="30">
        <f>X128+$AA$11</f>
        <v>56.9</v>
      </c>
      <c r="U128" s="31">
        <f>T128*S128</f>
        <v>0</v>
      </c>
      <c r="V128" s="32"/>
      <c r="X128">
        <v>54.9</v>
      </c>
    </row>
    <row r="129" spans="1:22" ht="21" customHeight="1" thickTop="1">
      <c r="A129" s="87" t="s">
        <v>73</v>
      </c>
      <c r="B129" s="88"/>
      <c r="C129" s="108">
        <v>7662</v>
      </c>
      <c r="D129" s="14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34</v>
      </c>
      <c r="N129" s="15">
        <v>27</v>
      </c>
      <c r="O129" s="15">
        <v>25</v>
      </c>
      <c r="P129" s="15">
        <v>7</v>
      </c>
      <c r="Q129" s="16">
        <v>6</v>
      </c>
      <c r="R129" s="41">
        <f>SUM(D129:Q129)-S130</f>
        <v>99</v>
      </c>
      <c r="S129" s="42"/>
      <c r="T129" s="43"/>
      <c r="U129" s="44"/>
      <c r="V129" s="29"/>
    </row>
    <row r="130" spans="1:24" ht="21" customHeight="1" thickBot="1">
      <c r="A130" s="89"/>
      <c r="B130" s="90"/>
      <c r="C130" s="91"/>
      <c r="D130" s="53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5"/>
      <c r="R130" s="13"/>
      <c r="S130" s="35">
        <f>SUM(D130:Q130)</f>
        <v>0</v>
      </c>
      <c r="T130" s="30">
        <f>X130+$AA$11</f>
        <v>56.9</v>
      </c>
      <c r="U130" s="31">
        <f>T130*S130</f>
        <v>0</v>
      </c>
      <c r="V130" s="32"/>
      <c r="X130">
        <v>54.9</v>
      </c>
    </row>
    <row r="131" spans="1:22" ht="21" customHeight="1" thickTop="1">
      <c r="A131" s="87" t="s">
        <v>74</v>
      </c>
      <c r="B131" s="88"/>
      <c r="C131" s="108">
        <v>7623</v>
      </c>
      <c r="D131" s="14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102</v>
      </c>
      <c r="J131" s="15">
        <v>98</v>
      </c>
      <c r="K131" s="15">
        <v>110</v>
      </c>
      <c r="L131" s="15">
        <v>57</v>
      </c>
      <c r="M131" s="15">
        <v>0</v>
      </c>
      <c r="N131" s="15">
        <v>0</v>
      </c>
      <c r="O131" s="15">
        <v>0</v>
      </c>
      <c r="P131" s="15">
        <v>0</v>
      </c>
      <c r="Q131" s="16">
        <v>0</v>
      </c>
      <c r="R131" s="41">
        <f>SUM(D131:Q131)-S132</f>
        <v>367</v>
      </c>
      <c r="S131" s="42"/>
      <c r="T131" s="43"/>
      <c r="U131" s="44"/>
      <c r="V131" s="29"/>
    </row>
    <row r="132" spans="1:24" ht="21" customHeight="1" thickBot="1">
      <c r="A132" s="89"/>
      <c r="B132" s="90"/>
      <c r="C132" s="91"/>
      <c r="D132" s="53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5"/>
      <c r="R132" s="13"/>
      <c r="S132" s="35">
        <f>SUM(D132:Q132)</f>
        <v>0</v>
      </c>
      <c r="T132" s="30">
        <f>X132+$AA$11</f>
        <v>56.9</v>
      </c>
      <c r="U132" s="31">
        <f>T132*S132</f>
        <v>0</v>
      </c>
      <c r="V132" s="32"/>
      <c r="X132">
        <v>54.9</v>
      </c>
    </row>
    <row r="133" spans="1:22" ht="21" customHeight="1" thickTop="1">
      <c r="A133" s="87" t="s">
        <v>74</v>
      </c>
      <c r="B133" s="88"/>
      <c r="C133" s="108">
        <v>7624</v>
      </c>
      <c r="D133" s="14">
        <v>0</v>
      </c>
      <c r="E133" s="15">
        <v>0</v>
      </c>
      <c r="F133" s="15">
        <v>0</v>
      </c>
      <c r="G133" s="15">
        <v>0</v>
      </c>
      <c r="H133" s="15">
        <v>69</v>
      </c>
      <c r="I133" s="15">
        <v>132</v>
      </c>
      <c r="J133" s="15">
        <v>127</v>
      </c>
      <c r="K133" s="15">
        <v>147</v>
      </c>
      <c r="L133" s="15">
        <v>1</v>
      </c>
      <c r="M133" s="15">
        <v>12</v>
      </c>
      <c r="N133" s="15">
        <v>0</v>
      </c>
      <c r="O133" s="15">
        <v>0</v>
      </c>
      <c r="P133" s="15">
        <v>0</v>
      </c>
      <c r="Q133" s="16">
        <v>0</v>
      </c>
      <c r="R133" s="41">
        <f>SUM(D133:Q133)-S134</f>
        <v>488</v>
      </c>
      <c r="S133" s="42"/>
      <c r="T133" s="43"/>
      <c r="U133" s="44"/>
      <c r="V133" s="29"/>
    </row>
    <row r="134" spans="1:24" ht="21" customHeight="1" thickBot="1">
      <c r="A134" s="89"/>
      <c r="B134" s="90"/>
      <c r="C134" s="91"/>
      <c r="D134" s="53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5"/>
      <c r="R134" s="13"/>
      <c r="S134" s="35">
        <f>SUM(D134:Q134)</f>
        <v>0</v>
      </c>
      <c r="T134" s="30">
        <f>X134+$AA$11</f>
        <v>56.9</v>
      </c>
      <c r="U134" s="31">
        <f>T134*S134</f>
        <v>0</v>
      </c>
      <c r="V134" s="32"/>
      <c r="X134">
        <v>54.9</v>
      </c>
    </row>
    <row r="135" spans="1:22" ht="21" customHeight="1" thickTop="1">
      <c r="A135" s="87" t="s">
        <v>75</v>
      </c>
      <c r="B135" s="88"/>
      <c r="C135" s="108">
        <v>7671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21</v>
      </c>
      <c r="O135" s="15">
        <v>0</v>
      </c>
      <c r="P135" s="15">
        <v>0</v>
      </c>
      <c r="Q135" s="16">
        <v>0</v>
      </c>
      <c r="R135" s="41">
        <f>SUM(D135:Q135)-S136</f>
        <v>21</v>
      </c>
      <c r="S135" s="42"/>
      <c r="T135" s="43"/>
      <c r="U135" s="44"/>
      <c r="V135" s="29"/>
    </row>
    <row r="136" spans="1:24" ht="21" customHeight="1" thickBot="1">
      <c r="A136" s="89"/>
      <c r="B136" s="90"/>
      <c r="C136" s="91"/>
      <c r="D136" s="53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  <c r="R136" s="13"/>
      <c r="S136" s="35">
        <f>SUM(D136:Q136)</f>
        <v>0</v>
      </c>
      <c r="T136" s="30">
        <f>X136+$AA$11</f>
        <v>56.9</v>
      </c>
      <c r="U136" s="31">
        <f>T136*S136</f>
        <v>0</v>
      </c>
      <c r="V136" s="32"/>
      <c r="X136">
        <v>54.9</v>
      </c>
    </row>
    <row r="137" spans="1:22" ht="21" customHeight="1" thickTop="1">
      <c r="A137" s="87" t="s">
        <v>75</v>
      </c>
      <c r="B137" s="88"/>
      <c r="C137" s="108">
        <v>7672</v>
      </c>
      <c r="D137" s="14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34</v>
      </c>
      <c r="J137" s="15">
        <v>57</v>
      </c>
      <c r="K137" s="15">
        <v>65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6">
        <v>0</v>
      </c>
      <c r="R137" s="41">
        <f>SUM(D137:Q137)-S138</f>
        <v>156</v>
      </c>
      <c r="S137" s="42"/>
      <c r="T137" s="43"/>
      <c r="U137" s="44"/>
      <c r="V137" s="29"/>
    </row>
    <row r="138" spans="1:24" ht="21" customHeight="1" thickBot="1">
      <c r="A138" s="89"/>
      <c r="B138" s="90"/>
      <c r="C138" s="91"/>
      <c r="D138" s="53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5"/>
      <c r="R138" s="13"/>
      <c r="S138" s="35">
        <f>SUM(D138:Q138)</f>
        <v>0</v>
      </c>
      <c r="T138" s="30">
        <f>X138+$AA$11</f>
        <v>56.9</v>
      </c>
      <c r="U138" s="31">
        <f>T138*S138</f>
        <v>0</v>
      </c>
      <c r="V138" s="32"/>
      <c r="X138">
        <v>54.9</v>
      </c>
    </row>
    <row r="139" spans="1:22" ht="21" customHeight="1" thickTop="1">
      <c r="A139" s="87" t="s">
        <v>75</v>
      </c>
      <c r="B139" s="88"/>
      <c r="C139" s="108">
        <v>7673</v>
      </c>
      <c r="D139" s="14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11</v>
      </c>
      <c r="N139" s="15">
        <v>61</v>
      </c>
      <c r="O139" s="15">
        <v>68</v>
      </c>
      <c r="P139" s="15">
        <v>73</v>
      </c>
      <c r="Q139" s="16">
        <v>54</v>
      </c>
      <c r="R139" s="41">
        <f>SUM(D139:Q139)-S140</f>
        <v>267</v>
      </c>
      <c r="S139" s="42"/>
      <c r="T139" s="43"/>
      <c r="U139" s="44"/>
      <c r="V139" s="29"/>
    </row>
    <row r="140" spans="1:24" ht="21" customHeight="1" thickBot="1">
      <c r="A140" s="89"/>
      <c r="B140" s="90"/>
      <c r="C140" s="91"/>
      <c r="D140" s="53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5"/>
      <c r="R140" s="13"/>
      <c r="S140" s="35">
        <f>SUM(D140:Q140)</f>
        <v>0</v>
      </c>
      <c r="T140" s="30">
        <f>X140+$AA$11</f>
        <v>56.9</v>
      </c>
      <c r="U140" s="31">
        <f>T140*S140</f>
        <v>0</v>
      </c>
      <c r="V140" s="32"/>
      <c r="X140">
        <v>54.9</v>
      </c>
    </row>
    <row r="141" spans="1:22" ht="21" customHeight="1" thickTop="1">
      <c r="A141" s="87" t="s">
        <v>75</v>
      </c>
      <c r="B141" s="88"/>
      <c r="C141" s="108">
        <v>7684</v>
      </c>
      <c r="D141" s="14">
        <v>0</v>
      </c>
      <c r="E141" s="15">
        <v>0</v>
      </c>
      <c r="F141" s="15">
        <v>0</v>
      </c>
      <c r="G141" s="15">
        <v>0</v>
      </c>
      <c r="H141" s="15">
        <v>25</v>
      </c>
      <c r="I141" s="15">
        <v>113</v>
      </c>
      <c r="J141" s="15">
        <v>98</v>
      </c>
      <c r="K141" s="15">
        <v>103</v>
      </c>
      <c r="L141" s="15">
        <v>99</v>
      </c>
      <c r="M141" s="15">
        <v>72</v>
      </c>
      <c r="N141" s="15">
        <v>21</v>
      </c>
      <c r="O141" s="15">
        <v>4</v>
      </c>
      <c r="P141" s="15">
        <v>5</v>
      </c>
      <c r="Q141" s="16">
        <v>0</v>
      </c>
      <c r="R141" s="41">
        <f>SUM(D141:Q141)-S142</f>
        <v>540</v>
      </c>
      <c r="S141" s="42"/>
      <c r="T141" s="43"/>
      <c r="U141" s="44"/>
      <c r="V141" s="29"/>
    </row>
    <row r="142" spans="1:24" ht="21" customHeight="1" thickBot="1">
      <c r="A142" s="89"/>
      <c r="B142" s="90"/>
      <c r="C142" s="91"/>
      <c r="D142" s="53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5"/>
      <c r="R142" s="13"/>
      <c r="S142" s="35">
        <f>SUM(D142:Q142)</f>
        <v>0</v>
      </c>
      <c r="T142" s="30">
        <f>X142+$AA$11</f>
        <v>56.9</v>
      </c>
      <c r="U142" s="31">
        <f>T142*S142</f>
        <v>0</v>
      </c>
      <c r="V142" s="32"/>
      <c r="X142">
        <v>54.9</v>
      </c>
    </row>
    <row r="143" spans="1:22" ht="21" customHeight="1" thickTop="1">
      <c r="A143" s="87" t="s">
        <v>76</v>
      </c>
      <c r="B143" s="88"/>
      <c r="C143" s="108">
        <v>7691</v>
      </c>
      <c r="D143" s="14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</v>
      </c>
      <c r="J143" s="15">
        <v>0</v>
      </c>
      <c r="K143" s="15">
        <v>0</v>
      </c>
      <c r="L143" s="15">
        <v>1</v>
      </c>
      <c r="M143" s="15">
        <v>0</v>
      </c>
      <c r="N143" s="15">
        <v>5</v>
      </c>
      <c r="O143" s="15">
        <v>0</v>
      </c>
      <c r="P143" s="15">
        <v>0</v>
      </c>
      <c r="Q143" s="16">
        <v>0</v>
      </c>
      <c r="R143" s="41">
        <f>SUM(D143:Q143)-S144</f>
        <v>7</v>
      </c>
      <c r="S143" s="42"/>
      <c r="T143" s="43"/>
      <c r="U143" s="44"/>
      <c r="V143" s="29"/>
    </row>
    <row r="144" spans="1:24" ht="21" customHeight="1" thickBot="1">
      <c r="A144" s="89"/>
      <c r="B144" s="90"/>
      <c r="C144" s="91"/>
      <c r="D144" s="53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5"/>
      <c r="R144" s="13"/>
      <c r="S144" s="35">
        <f>SUM(D144:Q144)</f>
        <v>0</v>
      </c>
      <c r="T144" s="30">
        <f>X144+$AA$11</f>
        <v>56.9</v>
      </c>
      <c r="U144" s="31">
        <f>T144*S144</f>
        <v>0</v>
      </c>
      <c r="V144" s="32"/>
      <c r="X144">
        <v>54.9</v>
      </c>
    </row>
    <row r="145" spans="1:22" ht="21" customHeight="1" thickTop="1">
      <c r="A145" s="87" t="s">
        <v>75</v>
      </c>
      <c r="B145" s="88"/>
      <c r="C145" s="108">
        <v>7692</v>
      </c>
      <c r="D145" s="14">
        <v>0</v>
      </c>
      <c r="E145" s="15">
        <v>0</v>
      </c>
      <c r="F145" s="15">
        <v>54</v>
      </c>
      <c r="G145" s="15">
        <v>24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6">
        <v>0</v>
      </c>
      <c r="R145" s="41">
        <f>SUM(D145:Q145)-S146</f>
        <v>78</v>
      </c>
      <c r="S145" s="42"/>
      <c r="T145" s="43"/>
      <c r="U145" s="44"/>
      <c r="V145" s="29"/>
    </row>
    <row r="146" spans="1:24" ht="21" customHeight="1" thickBot="1">
      <c r="A146" s="89"/>
      <c r="B146" s="90"/>
      <c r="C146" s="91"/>
      <c r="D146" s="53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5"/>
      <c r="R146" s="13"/>
      <c r="S146" s="35">
        <f>SUM(D146:Q146)</f>
        <v>0</v>
      </c>
      <c r="T146" s="30">
        <f>X146+$AA$11</f>
        <v>56.9</v>
      </c>
      <c r="U146" s="31">
        <f>T146*S146</f>
        <v>0</v>
      </c>
      <c r="V146" s="32"/>
      <c r="X146">
        <v>54.9</v>
      </c>
    </row>
    <row r="147" spans="1:22" ht="21" customHeight="1" thickTop="1">
      <c r="A147" s="87" t="s">
        <v>75</v>
      </c>
      <c r="B147" s="88"/>
      <c r="C147" s="108">
        <v>7696</v>
      </c>
      <c r="D147" s="14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2</v>
      </c>
      <c r="J147" s="15">
        <v>0</v>
      </c>
      <c r="K147" s="15">
        <v>0</v>
      </c>
      <c r="L147" s="15">
        <v>38</v>
      </c>
      <c r="M147" s="15">
        <v>24</v>
      </c>
      <c r="N147" s="15">
        <v>0</v>
      </c>
      <c r="O147" s="15">
        <v>0</v>
      </c>
      <c r="P147" s="15">
        <v>0</v>
      </c>
      <c r="Q147" s="16">
        <v>0</v>
      </c>
      <c r="R147" s="41">
        <f>SUM(D147:Q147)-S148</f>
        <v>64</v>
      </c>
      <c r="S147" s="42"/>
      <c r="T147" s="43"/>
      <c r="U147" s="44"/>
      <c r="V147" s="29"/>
    </row>
    <row r="148" spans="1:24" ht="21" customHeight="1" thickBot="1">
      <c r="A148" s="89"/>
      <c r="B148" s="90"/>
      <c r="C148" s="9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5"/>
      <c r="R148" s="13"/>
      <c r="S148" s="35">
        <f>SUM(D148:Q148)</f>
        <v>0</v>
      </c>
      <c r="T148" s="30">
        <f>X148+$AA$11</f>
        <v>56.9</v>
      </c>
      <c r="U148" s="31">
        <f>T148*S148</f>
        <v>0</v>
      </c>
      <c r="V148" s="32"/>
      <c r="X148">
        <v>54.9</v>
      </c>
    </row>
    <row r="149" ht="12" thickTop="1"/>
  </sheetData>
  <sheetProtection password="CF66" sheet="1" objects="1" scenarios="1"/>
  <protectedRanges>
    <protectedRange sqref="D2:G3" name="Диапазон5"/>
    <protectedRange sqref="D6:E6" name="Диапазон5_1"/>
    <protectedRange sqref="F6:G6" name="Диапазон5_1_1"/>
    <protectedRange sqref="D148:Q148 D14:Q14 D16:Q16 D19:Q19 D21:Q21 D23:Q23 D26:Q26 D28:Q28 D30:Q30 D32:Q32 D34:Q34 D37:Q37 D39:Q39 D41:Q41 D43:Q43 D45:Q45 D47:Q47 D49:Q49 D51:Q51 D53:Q53 D55:Q55 D57:Q57 D59:Q59 D61:Q61 D63:Q63 D65:Q65 D67:Q67 D69:Q69 D71:Q71 D73:Q73 D75:Q75 D77:Q77 D79:Q79 D81:Q81 D83:Q83 D85:Q85 D88:Q88 D90:Q90 D92:Q92 D94:Q94 D96:Q96 D98:Q98 D100:Q100 D102:Q102 D104:Q104 D106:Q106 D108:Q108 D110:Q110 D112:Q112 D114:Q114 D116:Q116 D118:Q118 D120:Q120 D122:Q122 D124:Q124 D126:Q126 D128:Q128 D130:Q130 D132:Q132 D134:Q134 D136:Q136 D138:Q138 D140:Q140 D142:Q142 D144:Q144 D146:Q146" name="Диапазон1_19"/>
  </protectedRanges>
  <mergeCells count="157">
    <mergeCell ref="A147:B148"/>
    <mergeCell ref="C147:C148"/>
    <mergeCell ref="A141:B142"/>
    <mergeCell ref="C141:C142"/>
    <mergeCell ref="A143:B144"/>
    <mergeCell ref="C143:C144"/>
    <mergeCell ref="A145:B146"/>
    <mergeCell ref="C145:C146"/>
    <mergeCell ref="A135:B136"/>
    <mergeCell ref="C135:C136"/>
    <mergeCell ref="A137:B138"/>
    <mergeCell ref="C137:C138"/>
    <mergeCell ref="A139:B140"/>
    <mergeCell ref="C139:C140"/>
    <mergeCell ref="A129:B130"/>
    <mergeCell ref="C129:C130"/>
    <mergeCell ref="A131:B132"/>
    <mergeCell ref="C131:C132"/>
    <mergeCell ref="A133:B134"/>
    <mergeCell ref="C133:C134"/>
    <mergeCell ref="A123:B124"/>
    <mergeCell ref="C123:C124"/>
    <mergeCell ref="A125:B126"/>
    <mergeCell ref="C125:C126"/>
    <mergeCell ref="A127:B128"/>
    <mergeCell ref="C127:C128"/>
    <mergeCell ref="A117:B118"/>
    <mergeCell ref="C117:C118"/>
    <mergeCell ref="A119:B120"/>
    <mergeCell ref="C119:C120"/>
    <mergeCell ref="A121:B122"/>
    <mergeCell ref="C121:C122"/>
    <mergeCell ref="A111:B112"/>
    <mergeCell ref="C111:C112"/>
    <mergeCell ref="A113:B114"/>
    <mergeCell ref="C113:C114"/>
    <mergeCell ref="A115:B116"/>
    <mergeCell ref="C115:C116"/>
    <mergeCell ref="A105:B106"/>
    <mergeCell ref="C105:C106"/>
    <mergeCell ref="A107:B108"/>
    <mergeCell ref="C107:C108"/>
    <mergeCell ref="A109:B110"/>
    <mergeCell ref="C109:C110"/>
    <mergeCell ref="A99:B100"/>
    <mergeCell ref="C99:C100"/>
    <mergeCell ref="A101:B102"/>
    <mergeCell ref="C101:C102"/>
    <mergeCell ref="A103:B104"/>
    <mergeCell ref="C103:C104"/>
    <mergeCell ref="A93:B94"/>
    <mergeCell ref="C93:C94"/>
    <mergeCell ref="A95:B96"/>
    <mergeCell ref="C95:C96"/>
    <mergeCell ref="A97:B98"/>
    <mergeCell ref="C97:C98"/>
    <mergeCell ref="A86:V86"/>
    <mergeCell ref="A87:B88"/>
    <mergeCell ref="C87:C88"/>
    <mergeCell ref="A89:B90"/>
    <mergeCell ref="C89:C90"/>
    <mergeCell ref="A91:B92"/>
    <mergeCell ref="C91:C92"/>
    <mergeCell ref="A80:B81"/>
    <mergeCell ref="C80:C81"/>
    <mergeCell ref="A82:B83"/>
    <mergeCell ref="C82:C83"/>
    <mergeCell ref="A84:B85"/>
    <mergeCell ref="C84:C85"/>
    <mergeCell ref="A74:B75"/>
    <mergeCell ref="C74:C75"/>
    <mergeCell ref="A76:B77"/>
    <mergeCell ref="C76:C77"/>
    <mergeCell ref="A78:B79"/>
    <mergeCell ref="C78:C79"/>
    <mergeCell ref="A68:B69"/>
    <mergeCell ref="C68:C69"/>
    <mergeCell ref="A70:B71"/>
    <mergeCell ref="C70:C71"/>
    <mergeCell ref="A72:B73"/>
    <mergeCell ref="C72:C73"/>
    <mergeCell ref="A62:B63"/>
    <mergeCell ref="C62:C63"/>
    <mergeCell ref="A64:B65"/>
    <mergeCell ref="C64:C65"/>
    <mergeCell ref="A66:B67"/>
    <mergeCell ref="C66:C67"/>
    <mergeCell ref="A56:B57"/>
    <mergeCell ref="C56:C57"/>
    <mergeCell ref="A58:B59"/>
    <mergeCell ref="C58:C59"/>
    <mergeCell ref="A60:B61"/>
    <mergeCell ref="C60:C61"/>
    <mergeCell ref="A50:B51"/>
    <mergeCell ref="C50:C51"/>
    <mergeCell ref="A52:B53"/>
    <mergeCell ref="C52:C53"/>
    <mergeCell ref="A54:B55"/>
    <mergeCell ref="C54:C55"/>
    <mergeCell ref="A44:B45"/>
    <mergeCell ref="C44:C45"/>
    <mergeCell ref="A46:B47"/>
    <mergeCell ref="C46:C47"/>
    <mergeCell ref="A48:B49"/>
    <mergeCell ref="C48:C49"/>
    <mergeCell ref="A38:B39"/>
    <mergeCell ref="C38:C39"/>
    <mergeCell ref="A40:B41"/>
    <mergeCell ref="C40:C41"/>
    <mergeCell ref="A42:B43"/>
    <mergeCell ref="C42:C43"/>
    <mergeCell ref="A31:B32"/>
    <mergeCell ref="C31:C32"/>
    <mergeCell ref="A33:B34"/>
    <mergeCell ref="C33:C34"/>
    <mergeCell ref="A35:V35"/>
    <mergeCell ref="A36:B37"/>
    <mergeCell ref="C36:C37"/>
    <mergeCell ref="A24:V24"/>
    <mergeCell ref="A25:B26"/>
    <mergeCell ref="C25:C26"/>
    <mergeCell ref="A27:B28"/>
    <mergeCell ref="C27:C28"/>
    <mergeCell ref="A29:B30"/>
    <mergeCell ref="C29:C30"/>
    <mergeCell ref="A18:B19"/>
    <mergeCell ref="C18:C19"/>
    <mergeCell ref="A20:B21"/>
    <mergeCell ref="C20:C21"/>
    <mergeCell ref="A22:B23"/>
    <mergeCell ref="C22:C23"/>
    <mergeCell ref="A12:V12"/>
    <mergeCell ref="A13:B14"/>
    <mergeCell ref="C13:C14"/>
    <mergeCell ref="A15:B16"/>
    <mergeCell ref="C15:C16"/>
    <mergeCell ref="A17:V17"/>
    <mergeCell ref="H6:O6"/>
    <mergeCell ref="D3:G3"/>
    <mergeCell ref="R7:S7"/>
    <mergeCell ref="L2:U3"/>
    <mergeCell ref="T10:T11"/>
    <mergeCell ref="U10:U11"/>
    <mergeCell ref="V7:V8"/>
    <mergeCell ref="R8:S8"/>
    <mergeCell ref="T7:T8"/>
    <mergeCell ref="A9:V9"/>
    <mergeCell ref="X10:X11"/>
    <mergeCell ref="P4:V5"/>
    <mergeCell ref="C10:C11"/>
    <mergeCell ref="U7:U8"/>
    <mergeCell ref="D2:G2"/>
    <mergeCell ref="B6:G6"/>
    <mergeCell ref="A10:B11"/>
    <mergeCell ref="D4:G4"/>
    <mergeCell ref="D10:Q10"/>
    <mergeCell ref="V10:V11"/>
  </mergeCells>
  <conditionalFormatting sqref="P4:V5">
    <cfRule type="cellIs" priority="2" dxfId="1" operator="equal" stopIfTrue="1">
      <formula>$AB$5</formula>
    </cfRule>
    <cfRule type="cellIs" priority="3" dxfId="0" operator="equal" stopIfTrue="1">
      <formula>$AB$4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4:Q14 D16:Q16 D19:Q19 D21:Q21 D23:Q23 D26:Q26 D28:Q28 D30:Q30 D32:Q32 D34:Q34 D37:Q37 D39:Q39 D41:Q41 D43:Q43 D45:Q45 D47:Q47 D49:Q49 D51:Q51 D53:Q53 D55:Q55 D57:Q57 D59:Q59 D61:Q61 D63:Q63 D65:Q65 D67:Q67 D69:Q69 D71:Q71 D73:Q73 D75:Q75 D77:Q77 D79:Q79 D81:Q81 D83:Q83 D85:Q85 D88:Q88 D90:Q90 D92:Q92 D94:Q94 D96:Q96 D98:Q98 D100:Q100 D102:Q102 D104:Q104 D106:Q106 D108:Q108 D110:Q110 D112:Q112 D114:Q114 D116:Q116 D118:Q118 D120:Q120 D122:Q122 D124:Q124 D126:Q126 D128:Q128 D130:Q130 D132:Q132 D134:Q134 D136:Q136 D138:Q138 D140:Q140 D142:Q142 D144:Q144 D146:Q146 D148:Q148">
      <formula1>D13</formula1>
    </dataValidation>
    <dataValidation type="list" showDropDown="1" sqref="H3 D5 D4:G4 J3:K3">
      <formula1>'Роликовые кроссовки и кеды'!#REF!</formula1>
    </dataValidation>
  </dataValidations>
  <hyperlinks>
    <hyperlink ref="C13" r:id="rId1" display="http://www.heelys-russia.com/catalog/20-hx2/detail/935-7904?tmpl=component"/>
    <hyperlink ref="C15" r:id="rId2" display="http://www.heelys-russia.com/catalog/20-hx2/detail/936-7905?tmpl=component"/>
    <hyperlink ref="C18" r:id="rId3" display="http://www.heelys-russia.com/catalog/26-tufli/detail/931-7880?tmpl=component"/>
    <hyperlink ref="C20" r:id="rId4" display="http://www.heelys-russia.com/catalog/26-tufli/detail/929-7877?tmpl=component"/>
    <hyperlink ref="C22" r:id="rId5" display="http://www.heelys-russia.com/catalog/26-tufli/detail/930-7878?tmpl=component"/>
    <hyperlink ref="C25" r:id="rId6" display="http://www.heelys-russia.com/catalog/10-2010-05-17-13-16-07/detail/911-7893?tmpl=component"/>
    <hyperlink ref="C27" r:id="rId7" display="http://www.heelys-russia.com/catalog/10-2010-05-17-13-16-07/detail/885-7736?tmpl=component"/>
    <hyperlink ref="C29" r:id="rId8" display="http://heelys-russia.com/catalog/advansed/10-2010-05-17-13-16-07/detail/509-7590megaace?tmpl=component"/>
    <hyperlink ref="C31" r:id="rId9" display="http://heelys-russia.com/catalog/10-2010-05-17-13-16-07/detail/512-9201proseries?tmpl=component"/>
    <hyperlink ref="C33" r:id="rId10" display="http://heelys-russia.com/catalog/10-2010-05-17-13-16-07/detail/858-slide?tmpl=component"/>
    <hyperlink ref="C36" r:id="rId11" display="http://heelys-russia.com/catalog/11-2010-05-17-13-16-25/detail/852-aero?tmpl=component"/>
    <hyperlink ref="C38" r:id="rId12" display="http://heelys-russia.com/catalog/dailycross/11-2010-05-17-13-16-25/detail/630-brooklyn-hi?tmpl=component"/>
    <hyperlink ref="C40" r:id="rId13" display="http://heelys-russia.com/catalog/dailycross/11-2010-05-17-13-16-25/detail/334-caution?tmpl=component"/>
    <hyperlink ref="C42" r:id="rId14" display="http://heelys-russia.com/catalog/dailycross/11-2010-05-17-13-16-25/detail/335-caution?tmpl=component"/>
    <hyperlink ref="C44" r:id="rId15" display="http://heelys-russia.com/catalog/dailycross/11-2010-05-17-13-16-25/detail/336-caution?tmpl=component"/>
    <hyperlink ref="C46" r:id="rId16" display="http://heelys-russia.com/catalog/dailycross/11-2010-05-17-13-16-25/detail/449-caution?tmpl=component"/>
    <hyperlink ref="C48" r:id="rId17" display="http://heelys-russia.com/catalog/11-2010-05-17-13-16-25/detail/759-caution7593?tmpl=component"/>
    <hyperlink ref="C50" r:id="rId18" display="http://www.heelys-russia.com/catalog/11-2010-05-17-13-16-25/detail/883-7789?tmpl=component"/>
    <hyperlink ref="C52" r:id="rId19" display="http://www.heelys-russia.com/catalog/11-2010-05-17-13-16-25/detail/937-7791?tmpl=component"/>
    <hyperlink ref="C54" r:id="rId20" display="http://www.heelys-russia.com/catalog/11-2010-05-17-13-16-25/detail/872-7792?tmpl=component"/>
    <hyperlink ref="C56" r:id="rId21" display="http://www.heelys-russia.com/catalog/11-2010-05-17-13-16-25/detail/933-7779?tmpl=component"/>
    <hyperlink ref="C58" r:id="rId22" display="http://www.heelys-russia.com/catalog/11-2010-05-17-13-16-25/detail/934-7876?tmpl=component"/>
    <hyperlink ref="C60" r:id="rId23" display="http://heelys-russia.com/catalog/11-2010-05-17-13-16-25/detail/855-link?tmpl=component"/>
    <hyperlink ref="C62" r:id="rId24" display="http://www.heelys-russia.com/catalog/11-2010-05-17-13-16-25/detail/932-7724?tmpl=component"/>
    <hyperlink ref="C64" r:id="rId25" display="http://heelys-russia.com/catalog/dailycross/11-2010-05-17-13-16-25/detail/646-maven-hi?tmpl=component"/>
    <hyperlink ref="C66" r:id="rId26" display="http://heelys-russia.com/catalog/dailycross/11-2010-05-17-13-16-25/detail/633-maven-hi?tmpl=component"/>
    <hyperlink ref="C68" r:id="rId27" display="http://www.heelys-russia.com/catalog/11-2010-05-17-13-16-25/detail/908-7868?tmpl=component"/>
    <hyperlink ref="C70" r:id="rId28" display="http://www.heelys-russia.com/catalog/11-2010-05-17-13-16-25/detail/870-7718?tmpl=component"/>
    <hyperlink ref="C72" r:id="rId29" display="http://heelys-russia.com/catalog/11-2010-05-17-13-16-25/detail/853-scream?tmpl=component"/>
    <hyperlink ref="C74" r:id="rId30" display="http://heelys-russia.com/catalog/11-2010-05-17-13-16-25/detail/854-scream?tmpl=component"/>
    <hyperlink ref="C76" r:id="rId31" display="http://heelys-russia.com/catalog/sneakers/12-2010-05-17-13-16-39/detail/659-sheer?tmpl=component"/>
    <hyperlink ref="C78" r:id="rId32" display="http://www.heelys-russia.com/catalog/sneakers/12-2010-05-17-13-16-39/detail/794-sheer?tmpl=component"/>
    <hyperlink ref="C80" r:id="rId33" display="http://www.heelys-russia.com/catalog/11-2010-05-17-13-16-25/detail/909-7872?tmpl=component"/>
    <hyperlink ref="C82" r:id="rId34" display="http://www.heelys-russia.com/catalog/11-2010-05-17-13-16-25/detail/928-7860?tmpl=component"/>
    <hyperlink ref="C84" r:id="rId35" display="http://www.heelys-russia.com/catalog/11-2010-05-17-13-16-25/detail/927-7855?tmpl=component"/>
    <hyperlink ref="C87" r:id="rId36" display="http://heelys-russia.com/catalog/12-2010-05-17-13-16-39/detail/795-camo-bones?tmpl=component"/>
    <hyperlink ref="C89" r:id="rId37" display="http://heelys-russia.com/catalog/sneakers/12-2010-05-17-13-16-39/detail/488-chazz-suede?tmpl=component"/>
    <hyperlink ref="C91" r:id="rId38" display="http://www.heelys-russia.com/catalog/12-2010-05-17-13-16-39/detail/867-7730?tmpl=component"/>
    <hyperlink ref="C93" r:id="rId39" display="http://www.heelys-russia.com/catalog/12-2010-05-17-13-16-39/detail/873-7727?tmpl=component"/>
    <hyperlink ref="C95" r:id="rId40" display="http://www.heelys-russia.com/catalog/12-2010-05-17-13-16-39/detail/904-7778?tmpl=component"/>
    <hyperlink ref="C97" r:id="rId41" display="http://www.heelys-russia.com/catalog/12-2010-05-17-13-16-39/detail/926-7895?tmpl=component"/>
    <hyperlink ref="C99" r:id="rId42" display="http://www.heelys-russia.com/catalog/12-2010-05-17-13-16-39/detail/910-7896?tmpl=component"/>
    <hyperlink ref="C101" r:id="rId43" display="http://heelys-russia.com/catalog/sneakers/12-2010-05-17-13-16-39/detail/437-no-bones-hi?tmpl=component"/>
    <hyperlink ref="C103" r:id="rId44" display="http://heelys-russia.com/catalog/sneakers/12-2010-05-17-13-16-39/detail/440-no-bones-lo?tmpl=component"/>
    <hyperlink ref="C105" r:id="rId45" display="http://heelys-russia.com/catalog/sneakers/12-2010-05-17-13-16-39/detail/469-no-bones-lo-peacealove?tmpl=component"/>
    <hyperlink ref="C107" r:id="rId46" display="http://www.heelys-russia.com/catalog/sneakers/12-2010-05-17-13-16-39/detail/804-noboneslo7600?tmpl=component"/>
    <hyperlink ref="C109" r:id="rId47" display="http://heelys-russia.com/catalog/sneakers/12-2010-05-17-13-16-39/detail/757-no-bones-lo-superhero?tmpl=component"/>
    <hyperlink ref="C111" r:id="rId48" display="http://heelys-russia.com/catalog/sneakers/12-2010-05-17-13-16-39/detail/479-no-bones-lo-superhero?tmpl=component"/>
    <hyperlink ref="C113" r:id="rId49" display="http://heelys-russia.com/catalog/sneakers/12-2010-05-17-13-16-39/detail/480-no-bones-lo-superhero?tmpl=component"/>
    <hyperlink ref="C115" r:id="rId50" display="http://www.heelys-russia.com/catalog/sneakers/12-2010-05-17-13-16-39/detail/805-no-bones7665?tmpl=component"/>
    <hyperlink ref="C117" r:id="rId51" display="http://www.heelys-russia.com/catalog/sneakers/12-2010-05-17-13-16-39/detail/806-no-bones-7666-?tmpl=component"/>
    <hyperlink ref="C119" r:id="rId52" display="http://www.heelys-russia.com/catalog/12-2010-05-17-13-16-39/detail/901-7771?tmpl=component"/>
    <hyperlink ref="C121" r:id="rId53" display="http://www.heelys-russia.com/catalog/12-2010-05-17-13-16-39/detail/902-7772?tmpl=component"/>
    <hyperlink ref="C123" r:id="rId54" display="http://www.heelys-russia.com/catalog/12-2010-05-17-13-16-39/detail/899-7655?tmpl=component"/>
    <hyperlink ref="C125" r:id="rId55" display="http://www.heelys-russia.com/catalog/12-2010-05-17-13-16-39/detail/900-7705?tmpl=component"/>
    <hyperlink ref="C127" r:id="rId56" display="http://heelys-russia.com/catalog/12-2010-05-17-13-16-39/detail/816-7468slash?tmpl=component"/>
    <hyperlink ref="C129" r:id="rId57" display="http://heelys-russia.com/catalog/sneakers/12-2010-05-17-13-16-39/detail/728-smash?tmpl=component"/>
    <hyperlink ref="C131" r:id="rId58" display="http://heelys-russia.com/catalog/sneakers/12-2010-05-17-13-16-39/detail/484-starlet?tmpl=component"/>
    <hyperlink ref="C133" r:id="rId59" display="http://heelys-russia.com/catalog/sneakers/12-2010-05-17-13-16-39/detail/638-starlet?tmpl=component"/>
    <hyperlink ref="C135" r:id="rId60" display="http://heelys-russia.com/catalog/sneakers/12-2010-05-17-13-16-39/detail/700-wave?tmpl=component"/>
    <hyperlink ref="C137" r:id="rId61" display="http://www.heelys-russia.com/catalog/sneakers/12-2010-05-17-13-16-39/detail/812-wave7672?tmpl=component"/>
    <hyperlink ref="C139" r:id="rId62" display="http://heelys-russia.com/catalog/11-2010-05-17-13-16-25/detail/701-wave?tmpl=component"/>
    <hyperlink ref="C141" r:id="rId63" display="http://heelys-russia.com/catalog/sneakers/12-2010-05-17-13-16-39/detail/750-wavegr?tmpl=component"/>
    <hyperlink ref="C143" r:id="rId64" display="http://heelys-russia.com/catalog/sneakers/12-2010-05-17-13-16-39/detail/848-wawe7691?tmpl=component"/>
    <hyperlink ref="C145" r:id="rId65" display="http://heelys-russia.com/catalog/12-2010-05-17-13-16-39/detail/857-wave?tmpl=component"/>
    <hyperlink ref="C147" r:id="rId66" display="http://www.heelys-russia.com/catalog/12-2010-05-17-13-16-39/detail/884-7696?tmpl=component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68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F12" sqref="F12"/>
    </sheetView>
  </sheetViews>
  <sheetFormatPr defaultColWidth="9.33203125" defaultRowHeight="11.25"/>
  <cols>
    <col min="2" max="4" width="17.33203125" style="0" customWidth="1"/>
  </cols>
  <sheetData>
    <row r="1" spans="1:8" ht="12.75">
      <c r="A1" s="49"/>
      <c r="B1" s="104" t="s">
        <v>23</v>
      </c>
      <c r="C1" s="104"/>
      <c r="D1" s="104"/>
      <c r="E1" s="49"/>
      <c r="F1" s="50"/>
      <c r="G1" s="50"/>
      <c r="H1" s="50"/>
    </row>
    <row r="2" spans="1:8" ht="12.75">
      <c r="A2" s="49"/>
      <c r="B2" s="104" t="s">
        <v>24</v>
      </c>
      <c r="C2" s="104"/>
      <c r="D2" s="104"/>
      <c r="E2" s="49"/>
      <c r="F2" s="50"/>
      <c r="G2" s="50"/>
      <c r="H2" s="50"/>
    </row>
    <row r="3" spans="1:8" ht="12.75">
      <c r="A3" s="49"/>
      <c r="B3" s="49"/>
      <c r="C3" s="49"/>
      <c r="D3" s="49"/>
      <c r="E3" s="49"/>
      <c r="F3" s="50"/>
      <c r="G3" s="50"/>
      <c r="H3" s="50"/>
    </row>
    <row r="4" spans="1:8" ht="12.75">
      <c r="A4" s="49"/>
      <c r="B4" s="105" t="s">
        <v>25</v>
      </c>
      <c r="C4" s="105" t="s">
        <v>26</v>
      </c>
      <c r="D4" s="105" t="s">
        <v>27</v>
      </c>
      <c r="E4" s="49"/>
      <c r="F4" s="50"/>
      <c r="G4" s="50"/>
      <c r="H4" s="50"/>
    </row>
    <row r="5" spans="1:8" ht="12.75">
      <c r="A5" s="49"/>
      <c r="B5" s="105"/>
      <c r="C5" s="105"/>
      <c r="D5" s="105"/>
      <c r="E5" s="49"/>
      <c r="F5" s="50"/>
      <c r="G5" s="50"/>
      <c r="H5" s="50"/>
    </row>
    <row r="6" spans="1:8" ht="12.75">
      <c r="A6" s="49"/>
      <c r="B6" s="46">
        <v>17</v>
      </c>
      <c r="C6" s="47">
        <v>30</v>
      </c>
      <c r="D6" s="48" t="s">
        <v>21</v>
      </c>
      <c r="E6" s="49"/>
      <c r="F6" s="50"/>
      <c r="G6" s="50"/>
      <c r="H6" s="50"/>
    </row>
    <row r="7" spans="1:8" ht="12.75">
      <c r="A7" s="49"/>
      <c r="B7" s="46">
        <v>18</v>
      </c>
      <c r="C7" s="47">
        <v>31</v>
      </c>
      <c r="D7" s="48" t="s">
        <v>22</v>
      </c>
      <c r="E7" s="49"/>
      <c r="F7" s="50"/>
      <c r="G7" s="50"/>
      <c r="H7" s="50"/>
    </row>
    <row r="8" spans="1:8" ht="12.75">
      <c r="A8" s="49"/>
      <c r="B8" s="46">
        <v>19</v>
      </c>
      <c r="C8" s="47">
        <v>32</v>
      </c>
      <c r="D8" s="48">
        <v>1</v>
      </c>
      <c r="E8" s="49"/>
      <c r="F8" s="50"/>
      <c r="G8" s="50"/>
      <c r="H8" s="50"/>
    </row>
    <row r="9" spans="1:8" ht="12.75">
      <c r="A9" s="49"/>
      <c r="B9" s="46">
        <v>20</v>
      </c>
      <c r="C9" s="47">
        <v>33</v>
      </c>
      <c r="D9" s="48">
        <v>2</v>
      </c>
      <c r="E9" s="49"/>
      <c r="F9" s="50"/>
      <c r="G9" s="50"/>
      <c r="H9" s="50"/>
    </row>
    <row r="10" spans="1:8" ht="12.75">
      <c r="A10" s="49"/>
      <c r="B10" s="46">
        <v>21</v>
      </c>
      <c r="C10" s="47">
        <v>34</v>
      </c>
      <c r="D10" s="48">
        <v>3</v>
      </c>
      <c r="E10" s="49"/>
      <c r="F10" s="50"/>
      <c r="G10" s="50"/>
      <c r="H10" s="50"/>
    </row>
    <row r="11" spans="1:8" ht="12.75">
      <c r="A11" s="49"/>
      <c r="B11" s="46">
        <v>22</v>
      </c>
      <c r="C11" s="47">
        <v>35</v>
      </c>
      <c r="D11" s="48">
        <v>4</v>
      </c>
      <c r="E11" s="49"/>
      <c r="F11" s="50"/>
      <c r="G11" s="50"/>
      <c r="H11" s="50"/>
    </row>
    <row r="12" spans="1:8" ht="12.75">
      <c r="A12" s="49"/>
      <c r="B12" s="46">
        <v>23</v>
      </c>
      <c r="C12" s="47">
        <v>36.5</v>
      </c>
      <c r="D12" s="48">
        <v>5</v>
      </c>
      <c r="E12" s="49"/>
      <c r="F12" s="50"/>
      <c r="G12" s="50"/>
      <c r="H12" s="50"/>
    </row>
    <row r="13" spans="1:8" ht="12.75">
      <c r="A13" s="49"/>
      <c r="B13" s="46">
        <v>24</v>
      </c>
      <c r="C13" s="47">
        <v>38</v>
      </c>
      <c r="D13" s="48">
        <v>6</v>
      </c>
      <c r="E13" s="49"/>
      <c r="F13" s="50"/>
      <c r="G13" s="50"/>
      <c r="H13" s="50"/>
    </row>
    <row r="14" spans="1:8" ht="12.75">
      <c r="A14" s="49"/>
      <c r="B14" s="46">
        <v>25</v>
      </c>
      <c r="C14" s="47">
        <v>39</v>
      </c>
      <c r="D14" s="48">
        <v>7</v>
      </c>
      <c r="E14" s="49"/>
      <c r="F14" s="50"/>
      <c r="G14" s="50"/>
      <c r="H14" s="50"/>
    </row>
    <row r="15" spans="1:8" ht="12.75">
      <c r="A15" s="49"/>
      <c r="B15" s="46">
        <v>26</v>
      </c>
      <c r="C15" s="47">
        <v>40.5</v>
      </c>
      <c r="D15" s="48">
        <v>8</v>
      </c>
      <c r="E15" s="49"/>
      <c r="F15" s="50"/>
      <c r="G15" s="50"/>
      <c r="H15" s="50"/>
    </row>
    <row r="16" spans="1:8" ht="12.75">
      <c r="A16" s="49"/>
      <c r="B16" s="46">
        <v>27</v>
      </c>
      <c r="C16" s="47">
        <v>42</v>
      </c>
      <c r="D16" s="48">
        <v>9</v>
      </c>
      <c r="E16" s="49"/>
      <c r="F16" s="50"/>
      <c r="G16" s="50"/>
      <c r="H16" s="50"/>
    </row>
    <row r="17" spans="1:8" ht="15">
      <c r="A17" s="49"/>
      <c r="B17" s="46">
        <v>28</v>
      </c>
      <c r="C17" s="47">
        <v>43</v>
      </c>
      <c r="D17" s="48">
        <v>10</v>
      </c>
      <c r="E17" s="49"/>
      <c r="F17" s="51"/>
      <c r="G17" s="51"/>
      <c r="H17" s="50"/>
    </row>
    <row r="18" spans="1:8" ht="15">
      <c r="A18" s="49"/>
      <c r="B18" s="46">
        <v>29</v>
      </c>
      <c r="C18" s="47">
        <v>44.5</v>
      </c>
      <c r="D18" s="48">
        <v>11</v>
      </c>
      <c r="E18" s="49"/>
      <c r="F18" s="51"/>
      <c r="G18" s="51"/>
      <c r="H18" s="50"/>
    </row>
    <row r="19" spans="1:8" ht="15">
      <c r="A19" s="49"/>
      <c r="B19" s="46">
        <v>30</v>
      </c>
      <c r="C19" s="47">
        <v>45.5</v>
      </c>
      <c r="D19" s="48">
        <v>12</v>
      </c>
      <c r="E19" s="49"/>
      <c r="F19" s="51"/>
      <c r="G19" s="51"/>
      <c r="H19" s="50"/>
    </row>
    <row r="20" spans="1:8" ht="15">
      <c r="A20" s="51"/>
      <c r="B20" s="51"/>
      <c r="C20" s="51"/>
      <c r="D20" s="51"/>
      <c r="E20" s="51"/>
      <c r="F20" s="51"/>
      <c r="G20" s="52"/>
      <c r="H20" s="50"/>
    </row>
    <row r="21" spans="1:8" ht="11.25">
      <c r="A21" s="50"/>
      <c r="B21" s="50"/>
      <c r="C21" s="50"/>
      <c r="D21" s="50"/>
      <c r="E21" s="50"/>
      <c r="F21" s="50"/>
      <c r="G21" s="50"/>
      <c r="H21" s="50"/>
    </row>
    <row r="22" spans="1:8" ht="15">
      <c r="A22" s="51"/>
      <c r="B22" s="51"/>
      <c r="C22" s="51"/>
      <c r="D22" s="51"/>
      <c r="E22" s="51"/>
      <c r="F22" s="51"/>
      <c r="G22" s="51"/>
      <c r="H22" s="50"/>
    </row>
    <row r="23" spans="1:8" ht="11.25">
      <c r="A23" s="50"/>
      <c r="B23" s="50"/>
      <c r="C23" s="50"/>
      <c r="D23" s="50"/>
      <c r="E23" s="50"/>
      <c r="F23" s="50"/>
      <c r="G23" s="50"/>
      <c r="H23" s="50"/>
    </row>
    <row r="24" spans="1:8" ht="15">
      <c r="A24" s="51"/>
      <c r="B24" s="51"/>
      <c r="C24" s="51"/>
      <c r="D24" s="51"/>
      <c r="E24" s="51"/>
      <c r="F24" s="51"/>
      <c r="G24" s="51"/>
      <c r="H24" s="50"/>
    </row>
    <row r="26" spans="1:7" ht="15">
      <c r="A26" s="45"/>
      <c r="B26" s="45"/>
      <c r="C26" s="45"/>
      <c r="D26" s="45"/>
      <c r="E26" s="45"/>
      <c r="F26" s="45"/>
      <c r="G26" s="45"/>
    </row>
    <row r="31" spans="1:7" ht="15">
      <c r="A31" s="45"/>
      <c r="B31" s="45"/>
      <c r="C31" s="45"/>
      <c r="D31" s="45"/>
      <c r="E31" s="45"/>
      <c r="F31" s="45"/>
      <c r="G31" s="45"/>
    </row>
  </sheetData>
  <sheetProtection/>
  <mergeCells count="5">
    <mergeCell ref="B1:D1"/>
    <mergeCell ref="B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develop</cp:lastModifiedBy>
  <dcterms:modified xsi:type="dcterms:W3CDTF">2012-10-30T07:53:25Z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