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<sst xmlns="http://schemas.openxmlformats.org/spreadsheetml/2006/main" count="416" uniqueCount="283">
  <si>
    <t>N</t>
  </si>
  <si>
    <t>Номенклатура</t>
  </si>
  <si>
    <t>Кол-во</t>
  </si>
  <si>
    <t>Цена</t>
  </si>
  <si>
    <t>Пробники</t>
  </si>
  <si>
    <t>Мыло на деревянной решетке в ассортименте</t>
  </si>
  <si>
    <t>Масса</t>
  </si>
  <si>
    <t>Этикетки</t>
  </si>
  <si>
    <t>Монастырский сбор</t>
  </si>
  <si>
    <t>Тестеры</t>
  </si>
  <si>
    <t>Облепиха</t>
  </si>
  <si>
    <t>Эфирные масла</t>
  </si>
  <si>
    <t>Шоколатье</t>
  </si>
  <si>
    <t>Сопутствующие товары</t>
  </si>
  <si>
    <t>Мочалка лыковая 90 см</t>
  </si>
  <si>
    <t>Печатная продукция</t>
  </si>
  <si>
    <t>Этикетка на мыло</t>
  </si>
  <si>
    <t>Таблички для скрабов большие, комплект  7 шт</t>
  </si>
  <si>
    <t>Таблички для скрабов малые, комплект  7 шт</t>
  </si>
  <si>
    <t>Постеры на стену А3</t>
  </si>
  <si>
    <t>Постеры на стену А1</t>
  </si>
  <si>
    <t>Сертификаты</t>
  </si>
  <si>
    <t>Мочалка лыковая с ручками</t>
  </si>
  <si>
    <t xml:space="preserve">Мочалка лыковая 45 см </t>
  </si>
  <si>
    <t>Мыльница-решетка деревянная</t>
  </si>
  <si>
    <t>"Нежное классическое" (оливковое)</t>
  </si>
  <si>
    <t>"Морфей" (мыло-скраб с маком)</t>
  </si>
  <si>
    <t>"Пробуждение" (мыло-пилинг с глиной)</t>
  </si>
  <si>
    <t>"Амели"(ухаживающее ванильное)</t>
  </si>
  <si>
    <t>"Джуманджи" (ухаживающее грейпфрутовое)</t>
  </si>
  <si>
    <t>"Клеона" (ухаживающее лавандовое)</t>
  </si>
  <si>
    <t>"Оранжевая феерия" (ухаживающее облепиховое)</t>
  </si>
  <si>
    <t>"Османтус" (ухаживающее с календулой)</t>
  </si>
  <si>
    <t>"Посейдон" (ухаживающее с ламинарией)</t>
  </si>
  <si>
    <t>"Дегтярное" (оздоровительное)</t>
  </si>
  <si>
    <t>"Жожоба" (твердый шампунь)</t>
  </si>
  <si>
    <t>"Дрожжевой" (твердый шампунь)</t>
  </si>
  <si>
    <t>"Дубок" (твердый шампунь)</t>
  </si>
  <si>
    <t>"Коприна" (твердый шампунь)</t>
  </si>
  <si>
    <t>"Репейный" (твердый шампунь)</t>
  </si>
  <si>
    <t>"Розмарин" (твердый шампунь)</t>
  </si>
  <si>
    <t>МЫЛО натуральное в брусах цена за 1 кг</t>
  </si>
  <si>
    <t xml:space="preserve">Таблички для мыла, комплект 26 шт </t>
  </si>
  <si>
    <t>Корзинка плетеная</t>
  </si>
  <si>
    <t>Пасхальный подарок</t>
  </si>
  <si>
    <t>Пасхальный подарок в коробке</t>
  </si>
  <si>
    <t>Подарочный набор «Chocolatier», 6 предметов</t>
  </si>
  <si>
    <t>"Детское" оливковое (противовоспалительное)</t>
  </si>
  <si>
    <t>"Кастильское" оливковое (гипоаллергенное)</t>
  </si>
  <si>
    <t>"Апельсиновое" (освежающее)</t>
  </si>
  <si>
    <t>"Ваниль" (афродизиак)</t>
  </si>
  <si>
    <t>"Зеленый чай" (антиоксидантное)</t>
  </si>
  <si>
    <t>"Календула" (противовоспалительное)</t>
  </si>
  <si>
    <t>"Лаванда" (успокаивающее)</t>
  </si>
  <si>
    <t>"Лавровое" (деодорирующее)</t>
  </si>
  <si>
    <t>"Ламинария" (тонизирующее)</t>
  </si>
  <si>
    <t>"Медовое" (увлажняющее)</t>
  </si>
  <si>
    <t>"Облепиха" (регенерирующее)</t>
  </si>
  <si>
    <t>"Петрушка" (отбеливающее)</t>
  </si>
  <si>
    <t>"Торфяное"  (ухаживающее)</t>
  </si>
  <si>
    <t>"Шалфей" (омолаживающее)</t>
  </si>
  <si>
    <t>"Шоколадное" (питательное)</t>
  </si>
  <si>
    <t>"Дрожжевое" (тыердый шампунь для ломких волос)</t>
  </si>
  <si>
    <t>"Крапива" (твердый шампунь против перхоти)</t>
  </si>
  <si>
    <t>"Дубок" (твердый шампунь для жирных волос)</t>
  </si>
  <si>
    <t>"Репейный" (твердый шампунь для сухих волос)</t>
  </si>
  <si>
    <t>"Маковое" (мыло-скраб)</t>
  </si>
  <si>
    <t>"Монастырское" (мыло-скраб)</t>
  </si>
  <si>
    <t xml:space="preserve">"Мимоза" (косметическое парфюмированное)                  </t>
  </si>
  <si>
    <t>"Кастильское розовое" оливковое (парфюмированное)</t>
  </si>
  <si>
    <t>"Облепиха" оливковое (регенерирующее)</t>
  </si>
  <si>
    <t>"Дрожжевое" (твердый шампунь для ломких волос)</t>
  </si>
  <si>
    <t>"Шоколатье" (твердый шампунь питательный)</t>
  </si>
  <si>
    <t>"Можжевеловое" (твердый шампунь)</t>
  </si>
  <si>
    <t>Коробка подарочная (дно гофрокартон+прозрачная крышка)</t>
  </si>
  <si>
    <t>Котомка льняная с сургучовой печатью</t>
  </si>
  <si>
    <t>"Тающая нежность"  по 1 шт (цветок), 15г</t>
  </si>
  <si>
    <t>"Тающая нежность" по 2 шт (сердечки), 30г</t>
  </si>
  <si>
    <t>Флаер на серию "Облепиха"</t>
  </si>
  <si>
    <t>Таблички на бальзамы, комплект 4 шт</t>
  </si>
  <si>
    <t>Шоу-бокс</t>
  </si>
  <si>
    <t>Мыло "Пасхальный заяц" детское 85г</t>
  </si>
  <si>
    <t>Мыло "Пасхальный заяц" календула 85г</t>
  </si>
  <si>
    <t>Мыло "Пасхальный заяц" лаванда 85г</t>
  </si>
  <si>
    <t>Мыло "Пасхальный заяц" облепиха 85г</t>
  </si>
  <si>
    <t>Мыло "Пасхальный заяц" петрушка 85г</t>
  </si>
  <si>
    <t>Мыло "Пасхальный заяц" шоколадное 85г</t>
  </si>
  <si>
    <t>Мыло "Пасхальный заяц" розмарин 85г</t>
  </si>
  <si>
    <t xml:space="preserve">Пасхальный подарок в ящичке </t>
  </si>
  <si>
    <t>«Жасмин» 15 мл/фл.</t>
  </si>
  <si>
    <t>«Иланг-Иланг» 15 мл/фл.</t>
  </si>
  <si>
    <t>«Лаванда» 15 мл/фл.</t>
  </si>
  <si>
    <t>«Лимон» 15 мл/фл.</t>
  </si>
  <si>
    <t>«Можжевельник» 15 мл/фл.</t>
  </si>
  <si>
    <t>«Эвкалипт» 15 мл/фл.</t>
  </si>
  <si>
    <t>Пакеты бумажные крафт 35х12х8,5</t>
  </si>
  <si>
    <t>Пакеты бумажные крафт с ручкой 29х22х11</t>
  </si>
  <si>
    <t>Пакеты бумажные с ручкой (беж. полоска) 33х22х9</t>
  </si>
  <si>
    <t>"Соляное" (антибактериальное)</t>
  </si>
  <si>
    <t>"Сладкий апельсин"  по 1 шт (цветок), 15г</t>
  </si>
  <si>
    <t>"Коктебель"  по 1 шт (цветок), 15г</t>
  </si>
  <si>
    <t>"Жардин"  по 1 шт (цветок), 15г</t>
  </si>
  <si>
    <t>"Лунный свет"  по 1 шт (цветок), 15г</t>
  </si>
  <si>
    <t xml:space="preserve"> "Масло рукотворное"  по 1 шт (цветок), 15г Монастырское</t>
  </si>
  <si>
    <t xml:space="preserve"> "Масло рукотворное" по 2 шт (цветочки), 30г Монастырское</t>
  </si>
  <si>
    <t>Ящик деревянный для эфирных масел</t>
  </si>
  <si>
    <t>Флаер на серию "Мужской характер"</t>
  </si>
  <si>
    <t>Банка mini (под пробники)</t>
  </si>
  <si>
    <t>Коврик для сауны (лыко, d - 50 см)</t>
  </si>
  <si>
    <t>Флаер на серию "Марокканское бельди"</t>
  </si>
  <si>
    <r>
      <t xml:space="preserve">Бальзам для волос "Крапива", 50 мл        </t>
    </r>
    <r>
      <rPr>
        <b/>
        <sz val="8"/>
        <color indexed="10"/>
        <rFont val="Arial"/>
        <family val="2"/>
      </rPr>
      <t xml:space="preserve">    </t>
    </r>
  </si>
  <si>
    <t>"Розмарин" (тв. шампунь против выпадения волос)</t>
  </si>
  <si>
    <t>"Можжевеловое" (тв.шампунь для укрепления корней)</t>
  </si>
  <si>
    <t>"Можжевеловый" (тв. шампунь для укрепления корней)</t>
  </si>
  <si>
    <t>Помазок "Янтарь" для бритья, свиной ворс (Китай)</t>
  </si>
  <si>
    <t>Помазок "NORMA LINE" для бритья, свиной ворс (Латвия)</t>
  </si>
  <si>
    <t>нет</t>
  </si>
  <si>
    <r>
      <t xml:space="preserve">Мыло mini 40 г в ассортименте             </t>
    </r>
    <r>
      <rPr>
        <b/>
        <sz val="8"/>
        <rFont val="Arial"/>
        <family val="2"/>
      </rPr>
      <t xml:space="preserve"> </t>
    </r>
  </si>
  <si>
    <t>Пробники мыла в ассортименте, упак. в полиэтилен 20 г</t>
  </si>
  <si>
    <t>Mini</t>
  </si>
  <si>
    <t>Выполнение</t>
  </si>
  <si>
    <t>Итого</t>
  </si>
  <si>
    <t>Дополнительно</t>
  </si>
  <si>
    <t>Транспортная компания</t>
  </si>
  <si>
    <t>Контактный телефон</t>
  </si>
  <si>
    <t>Контактное лицо</t>
  </si>
  <si>
    <t xml:space="preserve">Клиент </t>
  </si>
  <si>
    <t>Наличие жесткой упаковки (обрешетки)</t>
  </si>
  <si>
    <t xml:space="preserve">                                         Бланк заказа</t>
  </si>
  <si>
    <t>"Бальзам Маслице монастырское" по уходу за зоной век, 30 мл</t>
  </si>
  <si>
    <t>"Бальзам Маслице с петрушкой" по уходу за зоной век, 30 мл</t>
  </si>
  <si>
    <t>"Бальзам Монастырский" для губ с облепихой, 7 г</t>
  </si>
  <si>
    <t>Крем «Монастырский» для лица питающий, увлажняющий с маслом герани, 50 мл</t>
  </si>
  <si>
    <t>"Бальзам пихтовый", 50 мл</t>
  </si>
  <si>
    <t>"Бальзам на травах", 50 мл</t>
  </si>
  <si>
    <t>Масло «Травяное с крапивой» для волос, 50 мл</t>
  </si>
  <si>
    <t>Базовые масла</t>
  </si>
  <si>
    <t>Каритэ (ши) масло (butter), 100%,  рафин., 100 мл</t>
  </si>
  <si>
    <t>Какао масло (butter), 100%,  рафин., 100 мл</t>
  </si>
  <si>
    <t>Кокоса масло (butter), 100%,  рафин., 100 мл</t>
  </si>
  <si>
    <t>Манго масло (butter), 100%,  рафин., 100 мл</t>
  </si>
  <si>
    <t>Пальмовое масло (butter), 100%,  рафин., 100 мл</t>
  </si>
  <si>
    <t xml:space="preserve"> (Помните, по Договору у нас есть 14 дней на выполнение Вашего заказа)</t>
  </si>
  <si>
    <t>"Травы луговые" оздоравливающий, 150 г</t>
  </si>
  <si>
    <t>"Кофейный" тонизирующий, 150 г</t>
  </si>
  <si>
    <t>"Морской" очищающий, 200 г</t>
  </si>
  <si>
    <t>"Овсянка" увлажняющий, 100 г</t>
  </si>
  <si>
    <t>"Огненный с перцем" разогревающий, 150 г</t>
  </si>
  <si>
    <t>"Шоколадный" питательный, 200 г</t>
  </si>
  <si>
    <t>"Кофейный" тонизирующий, 300 г</t>
  </si>
  <si>
    <t>"Морской" очищающий, 400 г</t>
  </si>
  <si>
    <t>"Овсянка" увлажняющий, 200 г</t>
  </si>
  <si>
    <t>"Травяной микс" оздоравливающий, 300 г</t>
  </si>
  <si>
    <t>"Шоколадный" питательный, 400 г</t>
  </si>
  <si>
    <t>"Огненный с перцем" разогревающий, 300 г</t>
  </si>
  <si>
    <t>Бальзам «Облепиха» восстанавливающий,  50 мл</t>
  </si>
  <si>
    <t>Крем для лица «Облепиха»,  50 мл</t>
  </si>
  <si>
    <t>Крем для рук «Облепиха», 100 мл</t>
  </si>
  <si>
    <t>Мыло «Облепиха» в коробке, 85 г</t>
  </si>
  <si>
    <t>Набор "Облепиха" в коробке, 5 предметов</t>
  </si>
  <si>
    <t>"Травы луговые" оздоравливающий, 150 г, сургуч</t>
  </si>
  <si>
    <t>"Бальзам с чагой" (монастырский), 100 мл, сургуч</t>
  </si>
  <si>
    <t>"Бальзам пихтовый", 100 мл, сургуч</t>
  </si>
  <si>
    <t>"Бальзам на травах", 100 мл, сургуч</t>
  </si>
  <si>
    <t xml:space="preserve">Бальзам для волос "Крапива", 350 мл, сургуч        </t>
  </si>
  <si>
    <t>"Бальзам с чагой" (монастырский), 50 мл</t>
  </si>
  <si>
    <t>Крем «Монастырский» для рук с маслом лаванды, 100 мл</t>
  </si>
  <si>
    <t>Итого мыло в брусах:</t>
  </si>
  <si>
    <t>Твердые кремы</t>
  </si>
  <si>
    <t>бесплатно</t>
  </si>
  <si>
    <t>Тапочки лыковые, размер 37-38</t>
  </si>
  <si>
    <t>Тапочки лыковые, размер 42-43</t>
  </si>
  <si>
    <t>Овсянка</t>
  </si>
  <si>
    <t>Крем для лица "Овсянка", дневной, увлажнение и защита, 50 мл</t>
  </si>
  <si>
    <t>Крем для лица "Овсянка", ночной, питание и восстан., 50 мл</t>
  </si>
  <si>
    <t>Молочко "Овсянка" для снятия макияжа, 200 мл</t>
  </si>
  <si>
    <t>Молочко "Овсянка" для тела, 200 мл</t>
  </si>
  <si>
    <t>Крем для рук "Овсянка", увлажн. и восстановл., 100 мл</t>
  </si>
  <si>
    <t>Мыло банное "Овсянка", 120 г</t>
  </si>
  <si>
    <t>Маска "Овсянка" для лица, интенс. восстановление, 50 г</t>
  </si>
  <si>
    <t>Таблички на серию "Шоколатье", комплект 6 шт</t>
  </si>
  <si>
    <t>Флаер на баттеры</t>
  </si>
  <si>
    <t>Флаер на серию "Овсянка"</t>
  </si>
  <si>
    <t xml:space="preserve">Флаер на скрабы </t>
  </si>
  <si>
    <t xml:space="preserve">Флаер на бальзамы </t>
  </si>
  <si>
    <t xml:space="preserve">Флаер на серию "Шоколатье" </t>
  </si>
  <si>
    <t>Таблички на серию "Овсянка"</t>
  </si>
  <si>
    <t>Таблички на баттеры</t>
  </si>
  <si>
    <t xml:space="preserve">МЫЛО натуральное / серия «Монастырский сбор» </t>
  </si>
  <si>
    <t>МЫЛО натуральное/серия "Гламур"</t>
  </si>
  <si>
    <t>Экзотические мыла</t>
  </si>
  <si>
    <t>"Марокканское бельди" (мягкое мыло) с эвкалиптом, 250 г</t>
  </si>
  <si>
    <t>"Марокканское бельди" (мягкое мыло) с эвкалиптом, 1000 г</t>
  </si>
  <si>
    <t>"Алеппское" с маслом лавра благородного, 85 г</t>
  </si>
  <si>
    <t>"Африканское" с масло Ши, 120 г</t>
  </si>
  <si>
    <t>"Кастильское" с оливковым маслом, 120 г</t>
  </si>
  <si>
    <t>"Турецкое" с карамелью и корицей, 120 г</t>
  </si>
  <si>
    <t>"Турецкое" с маслом черного тмина, 120 г</t>
  </si>
  <si>
    <t>Полотенце с логотипом "Клеона", хлопок 100%, 38х60</t>
  </si>
  <si>
    <t>Рукавица Кесса, вискоза 100%</t>
  </si>
  <si>
    <t>Флаер на мыло "Монастырский сбор"</t>
  </si>
  <si>
    <t>Флаер на "Экзотические мыла"</t>
  </si>
  <si>
    <t>Бурлящие шары</t>
  </si>
  <si>
    <t>Бурлящий шар "Фея Дриада", 220 г</t>
  </si>
  <si>
    <t>Бурлящий шар «Chocolatier» в шелке, 85 г</t>
  </si>
  <si>
    <t>Бурлящий шар большой «Chocolatier», 235г</t>
  </si>
  <si>
    <t>Маска для лица «Шоколатье», 120г</t>
  </si>
  <si>
    <t>Мыло «Шоколатье», 85г</t>
  </si>
  <si>
    <t>Мыло «Шоколатье» в коробке, 85 г</t>
  </si>
  <si>
    <t>Скраб для тела «Chocolatier», 200 г</t>
  </si>
  <si>
    <t>Твердый крем «Chocolatier», 15 г</t>
  </si>
  <si>
    <t>Мыло "Шоколатье" (твердый шампунь), 85 г</t>
  </si>
  <si>
    <t>Бурлящий шар малый «Chocolatier», 85 г</t>
  </si>
  <si>
    <t>Бурлящий шар "Апельсиновый рай", 220 г</t>
  </si>
  <si>
    <t>Бурлящий шар "Индонезийская роза", 220 г</t>
  </si>
  <si>
    <t>Бурлящий шар "Лавандовый цвет", 220 г</t>
  </si>
  <si>
    <t>Бурлящий шар "Лимонный зефир", 220 г</t>
  </si>
  <si>
    <t>Бурлящий шар "Мандарин с корицей", 220 г</t>
  </si>
  <si>
    <t>Бурлящий шар "Пиноколада", 220 г</t>
  </si>
  <si>
    <t>Бурлящий шар "Травяной венок", 220 г</t>
  </si>
  <si>
    <t>Бурлящий шар "Цветок страсти", 220 г</t>
  </si>
  <si>
    <t>Бурлящий шар "Шоколадный", 220 г</t>
  </si>
  <si>
    <t>Итого Бурлящие шары:</t>
  </si>
  <si>
    <t>Итого Пасхальный заяц:</t>
  </si>
  <si>
    <t xml:space="preserve">Итого Скрабы: </t>
  </si>
  <si>
    <t xml:space="preserve">Итого Мужской характер: </t>
  </si>
  <si>
    <t xml:space="preserve">Итого Экзотические мыла: </t>
  </si>
  <si>
    <t>Итого Твердые кремы:</t>
  </si>
  <si>
    <t>Итого серия Монастырский сбор:</t>
  </si>
  <si>
    <t>Итого мыло Монастырское:</t>
  </si>
  <si>
    <t>Итого мыло Гламур:</t>
  </si>
  <si>
    <t>Итого Облепиха:</t>
  </si>
  <si>
    <t>Итого Базовые масла:</t>
  </si>
  <si>
    <t>Итого Эфирные масла:</t>
  </si>
  <si>
    <t>Итого Шоколатье:</t>
  </si>
  <si>
    <t>Итого Сопутствующие товары:</t>
  </si>
  <si>
    <t>Итого Овсянка:</t>
  </si>
  <si>
    <t>Итого Печатная продукция:</t>
  </si>
  <si>
    <t>"Йодное" (антибактериальное)</t>
  </si>
  <si>
    <t>Скатерть льняная, размер 1,2х0,65 м</t>
  </si>
  <si>
    <t>Скатерть атласная, размер 1,5х1,5 м</t>
  </si>
  <si>
    <t>Каталог (презентация продукции)</t>
  </si>
  <si>
    <t>МЫЛО натуральное для умывания и бритья</t>
  </si>
  <si>
    <t xml:space="preserve">Дата </t>
  </si>
  <si>
    <t>Адрес доставки (город)</t>
  </si>
  <si>
    <r>
      <t xml:space="preserve">Особые отметки                                               </t>
    </r>
    <r>
      <rPr>
        <b/>
        <sz val="10"/>
        <rFont val="Arial"/>
        <family val="2"/>
      </rPr>
      <t>(выставка, срочность, штрих-коды и пр.)</t>
    </r>
  </si>
  <si>
    <t>СКРАБЫ   в мини упаковке</t>
  </si>
  <si>
    <t>СКРАБЫ в большой упаковке</t>
  </si>
  <si>
    <t>Итого к оплате</t>
  </si>
  <si>
    <t>16. Соли для ванн</t>
  </si>
  <si>
    <t>"Антистрессовая", 600 г</t>
  </si>
  <si>
    <t>"Для рук", 600 г</t>
  </si>
  <si>
    <t>"Молочная", 600 г</t>
  </si>
  <si>
    <t>"Омолаживающая-детокс", 600 г</t>
  </si>
  <si>
    <t>"Пробуждение", 600 г</t>
  </si>
  <si>
    <t>"Чайное дерево", 600 г</t>
  </si>
  <si>
    <t>"Школьная", 600 г</t>
  </si>
  <si>
    <t>"Соль озера Баскунчак" без добавок, 600 г</t>
  </si>
  <si>
    <t>Итого Соли:</t>
  </si>
  <si>
    <t>Натуральные жидкие шампуни</t>
  </si>
  <si>
    <t>"Аир" для нормальных и жирных волос, 250 мл</t>
  </si>
  <si>
    <t>"Крапива" для нормальных и жирных волос, 250 мл</t>
  </si>
  <si>
    <t>"Хмель" для нормальных и сухих волос, 250 мл</t>
  </si>
  <si>
    <t>"Шалфей" шампунь-гель, 250 мл</t>
  </si>
  <si>
    <t>"Шикша" для сухих волос, 250 мл</t>
  </si>
  <si>
    <t>"Аир" для нормальных и жирных волос, 50 мл</t>
  </si>
  <si>
    <t>"Крапива" для нормальных и жирных волос, 50 мл</t>
  </si>
  <si>
    <t>"Хмель" для нормальных и сухих волос, 50 мл</t>
  </si>
  <si>
    <t>"Шалфей" шампунь-гель, 50 мл</t>
  </si>
  <si>
    <t>"Шикша" для сухих волос, 50 мл</t>
  </si>
  <si>
    <t>Итого Шампуни</t>
  </si>
  <si>
    <r>
      <t xml:space="preserve">Мыло для бритья "Мужской характер" с зеленой глиной и маслом можжевельника для норм. и чувств. кожи   </t>
    </r>
  </si>
  <si>
    <r>
      <t xml:space="preserve">Мыло для бритья "Мужской характер" с отваром подорожника и маслом лаванды для чувствительной кожи   </t>
    </r>
    <r>
      <rPr>
        <b/>
        <sz val="8"/>
        <color indexed="10"/>
        <rFont val="Arial"/>
        <family val="2"/>
      </rPr>
      <t xml:space="preserve"> </t>
    </r>
  </si>
  <si>
    <r>
      <t xml:space="preserve">Мыло для бритья "Мужской характер" с каолином, маслом полыни и сандала для нормальной и жирной кожи   </t>
    </r>
    <r>
      <rPr>
        <b/>
        <sz val="8"/>
        <color indexed="10"/>
        <rFont val="Arial"/>
        <family val="2"/>
      </rPr>
      <t xml:space="preserve"> </t>
    </r>
  </si>
  <si>
    <t>Бальзам после бритья с ментолом для норм. и комб. кожи</t>
  </si>
  <si>
    <t>Бальзам после бритья с голубой ромашкой для чувств. кожи</t>
  </si>
  <si>
    <t>Бальзам после бритья с эхинацеей для проблемной и жирн. кожи</t>
  </si>
  <si>
    <t>Флаер на Бурлящие шары</t>
  </si>
  <si>
    <t>Флаер на Шампуни</t>
  </si>
  <si>
    <t>"Дубок" для жирных волос, 250 мл</t>
  </si>
  <si>
    <t>"Родник" базовый/гипоаллергенный, 250 мл</t>
  </si>
  <si>
    <t>"Дубок" для жирных волос, 50 мл</t>
  </si>
  <si>
    <t>"Родник" базовый/гипоаллергенный, 50 мл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</si>
</sst>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[$-FC19]d\ mmmm\ yyyy\ &quot;г.&quot;"/>
    <numFmt numFmtId="166" formatCode="#,##0_ ;\-#,##0\ "/>
    <numFmt numFmtId="167" formatCode="0.0"/>
  </numFmts>
  <fonts count="6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54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Bookman Old Style"/>
      <family val="1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5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color indexed="23"/>
      <name val="Arial"/>
      <family val="2"/>
    </font>
    <font>
      <sz val="8"/>
      <color indexed="46"/>
      <name val="Arial"/>
      <family val="2"/>
    </font>
    <font>
      <b/>
      <sz val="8"/>
      <name val="Arial Cyr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name val="Arial Cyr"/>
      <family val="2"/>
    </font>
    <font>
      <sz val="12"/>
      <name val="Arial Cyr"/>
      <family val="2"/>
    </font>
    <font>
      <sz val="9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color indexed="55"/>
      <name val="Arial"/>
      <family val="2"/>
    </font>
    <font>
      <b/>
      <sz val="10"/>
      <name val="Bookman Old Style"/>
      <family val="1"/>
    </font>
    <font>
      <b/>
      <sz val="12"/>
      <color indexed="10"/>
      <name val="Arial"/>
      <family val="2"/>
    </font>
    <font>
      <b/>
      <sz val="12"/>
      <color indexed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5" fillId="33" borderId="0" xfId="0" applyFont="1" applyFill="1" applyAlignment="1">
      <alignment horizontal="right" vertical="center"/>
    </xf>
    <xf numFmtId="0" fontId="3" fillId="39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13" fillId="0" borderId="0" xfId="0" applyFont="1" applyAlignment="1">
      <alignment/>
    </xf>
    <xf numFmtId="0" fontId="3" fillId="40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4" fillId="41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4" fillId="42" borderId="0" xfId="0" applyFont="1" applyFill="1" applyBorder="1" applyAlignment="1">
      <alignment/>
    </xf>
    <xf numFmtId="0" fontId="4" fillId="43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left" vertical="center" wrapText="1"/>
    </xf>
    <xf numFmtId="0" fontId="4" fillId="43" borderId="10" xfId="0" applyFont="1" applyFill="1" applyBorder="1" applyAlignment="1">
      <alignment horizontal="center" wrapText="1"/>
    </xf>
    <xf numFmtId="0" fontId="3" fillId="43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43" borderId="13" xfId="0" applyFont="1" applyFill="1" applyBorder="1" applyAlignment="1">
      <alignment horizontal="center"/>
    </xf>
    <xf numFmtId="0" fontId="16" fillId="4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vertical="center"/>
    </xf>
    <xf numFmtId="0" fontId="4" fillId="44" borderId="11" xfId="0" applyFont="1" applyFill="1" applyBorder="1" applyAlignment="1">
      <alignment horizontal="left" vertical="center" wrapText="1"/>
    </xf>
    <xf numFmtId="0" fontId="1" fillId="45" borderId="10" xfId="0" applyFont="1" applyFill="1" applyBorder="1" applyAlignment="1">
      <alignment horizontal="center"/>
    </xf>
    <xf numFmtId="0" fontId="1" fillId="45" borderId="10" xfId="0" applyFont="1" applyFill="1" applyBorder="1" applyAlignment="1">
      <alignment horizontal="center" wrapText="1"/>
    </xf>
    <xf numFmtId="0" fontId="6" fillId="45" borderId="10" xfId="0" applyFont="1" applyFill="1" applyBorder="1" applyAlignment="1">
      <alignment horizontal="center"/>
    </xf>
    <xf numFmtId="0" fontId="4" fillId="46" borderId="10" xfId="0" applyFont="1" applyFill="1" applyBorder="1" applyAlignment="1">
      <alignment horizontal="center"/>
    </xf>
    <xf numFmtId="0" fontId="4" fillId="47" borderId="10" xfId="0" applyFont="1" applyFill="1" applyBorder="1" applyAlignment="1">
      <alignment horizontal="center"/>
    </xf>
    <xf numFmtId="0" fontId="4" fillId="47" borderId="11" xfId="0" applyFont="1" applyFill="1" applyBorder="1" applyAlignment="1">
      <alignment horizontal="left" vertical="center" wrapText="1"/>
    </xf>
    <xf numFmtId="0" fontId="1" fillId="48" borderId="10" xfId="0" applyFont="1" applyFill="1" applyBorder="1" applyAlignment="1">
      <alignment horizontal="center"/>
    </xf>
    <xf numFmtId="0" fontId="1" fillId="47" borderId="10" xfId="0" applyFont="1" applyFill="1" applyBorder="1" applyAlignment="1">
      <alignment/>
    </xf>
    <xf numFmtId="0" fontId="1" fillId="48" borderId="10" xfId="0" applyFont="1" applyFill="1" applyBorder="1" applyAlignment="1">
      <alignment horizontal="center" wrapText="1"/>
    </xf>
    <xf numFmtId="0" fontId="4" fillId="48" borderId="10" xfId="0" applyFont="1" applyFill="1" applyBorder="1" applyAlignment="1">
      <alignment horizontal="center"/>
    </xf>
    <xf numFmtId="0" fontId="6" fillId="48" borderId="10" xfId="0" applyFont="1" applyFill="1" applyBorder="1" applyAlignment="1">
      <alignment horizontal="center"/>
    </xf>
    <xf numFmtId="0" fontId="6" fillId="43" borderId="10" xfId="0" applyFont="1" applyFill="1" applyBorder="1" applyAlignment="1">
      <alignment horizontal="center" wrapText="1"/>
    </xf>
    <xf numFmtId="0" fontId="4" fillId="47" borderId="15" xfId="0" applyFont="1" applyFill="1" applyBorder="1" applyAlignment="1">
      <alignment horizontal="left" vertical="center" wrapText="1"/>
    </xf>
    <xf numFmtId="0" fontId="1" fillId="45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4" fillId="47" borderId="13" xfId="0" applyFont="1" applyFill="1" applyBorder="1" applyAlignment="1">
      <alignment horizontal="left" vertical="center" wrapText="1"/>
    </xf>
    <xf numFmtId="0" fontId="4" fillId="49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 wrapText="1"/>
    </xf>
    <xf numFmtId="0" fontId="6" fillId="49" borderId="10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center"/>
    </xf>
    <xf numFmtId="0" fontId="4" fillId="50" borderId="10" xfId="0" applyFont="1" applyFill="1" applyBorder="1" applyAlignment="1">
      <alignment horizontal="center"/>
    </xf>
    <xf numFmtId="0" fontId="4" fillId="51" borderId="10" xfId="0" applyFont="1" applyFill="1" applyBorder="1" applyAlignment="1">
      <alignment horizontal="center" wrapText="1"/>
    </xf>
    <xf numFmtId="0" fontId="6" fillId="50" borderId="10" xfId="0" applyFont="1" applyFill="1" applyBorder="1" applyAlignment="1">
      <alignment horizontal="center"/>
    </xf>
    <xf numFmtId="0" fontId="6" fillId="5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0" fontId="6" fillId="49" borderId="10" xfId="0" applyFont="1" applyFill="1" applyBorder="1" applyAlignment="1">
      <alignment horizontal="center" vertical="center"/>
    </xf>
    <xf numFmtId="0" fontId="6" fillId="5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52" borderId="10" xfId="0" applyFont="1" applyFill="1" applyBorder="1" applyAlignment="1">
      <alignment horizontal="center"/>
    </xf>
    <xf numFmtId="0" fontId="6" fillId="53" borderId="10" xfId="0" applyFont="1" applyFill="1" applyBorder="1" applyAlignment="1">
      <alignment horizontal="center"/>
    </xf>
    <xf numFmtId="0" fontId="4" fillId="53" borderId="10" xfId="0" applyFont="1" applyFill="1" applyBorder="1" applyAlignment="1">
      <alignment horizontal="center"/>
    </xf>
    <xf numFmtId="0" fontId="17" fillId="53" borderId="10" xfId="0" applyFont="1" applyFill="1" applyBorder="1" applyAlignment="1">
      <alignment horizontal="center"/>
    </xf>
    <xf numFmtId="0" fontId="5" fillId="33" borderId="17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3" fillId="54" borderId="10" xfId="0" applyFont="1" applyFill="1" applyBorder="1" applyAlignment="1">
      <alignment/>
    </xf>
    <xf numFmtId="0" fontId="4" fillId="43" borderId="12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0" fontId="3" fillId="55" borderId="11" xfId="0" applyFont="1" applyFill="1" applyBorder="1" applyAlignment="1">
      <alignment/>
    </xf>
    <xf numFmtId="0" fontId="3" fillId="56" borderId="10" xfId="0" applyFont="1" applyFill="1" applyBorder="1" applyAlignment="1">
      <alignment/>
    </xf>
    <xf numFmtId="0" fontId="3" fillId="57" borderId="10" xfId="0" applyFont="1" applyFill="1" applyBorder="1" applyAlignment="1">
      <alignment/>
    </xf>
    <xf numFmtId="1" fontId="6" fillId="36" borderId="10" xfId="0" applyNumberFormat="1" applyFont="1" applyFill="1" applyBorder="1" applyAlignment="1">
      <alignment horizontal="center"/>
    </xf>
    <xf numFmtId="0" fontId="4" fillId="58" borderId="11" xfId="0" applyFont="1" applyFill="1" applyBorder="1" applyAlignment="1">
      <alignment horizontal="left" vertical="center" wrapText="1"/>
    </xf>
    <xf numFmtId="0" fontId="4" fillId="59" borderId="10" xfId="0" applyFont="1" applyFill="1" applyBorder="1" applyAlignment="1">
      <alignment horizontal="center" wrapText="1"/>
    </xf>
    <xf numFmtId="0" fontId="1" fillId="60" borderId="10" xfId="0" applyFont="1" applyFill="1" applyBorder="1" applyAlignment="1">
      <alignment horizontal="center"/>
    </xf>
    <xf numFmtId="0" fontId="6" fillId="59" borderId="10" xfId="0" applyFont="1" applyFill="1" applyBorder="1" applyAlignment="1">
      <alignment horizontal="center" wrapText="1"/>
    </xf>
    <xf numFmtId="0" fontId="3" fillId="61" borderId="10" xfId="0" applyFont="1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4" fillId="62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24" fillId="0" borderId="11" xfId="0" applyFont="1" applyBorder="1" applyAlignment="1">
      <alignment/>
    </xf>
    <xf numFmtId="0" fontId="4" fillId="62" borderId="17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4" fillId="63" borderId="10" xfId="0" applyFont="1" applyFill="1" applyBorder="1" applyAlignment="1">
      <alignment horizontal="center" wrapText="1"/>
    </xf>
    <xf numFmtId="0" fontId="6" fillId="6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43" borderId="0" xfId="0" applyFont="1" applyFill="1" applyBorder="1" applyAlignment="1">
      <alignment horizontal="left" vertical="center" wrapText="1"/>
    </xf>
    <xf numFmtId="0" fontId="4" fillId="43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3" fillId="43" borderId="0" xfId="0" applyFont="1" applyFill="1" applyBorder="1" applyAlignment="1">
      <alignment horizontal="center" vertical="center" wrapText="1"/>
    </xf>
    <xf numFmtId="0" fontId="6" fillId="43" borderId="0" xfId="0" applyFont="1" applyFill="1" applyBorder="1" applyAlignment="1">
      <alignment horizontal="center" wrapText="1"/>
    </xf>
    <xf numFmtId="0" fontId="3" fillId="4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47" borderId="0" xfId="0" applyFont="1" applyFill="1" applyBorder="1" applyAlignment="1">
      <alignment horizontal="left" vertical="center" wrapText="1"/>
    </xf>
    <xf numFmtId="0" fontId="1" fillId="48" borderId="0" xfId="0" applyFont="1" applyFill="1" applyBorder="1" applyAlignment="1">
      <alignment horizontal="center"/>
    </xf>
    <xf numFmtId="0" fontId="4" fillId="47" borderId="0" xfId="0" applyFont="1" applyFill="1" applyBorder="1" applyAlignment="1">
      <alignment horizontal="center"/>
    </xf>
    <xf numFmtId="0" fontId="1" fillId="47" borderId="0" xfId="0" applyFont="1" applyFill="1" applyBorder="1" applyAlignment="1">
      <alignment/>
    </xf>
    <xf numFmtId="0" fontId="1" fillId="48" borderId="0" xfId="0" applyFont="1" applyFill="1" applyBorder="1" applyAlignment="1">
      <alignment horizontal="center" wrapText="1"/>
    </xf>
    <xf numFmtId="0" fontId="6" fillId="48" borderId="0" xfId="0" applyFont="1" applyFill="1" applyBorder="1" applyAlignment="1">
      <alignment horizontal="right"/>
    </xf>
    <xf numFmtId="0" fontId="6" fillId="48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/>
    </xf>
    <xf numFmtId="0" fontId="4" fillId="48" borderId="0" xfId="0" applyFont="1" applyFill="1" applyBorder="1" applyAlignment="1">
      <alignment horizontal="center"/>
    </xf>
    <xf numFmtId="0" fontId="10" fillId="41" borderId="0" xfId="0" applyFont="1" applyFill="1" applyBorder="1" applyAlignment="1">
      <alignment horizontal="center"/>
    </xf>
    <xf numFmtId="0" fontId="4" fillId="41" borderId="0" xfId="0" applyFont="1" applyFill="1" applyBorder="1" applyAlignment="1">
      <alignment horizontal="center"/>
    </xf>
    <xf numFmtId="0" fontId="6" fillId="41" borderId="0" xfId="0" applyFont="1" applyFill="1" applyBorder="1" applyAlignment="1">
      <alignment horizontal="center" vertical="center"/>
    </xf>
    <xf numFmtId="0" fontId="4" fillId="52" borderId="0" xfId="0" applyFont="1" applyFill="1" applyBorder="1" applyAlignment="1">
      <alignment horizontal="center"/>
    </xf>
    <xf numFmtId="166" fontId="6" fillId="52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17" fillId="53" borderId="0" xfId="0" applyFont="1" applyFill="1" applyBorder="1" applyAlignment="1">
      <alignment horizontal="center"/>
    </xf>
    <xf numFmtId="1" fontId="6" fillId="36" borderId="0" xfId="0" applyNumberFormat="1" applyFont="1" applyFill="1" applyBorder="1" applyAlignment="1">
      <alignment horizontal="center"/>
    </xf>
    <xf numFmtId="0" fontId="4" fillId="53" borderId="0" xfId="0" applyFont="1" applyFill="1" applyBorder="1" applyAlignment="1">
      <alignment horizontal="center"/>
    </xf>
    <xf numFmtId="0" fontId="6" fillId="5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52" borderId="0" xfId="0" applyFont="1" applyFill="1" applyBorder="1" applyAlignment="1">
      <alignment horizontal="right" vertical="center" wrapText="1"/>
    </xf>
    <xf numFmtId="0" fontId="1" fillId="52" borderId="0" xfId="0" applyFont="1" applyFill="1" applyBorder="1" applyAlignment="1">
      <alignment/>
    </xf>
    <xf numFmtId="0" fontId="3" fillId="6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4" fillId="65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4" fillId="52" borderId="10" xfId="0" applyFont="1" applyFill="1" applyBorder="1" applyAlignment="1">
      <alignment horizontal="left" vertical="center" wrapText="1"/>
    </xf>
    <xf numFmtId="0" fontId="4" fillId="52" borderId="1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14" fillId="0" borderId="11" xfId="0" applyFont="1" applyBorder="1" applyAlignment="1">
      <alignment horizontal="right" vertical="center"/>
    </xf>
    <xf numFmtId="0" fontId="4" fillId="43" borderId="11" xfId="0" applyFont="1" applyFill="1" applyBorder="1" applyAlignment="1">
      <alignment horizontal="left" vertical="center" wrapText="1"/>
    </xf>
    <xf numFmtId="0" fontId="4" fillId="66" borderId="10" xfId="0" applyFont="1" applyFill="1" applyBorder="1" applyAlignment="1">
      <alignment horizontal="center" wrapText="1"/>
    </xf>
    <xf numFmtId="0" fontId="1" fillId="51" borderId="10" xfId="0" applyFont="1" applyFill="1" applyBorder="1" applyAlignment="1">
      <alignment horizontal="center"/>
    </xf>
    <xf numFmtId="1" fontId="6" fillId="52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6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45" borderId="10" xfId="0" applyFont="1" applyFill="1" applyBorder="1" applyAlignment="1">
      <alignment horizontal="left" vertical="center" wrapText="1"/>
    </xf>
    <xf numFmtId="0" fontId="4" fillId="50" borderId="10" xfId="0" applyFont="1" applyFill="1" applyBorder="1" applyAlignment="1">
      <alignment horizontal="left" vertical="center" wrapText="1"/>
    </xf>
    <xf numFmtId="0" fontId="4" fillId="67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6" fillId="48" borderId="0" xfId="0" applyFont="1" applyFill="1" applyAlignment="1">
      <alignment horizontal="right" vertical="center"/>
    </xf>
    <xf numFmtId="0" fontId="26" fillId="33" borderId="0" xfId="0" applyFont="1" applyFill="1" applyAlignment="1">
      <alignment horizontal="right" vertical="center"/>
    </xf>
    <xf numFmtId="0" fontId="26" fillId="63" borderId="0" xfId="0" applyFont="1" applyFill="1" applyAlignment="1">
      <alignment horizontal="right" vertical="center"/>
    </xf>
    <xf numFmtId="0" fontId="26" fillId="34" borderId="0" xfId="0" applyFont="1" applyFill="1" applyAlignment="1">
      <alignment horizontal="right" vertical="center"/>
    </xf>
    <xf numFmtId="0" fontId="26" fillId="59" borderId="0" xfId="0" applyFont="1" applyFill="1" applyAlignment="1">
      <alignment horizontal="right" vertical="center"/>
    </xf>
    <xf numFmtId="0" fontId="26" fillId="45" borderId="18" xfId="0" applyFont="1" applyFill="1" applyBorder="1" applyAlignment="1">
      <alignment horizontal="right" vertical="center" wrapText="1"/>
    </xf>
    <xf numFmtId="0" fontId="26" fillId="35" borderId="0" xfId="0" applyFont="1" applyFill="1" applyAlignment="1">
      <alignment horizontal="right" vertical="center"/>
    </xf>
    <xf numFmtId="0" fontId="26" fillId="45" borderId="0" xfId="0" applyFont="1" applyFill="1" applyAlignment="1">
      <alignment horizontal="right" vertical="center"/>
    </xf>
    <xf numFmtId="0" fontId="26" fillId="43" borderId="17" xfId="0" applyFont="1" applyFill="1" applyBorder="1" applyAlignment="1">
      <alignment horizontal="right" vertical="center"/>
    </xf>
    <xf numFmtId="0" fontId="26" fillId="34" borderId="10" xfId="0" applyFont="1" applyFill="1" applyBorder="1" applyAlignment="1">
      <alignment horizontal="right" vertical="center"/>
    </xf>
    <xf numFmtId="0" fontId="26" fillId="33" borderId="10" xfId="0" applyFont="1" applyFill="1" applyBorder="1" applyAlignment="1">
      <alignment horizontal="right" vertical="center" wrapText="1"/>
    </xf>
    <xf numFmtId="0" fontId="4" fillId="41" borderId="10" xfId="0" applyFont="1" applyFill="1" applyBorder="1" applyAlignment="1">
      <alignment horizontal="center" vertical="center"/>
    </xf>
    <xf numFmtId="49" fontId="1" fillId="57" borderId="11" xfId="0" applyNumberFormat="1" applyFont="1" applyFill="1" applyBorder="1" applyAlignment="1">
      <alignment horizontal="center"/>
    </xf>
    <xf numFmtId="0" fontId="0" fillId="68" borderId="11" xfId="0" applyFill="1" applyBorder="1" applyAlignment="1">
      <alignment/>
    </xf>
    <xf numFmtId="0" fontId="26" fillId="51" borderId="0" xfId="0" applyFont="1" applyFill="1" applyAlignment="1">
      <alignment horizontal="right" vertical="center"/>
    </xf>
    <xf numFmtId="0" fontId="4" fillId="62" borderId="19" xfId="0" applyFont="1" applyFill="1" applyBorder="1" applyAlignment="1">
      <alignment horizontal="center"/>
    </xf>
    <xf numFmtId="0" fontId="0" fillId="62" borderId="19" xfId="0" applyFill="1" applyBorder="1" applyAlignment="1">
      <alignment/>
    </xf>
    <xf numFmtId="0" fontId="0" fillId="62" borderId="19" xfId="0" applyFill="1" applyBorder="1" applyAlignment="1">
      <alignment horizontal="center"/>
    </xf>
    <xf numFmtId="0" fontId="25" fillId="69" borderId="19" xfId="0" applyFont="1" applyFill="1" applyBorder="1" applyAlignment="1">
      <alignment/>
    </xf>
    <xf numFmtId="0" fontId="4" fillId="63" borderId="18" xfId="0" applyFont="1" applyFill="1" applyBorder="1" applyAlignment="1">
      <alignment horizontal="center" wrapText="1"/>
    </xf>
    <xf numFmtId="0" fontId="11" fillId="0" borderId="18" xfId="0" applyFont="1" applyBorder="1" applyAlignment="1">
      <alignment/>
    </xf>
    <xf numFmtId="0" fontId="26" fillId="62" borderId="20" xfId="0" applyFont="1" applyFill="1" applyBorder="1" applyAlignment="1">
      <alignment horizontal="right" vertical="center"/>
    </xf>
    <xf numFmtId="0" fontId="4" fillId="63" borderId="18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6" fillId="52" borderId="12" xfId="0" applyFont="1" applyFill="1" applyBorder="1" applyAlignment="1">
      <alignment horizontal="center" wrapText="1"/>
    </xf>
    <xf numFmtId="0" fontId="3" fillId="70" borderId="12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4" fillId="45" borderId="11" xfId="0" applyFont="1" applyFill="1" applyBorder="1" applyAlignment="1">
      <alignment horizontal="left" vertical="center" wrapText="1"/>
    </xf>
    <xf numFmtId="0" fontId="6" fillId="44" borderId="11" xfId="0" applyFont="1" applyFill="1" applyBorder="1" applyAlignment="1">
      <alignment horizontal="center" wrapText="1"/>
    </xf>
    <xf numFmtId="0" fontId="4" fillId="45" borderId="22" xfId="0" applyFont="1" applyFill="1" applyBorder="1" applyAlignment="1">
      <alignment horizontal="left" vertical="center" wrapText="1"/>
    </xf>
    <xf numFmtId="0" fontId="4" fillId="47" borderId="11" xfId="0" applyFont="1" applyFill="1" applyBorder="1" applyAlignment="1">
      <alignment horizontal="center" wrapText="1"/>
    </xf>
    <xf numFmtId="0" fontId="16" fillId="45" borderId="22" xfId="0" applyFont="1" applyFill="1" applyBorder="1" applyAlignment="1">
      <alignment horizontal="right" vertical="center" wrapText="1"/>
    </xf>
    <xf numFmtId="0" fontId="4" fillId="44" borderId="11" xfId="0" applyFont="1" applyFill="1" applyBorder="1" applyAlignment="1">
      <alignment horizontal="center" wrapText="1"/>
    </xf>
    <xf numFmtId="0" fontId="3" fillId="62" borderId="11" xfId="0" applyFont="1" applyFill="1" applyBorder="1" applyAlignment="1">
      <alignment/>
    </xf>
    <xf numFmtId="0" fontId="6" fillId="52" borderId="11" xfId="0" applyFont="1" applyFill="1" applyBorder="1" applyAlignment="1">
      <alignment horizontal="left" vertical="center" wrapText="1"/>
    </xf>
    <xf numFmtId="0" fontId="4" fillId="52" borderId="11" xfId="0" applyFont="1" applyFill="1" applyBorder="1" applyAlignment="1">
      <alignment horizontal="left" vertical="center" wrapText="1"/>
    </xf>
    <xf numFmtId="0" fontId="6" fillId="45" borderId="12" xfId="0" applyFont="1" applyFill="1" applyBorder="1" applyAlignment="1">
      <alignment horizontal="center" wrapText="1"/>
    </xf>
    <xf numFmtId="0" fontId="3" fillId="71" borderId="1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26" fillId="52" borderId="11" xfId="0" applyFont="1" applyFill="1" applyBorder="1" applyAlignment="1">
      <alignment horizontal="right" vertical="center"/>
    </xf>
    <xf numFmtId="0" fontId="6" fillId="52" borderId="11" xfId="0" applyFont="1" applyFill="1" applyBorder="1" applyAlignment="1">
      <alignment horizontal="center" wrapText="1"/>
    </xf>
    <xf numFmtId="0" fontId="3" fillId="70" borderId="11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0" fontId="6" fillId="52" borderId="10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6" fillId="52" borderId="19" xfId="0" applyFont="1" applyFill="1" applyBorder="1" applyAlignment="1">
      <alignment horizontal="right" vertical="center" wrapText="1"/>
    </xf>
    <xf numFmtId="0" fontId="6" fillId="53" borderId="12" xfId="0" applyFont="1" applyFill="1" applyBorder="1" applyAlignment="1">
      <alignment horizontal="center"/>
    </xf>
    <xf numFmtId="0" fontId="4" fillId="52" borderId="12" xfId="0" applyFont="1" applyFill="1" applyBorder="1" applyAlignment="1">
      <alignment horizontal="center"/>
    </xf>
    <xf numFmtId="0" fontId="1" fillId="52" borderId="12" xfId="0" applyFont="1" applyFill="1" applyBorder="1" applyAlignment="1">
      <alignment/>
    </xf>
    <xf numFmtId="0" fontId="3" fillId="64" borderId="12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10" fillId="0" borderId="26" xfId="0" applyFont="1" applyBorder="1" applyAlignment="1">
      <alignment horizontal="left" vertical="center"/>
    </xf>
    <xf numFmtId="0" fontId="29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8" fillId="65" borderId="28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47" borderId="11" xfId="0" applyFont="1" applyFill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12" fillId="36" borderId="3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52" borderId="21" xfId="0" applyFont="1" applyFill="1" applyBorder="1" applyAlignment="1">
      <alignment horizontal="right" vertical="center"/>
    </xf>
    <xf numFmtId="0" fontId="5" fillId="52" borderId="13" xfId="0" applyFont="1" applyFill="1" applyBorder="1" applyAlignment="1">
      <alignment horizontal="right" vertical="center"/>
    </xf>
    <xf numFmtId="0" fontId="5" fillId="52" borderId="33" xfId="0" applyFont="1" applyFill="1" applyBorder="1" applyAlignment="1">
      <alignment horizontal="right" vertical="center"/>
    </xf>
    <xf numFmtId="0" fontId="10" fillId="36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/>
    </xf>
    <xf numFmtId="0" fontId="12" fillId="36" borderId="10" xfId="0" applyFont="1" applyFill="1" applyBorder="1" applyAlignment="1">
      <alignment horizontal="center" vertical="center"/>
    </xf>
    <xf numFmtId="0" fontId="5" fillId="45" borderId="12" xfId="0" applyFont="1" applyFill="1" applyBorder="1" applyAlignment="1">
      <alignment horizontal="right" vertical="center"/>
    </xf>
    <xf numFmtId="0" fontId="5" fillId="63" borderId="1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4" fillId="0" borderId="11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4" fillId="0" borderId="17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4" fillId="33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0" fillId="36" borderId="17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10" fillId="36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23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48" borderId="0" xfId="0" applyFont="1" applyFill="1" applyBorder="1" applyAlignment="1">
      <alignment horizontal="right" vertical="center"/>
    </xf>
    <xf numFmtId="0" fontId="6" fillId="41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40" xfId="0" applyBorder="1" applyAlignment="1">
      <alignment/>
    </xf>
    <xf numFmtId="0" fontId="4" fillId="43" borderId="14" xfId="0" applyFont="1" applyFill="1" applyBorder="1" applyAlignment="1">
      <alignment horizontal="center" wrapText="1"/>
    </xf>
    <xf numFmtId="0" fontId="4" fillId="43" borderId="16" xfId="0" applyFont="1" applyFill="1" applyBorder="1" applyAlignment="1">
      <alignment horizontal="center" wrapText="1"/>
    </xf>
    <xf numFmtId="0" fontId="6" fillId="48" borderId="10" xfId="0" applyFont="1" applyFill="1" applyBorder="1" applyAlignment="1">
      <alignment horizontal="right" vertical="center"/>
    </xf>
    <xf numFmtId="0" fontId="6" fillId="41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43" borderId="0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33" xfId="0" applyFill="1" applyBorder="1" applyAlignment="1">
      <alignment/>
    </xf>
    <xf numFmtId="0" fontId="5" fillId="45" borderId="10" xfId="0" applyFont="1" applyFill="1" applyBorder="1" applyAlignment="1">
      <alignment horizontal="right" vertical="center"/>
    </xf>
    <xf numFmtId="0" fontId="4" fillId="52" borderId="41" xfId="0" applyFont="1" applyFill="1" applyBorder="1" applyAlignment="1">
      <alignment horizontal="center" wrapText="1"/>
    </xf>
    <xf numFmtId="0" fontId="4" fillId="52" borderId="4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right" vertical="center"/>
    </xf>
    <xf numFmtId="0" fontId="5" fillId="59" borderId="10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133350</xdr:rowOff>
    </xdr:from>
    <xdr:to>
      <xdr:col>2</xdr:col>
      <xdr:colOff>1371600</xdr:colOff>
      <xdr:row>5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3350"/>
          <a:ext cx="1428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6"/>
  <sheetViews>
    <sheetView tabSelected="1" zoomScalePageLayoutView="0" workbookViewId="0" topLeftCell="A200">
      <selection activeCell="V143" sqref="V143"/>
    </sheetView>
  </sheetViews>
  <sheetFormatPr defaultColWidth="9.00390625" defaultRowHeight="12.75"/>
  <cols>
    <col min="1" max="1" width="0.74609375" style="7" customWidth="1"/>
    <col min="2" max="2" width="3.125" style="8" customWidth="1"/>
    <col min="3" max="3" width="49.125" style="187" customWidth="1"/>
    <col min="4" max="4" width="8.00390625" style="10" customWidth="1"/>
    <col min="5" max="5" width="8.375" style="7" customWidth="1"/>
    <col min="6" max="6" width="6.125" style="7" customWidth="1"/>
    <col min="7" max="7" width="7.25390625" style="7" customWidth="1"/>
    <col min="8" max="8" width="7.00390625" style="7" customWidth="1"/>
    <col min="9" max="9" width="8.875" style="11" customWidth="1"/>
    <col min="10" max="10" width="10.75390625" style="7" customWidth="1"/>
    <col min="11" max="18" width="9.125" style="7" hidden="1" customWidth="1"/>
    <col min="19" max="16384" width="9.125" style="7" customWidth="1"/>
  </cols>
  <sheetData>
    <row r="1" spans="3:9" ht="23.25" customHeight="1">
      <c r="C1" s="303" t="s">
        <v>128</v>
      </c>
      <c r="D1" s="304"/>
      <c r="E1" s="304"/>
      <c r="F1" s="304"/>
      <c r="G1" s="304"/>
      <c r="H1" s="304"/>
      <c r="I1" s="304"/>
    </row>
    <row r="2" ht="0.75" customHeight="1" hidden="1">
      <c r="C2" s="177"/>
    </row>
    <row r="3" spans="2:20" ht="20.25" customHeight="1">
      <c r="B3" s="70"/>
      <c r="C3" s="169" t="s">
        <v>243</v>
      </c>
      <c r="D3" s="201"/>
      <c r="E3" s="200"/>
      <c r="F3" s="310" t="s">
        <v>142</v>
      </c>
      <c r="G3" s="311"/>
      <c r="H3" s="311"/>
      <c r="I3" s="311"/>
      <c r="K3" s="9"/>
      <c r="L3" s="41"/>
      <c r="M3" s="320"/>
      <c r="N3" s="320"/>
      <c r="O3" s="321"/>
      <c r="P3" s="322"/>
      <c r="Q3" s="322"/>
      <c r="R3" s="322"/>
      <c r="S3" s="322"/>
      <c r="T3" s="322"/>
    </row>
    <row r="4" spans="1:20" ht="32.25" customHeight="1">
      <c r="A4" s="12"/>
      <c r="B4" s="292" t="s">
        <v>126</v>
      </c>
      <c r="C4" s="293"/>
      <c r="D4" s="300"/>
      <c r="E4" s="300"/>
      <c r="F4" s="300"/>
      <c r="G4" s="300"/>
      <c r="H4" s="300"/>
      <c r="I4" s="300"/>
      <c r="L4" s="41"/>
      <c r="M4" s="320"/>
      <c r="N4" s="320"/>
      <c r="O4" s="321"/>
      <c r="P4" s="322"/>
      <c r="Q4" s="322"/>
      <c r="R4" s="322"/>
      <c r="S4" s="322"/>
      <c r="T4" s="322"/>
    </row>
    <row r="5" spans="1:20" ht="20.25" customHeight="1">
      <c r="A5" s="12"/>
      <c r="B5" s="277" t="s">
        <v>123</v>
      </c>
      <c r="C5" s="277"/>
      <c r="D5" s="301"/>
      <c r="E5" s="302"/>
      <c r="F5" s="302"/>
      <c r="G5" s="302"/>
      <c r="H5" s="302"/>
      <c r="I5" s="302"/>
      <c r="L5" s="41"/>
      <c r="M5" s="320"/>
      <c r="N5" s="320"/>
      <c r="O5" s="321"/>
      <c r="P5" s="322"/>
      <c r="Q5" s="322"/>
      <c r="R5" s="322"/>
      <c r="S5" s="322"/>
      <c r="T5" s="322"/>
    </row>
    <row r="6" spans="1:20" ht="20.25" customHeight="1">
      <c r="A6" s="12"/>
      <c r="B6" s="277" t="s">
        <v>244</v>
      </c>
      <c r="C6" s="277"/>
      <c r="D6" s="301"/>
      <c r="E6" s="302"/>
      <c r="F6" s="302"/>
      <c r="G6" s="302"/>
      <c r="H6" s="302"/>
      <c r="I6" s="302"/>
      <c r="L6" s="41"/>
      <c r="M6" s="320"/>
      <c r="N6" s="320"/>
      <c r="O6" s="321"/>
      <c r="P6" s="322"/>
      <c r="Q6" s="322"/>
      <c r="R6" s="322"/>
      <c r="S6" s="322"/>
      <c r="T6" s="322"/>
    </row>
    <row r="7" spans="1:20" ht="20.25" customHeight="1">
      <c r="A7" s="12"/>
      <c r="B7" s="277" t="s">
        <v>127</v>
      </c>
      <c r="C7" s="277"/>
      <c r="D7" s="301"/>
      <c r="E7" s="302"/>
      <c r="F7" s="302"/>
      <c r="G7" s="302"/>
      <c r="H7" s="302"/>
      <c r="I7" s="302"/>
      <c r="L7" s="41"/>
      <c r="M7" s="320"/>
      <c r="N7" s="320"/>
      <c r="O7" s="321"/>
      <c r="P7" s="322"/>
      <c r="Q7" s="322"/>
      <c r="R7" s="322"/>
      <c r="S7" s="322"/>
      <c r="T7" s="322"/>
    </row>
    <row r="8" spans="1:20" ht="20.25" customHeight="1">
      <c r="A8" s="12"/>
      <c r="B8" s="277" t="s">
        <v>124</v>
      </c>
      <c r="C8" s="277"/>
      <c r="D8" s="301"/>
      <c r="E8" s="302"/>
      <c r="F8" s="302"/>
      <c r="G8" s="302"/>
      <c r="H8" s="302"/>
      <c r="I8" s="302"/>
      <c r="L8" s="41"/>
      <c r="M8" s="329"/>
      <c r="N8" s="330"/>
      <c r="O8" s="331"/>
      <c r="P8" s="331"/>
      <c r="Q8" s="331"/>
      <c r="R8" s="331"/>
      <c r="S8" s="331"/>
      <c r="T8" s="331"/>
    </row>
    <row r="9" spans="1:20" ht="20.25" customHeight="1">
      <c r="A9" s="12"/>
      <c r="B9" s="277" t="s">
        <v>125</v>
      </c>
      <c r="C9" s="277"/>
      <c r="D9" s="301"/>
      <c r="E9" s="302"/>
      <c r="F9" s="302"/>
      <c r="G9" s="302"/>
      <c r="H9" s="302"/>
      <c r="I9" s="302"/>
      <c r="L9" s="41"/>
      <c r="M9" s="41"/>
      <c r="N9" s="41"/>
      <c r="O9" s="41"/>
      <c r="P9" s="41"/>
      <c r="Q9" s="41"/>
      <c r="R9" s="41"/>
      <c r="S9" s="41"/>
      <c r="T9" s="41"/>
    </row>
    <row r="10" spans="1:9" ht="29.25" customHeight="1">
      <c r="A10" s="12"/>
      <c r="B10" s="278" t="s">
        <v>245</v>
      </c>
      <c r="C10" s="278"/>
      <c r="D10" s="323"/>
      <c r="E10" s="323"/>
      <c r="F10" s="323"/>
      <c r="G10" s="323"/>
      <c r="H10" s="323"/>
      <c r="I10" s="323"/>
    </row>
    <row r="11" spans="1:9" ht="0" customHeight="1" hidden="1">
      <c r="A11" s="12"/>
      <c r="B11" s="258"/>
      <c r="C11" s="258"/>
      <c r="D11" s="258"/>
      <c r="E11" s="258"/>
      <c r="F11" s="258"/>
      <c r="G11" s="259"/>
      <c r="H11" s="259"/>
      <c r="I11" s="258"/>
    </row>
    <row r="12" spans="1:9" ht="16.5" customHeight="1">
      <c r="A12" s="12"/>
      <c r="B12" s="263" t="s">
        <v>0</v>
      </c>
      <c r="C12" s="263" t="s">
        <v>1</v>
      </c>
      <c r="D12" s="324" t="s">
        <v>2</v>
      </c>
      <c r="E12" s="263" t="s">
        <v>120</v>
      </c>
      <c r="F12" s="268" t="s">
        <v>3</v>
      </c>
      <c r="G12" s="286" t="s">
        <v>122</v>
      </c>
      <c r="H12" s="287"/>
      <c r="I12" s="263" t="s">
        <v>121</v>
      </c>
    </row>
    <row r="13" spans="1:9" ht="0" customHeight="1" hidden="1">
      <c r="A13" s="12"/>
      <c r="B13" s="266"/>
      <c r="C13" s="264"/>
      <c r="D13" s="325"/>
      <c r="E13" s="266"/>
      <c r="F13" s="269"/>
      <c r="G13" s="288"/>
      <c r="H13" s="289"/>
      <c r="I13" s="264"/>
    </row>
    <row r="14" spans="1:9" ht="12" customHeight="1">
      <c r="A14" s="12"/>
      <c r="B14" s="267"/>
      <c r="C14" s="265"/>
      <c r="D14" s="326"/>
      <c r="E14" s="267"/>
      <c r="F14" s="270"/>
      <c r="G14" s="290"/>
      <c r="H14" s="291"/>
      <c r="I14" s="265"/>
    </row>
    <row r="15" spans="1:9" ht="15.75" customHeight="1">
      <c r="A15" s="12"/>
      <c r="B15" s="15"/>
      <c r="C15" s="85" t="s">
        <v>246</v>
      </c>
      <c r="D15" s="316"/>
      <c r="E15" s="298"/>
      <c r="F15" s="299"/>
      <c r="G15" s="260" t="s">
        <v>9</v>
      </c>
      <c r="H15" s="261"/>
      <c r="I15" s="18"/>
    </row>
    <row r="16" spans="1:9" ht="13.5" customHeight="1">
      <c r="A16" s="12"/>
      <c r="B16" s="20">
        <v>1</v>
      </c>
      <c r="C16" s="178" t="s">
        <v>144</v>
      </c>
      <c r="D16" s="21"/>
      <c r="E16" s="20"/>
      <c r="F16" s="20">
        <v>161</v>
      </c>
      <c r="G16" s="20"/>
      <c r="H16" s="22"/>
      <c r="I16" s="18">
        <f aca="true" t="shared" si="0" ref="I16:I22">D16*F16</f>
        <v>0</v>
      </c>
    </row>
    <row r="17" spans="1:9" ht="13.5" customHeight="1">
      <c r="A17" s="12"/>
      <c r="B17" s="20">
        <v>2</v>
      </c>
      <c r="C17" s="178" t="s">
        <v>145</v>
      </c>
      <c r="D17" s="21"/>
      <c r="E17" s="20"/>
      <c r="F17" s="20">
        <v>161</v>
      </c>
      <c r="G17" s="20"/>
      <c r="H17" s="22"/>
      <c r="I17" s="18">
        <f t="shared" si="0"/>
        <v>0</v>
      </c>
    </row>
    <row r="18" spans="1:9" ht="13.5" customHeight="1">
      <c r="A18" s="12"/>
      <c r="B18" s="20">
        <v>3</v>
      </c>
      <c r="C18" s="178" t="s">
        <v>146</v>
      </c>
      <c r="D18" s="21"/>
      <c r="E18" s="20"/>
      <c r="F18" s="20">
        <v>161</v>
      </c>
      <c r="G18" s="20"/>
      <c r="H18" s="22"/>
      <c r="I18" s="18">
        <f t="shared" si="0"/>
        <v>0</v>
      </c>
    </row>
    <row r="19" spans="1:9" ht="13.5" customHeight="1">
      <c r="A19" s="12"/>
      <c r="B19" s="20">
        <v>4</v>
      </c>
      <c r="C19" s="178" t="s">
        <v>147</v>
      </c>
      <c r="D19" s="21"/>
      <c r="E19" s="20"/>
      <c r="F19" s="20">
        <v>161</v>
      </c>
      <c r="G19" s="20"/>
      <c r="H19" s="22"/>
      <c r="I19" s="18">
        <f t="shared" si="0"/>
        <v>0</v>
      </c>
    </row>
    <row r="20" spans="1:9" ht="13.5" customHeight="1">
      <c r="A20" s="12"/>
      <c r="B20" s="20">
        <v>5</v>
      </c>
      <c r="C20" s="178" t="s">
        <v>143</v>
      </c>
      <c r="D20" s="21"/>
      <c r="E20" s="20"/>
      <c r="F20" s="20">
        <v>161</v>
      </c>
      <c r="G20" s="20"/>
      <c r="H20" s="22"/>
      <c r="I20" s="18">
        <f t="shared" si="0"/>
        <v>0</v>
      </c>
    </row>
    <row r="21" spans="1:9" ht="13.5" customHeight="1">
      <c r="A21" s="12"/>
      <c r="B21" s="20">
        <v>6</v>
      </c>
      <c r="C21" s="178" t="s">
        <v>148</v>
      </c>
      <c r="D21" s="21"/>
      <c r="E21" s="20"/>
      <c r="F21" s="20">
        <v>161</v>
      </c>
      <c r="G21" s="20"/>
      <c r="H21" s="22"/>
      <c r="I21" s="18">
        <f t="shared" si="0"/>
        <v>0</v>
      </c>
    </row>
    <row r="22" spans="1:9" ht="13.5" customHeight="1">
      <c r="A22" s="12"/>
      <c r="B22" s="20">
        <v>7</v>
      </c>
      <c r="C22" s="1" t="s">
        <v>160</v>
      </c>
      <c r="D22" s="21"/>
      <c r="E22" s="20"/>
      <c r="F22" s="20">
        <v>167</v>
      </c>
      <c r="G22" s="20"/>
      <c r="H22" s="22" t="s">
        <v>116</v>
      </c>
      <c r="I22" s="18">
        <f t="shared" si="0"/>
        <v>0</v>
      </c>
    </row>
    <row r="23" spans="1:9" ht="21.75" customHeight="1">
      <c r="A23" s="12"/>
      <c r="B23" s="20"/>
      <c r="C23" s="198" t="s">
        <v>224</v>
      </c>
      <c r="D23" s="23">
        <v>0</v>
      </c>
      <c r="E23" s="90"/>
      <c r="F23" s="91"/>
      <c r="G23" s="91"/>
      <c r="H23" s="92"/>
      <c r="I23" s="93">
        <f>I16+I17+I18+I19+I20+I21+I22</f>
        <v>0</v>
      </c>
    </row>
    <row r="24" spans="1:9" ht="14.25" customHeight="1">
      <c r="A24" s="12"/>
      <c r="B24" s="20"/>
      <c r="C24" s="85" t="s">
        <v>247</v>
      </c>
      <c r="D24" s="283"/>
      <c r="E24" s="298"/>
      <c r="F24" s="298"/>
      <c r="G24" s="298"/>
      <c r="H24" s="298"/>
      <c r="I24" s="299"/>
    </row>
    <row r="25" spans="1:9" ht="17.25" customHeight="1">
      <c r="A25" s="12"/>
      <c r="B25" s="20">
        <v>1</v>
      </c>
      <c r="C25" s="179" t="s">
        <v>149</v>
      </c>
      <c r="D25" s="26"/>
      <c r="E25" s="19"/>
      <c r="F25" s="20">
        <v>265</v>
      </c>
      <c r="G25" s="20"/>
      <c r="H25" s="20" t="s">
        <v>116</v>
      </c>
      <c r="I25" s="18">
        <f aca="true" t="shared" si="1" ref="I25:I30">D25*F25</f>
        <v>0</v>
      </c>
    </row>
    <row r="26" spans="1:9" ht="17.25" customHeight="1">
      <c r="A26" s="12"/>
      <c r="B26" s="20">
        <v>2</v>
      </c>
      <c r="C26" s="179" t="s">
        <v>150</v>
      </c>
      <c r="D26" s="26"/>
      <c r="E26" s="19"/>
      <c r="F26" s="20">
        <v>236</v>
      </c>
      <c r="G26" s="20"/>
      <c r="H26" s="20" t="s">
        <v>116</v>
      </c>
      <c r="I26" s="18">
        <f t="shared" si="1"/>
        <v>0</v>
      </c>
    </row>
    <row r="27" spans="1:9" ht="17.25" customHeight="1">
      <c r="A27" s="12"/>
      <c r="B27" s="20">
        <v>3</v>
      </c>
      <c r="C27" s="179" t="s">
        <v>151</v>
      </c>
      <c r="D27" s="26"/>
      <c r="E27" s="20"/>
      <c r="F27" s="20">
        <v>265</v>
      </c>
      <c r="G27" s="20"/>
      <c r="H27" s="20" t="s">
        <v>116</v>
      </c>
      <c r="I27" s="18">
        <f t="shared" si="1"/>
        <v>0</v>
      </c>
    </row>
    <row r="28" spans="1:9" ht="17.25" customHeight="1">
      <c r="A28" s="12"/>
      <c r="B28" s="20">
        <v>4</v>
      </c>
      <c r="C28" s="179" t="s">
        <v>154</v>
      </c>
      <c r="D28" s="26"/>
      <c r="E28" s="20"/>
      <c r="F28" s="20">
        <v>236</v>
      </c>
      <c r="G28" s="20"/>
      <c r="H28" s="20" t="s">
        <v>116</v>
      </c>
      <c r="I28" s="18">
        <f t="shared" si="1"/>
        <v>0</v>
      </c>
    </row>
    <row r="29" spans="1:9" ht="17.25" customHeight="1">
      <c r="A29" s="12"/>
      <c r="B29" s="20">
        <v>5</v>
      </c>
      <c r="C29" s="179" t="s">
        <v>152</v>
      </c>
      <c r="D29" s="26"/>
      <c r="E29" s="20"/>
      <c r="F29" s="20">
        <v>265</v>
      </c>
      <c r="G29" s="20"/>
      <c r="H29" s="20" t="s">
        <v>116</v>
      </c>
      <c r="I29" s="18">
        <f t="shared" si="1"/>
        <v>0</v>
      </c>
    </row>
    <row r="30" spans="1:9" ht="17.25" customHeight="1">
      <c r="A30" s="12"/>
      <c r="B30" s="20">
        <v>6</v>
      </c>
      <c r="C30" s="179" t="s">
        <v>153</v>
      </c>
      <c r="D30" s="26"/>
      <c r="E30" s="19"/>
      <c r="F30" s="20">
        <v>265</v>
      </c>
      <c r="G30" s="20"/>
      <c r="H30" s="20" t="s">
        <v>116</v>
      </c>
      <c r="I30" s="18">
        <f t="shared" si="1"/>
        <v>0</v>
      </c>
    </row>
    <row r="31" spans="1:9" ht="17.25" customHeight="1">
      <c r="A31" s="12"/>
      <c r="B31" s="20"/>
      <c r="C31" s="197" t="s">
        <v>224</v>
      </c>
      <c r="D31" s="27">
        <v>0</v>
      </c>
      <c r="E31" s="52"/>
      <c r="F31" s="52"/>
      <c r="G31" s="52"/>
      <c r="H31" s="52"/>
      <c r="I31" s="28">
        <f>I25+I26+I27+I28+I29+I30</f>
        <v>0</v>
      </c>
    </row>
    <row r="32" spans="1:9" ht="22.5" customHeight="1">
      <c r="A32" s="12"/>
      <c r="B32" s="20"/>
      <c r="C32" s="85" t="s">
        <v>242</v>
      </c>
      <c r="D32" s="283"/>
      <c r="E32" s="298"/>
      <c r="F32" s="298"/>
      <c r="G32" s="298"/>
      <c r="H32" s="298"/>
      <c r="I32" s="299"/>
    </row>
    <row r="33" spans="1:9" ht="24" customHeight="1">
      <c r="A33" s="12"/>
      <c r="B33" s="20">
        <v>1</v>
      </c>
      <c r="C33" s="45" t="s">
        <v>271</v>
      </c>
      <c r="D33" s="44"/>
      <c r="E33" s="20"/>
      <c r="F33" s="110">
        <v>110</v>
      </c>
      <c r="G33" s="110"/>
      <c r="H33" s="110" t="s">
        <v>116</v>
      </c>
      <c r="I33" s="112">
        <f aca="true" t="shared" si="2" ref="I33:I38">D33*F33</f>
        <v>0</v>
      </c>
    </row>
    <row r="34" spans="1:9" ht="24.75" customHeight="1">
      <c r="A34" s="12"/>
      <c r="B34" s="20">
        <v>2</v>
      </c>
      <c r="C34" s="45" t="s">
        <v>272</v>
      </c>
      <c r="D34" s="44"/>
      <c r="E34" s="20"/>
      <c r="F34" s="110">
        <v>110</v>
      </c>
      <c r="G34" s="110"/>
      <c r="H34" s="110" t="s">
        <v>116</v>
      </c>
      <c r="I34" s="112">
        <f t="shared" si="2"/>
        <v>0</v>
      </c>
    </row>
    <row r="35" spans="1:9" ht="24.75" customHeight="1">
      <c r="A35" s="12"/>
      <c r="B35" s="20">
        <v>3</v>
      </c>
      <c r="C35" s="45" t="s">
        <v>273</v>
      </c>
      <c r="D35" s="94"/>
      <c r="E35" s="48"/>
      <c r="F35" s="110">
        <v>110</v>
      </c>
      <c r="G35" s="111"/>
      <c r="H35" s="110" t="s">
        <v>116</v>
      </c>
      <c r="I35" s="113">
        <f t="shared" si="2"/>
        <v>0</v>
      </c>
    </row>
    <row r="36" spans="1:9" ht="24.75" customHeight="1">
      <c r="A36" s="12"/>
      <c r="B36" s="20">
        <v>4</v>
      </c>
      <c r="C36" s="45" t="s">
        <v>274</v>
      </c>
      <c r="D36" s="94"/>
      <c r="E36" s="48"/>
      <c r="F36" s="110">
        <v>160</v>
      </c>
      <c r="G36" s="111"/>
      <c r="H36" s="110" t="s">
        <v>116</v>
      </c>
      <c r="I36" s="113">
        <f t="shared" si="2"/>
        <v>0</v>
      </c>
    </row>
    <row r="37" spans="1:9" ht="24.75" customHeight="1">
      <c r="A37" s="12"/>
      <c r="B37" s="20">
        <v>5</v>
      </c>
      <c r="C37" s="45" t="s">
        <v>275</v>
      </c>
      <c r="D37" s="94"/>
      <c r="E37" s="48"/>
      <c r="F37" s="110">
        <v>160</v>
      </c>
      <c r="G37" s="111"/>
      <c r="H37" s="110" t="s">
        <v>116</v>
      </c>
      <c r="I37" s="113">
        <f t="shared" si="2"/>
        <v>0</v>
      </c>
    </row>
    <row r="38" spans="1:9" ht="27.75" customHeight="1">
      <c r="A38" s="12"/>
      <c r="B38" s="20">
        <v>6</v>
      </c>
      <c r="C38" s="45" t="s">
        <v>276</v>
      </c>
      <c r="D38" s="94"/>
      <c r="E38" s="48"/>
      <c r="F38" s="110">
        <v>160</v>
      </c>
      <c r="G38" s="111"/>
      <c r="H38" s="110" t="s">
        <v>116</v>
      </c>
      <c r="I38" s="113">
        <f t="shared" si="2"/>
        <v>0</v>
      </c>
    </row>
    <row r="39" spans="1:9" ht="16.5" customHeight="1">
      <c r="A39" s="12"/>
      <c r="B39" s="20"/>
      <c r="C39" s="196" t="s">
        <v>225</v>
      </c>
      <c r="D39" s="95">
        <f>D38+D37+D36+D35+D34+D33</f>
        <v>0</v>
      </c>
      <c r="E39" s="50"/>
      <c r="F39" s="50"/>
      <c r="G39" s="50"/>
      <c r="H39" s="51"/>
      <c r="I39" s="96">
        <f>I33+I34+I35+I36+I37+I38</f>
        <v>0</v>
      </c>
    </row>
    <row r="40" spans="1:9" ht="15.75" customHeight="1">
      <c r="A40" s="12"/>
      <c r="B40" s="20"/>
      <c r="C40" s="116" t="s">
        <v>190</v>
      </c>
      <c r="D40" s="317"/>
      <c r="E40" s="318"/>
      <c r="F40" s="318"/>
      <c r="G40" s="318"/>
      <c r="H40" s="318"/>
      <c r="I40" s="319"/>
    </row>
    <row r="41" spans="1:9" ht="19.5" customHeight="1">
      <c r="A41" s="12"/>
      <c r="B41" s="20">
        <v>1</v>
      </c>
      <c r="C41" s="115" t="s">
        <v>193</v>
      </c>
      <c r="D41" s="108"/>
      <c r="E41" s="107"/>
      <c r="F41" s="109">
        <v>121</v>
      </c>
      <c r="G41" s="107"/>
      <c r="H41" s="126" t="s">
        <v>116</v>
      </c>
      <c r="I41" s="114">
        <f aca="true" t="shared" si="3" ref="I41:I47">D41*F41</f>
        <v>0</v>
      </c>
    </row>
    <row r="42" spans="1:9" ht="19.5" customHeight="1">
      <c r="A42" s="12"/>
      <c r="B42" s="20">
        <v>2</v>
      </c>
      <c r="C42" s="115" t="s">
        <v>194</v>
      </c>
      <c r="D42" s="108"/>
      <c r="E42" s="107"/>
      <c r="F42" s="109">
        <v>127</v>
      </c>
      <c r="G42" s="107"/>
      <c r="H42" s="109" t="s">
        <v>116</v>
      </c>
      <c r="I42" s="114">
        <f t="shared" si="3"/>
        <v>0</v>
      </c>
    </row>
    <row r="43" spans="1:9" ht="19.5" customHeight="1">
      <c r="A43" s="12"/>
      <c r="B43" s="20">
        <v>3</v>
      </c>
      <c r="C43" s="115" t="s">
        <v>195</v>
      </c>
      <c r="D43" s="108"/>
      <c r="E43" s="107"/>
      <c r="F43" s="109">
        <v>121</v>
      </c>
      <c r="G43" s="107"/>
      <c r="H43" s="109" t="s">
        <v>116</v>
      </c>
      <c r="I43" s="114">
        <f t="shared" si="3"/>
        <v>0</v>
      </c>
    </row>
    <row r="44" spans="1:9" ht="19.5" customHeight="1">
      <c r="A44" s="12"/>
      <c r="B44" s="20">
        <v>4</v>
      </c>
      <c r="C44" s="115" t="s">
        <v>191</v>
      </c>
      <c r="D44" s="108"/>
      <c r="E44" s="107"/>
      <c r="F44" s="109">
        <v>236</v>
      </c>
      <c r="G44" s="107"/>
      <c r="H44" s="109"/>
      <c r="I44" s="114">
        <f t="shared" si="3"/>
        <v>0</v>
      </c>
    </row>
    <row r="45" spans="1:9" ht="19.5" customHeight="1">
      <c r="A45" s="12"/>
      <c r="B45" s="20">
        <v>5</v>
      </c>
      <c r="C45" s="115" t="s">
        <v>192</v>
      </c>
      <c r="D45" s="108"/>
      <c r="E45" s="107"/>
      <c r="F45" s="109">
        <v>909</v>
      </c>
      <c r="G45" s="107"/>
      <c r="H45" s="109" t="s">
        <v>116</v>
      </c>
      <c r="I45" s="114">
        <f t="shared" si="3"/>
        <v>0</v>
      </c>
    </row>
    <row r="46" spans="1:9" ht="19.5" customHeight="1">
      <c r="A46" s="12"/>
      <c r="B46" s="20">
        <v>6</v>
      </c>
      <c r="C46" s="115" t="s">
        <v>196</v>
      </c>
      <c r="D46" s="108"/>
      <c r="E46" s="107"/>
      <c r="F46" s="109">
        <v>127</v>
      </c>
      <c r="G46" s="107"/>
      <c r="H46" s="109" t="s">
        <v>116</v>
      </c>
      <c r="I46" s="114">
        <f t="shared" si="3"/>
        <v>0</v>
      </c>
    </row>
    <row r="47" spans="1:9" ht="19.5" customHeight="1">
      <c r="A47" s="12"/>
      <c r="B47" s="20">
        <v>7</v>
      </c>
      <c r="C47" s="115" t="s">
        <v>197</v>
      </c>
      <c r="D47" s="108"/>
      <c r="E47" s="107"/>
      <c r="F47" s="109">
        <v>121</v>
      </c>
      <c r="G47" s="107"/>
      <c r="H47" s="109" t="s">
        <v>116</v>
      </c>
      <c r="I47" s="114">
        <f t="shared" si="3"/>
        <v>0</v>
      </c>
    </row>
    <row r="48" spans="1:9" ht="16.5" customHeight="1">
      <c r="A48" s="12"/>
      <c r="B48" s="20"/>
      <c r="C48" s="209" t="s">
        <v>226</v>
      </c>
      <c r="D48" s="203">
        <v>0</v>
      </c>
      <c r="E48" s="204"/>
      <c r="F48" s="205"/>
      <c r="G48" s="204"/>
      <c r="H48" s="204"/>
      <c r="I48" s="206">
        <f>I47+I46+I45+I44+I43+I42+I41</f>
        <v>0</v>
      </c>
    </row>
    <row r="49" spans="1:9" ht="18.75" customHeight="1">
      <c r="A49" s="12"/>
      <c r="B49" s="168"/>
      <c r="C49" s="211" t="s">
        <v>189</v>
      </c>
      <c r="D49" s="271"/>
      <c r="E49" s="272"/>
      <c r="F49" s="272"/>
      <c r="G49" s="272"/>
      <c r="H49" s="272"/>
      <c r="I49" s="272"/>
    </row>
    <row r="50" spans="1:9" ht="15.75" customHeight="1">
      <c r="A50" s="12"/>
      <c r="B50" s="20"/>
      <c r="C50" s="210" t="s">
        <v>25</v>
      </c>
      <c r="D50" s="207"/>
      <c r="E50" s="120"/>
      <c r="F50" s="120">
        <v>115</v>
      </c>
      <c r="G50" s="120"/>
      <c r="H50" s="120" t="s">
        <v>116</v>
      </c>
      <c r="I50" s="208">
        <f aca="true" t="shared" si="4" ref="I50:I66">D50*F50</f>
        <v>0</v>
      </c>
    </row>
    <row r="51" spans="1:9" ht="15.75" customHeight="1">
      <c r="A51" s="12"/>
      <c r="B51" s="20">
        <v>1</v>
      </c>
      <c r="C51" s="180" t="s">
        <v>26</v>
      </c>
      <c r="D51" s="117"/>
      <c r="E51" s="20"/>
      <c r="F51" s="20">
        <v>104</v>
      </c>
      <c r="G51" s="20"/>
      <c r="H51" s="20" t="s">
        <v>116</v>
      </c>
      <c r="I51" s="18">
        <f t="shared" si="4"/>
        <v>0</v>
      </c>
    </row>
    <row r="52" spans="1:9" ht="15.75" customHeight="1">
      <c r="A52" s="12"/>
      <c r="B52" s="20">
        <v>2</v>
      </c>
      <c r="C52" s="180" t="s">
        <v>27</v>
      </c>
      <c r="D52" s="117"/>
      <c r="E52" s="20"/>
      <c r="F52" s="20">
        <v>104</v>
      </c>
      <c r="G52" s="20"/>
      <c r="H52" s="20" t="s">
        <v>116</v>
      </c>
      <c r="I52" s="18">
        <f t="shared" si="4"/>
        <v>0</v>
      </c>
    </row>
    <row r="53" spans="1:9" ht="15.75" customHeight="1">
      <c r="A53" s="12"/>
      <c r="B53" s="20">
        <v>3</v>
      </c>
      <c r="C53" s="180" t="s">
        <v>28</v>
      </c>
      <c r="D53" s="117"/>
      <c r="E53" s="20"/>
      <c r="F53" s="20">
        <v>104</v>
      </c>
      <c r="G53" s="20"/>
      <c r="H53" s="20" t="s">
        <v>116</v>
      </c>
      <c r="I53" s="18">
        <f t="shared" si="4"/>
        <v>0</v>
      </c>
    </row>
    <row r="54" spans="1:9" ht="15.75" customHeight="1">
      <c r="A54" s="12"/>
      <c r="B54" s="20">
        <v>4</v>
      </c>
      <c r="C54" s="180" t="s">
        <v>29</v>
      </c>
      <c r="D54" s="117"/>
      <c r="E54" s="20"/>
      <c r="F54" s="20">
        <v>104</v>
      </c>
      <c r="G54" s="20"/>
      <c r="H54" s="20" t="s">
        <v>116</v>
      </c>
      <c r="I54" s="18">
        <f t="shared" si="4"/>
        <v>0</v>
      </c>
    </row>
    <row r="55" spans="1:9" ht="15.75" customHeight="1">
      <c r="A55" s="12"/>
      <c r="B55" s="20">
        <v>5</v>
      </c>
      <c r="C55" s="180" t="s">
        <v>30</v>
      </c>
      <c r="D55" s="117"/>
      <c r="E55" s="20"/>
      <c r="F55" s="20">
        <v>104</v>
      </c>
      <c r="G55" s="20"/>
      <c r="H55" s="20" t="s">
        <v>116</v>
      </c>
      <c r="I55" s="18">
        <f t="shared" si="4"/>
        <v>0</v>
      </c>
    </row>
    <row r="56" spans="1:9" ht="15.75" customHeight="1">
      <c r="A56" s="12"/>
      <c r="B56" s="20">
        <v>6</v>
      </c>
      <c r="C56" s="180" t="s">
        <v>31</v>
      </c>
      <c r="D56" s="117"/>
      <c r="E56" s="20"/>
      <c r="F56" s="20">
        <v>104</v>
      </c>
      <c r="G56" s="20"/>
      <c r="H56" s="20" t="s">
        <v>116</v>
      </c>
      <c r="I56" s="18">
        <f t="shared" si="4"/>
        <v>0</v>
      </c>
    </row>
    <row r="57" spans="1:9" ht="15.75" customHeight="1">
      <c r="A57" s="12"/>
      <c r="B57" s="20">
        <v>7</v>
      </c>
      <c r="C57" s="180" t="s">
        <v>32</v>
      </c>
      <c r="D57" s="117"/>
      <c r="E57" s="20"/>
      <c r="F57" s="20">
        <v>104</v>
      </c>
      <c r="G57" s="20"/>
      <c r="H57" s="20" t="s">
        <v>116</v>
      </c>
      <c r="I57" s="18">
        <f t="shared" si="4"/>
        <v>0</v>
      </c>
    </row>
    <row r="58" spans="1:9" ht="15.75" customHeight="1">
      <c r="A58" s="12"/>
      <c r="B58" s="20">
        <v>8</v>
      </c>
      <c r="C58" s="180" t="s">
        <v>33</v>
      </c>
      <c r="D58" s="117"/>
      <c r="E58" s="20"/>
      <c r="F58" s="20">
        <v>104</v>
      </c>
      <c r="G58" s="20"/>
      <c r="H58" s="20" t="s">
        <v>116</v>
      </c>
      <c r="I58" s="18">
        <f t="shared" si="4"/>
        <v>0</v>
      </c>
    </row>
    <row r="59" spans="1:9" ht="15.75" customHeight="1">
      <c r="A59" s="12"/>
      <c r="B59" s="20">
        <v>9</v>
      </c>
      <c r="C59" s="180" t="s">
        <v>34</v>
      </c>
      <c r="D59" s="117"/>
      <c r="E59" s="20"/>
      <c r="F59" s="20">
        <v>104</v>
      </c>
      <c r="G59" s="20"/>
      <c r="H59" s="20" t="s">
        <v>116</v>
      </c>
      <c r="I59" s="18">
        <f t="shared" si="4"/>
        <v>0</v>
      </c>
    </row>
    <row r="60" spans="1:9" ht="15.75" customHeight="1">
      <c r="A60" s="12"/>
      <c r="B60" s="20">
        <v>10</v>
      </c>
      <c r="C60" s="180" t="s">
        <v>35</v>
      </c>
      <c r="D60" s="117"/>
      <c r="E60" s="20"/>
      <c r="F60" s="20">
        <v>110</v>
      </c>
      <c r="G60" s="20"/>
      <c r="H60" s="20" t="s">
        <v>116</v>
      </c>
      <c r="I60" s="18">
        <f t="shared" si="4"/>
        <v>0</v>
      </c>
    </row>
    <row r="61" spans="1:9" ht="15.75" customHeight="1">
      <c r="A61" s="12"/>
      <c r="B61" s="20">
        <v>11</v>
      </c>
      <c r="C61" s="180" t="s">
        <v>36</v>
      </c>
      <c r="D61" s="117"/>
      <c r="E61" s="20"/>
      <c r="F61" s="20">
        <v>110</v>
      </c>
      <c r="G61" s="20"/>
      <c r="H61" s="20" t="s">
        <v>116</v>
      </c>
      <c r="I61" s="18">
        <f t="shared" si="4"/>
        <v>0</v>
      </c>
    </row>
    <row r="62" spans="1:9" ht="15.75" customHeight="1">
      <c r="A62" s="12"/>
      <c r="B62" s="20">
        <v>12</v>
      </c>
      <c r="C62" s="180" t="s">
        <v>37</v>
      </c>
      <c r="D62" s="117"/>
      <c r="E62" s="20"/>
      <c r="F62" s="20">
        <v>110</v>
      </c>
      <c r="G62" s="20"/>
      <c r="H62" s="20" t="s">
        <v>116</v>
      </c>
      <c r="I62" s="18">
        <f t="shared" si="4"/>
        <v>0</v>
      </c>
    </row>
    <row r="63" spans="1:9" ht="15.75" customHeight="1">
      <c r="A63" s="12"/>
      <c r="B63" s="20">
        <v>13</v>
      </c>
      <c r="C63" s="180" t="s">
        <v>38</v>
      </c>
      <c r="D63" s="117"/>
      <c r="E63" s="20"/>
      <c r="F63" s="20">
        <v>110</v>
      </c>
      <c r="G63" s="20"/>
      <c r="H63" s="20" t="s">
        <v>116</v>
      </c>
      <c r="I63" s="18">
        <f t="shared" si="4"/>
        <v>0</v>
      </c>
    </row>
    <row r="64" spans="1:9" ht="15.75" customHeight="1">
      <c r="A64" s="12"/>
      <c r="B64" s="20">
        <v>14</v>
      </c>
      <c r="C64" s="180" t="s">
        <v>73</v>
      </c>
      <c r="D64" s="117"/>
      <c r="E64" s="20"/>
      <c r="F64" s="20">
        <v>110</v>
      </c>
      <c r="G64" s="20"/>
      <c r="H64" s="20" t="s">
        <v>116</v>
      </c>
      <c r="I64" s="18">
        <f t="shared" si="4"/>
        <v>0</v>
      </c>
    </row>
    <row r="65" spans="1:9" ht="15.75" customHeight="1">
      <c r="A65" s="12"/>
      <c r="B65" s="20">
        <v>15</v>
      </c>
      <c r="C65" s="180" t="s">
        <v>39</v>
      </c>
      <c r="D65" s="117"/>
      <c r="E65" s="20"/>
      <c r="F65" s="20">
        <v>110</v>
      </c>
      <c r="G65" s="20"/>
      <c r="H65" s="20" t="s">
        <v>116</v>
      </c>
      <c r="I65" s="18">
        <f t="shared" si="4"/>
        <v>0</v>
      </c>
    </row>
    <row r="66" spans="1:9" ht="15.75" customHeight="1">
      <c r="A66" s="12"/>
      <c r="B66" s="20">
        <v>16</v>
      </c>
      <c r="C66" s="180" t="s">
        <v>40</v>
      </c>
      <c r="D66" s="117"/>
      <c r="E66" s="20"/>
      <c r="F66" s="20">
        <v>110</v>
      </c>
      <c r="G66" s="20"/>
      <c r="H66" s="20" t="s">
        <v>116</v>
      </c>
      <c r="I66" s="18">
        <f t="shared" si="4"/>
        <v>0</v>
      </c>
    </row>
    <row r="67" spans="1:9" ht="15.75" customHeight="1">
      <c r="A67" s="12"/>
      <c r="B67" s="20"/>
      <c r="C67" s="190" t="s">
        <v>230</v>
      </c>
      <c r="D67" s="118">
        <f>D50+D51+D52+D53+D54+D55+D56+D57+D58+D59+D60+D61+D62+D63+D64+D65+D66</f>
        <v>0</v>
      </c>
      <c r="E67" s="282"/>
      <c r="F67" s="282"/>
      <c r="G67" s="282"/>
      <c r="H67" s="282"/>
      <c r="I67" s="30">
        <f>I66+I65+I64+I63+I61+I62+I60+I59+I58+I57+I56+I55+I54+I53+I52+I51+I50</f>
        <v>0</v>
      </c>
    </row>
    <row r="68" spans="1:9" ht="21" customHeight="1">
      <c r="A68" s="12"/>
      <c r="B68" s="20"/>
      <c r="C68" s="181" t="s">
        <v>188</v>
      </c>
      <c r="D68" s="283"/>
      <c r="E68" s="284"/>
      <c r="F68" s="285"/>
      <c r="G68" s="83" t="s">
        <v>119</v>
      </c>
      <c r="H68" s="84" t="s">
        <v>4</v>
      </c>
      <c r="I68" s="25"/>
    </row>
    <row r="69" spans="1:9" ht="18" customHeight="1">
      <c r="A69" s="12"/>
      <c r="B69" s="20">
        <v>1</v>
      </c>
      <c r="C69" s="1" t="s">
        <v>47</v>
      </c>
      <c r="D69" s="3"/>
      <c r="E69" s="20"/>
      <c r="F69" s="20">
        <v>115</v>
      </c>
      <c r="G69" s="73"/>
      <c r="H69" s="77"/>
      <c r="I69" s="18">
        <f aca="true" t="shared" si="5" ref="I69:I98">D69*F69</f>
        <v>0</v>
      </c>
    </row>
    <row r="70" spans="1:9" ht="18" customHeight="1">
      <c r="A70" s="12"/>
      <c r="B70" s="20">
        <v>2</v>
      </c>
      <c r="C70" s="1" t="s">
        <v>48</v>
      </c>
      <c r="D70" s="3"/>
      <c r="E70" s="20"/>
      <c r="F70" s="20">
        <v>115</v>
      </c>
      <c r="G70" s="73"/>
      <c r="H70" s="77"/>
      <c r="I70" s="18">
        <f t="shared" si="5"/>
        <v>0</v>
      </c>
    </row>
    <row r="71" spans="1:9" ht="18" customHeight="1">
      <c r="A71" s="12"/>
      <c r="B71" s="20">
        <v>3</v>
      </c>
      <c r="C71" s="1" t="s">
        <v>49</v>
      </c>
      <c r="D71" s="3"/>
      <c r="E71" s="20"/>
      <c r="F71" s="20">
        <v>104</v>
      </c>
      <c r="G71" s="73"/>
      <c r="H71" s="77"/>
      <c r="I71" s="18">
        <f t="shared" si="5"/>
        <v>0</v>
      </c>
    </row>
    <row r="72" spans="1:9" ht="18" customHeight="1">
      <c r="A72" s="12"/>
      <c r="B72" s="20">
        <v>4</v>
      </c>
      <c r="C72" s="1" t="s">
        <v>50</v>
      </c>
      <c r="D72" s="3"/>
      <c r="E72" s="20"/>
      <c r="F72" s="20">
        <v>104</v>
      </c>
      <c r="G72" s="73"/>
      <c r="H72" s="77"/>
      <c r="I72" s="18">
        <f t="shared" si="5"/>
        <v>0</v>
      </c>
    </row>
    <row r="73" spans="1:9" ht="18" customHeight="1">
      <c r="A73" s="12"/>
      <c r="B73" s="20">
        <v>5</v>
      </c>
      <c r="C73" s="1" t="s">
        <v>34</v>
      </c>
      <c r="D73" s="3"/>
      <c r="E73" s="20"/>
      <c r="F73" s="20">
        <v>104</v>
      </c>
      <c r="G73" s="73"/>
      <c r="H73" s="77"/>
      <c r="I73" s="18">
        <f t="shared" si="5"/>
        <v>0</v>
      </c>
    </row>
    <row r="74" spans="1:9" ht="18" customHeight="1">
      <c r="A74" s="12"/>
      <c r="B74" s="20">
        <v>6</v>
      </c>
      <c r="C74" s="1" t="s">
        <v>51</v>
      </c>
      <c r="D74" s="3"/>
      <c r="E74" s="20"/>
      <c r="F74" s="20">
        <v>104</v>
      </c>
      <c r="G74" s="73"/>
      <c r="H74" s="77"/>
      <c r="I74" s="18">
        <f t="shared" si="5"/>
        <v>0</v>
      </c>
    </row>
    <row r="75" spans="1:9" ht="18" customHeight="1">
      <c r="A75" s="12"/>
      <c r="B75" s="20">
        <v>7</v>
      </c>
      <c r="C75" s="1" t="s">
        <v>238</v>
      </c>
      <c r="D75" s="3"/>
      <c r="E75" s="20"/>
      <c r="F75" s="20">
        <v>104</v>
      </c>
      <c r="G75" s="73" t="s">
        <v>116</v>
      </c>
      <c r="H75" s="77"/>
      <c r="I75" s="18">
        <f t="shared" si="5"/>
        <v>0</v>
      </c>
    </row>
    <row r="76" spans="1:9" ht="18" customHeight="1">
      <c r="A76" s="12"/>
      <c r="B76" s="20">
        <v>8</v>
      </c>
      <c r="C76" s="1" t="s">
        <v>52</v>
      </c>
      <c r="D76" s="3"/>
      <c r="E76" s="20"/>
      <c r="F76" s="20">
        <v>104</v>
      </c>
      <c r="G76" s="73"/>
      <c r="H76" s="77"/>
      <c r="I76" s="18">
        <f t="shared" si="5"/>
        <v>0</v>
      </c>
    </row>
    <row r="77" spans="1:9" ht="18" customHeight="1">
      <c r="A77" s="12"/>
      <c r="B77" s="20">
        <v>9</v>
      </c>
      <c r="C77" s="1" t="s">
        <v>53</v>
      </c>
      <c r="D77" s="3"/>
      <c r="E77" s="20"/>
      <c r="F77" s="20">
        <v>104</v>
      </c>
      <c r="G77" s="73" t="s">
        <v>116</v>
      </c>
      <c r="H77" s="77"/>
      <c r="I77" s="18">
        <f t="shared" si="5"/>
        <v>0</v>
      </c>
    </row>
    <row r="78" spans="1:9" ht="18" customHeight="1">
      <c r="A78" s="12"/>
      <c r="B78" s="20">
        <v>10</v>
      </c>
      <c r="C78" s="1" t="s">
        <v>54</v>
      </c>
      <c r="D78" s="3"/>
      <c r="E78" s="20"/>
      <c r="F78" s="20">
        <v>104</v>
      </c>
      <c r="G78" s="73"/>
      <c r="H78" s="77"/>
      <c r="I78" s="18">
        <f t="shared" si="5"/>
        <v>0</v>
      </c>
    </row>
    <row r="79" spans="1:9" ht="18" customHeight="1">
      <c r="A79" s="12"/>
      <c r="B79" s="20">
        <v>11</v>
      </c>
      <c r="C79" s="1" t="s">
        <v>55</v>
      </c>
      <c r="D79" s="3"/>
      <c r="E79" s="20"/>
      <c r="F79" s="20">
        <v>104</v>
      </c>
      <c r="G79" s="73"/>
      <c r="H79" s="77"/>
      <c r="I79" s="18">
        <f t="shared" si="5"/>
        <v>0</v>
      </c>
    </row>
    <row r="80" spans="1:9" ht="18" customHeight="1">
      <c r="A80" s="12"/>
      <c r="B80" s="20">
        <v>12</v>
      </c>
      <c r="C80" s="1" t="s">
        <v>56</v>
      </c>
      <c r="D80" s="3"/>
      <c r="E80" s="20"/>
      <c r="F80" s="20">
        <v>104</v>
      </c>
      <c r="G80" s="73"/>
      <c r="H80" s="77"/>
      <c r="I80" s="18">
        <f t="shared" si="5"/>
        <v>0</v>
      </c>
    </row>
    <row r="81" spans="1:9" ht="18" customHeight="1">
      <c r="A81" s="12"/>
      <c r="B81" s="20">
        <v>13</v>
      </c>
      <c r="C81" s="1" t="s">
        <v>57</v>
      </c>
      <c r="D81" s="3"/>
      <c r="E81" s="20"/>
      <c r="F81" s="20">
        <v>104</v>
      </c>
      <c r="G81" s="73"/>
      <c r="H81" s="77"/>
      <c r="I81" s="18">
        <f t="shared" si="5"/>
        <v>0</v>
      </c>
    </row>
    <row r="82" spans="1:9" ht="18" customHeight="1">
      <c r="A82" s="12"/>
      <c r="B82" s="20">
        <v>14</v>
      </c>
      <c r="C82" s="1" t="s">
        <v>58</v>
      </c>
      <c r="D82" s="3"/>
      <c r="E82" s="20"/>
      <c r="F82" s="20">
        <v>104</v>
      </c>
      <c r="G82" s="73"/>
      <c r="H82" s="77"/>
      <c r="I82" s="18">
        <f t="shared" si="5"/>
        <v>0</v>
      </c>
    </row>
    <row r="83" spans="1:9" ht="18" customHeight="1">
      <c r="A83" s="12"/>
      <c r="B83" s="20">
        <v>15</v>
      </c>
      <c r="C83" s="1" t="s">
        <v>98</v>
      </c>
      <c r="D83" s="3"/>
      <c r="E83" s="20"/>
      <c r="F83" s="20">
        <v>104</v>
      </c>
      <c r="G83" s="73" t="s">
        <v>116</v>
      </c>
      <c r="H83" s="77"/>
      <c r="I83" s="18">
        <f t="shared" si="5"/>
        <v>0</v>
      </c>
    </row>
    <row r="84" spans="1:9" ht="18" customHeight="1">
      <c r="A84" s="12"/>
      <c r="B84" s="20">
        <v>16</v>
      </c>
      <c r="C84" s="1" t="s">
        <v>59</v>
      </c>
      <c r="D84" s="3"/>
      <c r="E84" s="20"/>
      <c r="F84" s="20">
        <v>104</v>
      </c>
      <c r="G84" s="73"/>
      <c r="H84" s="77"/>
      <c r="I84" s="18">
        <f t="shared" si="5"/>
        <v>0</v>
      </c>
    </row>
    <row r="85" spans="1:9" ht="18" customHeight="1">
      <c r="A85" s="12"/>
      <c r="B85" s="20">
        <v>17</v>
      </c>
      <c r="C85" s="1" t="s">
        <v>60</v>
      </c>
      <c r="D85" s="3"/>
      <c r="E85" s="20"/>
      <c r="F85" s="20">
        <v>104</v>
      </c>
      <c r="G85" s="73"/>
      <c r="H85" s="77"/>
      <c r="I85" s="18">
        <f t="shared" si="5"/>
        <v>0</v>
      </c>
    </row>
    <row r="86" spans="1:9" ht="18" customHeight="1">
      <c r="A86" s="12"/>
      <c r="B86" s="20">
        <v>18</v>
      </c>
      <c r="C86" s="1" t="s">
        <v>61</v>
      </c>
      <c r="D86" s="3"/>
      <c r="E86" s="20"/>
      <c r="F86" s="20">
        <v>104</v>
      </c>
      <c r="G86" s="73"/>
      <c r="H86" s="77"/>
      <c r="I86" s="18">
        <f t="shared" si="5"/>
        <v>0</v>
      </c>
    </row>
    <row r="87" spans="1:9" ht="18" customHeight="1">
      <c r="A87" s="12"/>
      <c r="B87" s="20">
        <v>19</v>
      </c>
      <c r="C87" s="1" t="s">
        <v>62</v>
      </c>
      <c r="D87" s="3"/>
      <c r="E87" s="20"/>
      <c r="F87" s="20">
        <v>110</v>
      </c>
      <c r="G87" s="73"/>
      <c r="H87" s="77"/>
      <c r="I87" s="18">
        <f t="shared" si="5"/>
        <v>0</v>
      </c>
    </row>
    <row r="88" spans="1:9" ht="18" customHeight="1">
      <c r="A88" s="12"/>
      <c r="B88" s="20">
        <v>20</v>
      </c>
      <c r="C88" s="1" t="s">
        <v>64</v>
      </c>
      <c r="D88" s="3"/>
      <c r="E88" s="20"/>
      <c r="F88" s="20">
        <v>110</v>
      </c>
      <c r="G88" s="73"/>
      <c r="H88" s="77"/>
      <c r="I88" s="18">
        <f t="shared" si="5"/>
        <v>0</v>
      </c>
    </row>
    <row r="89" spans="1:9" ht="18" customHeight="1">
      <c r="A89" s="12"/>
      <c r="B89" s="20">
        <v>21</v>
      </c>
      <c r="C89" s="1" t="s">
        <v>63</v>
      </c>
      <c r="D89" s="3"/>
      <c r="E89" s="20"/>
      <c r="F89" s="20">
        <v>110</v>
      </c>
      <c r="G89" s="73"/>
      <c r="H89" s="77"/>
      <c r="I89" s="18">
        <f t="shared" si="5"/>
        <v>0</v>
      </c>
    </row>
    <row r="90" spans="1:9" ht="18" customHeight="1">
      <c r="A90" s="12"/>
      <c r="B90" s="20">
        <v>22</v>
      </c>
      <c r="C90" s="1" t="s">
        <v>112</v>
      </c>
      <c r="D90" s="3"/>
      <c r="E90" s="20"/>
      <c r="F90" s="20">
        <v>110</v>
      </c>
      <c r="G90" s="73"/>
      <c r="H90" s="77"/>
      <c r="I90" s="18">
        <f t="shared" si="5"/>
        <v>0</v>
      </c>
    </row>
    <row r="91" spans="1:9" ht="18" customHeight="1">
      <c r="A91" s="12"/>
      <c r="B91" s="20">
        <v>23</v>
      </c>
      <c r="C91" s="1" t="s">
        <v>65</v>
      </c>
      <c r="D91" s="3"/>
      <c r="E91" s="20"/>
      <c r="F91" s="20">
        <v>110</v>
      </c>
      <c r="G91" s="73"/>
      <c r="H91" s="77"/>
      <c r="I91" s="18">
        <f t="shared" si="5"/>
        <v>0</v>
      </c>
    </row>
    <row r="92" spans="1:9" ht="18" customHeight="1">
      <c r="A92" s="12"/>
      <c r="B92" s="20">
        <v>24</v>
      </c>
      <c r="C92" s="1" t="s">
        <v>111</v>
      </c>
      <c r="D92" s="3"/>
      <c r="E92" s="20"/>
      <c r="F92" s="20">
        <v>110</v>
      </c>
      <c r="G92" s="73"/>
      <c r="H92" s="77"/>
      <c r="I92" s="18">
        <f t="shared" si="5"/>
        <v>0</v>
      </c>
    </row>
    <row r="93" spans="1:9" ht="18" customHeight="1">
      <c r="A93" s="12"/>
      <c r="B93" s="20">
        <v>25</v>
      </c>
      <c r="C93" s="1" t="s">
        <v>66</v>
      </c>
      <c r="D93" s="3"/>
      <c r="E93" s="20"/>
      <c r="F93" s="20">
        <v>104</v>
      </c>
      <c r="G93" s="73"/>
      <c r="H93" s="77"/>
      <c r="I93" s="18">
        <f t="shared" si="5"/>
        <v>0</v>
      </c>
    </row>
    <row r="94" spans="1:9" ht="18" customHeight="1">
      <c r="A94" s="12"/>
      <c r="B94" s="20">
        <v>26</v>
      </c>
      <c r="C94" s="1" t="s">
        <v>67</v>
      </c>
      <c r="D94" s="3"/>
      <c r="E94" s="20"/>
      <c r="F94" s="20">
        <v>104</v>
      </c>
      <c r="G94" s="73"/>
      <c r="H94" s="77"/>
      <c r="I94" s="18">
        <f t="shared" si="5"/>
        <v>0</v>
      </c>
    </row>
    <row r="95" spans="1:9" ht="18" customHeight="1">
      <c r="A95" s="12"/>
      <c r="B95" s="20">
        <v>27</v>
      </c>
      <c r="C95" s="1" t="s">
        <v>68</v>
      </c>
      <c r="D95" s="3"/>
      <c r="E95" s="20"/>
      <c r="F95" s="20">
        <v>110</v>
      </c>
      <c r="G95" s="73"/>
      <c r="H95" s="77"/>
      <c r="I95" s="18">
        <f t="shared" si="5"/>
        <v>0</v>
      </c>
    </row>
    <row r="96" spans="1:9" ht="18" customHeight="1">
      <c r="A96" s="12"/>
      <c r="B96" s="20">
        <v>28</v>
      </c>
      <c r="C96" s="1" t="s">
        <v>5</v>
      </c>
      <c r="D96" s="3"/>
      <c r="E96" s="20"/>
      <c r="F96" s="20">
        <v>138</v>
      </c>
      <c r="G96" s="74"/>
      <c r="H96" s="78"/>
      <c r="I96" s="18">
        <f t="shared" si="5"/>
        <v>0</v>
      </c>
    </row>
    <row r="97" spans="1:9" ht="18" customHeight="1">
      <c r="A97" s="12"/>
      <c r="B97" s="20">
        <v>29</v>
      </c>
      <c r="C97" s="182" t="s">
        <v>117</v>
      </c>
      <c r="D97" s="74">
        <f>G97</f>
        <v>0</v>
      </c>
      <c r="E97" s="76"/>
      <c r="F97" s="76">
        <v>58</v>
      </c>
      <c r="G97" s="75">
        <f>G95+G94+G93+G92+G91+G90+G89+G88+G87+G86+G85+G84+G82+G81+G80+G79+G78+G76+G74+G73+G72+G71+G70+G69</f>
        <v>0</v>
      </c>
      <c r="H97" s="79"/>
      <c r="I97" s="18">
        <f t="shared" si="5"/>
        <v>0</v>
      </c>
    </row>
    <row r="98" spans="1:9" ht="18" customHeight="1">
      <c r="A98" s="12"/>
      <c r="B98" s="20">
        <v>30</v>
      </c>
      <c r="C98" s="183" t="s">
        <v>118</v>
      </c>
      <c r="D98" s="80">
        <f>H98</f>
        <v>0</v>
      </c>
      <c r="E98" s="44"/>
      <c r="F98" s="44">
        <v>35</v>
      </c>
      <c r="G98" s="79"/>
      <c r="H98" s="79">
        <f>H95+H94+H93+H92+H91+H90+H89+H88+H87+H86+H85+H84+H83+H82+H81+H80+H79+H78+H77+H76+H75+H74+H73+H72+H71+H70+H69</f>
        <v>0</v>
      </c>
      <c r="I98" s="18">
        <f t="shared" si="5"/>
        <v>0</v>
      </c>
    </row>
    <row r="99" spans="1:9" ht="17.25" customHeight="1">
      <c r="A99" s="12"/>
      <c r="B99" s="20"/>
      <c r="C99" s="189" t="s">
        <v>229</v>
      </c>
      <c r="D99" s="4">
        <f>SUM(D69:D97)</f>
        <v>0</v>
      </c>
      <c r="E99" s="279"/>
      <c r="F99" s="279"/>
      <c r="G99" s="279"/>
      <c r="H99" s="279"/>
      <c r="I99" s="24">
        <f>I98+I97+I96+I95+I94+I93+I92+I91+I90+I89+I88+I87+I86+I85+I84+I83+I82+I81+I80+I79+I78+I77+I76+I75+I74+I73+I72+I71+I70+I69</f>
        <v>0</v>
      </c>
    </row>
    <row r="100" spans="1:9" ht="27.75" customHeight="1">
      <c r="A100" s="12"/>
      <c r="B100" s="57"/>
      <c r="C100" s="81" t="s">
        <v>41</v>
      </c>
      <c r="D100" s="85" t="s">
        <v>6</v>
      </c>
      <c r="E100" s="20"/>
      <c r="F100" s="20"/>
      <c r="G100" s="280" t="s">
        <v>7</v>
      </c>
      <c r="H100" s="280"/>
      <c r="I100" s="25"/>
    </row>
    <row r="101" spans="1:9" ht="13.5" customHeight="1">
      <c r="A101" s="12"/>
      <c r="B101" s="20">
        <v>1</v>
      </c>
      <c r="C101" s="182" t="s">
        <v>47</v>
      </c>
      <c r="D101" s="2"/>
      <c r="E101" s="20"/>
      <c r="F101" s="20">
        <v>980</v>
      </c>
      <c r="G101" s="20"/>
      <c r="H101" s="22"/>
      <c r="I101" s="18">
        <f aca="true" t="shared" si="6" ref="I101:I128">D101*F101</f>
        <v>0</v>
      </c>
    </row>
    <row r="102" spans="1:9" ht="13.5" customHeight="1">
      <c r="A102" s="12"/>
      <c r="B102" s="20">
        <v>2</v>
      </c>
      <c r="C102" s="184" t="s">
        <v>69</v>
      </c>
      <c r="D102" s="2"/>
      <c r="E102" s="20"/>
      <c r="F102" s="20">
        <v>980</v>
      </c>
      <c r="G102" s="20"/>
      <c r="H102" s="22" t="s">
        <v>116</v>
      </c>
      <c r="I102" s="18">
        <f t="shared" si="6"/>
        <v>0</v>
      </c>
    </row>
    <row r="103" spans="1:9" ht="13.5" customHeight="1">
      <c r="A103" s="12"/>
      <c r="B103" s="20">
        <v>3</v>
      </c>
      <c r="C103" s="182" t="s">
        <v>48</v>
      </c>
      <c r="D103" s="2"/>
      <c r="E103" s="20"/>
      <c r="F103" s="20">
        <v>980</v>
      </c>
      <c r="G103" s="20"/>
      <c r="H103" s="22"/>
      <c r="I103" s="18">
        <f t="shared" si="6"/>
        <v>0</v>
      </c>
    </row>
    <row r="104" spans="1:9" ht="13.5" customHeight="1">
      <c r="A104" s="12"/>
      <c r="B104" s="20">
        <v>4</v>
      </c>
      <c r="C104" s="184" t="s">
        <v>70</v>
      </c>
      <c r="D104" s="2"/>
      <c r="E104" s="20"/>
      <c r="F104" s="20">
        <v>980</v>
      </c>
      <c r="G104" s="20"/>
      <c r="H104" s="22" t="s">
        <v>116</v>
      </c>
      <c r="I104" s="18">
        <f t="shared" si="6"/>
        <v>0</v>
      </c>
    </row>
    <row r="105" spans="1:9" ht="13.5" customHeight="1">
      <c r="A105" s="12"/>
      <c r="B105" s="20">
        <v>5</v>
      </c>
      <c r="C105" s="182" t="s">
        <v>49</v>
      </c>
      <c r="D105" s="2"/>
      <c r="E105" s="20"/>
      <c r="F105" s="20">
        <v>820</v>
      </c>
      <c r="G105" s="20"/>
      <c r="H105" s="22"/>
      <c r="I105" s="18">
        <f t="shared" si="6"/>
        <v>0</v>
      </c>
    </row>
    <row r="106" spans="1:9" ht="13.5" customHeight="1">
      <c r="A106" s="12"/>
      <c r="B106" s="20">
        <v>6</v>
      </c>
      <c r="C106" s="182" t="s">
        <v>50</v>
      </c>
      <c r="D106" s="2"/>
      <c r="E106" s="20"/>
      <c r="F106" s="20">
        <v>920</v>
      </c>
      <c r="G106" s="20"/>
      <c r="H106" s="22"/>
      <c r="I106" s="18">
        <f t="shared" si="6"/>
        <v>0</v>
      </c>
    </row>
    <row r="107" spans="2:9" ht="13.5" customHeight="1">
      <c r="B107" s="20">
        <v>7</v>
      </c>
      <c r="C107" s="182" t="s">
        <v>34</v>
      </c>
      <c r="D107" s="2"/>
      <c r="E107" s="20"/>
      <c r="F107" s="20">
        <v>920</v>
      </c>
      <c r="G107" s="20"/>
      <c r="H107" s="22"/>
      <c r="I107" s="18">
        <f t="shared" si="6"/>
        <v>0</v>
      </c>
    </row>
    <row r="108" spans="2:9" ht="13.5" customHeight="1">
      <c r="B108" s="14">
        <v>8</v>
      </c>
      <c r="C108" s="182" t="s">
        <v>51</v>
      </c>
      <c r="D108" s="2"/>
      <c r="E108" s="20"/>
      <c r="F108" s="20">
        <v>920</v>
      </c>
      <c r="G108" s="16"/>
      <c r="H108" s="82"/>
      <c r="I108" s="18">
        <f t="shared" si="6"/>
        <v>0</v>
      </c>
    </row>
    <row r="109" spans="2:9" ht="13.5" customHeight="1">
      <c r="B109" s="14">
        <v>9</v>
      </c>
      <c r="C109" s="182" t="s">
        <v>52</v>
      </c>
      <c r="D109" s="2"/>
      <c r="E109" s="20"/>
      <c r="F109" s="20">
        <v>920</v>
      </c>
      <c r="G109" s="16"/>
      <c r="H109" s="82"/>
      <c r="I109" s="18">
        <f t="shared" si="6"/>
        <v>0</v>
      </c>
    </row>
    <row r="110" spans="2:9" ht="13.5" customHeight="1">
      <c r="B110" s="14">
        <v>10</v>
      </c>
      <c r="C110" s="182" t="s">
        <v>53</v>
      </c>
      <c r="D110" s="2"/>
      <c r="E110" s="20"/>
      <c r="F110" s="20">
        <v>920</v>
      </c>
      <c r="G110" s="16"/>
      <c r="H110" s="82"/>
      <c r="I110" s="18">
        <f t="shared" si="6"/>
        <v>0</v>
      </c>
    </row>
    <row r="111" spans="2:9" ht="13.5" customHeight="1">
      <c r="B111" s="14">
        <v>11</v>
      </c>
      <c r="C111" s="182" t="s">
        <v>54</v>
      </c>
      <c r="D111" s="2"/>
      <c r="E111" s="20"/>
      <c r="F111" s="20">
        <v>920</v>
      </c>
      <c r="G111" s="16"/>
      <c r="H111" s="82"/>
      <c r="I111" s="18">
        <f t="shared" si="6"/>
        <v>0</v>
      </c>
    </row>
    <row r="112" spans="2:9" ht="13.5" customHeight="1">
      <c r="B112" s="14">
        <v>12</v>
      </c>
      <c r="C112" s="182" t="s">
        <v>55</v>
      </c>
      <c r="D112" s="2"/>
      <c r="E112" s="20"/>
      <c r="F112" s="20">
        <v>940</v>
      </c>
      <c r="G112" s="16"/>
      <c r="H112" s="82"/>
      <c r="I112" s="18">
        <f t="shared" si="6"/>
        <v>0</v>
      </c>
    </row>
    <row r="113" spans="2:9" ht="13.5" customHeight="1">
      <c r="B113" s="14">
        <v>13</v>
      </c>
      <c r="C113" s="182" t="s">
        <v>56</v>
      </c>
      <c r="D113" s="2"/>
      <c r="E113" s="20"/>
      <c r="F113" s="20">
        <v>920</v>
      </c>
      <c r="G113" s="16"/>
      <c r="H113" s="82"/>
      <c r="I113" s="18">
        <f t="shared" si="6"/>
        <v>0</v>
      </c>
    </row>
    <row r="114" spans="2:9" ht="13.5" customHeight="1">
      <c r="B114" s="14">
        <v>14</v>
      </c>
      <c r="C114" s="182" t="s">
        <v>57</v>
      </c>
      <c r="D114" s="2"/>
      <c r="E114" s="20"/>
      <c r="F114" s="20">
        <v>940</v>
      </c>
      <c r="G114" s="16"/>
      <c r="H114" s="82"/>
      <c r="I114" s="18">
        <f t="shared" si="6"/>
        <v>0</v>
      </c>
    </row>
    <row r="115" spans="2:9" ht="13.5" customHeight="1">
      <c r="B115" s="14">
        <v>15</v>
      </c>
      <c r="C115" s="182" t="s">
        <v>58</v>
      </c>
      <c r="D115" s="2"/>
      <c r="E115" s="20"/>
      <c r="F115" s="20">
        <v>920</v>
      </c>
      <c r="G115" s="16"/>
      <c r="H115" s="82"/>
      <c r="I115" s="18">
        <f t="shared" si="6"/>
        <v>0</v>
      </c>
    </row>
    <row r="116" spans="2:9" ht="13.5" customHeight="1">
      <c r="B116" s="14">
        <v>16</v>
      </c>
      <c r="C116" s="182" t="s">
        <v>59</v>
      </c>
      <c r="D116" s="2"/>
      <c r="E116" s="20"/>
      <c r="F116" s="20">
        <v>940</v>
      </c>
      <c r="G116" s="16"/>
      <c r="H116" s="82"/>
      <c r="I116" s="18">
        <f t="shared" si="6"/>
        <v>0</v>
      </c>
    </row>
    <row r="117" spans="2:9" ht="13.5" customHeight="1">
      <c r="B117" s="14">
        <v>17</v>
      </c>
      <c r="C117" s="182" t="s">
        <v>60</v>
      </c>
      <c r="D117" s="2"/>
      <c r="E117" s="20"/>
      <c r="F117" s="20">
        <v>920</v>
      </c>
      <c r="G117" s="16"/>
      <c r="H117" s="82"/>
      <c r="I117" s="18">
        <f t="shared" si="6"/>
        <v>0</v>
      </c>
    </row>
    <row r="118" spans="2:9" ht="13.5" customHeight="1">
      <c r="B118" s="14">
        <v>18</v>
      </c>
      <c r="C118" s="182" t="s">
        <v>61</v>
      </c>
      <c r="D118" s="2"/>
      <c r="E118" s="20"/>
      <c r="F118" s="20">
        <v>970</v>
      </c>
      <c r="G118" s="16"/>
      <c r="H118" s="82"/>
      <c r="I118" s="18">
        <f t="shared" si="6"/>
        <v>0</v>
      </c>
    </row>
    <row r="119" spans="2:9" ht="13.5" customHeight="1">
      <c r="B119" s="14">
        <v>19</v>
      </c>
      <c r="C119" s="182" t="s">
        <v>71</v>
      </c>
      <c r="D119" s="2"/>
      <c r="E119" s="20"/>
      <c r="F119" s="20">
        <v>970</v>
      </c>
      <c r="G119" s="16"/>
      <c r="H119" s="82"/>
      <c r="I119" s="18">
        <f t="shared" si="6"/>
        <v>0</v>
      </c>
    </row>
    <row r="120" spans="2:9" ht="13.5" customHeight="1">
      <c r="B120" s="14">
        <v>20</v>
      </c>
      <c r="C120" s="182" t="s">
        <v>64</v>
      </c>
      <c r="D120" s="2"/>
      <c r="E120" s="20"/>
      <c r="F120" s="20">
        <v>970</v>
      </c>
      <c r="G120" s="16"/>
      <c r="H120" s="82"/>
      <c r="I120" s="18">
        <f t="shared" si="6"/>
        <v>0</v>
      </c>
    </row>
    <row r="121" spans="2:9" ht="16.5" customHeight="1">
      <c r="B121" s="14">
        <v>21</v>
      </c>
      <c r="C121" s="182" t="s">
        <v>63</v>
      </c>
      <c r="D121" s="2"/>
      <c r="E121" s="20"/>
      <c r="F121" s="20">
        <v>970</v>
      </c>
      <c r="G121" s="16"/>
      <c r="H121" s="82"/>
      <c r="I121" s="18">
        <f t="shared" si="6"/>
        <v>0</v>
      </c>
    </row>
    <row r="122" spans="2:9" ht="17.25" customHeight="1">
      <c r="B122" s="14">
        <v>22</v>
      </c>
      <c r="C122" s="182" t="s">
        <v>113</v>
      </c>
      <c r="D122" s="2"/>
      <c r="E122" s="20"/>
      <c r="F122" s="20">
        <v>970</v>
      </c>
      <c r="G122" s="16"/>
      <c r="H122" s="82"/>
      <c r="I122" s="18">
        <f t="shared" si="6"/>
        <v>0</v>
      </c>
    </row>
    <row r="123" spans="2:9" ht="13.5" customHeight="1">
      <c r="B123" s="14">
        <v>23</v>
      </c>
      <c r="C123" s="182" t="s">
        <v>65</v>
      </c>
      <c r="D123" s="2"/>
      <c r="E123" s="20"/>
      <c r="F123" s="20">
        <v>970</v>
      </c>
      <c r="G123" s="16"/>
      <c r="H123" s="82"/>
      <c r="I123" s="18">
        <f t="shared" si="6"/>
        <v>0</v>
      </c>
    </row>
    <row r="124" spans="2:9" ht="13.5" customHeight="1">
      <c r="B124" s="14">
        <v>24</v>
      </c>
      <c r="C124" s="182" t="s">
        <v>111</v>
      </c>
      <c r="D124" s="2"/>
      <c r="E124" s="20"/>
      <c r="F124" s="20">
        <v>970</v>
      </c>
      <c r="G124" s="16"/>
      <c r="H124" s="82"/>
      <c r="I124" s="18">
        <f t="shared" si="6"/>
        <v>0</v>
      </c>
    </row>
    <row r="125" spans="2:9" ht="13.5" customHeight="1">
      <c r="B125" s="14">
        <v>25</v>
      </c>
      <c r="C125" s="182" t="s">
        <v>72</v>
      </c>
      <c r="D125" s="2"/>
      <c r="E125" s="20"/>
      <c r="F125" s="20">
        <v>970</v>
      </c>
      <c r="G125" s="16"/>
      <c r="H125" s="82" t="s">
        <v>116</v>
      </c>
      <c r="I125" s="18">
        <f t="shared" si="6"/>
        <v>0</v>
      </c>
    </row>
    <row r="126" spans="2:9" ht="13.5" customHeight="1">
      <c r="B126" s="14">
        <v>26</v>
      </c>
      <c r="C126" s="182" t="s">
        <v>66</v>
      </c>
      <c r="D126" s="2"/>
      <c r="E126" s="20"/>
      <c r="F126" s="20">
        <v>930</v>
      </c>
      <c r="G126" s="16"/>
      <c r="H126" s="82"/>
      <c r="I126" s="18">
        <f t="shared" si="6"/>
        <v>0</v>
      </c>
    </row>
    <row r="127" spans="2:9" ht="13.5" customHeight="1">
      <c r="B127" s="14">
        <v>27</v>
      </c>
      <c r="C127" s="182" t="s">
        <v>67</v>
      </c>
      <c r="D127" s="2"/>
      <c r="E127" s="20"/>
      <c r="F127" s="20">
        <v>930</v>
      </c>
      <c r="G127" s="16"/>
      <c r="H127" s="31"/>
      <c r="I127" s="18">
        <f t="shared" si="6"/>
        <v>0</v>
      </c>
    </row>
    <row r="128" spans="2:9" ht="13.5" customHeight="1">
      <c r="B128" s="14">
        <v>28</v>
      </c>
      <c r="C128" s="182" t="s">
        <v>68</v>
      </c>
      <c r="D128" s="2"/>
      <c r="E128" s="20"/>
      <c r="F128" s="20">
        <v>970</v>
      </c>
      <c r="G128" s="16"/>
      <c r="H128" s="31"/>
      <c r="I128" s="18">
        <f t="shared" si="6"/>
        <v>0</v>
      </c>
    </row>
    <row r="129" spans="2:10" ht="21.75" customHeight="1">
      <c r="B129" s="20"/>
      <c r="C129" s="195" t="s">
        <v>167</v>
      </c>
      <c r="D129" s="228">
        <f>SUM(D101:D128)</f>
        <v>0</v>
      </c>
      <c r="E129" s="281"/>
      <c r="F129" s="281"/>
      <c r="G129" s="281"/>
      <c r="H129" s="281"/>
      <c r="I129" s="229">
        <f>I128+I127+I126+I125+I124+I123+I122+I121+I120+I119+I118+I117+I116+I115+I114+I113+I112+I111+I110+I109+I108+I107+I106+I105+I104+I103+I102+I101</f>
        <v>0</v>
      </c>
      <c r="J129" s="32"/>
    </row>
    <row r="130" spans="2:10" ht="21.75" customHeight="1">
      <c r="B130" s="168"/>
      <c r="C130" s="211" t="s">
        <v>259</v>
      </c>
      <c r="D130" s="231"/>
      <c r="E130" s="232"/>
      <c r="F130" s="232"/>
      <c r="G130" s="232"/>
      <c r="H130" s="232"/>
      <c r="I130" s="216"/>
      <c r="J130" s="32"/>
    </row>
    <row r="131" spans="2:10" ht="21.75" customHeight="1">
      <c r="B131" s="168">
        <v>1</v>
      </c>
      <c r="C131" s="226" t="s">
        <v>260</v>
      </c>
      <c r="D131" s="231"/>
      <c r="E131" s="232"/>
      <c r="F131" s="70">
        <v>196</v>
      </c>
      <c r="G131" s="232"/>
      <c r="H131" s="232"/>
      <c r="I131" s="256">
        <f aca="true" t="shared" si="7" ref="I131:I144">D131*F131</f>
        <v>0</v>
      </c>
      <c r="J131" s="32"/>
    </row>
    <row r="132" spans="2:10" ht="21.75" customHeight="1">
      <c r="B132" s="168">
        <v>2</v>
      </c>
      <c r="C132" s="226" t="s">
        <v>279</v>
      </c>
      <c r="D132" s="231"/>
      <c r="E132" s="232"/>
      <c r="F132" s="70">
        <v>196</v>
      </c>
      <c r="G132" s="232"/>
      <c r="H132" s="232"/>
      <c r="I132" s="256">
        <f>D132*F132</f>
        <v>0</v>
      </c>
      <c r="J132" s="32"/>
    </row>
    <row r="133" spans="2:10" ht="21.75" customHeight="1">
      <c r="B133" s="168">
        <v>3</v>
      </c>
      <c r="C133" s="226" t="s">
        <v>261</v>
      </c>
      <c r="D133" s="231"/>
      <c r="E133" s="232"/>
      <c r="F133" s="70">
        <v>196</v>
      </c>
      <c r="G133" s="232"/>
      <c r="H133" s="232"/>
      <c r="I133" s="256">
        <f t="shared" si="7"/>
        <v>0</v>
      </c>
      <c r="J133" s="32"/>
    </row>
    <row r="134" spans="2:10" ht="21.75" customHeight="1">
      <c r="B134" s="168">
        <v>4</v>
      </c>
      <c r="C134" s="226" t="s">
        <v>280</v>
      </c>
      <c r="D134" s="231"/>
      <c r="E134" s="232"/>
      <c r="F134" s="70">
        <v>196</v>
      </c>
      <c r="G134" s="232"/>
      <c r="H134" s="232"/>
      <c r="I134" s="256">
        <f>D134*F134</f>
        <v>0</v>
      </c>
      <c r="J134" s="32"/>
    </row>
    <row r="135" spans="2:10" ht="21.75" customHeight="1">
      <c r="B135" s="168">
        <v>5</v>
      </c>
      <c r="C135" s="226" t="s">
        <v>262</v>
      </c>
      <c r="D135" s="231"/>
      <c r="E135" s="232"/>
      <c r="F135" s="70">
        <v>196</v>
      </c>
      <c r="G135" s="232"/>
      <c r="H135" s="232"/>
      <c r="I135" s="256">
        <f t="shared" si="7"/>
        <v>0</v>
      </c>
      <c r="J135" s="32"/>
    </row>
    <row r="136" spans="2:10" ht="21.75" customHeight="1">
      <c r="B136" s="168">
        <v>6</v>
      </c>
      <c r="C136" s="226" t="s">
        <v>263</v>
      </c>
      <c r="D136" s="231"/>
      <c r="E136" s="232"/>
      <c r="F136" s="70">
        <v>196</v>
      </c>
      <c r="G136" s="232"/>
      <c r="H136" s="232"/>
      <c r="I136" s="256">
        <f t="shared" si="7"/>
        <v>0</v>
      </c>
      <c r="J136" s="32"/>
    </row>
    <row r="137" spans="2:10" ht="21.75" customHeight="1">
      <c r="B137" s="168">
        <v>7</v>
      </c>
      <c r="C137" s="226" t="s">
        <v>264</v>
      </c>
      <c r="D137" s="231"/>
      <c r="E137" s="232"/>
      <c r="F137" s="70">
        <v>196</v>
      </c>
      <c r="G137" s="232"/>
      <c r="H137" s="232"/>
      <c r="I137" s="256">
        <f t="shared" si="7"/>
        <v>0</v>
      </c>
      <c r="J137" s="32"/>
    </row>
    <row r="138" spans="2:10" ht="21.75" customHeight="1">
      <c r="B138" s="168">
        <v>8</v>
      </c>
      <c r="C138" s="227" t="s">
        <v>265</v>
      </c>
      <c r="D138" s="231"/>
      <c r="E138" s="232"/>
      <c r="F138" s="236">
        <v>44</v>
      </c>
      <c r="G138" s="232"/>
      <c r="H138" s="232"/>
      <c r="I138" s="256">
        <f t="shared" si="7"/>
        <v>0</v>
      </c>
      <c r="J138" s="32"/>
    </row>
    <row r="139" spans="2:10" ht="21.75" customHeight="1">
      <c r="B139" s="168">
        <v>9</v>
      </c>
      <c r="C139" s="227" t="s">
        <v>281</v>
      </c>
      <c r="D139" s="231"/>
      <c r="E139" s="232"/>
      <c r="F139" s="236">
        <v>44</v>
      </c>
      <c r="G139" s="232"/>
      <c r="H139" s="232"/>
      <c r="I139" s="256">
        <f>D139*F139</f>
        <v>0</v>
      </c>
      <c r="J139" s="32"/>
    </row>
    <row r="140" spans="2:10" ht="21.75" customHeight="1">
      <c r="B140" s="168">
        <v>10</v>
      </c>
      <c r="C140" s="227" t="s">
        <v>266</v>
      </c>
      <c r="D140" s="231"/>
      <c r="E140" s="232"/>
      <c r="F140" s="236">
        <v>44</v>
      </c>
      <c r="G140" s="232"/>
      <c r="H140" s="232"/>
      <c r="I140" s="256">
        <f t="shared" si="7"/>
        <v>0</v>
      </c>
      <c r="J140" s="32"/>
    </row>
    <row r="141" spans="2:10" ht="21.75" customHeight="1">
      <c r="B141" s="168">
        <v>11</v>
      </c>
      <c r="C141" s="227" t="s">
        <v>282</v>
      </c>
      <c r="D141" s="231"/>
      <c r="E141" s="232"/>
      <c r="F141" s="236">
        <v>44</v>
      </c>
      <c r="G141" s="232"/>
      <c r="H141" s="232"/>
      <c r="I141" s="256">
        <f>D141*F141</f>
        <v>0</v>
      </c>
      <c r="J141" s="32"/>
    </row>
    <row r="142" spans="2:10" ht="21.75" customHeight="1">
      <c r="B142" s="168">
        <v>12</v>
      </c>
      <c r="C142" s="227" t="s">
        <v>267</v>
      </c>
      <c r="D142" s="231"/>
      <c r="E142" s="232"/>
      <c r="F142" s="236">
        <v>44</v>
      </c>
      <c r="G142" s="232"/>
      <c r="H142" s="232"/>
      <c r="I142" s="256">
        <f t="shared" si="7"/>
        <v>0</v>
      </c>
      <c r="J142" s="32"/>
    </row>
    <row r="143" spans="2:10" ht="21.75" customHeight="1">
      <c r="B143" s="168">
        <v>13</v>
      </c>
      <c r="C143" s="227" t="s">
        <v>268</v>
      </c>
      <c r="D143" s="231"/>
      <c r="E143" s="232"/>
      <c r="F143" s="236">
        <v>44</v>
      </c>
      <c r="G143" s="232"/>
      <c r="H143" s="232"/>
      <c r="I143" s="256">
        <f t="shared" si="7"/>
        <v>0</v>
      </c>
      <c r="J143" s="32"/>
    </row>
    <row r="144" spans="2:10" ht="21.75" customHeight="1">
      <c r="B144" s="168">
        <v>14</v>
      </c>
      <c r="C144" s="227" t="s">
        <v>269</v>
      </c>
      <c r="D144" s="231"/>
      <c r="E144" s="232"/>
      <c r="F144" s="236">
        <v>44</v>
      </c>
      <c r="G144" s="232"/>
      <c r="H144" s="232"/>
      <c r="I144" s="256">
        <f t="shared" si="7"/>
        <v>0</v>
      </c>
      <c r="J144" s="32"/>
    </row>
    <row r="145" spans="2:10" ht="21.75" customHeight="1">
      <c r="B145" s="168"/>
      <c r="C145" s="237" t="s">
        <v>270</v>
      </c>
      <c r="D145" s="238">
        <f>D144+D143+D142+D141+D140+D139+D138+D137+D136+D135+D134+D133+D132+D131</f>
        <v>0</v>
      </c>
      <c r="E145" s="273"/>
      <c r="F145" s="274"/>
      <c r="G145" s="274"/>
      <c r="H145" s="275"/>
      <c r="I145" s="239">
        <f>I144+I143+I142+I141+I140+I139+I138+I137+I136+I135+I134+I133+I132+I131</f>
        <v>0</v>
      </c>
      <c r="J145" s="32"/>
    </row>
    <row r="146" spans="2:10" ht="24.75" customHeight="1">
      <c r="B146" s="119"/>
      <c r="C146" s="214" t="s">
        <v>168</v>
      </c>
      <c r="D146" s="313"/>
      <c r="E146" s="314"/>
      <c r="F146" s="315"/>
      <c r="G146" s="312" t="s">
        <v>9</v>
      </c>
      <c r="H146" s="312"/>
      <c r="I146" s="230"/>
      <c r="J146" s="32"/>
    </row>
    <row r="147" spans="2:10" ht="18" customHeight="1">
      <c r="B147" s="14">
        <v>1</v>
      </c>
      <c r="C147" s="170" t="s">
        <v>101</v>
      </c>
      <c r="D147" s="171"/>
      <c r="E147" s="20"/>
      <c r="F147" s="20">
        <v>81</v>
      </c>
      <c r="G147" s="16"/>
      <c r="H147" s="31"/>
      <c r="I147" s="18">
        <f aca="true" t="shared" si="8" ref="I147:I154">D147*F147</f>
        <v>0</v>
      </c>
      <c r="J147" s="32"/>
    </row>
    <row r="148" spans="2:10" ht="18" customHeight="1">
      <c r="B148" s="20">
        <v>2</v>
      </c>
      <c r="C148" s="170" t="s">
        <v>100</v>
      </c>
      <c r="D148" s="171"/>
      <c r="E148" s="20"/>
      <c r="F148" s="20">
        <v>81</v>
      </c>
      <c r="G148" s="16"/>
      <c r="H148" s="31"/>
      <c r="I148" s="18">
        <f t="shared" si="8"/>
        <v>0</v>
      </c>
      <c r="J148" s="32"/>
    </row>
    <row r="149" spans="2:10" ht="18" customHeight="1">
      <c r="B149" s="20">
        <v>3</v>
      </c>
      <c r="C149" s="170" t="s">
        <v>102</v>
      </c>
      <c r="D149" s="171"/>
      <c r="E149" s="20"/>
      <c r="F149" s="20">
        <v>81</v>
      </c>
      <c r="G149" s="16"/>
      <c r="H149" s="31"/>
      <c r="I149" s="18">
        <f t="shared" si="8"/>
        <v>0</v>
      </c>
      <c r="J149" s="32"/>
    </row>
    <row r="150" spans="1:11" ht="18" customHeight="1">
      <c r="A150" s="12"/>
      <c r="B150" s="20">
        <v>4</v>
      </c>
      <c r="C150" s="170" t="s">
        <v>99</v>
      </c>
      <c r="D150" s="171"/>
      <c r="E150" s="20"/>
      <c r="F150" s="20">
        <v>81</v>
      </c>
      <c r="G150" s="16"/>
      <c r="H150" s="31"/>
      <c r="I150" s="18">
        <f t="shared" si="8"/>
        <v>0</v>
      </c>
      <c r="J150" s="32"/>
      <c r="K150" s="32"/>
    </row>
    <row r="151" spans="1:11" ht="15.75" customHeight="1">
      <c r="A151" s="12"/>
      <c r="B151" s="20">
        <v>5</v>
      </c>
      <c r="C151" s="170" t="s">
        <v>76</v>
      </c>
      <c r="D151" s="171"/>
      <c r="E151" s="20"/>
      <c r="F151" s="20">
        <v>81</v>
      </c>
      <c r="G151" s="16"/>
      <c r="H151" s="31"/>
      <c r="I151" s="18">
        <f t="shared" si="8"/>
        <v>0</v>
      </c>
      <c r="J151" s="32"/>
      <c r="K151" s="32"/>
    </row>
    <row r="152" spans="2:10" ht="21.75" customHeight="1">
      <c r="B152" s="20">
        <v>6</v>
      </c>
      <c r="C152" s="170" t="s">
        <v>77</v>
      </c>
      <c r="D152" s="171"/>
      <c r="E152" s="20"/>
      <c r="F152" s="20">
        <v>138</v>
      </c>
      <c r="G152" s="16"/>
      <c r="H152" s="82" t="s">
        <v>116</v>
      </c>
      <c r="I152" s="18">
        <f t="shared" si="8"/>
        <v>0</v>
      </c>
      <c r="J152" s="32"/>
    </row>
    <row r="153" spans="1:11" ht="21" customHeight="1">
      <c r="A153" s="12"/>
      <c r="B153" s="20">
        <v>7</v>
      </c>
      <c r="C153" s="170" t="s">
        <v>103</v>
      </c>
      <c r="D153" s="172"/>
      <c r="E153" s="20"/>
      <c r="F153" s="20">
        <v>81</v>
      </c>
      <c r="G153" s="16"/>
      <c r="H153" s="82"/>
      <c r="I153" s="18">
        <f t="shared" si="8"/>
        <v>0</v>
      </c>
      <c r="J153" s="32"/>
      <c r="K153" s="32"/>
    </row>
    <row r="154" spans="1:11" ht="15.75" customHeight="1">
      <c r="A154" s="12"/>
      <c r="B154" s="20">
        <v>8</v>
      </c>
      <c r="C154" s="170" t="s">
        <v>104</v>
      </c>
      <c r="D154" s="172"/>
      <c r="E154" s="20"/>
      <c r="F154" s="20">
        <v>138</v>
      </c>
      <c r="G154" s="16"/>
      <c r="H154" s="82" t="s">
        <v>116</v>
      </c>
      <c r="I154" s="18">
        <f t="shared" si="8"/>
        <v>0</v>
      </c>
      <c r="J154" s="32"/>
      <c r="K154" s="32"/>
    </row>
    <row r="155" spans="2:9" ht="16.5" customHeight="1">
      <c r="B155" s="20"/>
      <c r="C155" s="194" t="s">
        <v>227</v>
      </c>
      <c r="D155" s="6">
        <f>SUM(D147:D154)</f>
        <v>0</v>
      </c>
      <c r="E155" s="262"/>
      <c r="F155" s="262"/>
      <c r="G155" s="262"/>
      <c r="H155" s="262"/>
      <c r="I155" s="33">
        <f>I154+I153+I152+I151+I150+I149+I148+I147</f>
        <v>0</v>
      </c>
    </row>
    <row r="156" spans="2:9" ht="26.25" customHeight="1">
      <c r="B156" s="20"/>
      <c r="C156" s="81" t="s">
        <v>8</v>
      </c>
      <c r="D156" s="283"/>
      <c r="E156" s="298"/>
      <c r="F156" s="299"/>
      <c r="G156" s="276" t="s">
        <v>9</v>
      </c>
      <c r="H156" s="276"/>
      <c r="I156" s="25"/>
    </row>
    <row r="157" spans="2:9" ht="18.75" customHeight="1">
      <c r="B157" s="14">
        <v>1</v>
      </c>
      <c r="C157" s="53" t="s">
        <v>129</v>
      </c>
      <c r="D157" s="54"/>
      <c r="E157" s="20"/>
      <c r="F157" s="20">
        <v>167</v>
      </c>
      <c r="G157" s="16"/>
      <c r="H157" s="31"/>
      <c r="I157" s="18">
        <f aca="true" t="shared" si="9" ref="I157:I170">D157*F157</f>
        <v>0</v>
      </c>
    </row>
    <row r="158" spans="2:9" ht="17.25" customHeight="1">
      <c r="B158" s="20">
        <v>2</v>
      </c>
      <c r="C158" s="53" t="s">
        <v>130</v>
      </c>
      <c r="D158" s="54"/>
      <c r="E158" s="20"/>
      <c r="F158" s="20">
        <v>207</v>
      </c>
      <c r="G158" s="16"/>
      <c r="H158" s="31"/>
      <c r="I158" s="18">
        <f t="shared" si="9"/>
        <v>0</v>
      </c>
    </row>
    <row r="159" spans="2:9" ht="21.75" customHeight="1">
      <c r="B159" s="20">
        <v>3</v>
      </c>
      <c r="C159" s="53" t="s">
        <v>131</v>
      </c>
      <c r="D159" s="54"/>
      <c r="E159" s="20"/>
      <c r="F159" s="20">
        <v>81</v>
      </c>
      <c r="G159" s="16"/>
      <c r="H159" s="82" t="s">
        <v>116</v>
      </c>
      <c r="I159" s="18">
        <f t="shared" si="9"/>
        <v>0</v>
      </c>
    </row>
    <row r="160" spans="2:9" ht="22.5" customHeight="1">
      <c r="B160" s="20">
        <v>4</v>
      </c>
      <c r="C160" s="53" t="s">
        <v>132</v>
      </c>
      <c r="D160" s="54"/>
      <c r="E160" s="20"/>
      <c r="F160" s="20">
        <v>219</v>
      </c>
      <c r="G160" s="16"/>
      <c r="H160" s="31"/>
      <c r="I160" s="18">
        <f t="shared" si="9"/>
        <v>0</v>
      </c>
    </row>
    <row r="161" spans="2:9" ht="19.5" customHeight="1">
      <c r="B161" s="20">
        <v>5</v>
      </c>
      <c r="C161" s="53" t="s">
        <v>166</v>
      </c>
      <c r="D161" s="55"/>
      <c r="E161" s="20"/>
      <c r="F161" s="20">
        <v>161</v>
      </c>
      <c r="G161" s="16"/>
      <c r="H161" s="31"/>
      <c r="I161" s="18">
        <f t="shared" si="9"/>
        <v>0</v>
      </c>
    </row>
    <row r="162" spans="2:9" ht="20.25" customHeight="1">
      <c r="B162" s="20">
        <v>6</v>
      </c>
      <c r="C162" s="53" t="s">
        <v>165</v>
      </c>
      <c r="D162" s="55"/>
      <c r="E162" s="20"/>
      <c r="F162" s="20">
        <v>104</v>
      </c>
      <c r="G162" s="16"/>
      <c r="H162" s="82" t="s">
        <v>116</v>
      </c>
      <c r="I162" s="18">
        <f t="shared" si="9"/>
        <v>0</v>
      </c>
    </row>
    <row r="163" spans="2:9" ht="20.25" customHeight="1">
      <c r="B163" s="20">
        <v>7</v>
      </c>
      <c r="C163" s="53" t="s">
        <v>161</v>
      </c>
      <c r="D163" s="55"/>
      <c r="E163" s="20"/>
      <c r="F163" s="20">
        <v>196</v>
      </c>
      <c r="G163" s="16"/>
      <c r="H163" s="82" t="s">
        <v>116</v>
      </c>
      <c r="I163" s="18">
        <f t="shared" si="9"/>
        <v>0</v>
      </c>
    </row>
    <row r="164" spans="2:9" ht="15" customHeight="1">
      <c r="B164" s="20">
        <v>8</v>
      </c>
      <c r="C164" s="53" t="s">
        <v>133</v>
      </c>
      <c r="D164" s="55"/>
      <c r="E164" s="20"/>
      <c r="F164" s="20">
        <v>104</v>
      </c>
      <c r="G164" s="16"/>
      <c r="H164" s="82" t="s">
        <v>116</v>
      </c>
      <c r="I164" s="18">
        <f t="shared" si="9"/>
        <v>0</v>
      </c>
    </row>
    <row r="165" spans="2:9" ht="15" customHeight="1">
      <c r="B165" s="20">
        <v>9</v>
      </c>
      <c r="C165" s="53" t="s">
        <v>162</v>
      </c>
      <c r="D165" s="54"/>
      <c r="E165" s="20"/>
      <c r="F165" s="20">
        <v>196</v>
      </c>
      <c r="G165" s="16"/>
      <c r="H165" s="82" t="s">
        <v>116</v>
      </c>
      <c r="I165" s="18">
        <f t="shared" si="9"/>
        <v>0</v>
      </c>
    </row>
    <row r="166" spans="2:9" ht="15.75" customHeight="1">
      <c r="B166" s="20">
        <v>10</v>
      </c>
      <c r="C166" s="53" t="s">
        <v>134</v>
      </c>
      <c r="D166" s="54"/>
      <c r="E166" s="20"/>
      <c r="F166" s="20">
        <v>104</v>
      </c>
      <c r="G166" s="16"/>
      <c r="H166" s="82" t="s">
        <v>116</v>
      </c>
      <c r="I166" s="18">
        <f t="shared" si="9"/>
        <v>0</v>
      </c>
    </row>
    <row r="167" spans="2:11" ht="15.75" customHeight="1">
      <c r="B167" s="20">
        <v>11</v>
      </c>
      <c r="C167" s="53" t="s">
        <v>163</v>
      </c>
      <c r="D167" s="54"/>
      <c r="E167" s="20"/>
      <c r="F167" s="20">
        <v>196</v>
      </c>
      <c r="G167" s="16"/>
      <c r="H167" s="82" t="s">
        <v>116</v>
      </c>
      <c r="I167" s="18">
        <f t="shared" si="9"/>
        <v>0</v>
      </c>
      <c r="K167" s="34"/>
    </row>
    <row r="168" spans="2:11" ht="15.75" customHeight="1">
      <c r="B168" s="20">
        <v>12</v>
      </c>
      <c r="C168" s="53" t="s">
        <v>135</v>
      </c>
      <c r="D168" s="54"/>
      <c r="E168" s="20"/>
      <c r="F168" s="20">
        <v>138</v>
      </c>
      <c r="G168" s="16"/>
      <c r="H168" s="82" t="s">
        <v>116</v>
      </c>
      <c r="I168" s="18">
        <f t="shared" si="9"/>
        <v>0</v>
      </c>
      <c r="K168" s="34"/>
    </row>
    <row r="169" spans="2:11" ht="15.75" customHeight="1">
      <c r="B169" s="20">
        <v>13</v>
      </c>
      <c r="C169" s="53" t="s">
        <v>110</v>
      </c>
      <c r="D169" s="67"/>
      <c r="E169" s="20"/>
      <c r="F169" s="20">
        <v>38</v>
      </c>
      <c r="G169" s="16"/>
      <c r="H169" s="82" t="s">
        <v>116</v>
      </c>
      <c r="I169" s="18">
        <f t="shared" si="9"/>
        <v>0</v>
      </c>
      <c r="K169" s="34"/>
    </row>
    <row r="170" spans="2:9" ht="15" customHeight="1">
      <c r="B170" s="20">
        <v>14</v>
      </c>
      <c r="C170" s="53" t="s">
        <v>164</v>
      </c>
      <c r="D170" s="67"/>
      <c r="E170" s="20"/>
      <c r="F170" s="20">
        <v>184</v>
      </c>
      <c r="G170" s="16"/>
      <c r="H170" s="82" t="s">
        <v>116</v>
      </c>
      <c r="I170" s="18">
        <f t="shared" si="9"/>
        <v>0</v>
      </c>
    </row>
    <row r="171" spans="2:9" ht="15" customHeight="1">
      <c r="B171" s="20"/>
      <c r="C171" s="193" t="s">
        <v>228</v>
      </c>
      <c r="D171" s="56">
        <f>D162+D163+D164+D165+D166+D167</f>
        <v>0</v>
      </c>
      <c r="E171" s="346"/>
      <c r="F171" s="346"/>
      <c r="G171" s="346"/>
      <c r="H171" s="346"/>
      <c r="I171" s="24">
        <f>I170+I169+I168+I167+I166+I165+I164+I163+I162+I161+I160+I159+I158+I157</f>
        <v>0</v>
      </c>
    </row>
    <row r="172" spans="2:9" ht="21.75" customHeight="1">
      <c r="B172" s="20"/>
      <c r="C172" s="81" t="s">
        <v>172</v>
      </c>
      <c r="D172" s="353"/>
      <c r="E172" s="295"/>
      <c r="F172" s="296"/>
      <c r="G172" s="276" t="s">
        <v>9</v>
      </c>
      <c r="H172" s="276"/>
      <c r="I172" s="25"/>
    </row>
    <row r="173" spans="2:9" ht="15" customHeight="1">
      <c r="B173" s="14">
        <v>1</v>
      </c>
      <c r="C173" s="100" t="s">
        <v>173</v>
      </c>
      <c r="D173" s="101"/>
      <c r="E173" s="20"/>
      <c r="F173" s="20">
        <v>265</v>
      </c>
      <c r="G173" s="16"/>
      <c r="H173" s="31"/>
      <c r="I173" s="18">
        <f>D173*F173</f>
        <v>0</v>
      </c>
    </row>
    <row r="174" spans="2:9" ht="15" customHeight="1">
      <c r="B174" s="20">
        <v>2</v>
      </c>
      <c r="C174" s="100" t="s">
        <v>174</v>
      </c>
      <c r="D174" s="101"/>
      <c r="E174" s="20"/>
      <c r="F174" s="20">
        <v>276</v>
      </c>
      <c r="G174" s="16"/>
      <c r="H174" s="31"/>
      <c r="I174" s="18">
        <f aca="true" t="shared" si="10" ref="I174:I179">D174*F174</f>
        <v>0</v>
      </c>
    </row>
    <row r="175" spans="2:9" ht="15" customHeight="1">
      <c r="B175" s="20">
        <v>3</v>
      </c>
      <c r="C175" s="100" t="s">
        <v>179</v>
      </c>
      <c r="D175" s="101"/>
      <c r="E175" s="20"/>
      <c r="F175" s="20">
        <v>109</v>
      </c>
      <c r="G175" s="16"/>
      <c r="H175" s="82" t="s">
        <v>116</v>
      </c>
      <c r="I175" s="18">
        <f t="shared" si="10"/>
        <v>0</v>
      </c>
    </row>
    <row r="176" spans="2:9" ht="15" customHeight="1">
      <c r="B176" s="20">
        <v>4</v>
      </c>
      <c r="C176" s="100" t="s">
        <v>175</v>
      </c>
      <c r="D176" s="101"/>
      <c r="E176" s="20"/>
      <c r="F176" s="20">
        <v>161</v>
      </c>
      <c r="G176" s="16"/>
      <c r="H176" s="31"/>
      <c r="I176" s="18">
        <f t="shared" si="10"/>
        <v>0</v>
      </c>
    </row>
    <row r="177" spans="2:9" ht="15" customHeight="1">
      <c r="B177" s="20">
        <v>5</v>
      </c>
      <c r="C177" s="100" t="s">
        <v>176</v>
      </c>
      <c r="D177" s="101"/>
      <c r="E177" s="20"/>
      <c r="F177" s="20">
        <v>184</v>
      </c>
      <c r="G177" s="16"/>
      <c r="H177" s="31"/>
      <c r="I177" s="18">
        <f t="shared" si="10"/>
        <v>0</v>
      </c>
    </row>
    <row r="178" spans="2:9" ht="15" customHeight="1">
      <c r="B178" s="20">
        <v>6</v>
      </c>
      <c r="C178" s="100" t="s">
        <v>177</v>
      </c>
      <c r="D178" s="101"/>
      <c r="E178" s="20"/>
      <c r="F178" s="20">
        <v>207</v>
      </c>
      <c r="G178" s="16"/>
      <c r="H178" s="31"/>
      <c r="I178" s="18">
        <f t="shared" si="10"/>
        <v>0</v>
      </c>
    </row>
    <row r="179" spans="2:9" ht="15" customHeight="1">
      <c r="B179" s="20">
        <v>7</v>
      </c>
      <c r="C179" s="100" t="s">
        <v>178</v>
      </c>
      <c r="D179" s="102"/>
      <c r="E179" s="20"/>
      <c r="F179" s="20">
        <v>109</v>
      </c>
      <c r="G179" s="16"/>
      <c r="H179" s="82" t="s">
        <v>116</v>
      </c>
      <c r="I179" s="18">
        <f t="shared" si="10"/>
        <v>0</v>
      </c>
    </row>
    <row r="180" spans="2:9" ht="15" customHeight="1">
      <c r="B180" s="20"/>
      <c r="C180" s="192" t="s">
        <v>236</v>
      </c>
      <c r="D180" s="103">
        <f>D173+D174+D175+D176+D177+D178+D179</f>
        <v>0</v>
      </c>
      <c r="E180" s="352"/>
      <c r="F180" s="352"/>
      <c r="G180" s="352"/>
      <c r="H180" s="352"/>
      <c r="I180" s="104">
        <f>I179+I178+I177+I176+I175+I174+I173</f>
        <v>0</v>
      </c>
    </row>
    <row r="181" spans="2:9" ht="21" customHeight="1">
      <c r="B181" s="20"/>
      <c r="C181" s="81" t="s">
        <v>10</v>
      </c>
      <c r="D181" s="297"/>
      <c r="E181" s="295"/>
      <c r="F181" s="296"/>
      <c r="G181" s="305" t="s">
        <v>9</v>
      </c>
      <c r="H181" s="306"/>
      <c r="I181" s="18"/>
    </row>
    <row r="182" spans="2:9" ht="15" customHeight="1">
      <c r="B182" s="14">
        <v>1</v>
      </c>
      <c r="C182" s="1" t="s">
        <v>155</v>
      </c>
      <c r="D182" s="13"/>
      <c r="E182" s="20"/>
      <c r="F182" s="20">
        <v>196</v>
      </c>
      <c r="G182" s="16"/>
      <c r="H182" s="82"/>
      <c r="I182" s="18">
        <f>D182*F182</f>
        <v>0</v>
      </c>
    </row>
    <row r="183" spans="2:9" ht="15" customHeight="1">
      <c r="B183" s="14">
        <v>2</v>
      </c>
      <c r="C183" s="1" t="s">
        <v>156</v>
      </c>
      <c r="D183" s="13"/>
      <c r="E183" s="20"/>
      <c r="F183" s="20">
        <v>265</v>
      </c>
      <c r="G183" s="16"/>
      <c r="H183" s="82"/>
      <c r="I183" s="18">
        <f>D183*F183</f>
        <v>0</v>
      </c>
    </row>
    <row r="184" spans="2:9" ht="15" customHeight="1">
      <c r="B184" s="14">
        <v>3</v>
      </c>
      <c r="C184" s="1" t="s">
        <v>157</v>
      </c>
      <c r="D184" s="13"/>
      <c r="E184" s="20"/>
      <c r="F184" s="20">
        <v>207</v>
      </c>
      <c r="G184" s="16"/>
      <c r="H184" s="82"/>
      <c r="I184" s="18">
        <f>D184*F184</f>
        <v>0</v>
      </c>
    </row>
    <row r="185" spans="2:9" ht="15" customHeight="1">
      <c r="B185" s="14">
        <v>4</v>
      </c>
      <c r="C185" s="69" t="s">
        <v>158</v>
      </c>
      <c r="D185" s="13"/>
      <c r="E185" s="20"/>
      <c r="F185" s="20">
        <v>115</v>
      </c>
      <c r="G185" s="16"/>
      <c r="H185" s="82" t="s">
        <v>116</v>
      </c>
      <c r="I185" s="18">
        <f>D185*F185</f>
        <v>0</v>
      </c>
    </row>
    <row r="186" spans="2:9" ht="15" customHeight="1">
      <c r="B186" s="49">
        <v>5</v>
      </c>
      <c r="C186" s="71" t="s">
        <v>159</v>
      </c>
      <c r="D186" s="68"/>
      <c r="E186" s="20"/>
      <c r="F186" s="20">
        <v>785</v>
      </c>
      <c r="G186" s="16"/>
      <c r="H186" s="82" t="s">
        <v>116</v>
      </c>
      <c r="I186" s="18">
        <f>D186*F186</f>
        <v>0</v>
      </c>
    </row>
    <row r="187" spans="2:9" ht="15.75" customHeight="1">
      <c r="B187" s="70"/>
      <c r="C187" s="189" t="s">
        <v>231</v>
      </c>
      <c r="D187" s="23">
        <f>SUM(D182:D186)</f>
        <v>0</v>
      </c>
      <c r="E187" s="307"/>
      <c r="F187" s="308"/>
      <c r="G187" s="308"/>
      <c r="H187" s="309"/>
      <c r="I187" s="35">
        <f>I186+I185+I184+I183+I182</f>
        <v>0</v>
      </c>
    </row>
    <row r="188" spans="2:9" ht="23.25" customHeight="1">
      <c r="B188" s="120"/>
      <c r="C188" s="81" t="s">
        <v>136</v>
      </c>
      <c r="D188" s="297"/>
      <c r="E188" s="349"/>
      <c r="F188" s="349"/>
      <c r="G188" s="349"/>
      <c r="H188" s="349"/>
      <c r="I188" s="350"/>
    </row>
    <row r="189" spans="2:9" ht="15.75" customHeight="1">
      <c r="B189" s="14">
        <v>1</v>
      </c>
      <c r="C189" s="1" t="s">
        <v>138</v>
      </c>
      <c r="D189" s="13"/>
      <c r="E189" s="20"/>
      <c r="F189" s="20">
        <v>133</v>
      </c>
      <c r="G189" s="16"/>
      <c r="H189" s="82" t="s">
        <v>116</v>
      </c>
      <c r="I189" s="18">
        <f>D189*F189</f>
        <v>0</v>
      </c>
    </row>
    <row r="190" spans="2:9" ht="15.75" customHeight="1">
      <c r="B190" s="14">
        <v>2</v>
      </c>
      <c r="C190" s="1" t="s">
        <v>137</v>
      </c>
      <c r="D190" s="13"/>
      <c r="E190" s="20"/>
      <c r="F190" s="20">
        <v>144</v>
      </c>
      <c r="G190" s="16"/>
      <c r="H190" s="82" t="s">
        <v>116</v>
      </c>
      <c r="I190" s="18">
        <f>D190*F190</f>
        <v>0</v>
      </c>
    </row>
    <row r="191" spans="2:9" ht="15.75" customHeight="1">
      <c r="B191" s="14">
        <v>3</v>
      </c>
      <c r="C191" s="1" t="s">
        <v>139</v>
      </c>
      <c r="D191" s="13"/>
      <c r="E191" s="20"/>
      <c r="F191" s="20">
        <v>52</v>
      </c>
      <c r="G191" s="16"/>
      <c r="H191" s="82" t="s">
        <v>116</v>
      </c>
      <c r="I191" s="18">
        <f>D191*F191</f>
        <v>0</v>
      </c>
    </row>
    <row r="192" spans="2:9" ht="15.75" customHeight="1">
      <c r="B192" s="14">
        <v>4</v>
      </c>
      <c r="C192" s="1" t="s">
        <v>140</v>
      </c>
      <c r="D192" s="13"/>
      <c r="E192" s="20"/>
      <c r="F192" s="20">
        <v>173</v>
      </c>
      <c r="G192" s="16"/>
      <c r="H192" s="82" t="s">
        <v>116</v>
      </c>
      <c r="I192" s="18">
        <f>D192*F192</f>
        <v>0</v>
      </c>
    </row>
    <row r="193" spans="2:9" ht="15.75" customHeight="1">
      <c r="B193" s="49">
        <v>5</v>
      </c>
      <c r="C193" s="1" t="s">
        <v>141</v>
      </c>
      <c r="D193" s="68"/>
      <c r="E193" s="20"/>
      <c r="F193" s="20">
        <v>46</v>
      </c>
      <c r="G193" s="16"/>
      <c r="H193" s="82" t="s">
        <v>116</v>
      </c>
      <c r="I193" s="18">
        <f>D193*F193</f>
        <v>0</v>
      </c>
    </row>
    <row r="194" spans="2:9" ht="15.75" customHeight="1">
      <c r="B194" s="70"/>
      <c r="C194" s="29" t="s">
        <v>232</v>
      </c>
      <c r="D194" s="23">
        <f>SUM(D189:D193)</f>
        <v>0</v>
      </c>
      <c r="E194" s="279"/>
      <c r="F194" s="279"/>
      <c r="G194" s="279"/>
      <c r="H194" s="279"/>
      <c r="I194" s="35">
        <f>I193+I192+I191+I190+I189</f>
        <v>0</v>
      </c>
    </row>
    <row r="195" spans="2:9" ht="24" customHeight="1">
      <c r="B195" s="120"/>
      <c r="C195" s="116" t="s">
        <v>11</v>
      </c>
      <c r="D195" s="297"/>
      <c r="E195" s="298"/>
      <c r="F195" s="298"/>
      <c r="G195" s="298"/>
      <c r="H195" s="298"/>
      <c r="I195" s="299"/>
    </row>
    <row r="196" spans="2:9" ht="13.5" customHeight="1">
      <c r="B196" s="14">
        <v>1</v>
      </c>
      <c r="C196" s="179" t="s">
        <v>89</v>
      </c>
      <c r="D196" s="36"/>
      <c r="E196" s="20"/>
      <c r="F196" s="20">
        <v>144</v>
      </c>
      <c r="G196" s="16"/>
      <c r="H196" s="17" t="s">
        <v>116</v>
      </c>
      <c r="I196" s="37">
        <f aca="true" t="shared" si="11" ref="I196:I201">D196*F196</f>
        <v>0</v>
      </c>
    </row>
    <row r="197" spans="2:9" ht="13.5" customHeight="1">
      <c r="B197" s="14">
        <v>2</v>
      </c>
      <c r="C197" s="179" t="s">
        <v>90</v>
      </c>
      <c r="D197" s="36"/>
      <c r="E197" s="20"/>
      <c r="F197" s="20">
        <v>144</v>
      </c>
      <c r="G197" s="16"/>
      <c r="H197" s="17" t="s">
        <v>116</v>
      </c>
      <c r="I197" s="37">
        <f t="shared" si="11"/>
        <v>0</v>
      </c>
    </row>
    <row r="198" spans="2:9" ht="13.5" customHeight="1">
      <c r="B198" s="14">
        <v>3</v>
      </c>
      <c r="C198" s="179" t="s">
        <v>91</v>
      </c>
      <c r="D198" s="36"/>
      <c r="E198" s="20"/>
      <c r="F198" s="20">
        <v>144</v>
      </c>
      <c r="G198" s="16"/>
      <c r="H198" s="17" t="s">
        <v>116</v>
      </c>
      <c r="I198" s="37">
        <f t="shared" si="11"/>
        <v>0</v>
      </c>
    </row>
    <row r="199" spans="2:9" ht="13.5" customHeight="1">
      <c r="B199" s="14">
        <v>4</v>
      </c>
      <c r="C199" s="179" t="s">
        <v>92</v>
      </c>
      <c r="D199" s="36"/>
      <c r="E199" s="20"/>
      <c r="F199" s="20">
        <v>64</v>
      </c>
      <c r="G199" s="16"/>
      <c r="H199" s="17" t="s">
        <v>116</v>
      </c>
      <c r="I199" s="37">
        <f t="shared" si="11"/>
        <v>0</v>
      </c>
    </row>
    <row r="200" spans="2:9" ht="13.5" customHeight="1">
      <c r="B200" s="14">
        <v>5</v>
      </c>
      <c r="C200" s="179" t="s">
        <v>93</v>
      </c>
      <c r="D200" s="36"/>
      <c r="E200" s="20"/>
      <c r="F200" s="20">
        <v>104</v>
      </c>
      <c r="G200" s="16"/>
      <c r="H200" s="17" t="s">
        <v>116</v>
      </c>
      <c r="I200" s="37">
        <f t="shared" si="11"/>
        <v>0</v>
      </c>
    </row>
    <row r="201" spans="2:9" ht="13.5" customHeight="1">
      <c r="B201" s="14">
        <v>6</v>
      </c>
      <c r="C201" s="179" t="s">
        <v>94</v>
      </c>
      <c r="D201" s="36"/>
      <c r="E201" s="20"/>
      <c r="F201" s="20">
        <v>64</v>
      </c>
      <c r="G201" s="16"/>
      <c r="H201" s="17" t="s">
        <v>116</v>
      </c>
      <c r="I201" s="37">
        <f t="shared" si="11"/>
        <v>0</v>
      </c>
    </row>
    <row r="202" spans="2:9" ht="15.75" customHeight="1">
      <c r="B202" s="14"/>
      <c r="C202" s="191" t="s">
        <v>233</v>
      </c>
      <c r="D202" s="5">
        <f>D196+D197+D198+D199+D200+D201</f>
        <v>0</v>
      </c>
      <c r="E202" s="351"/>
      <c r="F202" s="351"/>
      <c r="G202" s="351"/>
      <c r="H202" s="351"/>
      <c r="I202" s="97">
        <f>I201+I200+I199+I198+I197+I196</f>
        <v>0</v>
      </c>
    </row>
    <row r="203" spans="2:9" ht="20.25" customHeight="1">
      <c r="B203" s="20"/>
      <c r="C203" s="175" t="s">
        <v>12</v>
      </c>
      <c r="D203" s="294"/>
      <c r="E203" s="295"/>
      <c r="F203" s="296"/>
      <c r="G203" s="276" t="s">
        <v>9</v>
      </c>
      <c r="H203" s="276"/>
      <c r="I203" s="25"/>
    </row>
    <row r="204" spans="2:9" ht="13.5" customHeight="1">
      <c r="B204" s="14">
        <v>1</v>
      </c>
      <c r="C204" s="1" t="s">
        <v>46</v>
      </c>
      <c r="D204" s="3"/>
      <c r="E204" s="20"/>
      <c r="F204" s="20">
        <v>1025</v>
      </c>
      <c r="G204" s="16"/>
      <c r="H204" s="82" t="s">
        <v>116</v>
      </c>
      <c r="I204" s="37">
        <f aca="true" t="shared" si="12" ref="I204:I213">D204*F204</f>
        <v>0</v>
      </c>
    </row>
    <row r="205" spans="2:9" ht="13.5" customHeight="1">
      <c r="B205" s="14">
        <v>2</v>
      </c>
      <c r="C205" s="1" t="s">
        <v>204</v>
      </c>
      <c r="D205" s="3"/>
      <c r="E205" s="20"/>
      <c r="F205" s="20">
        <v>115</v>
      </c>
      <c r="G205" s="16"/>
      <c r="H205" s="82" t="s">
        <v>116</v>
      </c>
      <c r="I205" s="37">
        <f t="shared" si="12"/>
        <v>0</v>
      </c>
    </row>
    <row r="206" spans="2:9" ht="13.5" customHeight="1">
      <c r="B206" s="14">
        <v>3</v>
      </c>
      <c r="C206" s="1" t="s">
        <v>212</v>
      </c>
      <c r="D206" s="3"/>
      <c r="E206" s="20"/>
      <c r="F206" s="20">
        <v>104</v>
      </c>
      <c r="G206" s="16"/>
      <c r="H206" s="82" t="s">
        <v>116</v>
      </c>
      <c r="I206" s="37">
        <f t="shared" si="12"/>
        <v>0</v>
      </c>
    </row>
    <row r="207" spans="2:9" ht="13.5" customHeight="1">
      <c r="B207" s="14">
        <v>4</v>
      </c>
      <c r="C207" s="1" t="s">
        <v>205</v>
      </c>
      <c r="D207" s="3"/>
      <c r="E207" s="20"/>
      <c r="F207" s="20">
        <v>115</v>
      </c>
      <c r="G207" s="16"/>
      <c r="H207" s="82" t="s">
        <v>116</v>
      </c>
      <c r="I207" s="37">
        <f t="shared" si="12"/>
        <v>0</v>
      </c>
    </row>
    <row r="208" spans="2:9" ht="13.5" customHeight="1">
      <c r="B208" s="14">
        <v>5</v>
      </c>
      <c r="C208" s="1" t="s">
        <v>206</v>
      </c>
      <c r="D208" s="3"/>
      <c r="E208" s="20"/>
      <c r="F208" s="20">
        <v>213</v>
      </c>
      <c r="G208" s="16"/>
      <c r="H208" s="82"/>
      <c r="I208" s="37">
        <f t="shared" si="12"/>
        <v>0</v>
      </c>
    </row>
    <row r="209" spans="2:9" ht="13.5" customHeight="1">
      <c r="B209" s="14">
        <v>6</v>
      </c>
      <c r="C209" s="1" t="s">
        <v>207</v>
      </c>
      <c r="D209" s="3"/>
      <c r="E209" s="20"/>
      <c r="F209" s="20">
        <v>121</v>
      </c>
      <c r="G209" s="16"/>
      <c r="H209" s="82" t="s">
        <v>116</v>
      </c>
      <c r="I209" s="37">
        <f t="shared" si="12"/>
        <v>0</v>
      </c>
    </row>
    <row r="210" spans="2:9" ht="13.5" customHeight="1">
      <c r="B210" s="14">
        <v>7</v>
      </c>
      <c r="C210" s="1" t="s">
        <v>208</v>
      </c>
      <c r="D210" s="3"/>
      <c r="E210" s="20"/>
      <c r="F210" s="20">
        <v>133</v>
      </c>
      <c r="G210" s="16"/>
      <c r="H210" s="82" t="s">
        <v>116</v>
      </c>
      <c r="I210" s="37">
        <f t="shared" si="12"/>
        <v>0</v>
      </c>
    </row>
    <row r="211" spans="2:9" ht="13.5" customHeight="1">
      <c r="B211" s="14">
        <v>8</v>
      </c>
      <c r="C211" s="1" t="s">
        <v>211</v>
      </c>
      <c r="D211" s="3"/>
      <c r="E211" s="20"/>
      <c r="F211" s="20">
        <v>150</v>
      </c>
      <c r="G211" s="16"/>
      <c r="H211" s="82" t="s">
        <v>116</v>
      </c>
      <c r="I211" s="37">
        <f t="shared" si="12"/>
        <v>0</v>
      </c>
    </row>
    <row r="212" spans="2:9" ht="13.5" customHeight="1">
      <c r="B212" s="14">
        <v>9</v>
      </c>
      <c r="C212" s="1" t="s">
        <v>209</v>
      </c>
      <c r="D212" s="3"/>
      <c r="E212" s="20"/>
      <c r="F212" s="20">
        <v>190</v>
      </c>
      <c r="G212" s="16"/>
      <c r="H212" s="82"/>
      <c r="I212" s="37">
        <f t="shared" si="12"/>
        <v>0</v>
      </c>
    </row>
    <row r="213" spans="2:9" ht="13.5" customHeight="1">
      <c r="B213" s="14">
        <v>10</v>
      </c>
      <c r="C213" s="1" t="s">
        <v>210</v>
      </c>
      <c r="D213" s="3"/>
      <c r="E213" s="20"/>
      <c r="F213" s="20">
        <v>98</v>
      </c>
      <c r="G213" s="16"/>
      <c r="H213" s="82"/>
      <c r="I213" s="37">
        <f t="shared" si="12"/>
        <v>0</v>
      </c>
    </row>
    <row r="214" spans="2:18" ht="16.5" customHeight="1">
      <c r="B214" s="14"/>
      <c r="C214" s="189" t="s">
        <v>234</v>
      </c>
      <c r="D214" s="4">
        <f>SUM(D204:D213)</f>
        <v>0</v>
      </c>
      <c r="E214" s="279"/>
      <c r="F214" s="279"/>
      <c r="G214" s="279"/>
      <c r="H214" s="279"/>
      <c r="I214" s="98">
        <f>I213+I212+I211+I210+I209+I208+I207+I206+I205+I204</f>
        <v>0</v>
      </c>
      <c r="K214" s="32"/>
      <c r="L214" s="127"/>
      <c r="M214" s="342"/>
      <c r="N214" s="318"/>
      <c r="O214" s="318"/>
      <c r="P214" s="318"/>
      <c r="Q214" s="318"/>
      <c r="R214" s="318"/>
    </row>
    <row r="215" spans="2:18" ht="27" customHeight="1">
      <c r="B215" s="20"/>
      <c r="C215" s="81" t="s">
        <v>202</v>
      </c>
      <c r="D215" s="294"/>
      <c r="E215" s="298"/>
      <c r="F215" s="298"/>
      <c r="G215" s="298"/>
      <c r="H215" s="298"/>
      <c r="I215" s="299"/>
      <c r="K215" s="40"/>
      <c r="L215" s="129"/>
      <c r="M215" s="130"/>
      <c r="N215" s="32"/>
      <c r="O215" s="32"/>
      <c r="P215" s="41"/>
      <c r="Q215" s="42"/>
      <c r="R215" s="131"/>
    </row>
    <row r="216" spans="2:18" ht="15" customHeight="1">
      <c r="B216" s="14">
        <v>1</v>
      </c>
      <c r="C216" s="166" t="s">
        <v>213</v>
      </c>
      <c r="D216" s="167"/>
      <c r="E216" s="20"/>
      <c r="F216" s="167">
        <v>138</v>
      </c>
      <c r="G216" s="16"/>
      <c r="H216" s="17" t="s">
        <v>116</v>
      </c>
      <c r="I216" s="37">
        <f aca="true" t="shared" si="13" ref="I216:I225">D216*F216</f>
        <v>0</v>
      </c>
      <c r="K216" s="40"/>
      <c r="L216" s="129"/>
      <c r="M216" s="130"/>
      <c r="N216" s="32"/>
      <c r="O216" s="32"/>
      <c r="P216" s="41"/>
      <c r="Q216" s="42"/>
      <c r="R216" s="131"/>
    </row>
    <row r="217" spans="2:18" ht="15" customHeight="1">
      <c r="B217" s="14">
        <v>2</v>
      </c>
      <c r="C217" s="166" t="s">
        <v>214</v>
      </c>
      <c r="D217" s="167"/>
      <c r="E217" s="20"/>
      <c r="F217" s="167">
        <v>138</v>
      </c>
      <c r="G217" s="16"/>
      <c r="H217" s="17" t="s">
        <v>116</v>
      </c>
      <c r="I217" s="37">
        <f t="shared" si="13"/>
        <v>0</v>
      </c>
      <c r="K217" s="40"/>
      <c r="L217" s="129"/>
      <c r="M217" s="130"/>
      <c r="N217" s="32"/>
      <c r="O217" s="32"/>
      <c r="P217" s="41"/>
      <c r="Q217" s="42"/>
      <c r="R217" s="131"/>
    </row>
    <row r="218" spans="2:18" ht="15" customHeight="1">
      <c r="B218" s="14">
        <v>3</v>
      </c>
      <c r="C218" s="166" t="s">
        <v>215</v>
      </c>
      <c r="D218" s="167"/>
      <c r="E218" s="20"/>
      <c r="F218" s="167">
        <v>149</v>
      </c>
      <c r="G218" s="16"/>
      <c r="H218" s="17" t="s">
        <v>116</v>
      </c>
      <c r="I218" s="37">
        <f t="shared" si="13"/>
        <v>0</v>
      </c>
      <c r="K218" s="40"/>
      <c r="L218" s="129"/>
      <c r="M218" s="130"/>
      <c r="N218" s="32"/>
      <c r="O218" s="32"/>
      <c r="P218" s="41"/>
      <c r="Q218" s="42"/>
      <c r="R218" s="131"/>
    </row>
    <row r="219" spans="2:18" ht="15" customHeight="1">
      <c r="B219" s="14">
        <v>4</v>
      </c>
      <c r="C219" s="166" t="s">
        <v>216</v>
      </c>
      <c r="D219" s="167"/>
      <c r="E219" s="20"/>
      <c r="F219" s="167">
        <v>138</v>
      </c>
      <c r="G219" s="16"/>
      <c r="H219" s="17" t="s">
        <v>116</v>
      </c>
      <c r="I219" s="37">
        <f t="shared" si="13"/>
        <v>0</v>
      </c>
      <c r="K219" s="40"/>
      <c r="L219" s="129"/>
      <c r="M219" s="130"/>
      <c r="N219" s="32"/>
      <c r="O219" s="32"/>
      <c r="P219" s="41"/>
      <c r="Q219" s="42"/>
      <c r="R219" s="131"/>
    </row>
    <row r="220" spans="2:18" ht="15" customHeight="1">
      <c r="B220" s="14">
        <v>5</v>
      </c>
      <c r="C220" s="166" t="s">
        <v>217</v>
      </c>
      <c r="D220" s="167"/>
      <c r="E220" s="20"/>
      <c r="F220" s="167">
        <v>138</v>
      </c>
      <c r="G220" s="16"/>
      <c r="H220" s="17" t="s">
        <v>116</v>
      </c>
      <c r="I220" s="37">
        <f t="shared" si="13"/>
        <v>0</v>
      </c>
      <c r="K220" s="40"/>
      <c r="L220" s="129"/>
      <c r="M220" s="130"/>
      <c r="N220" s="32"/>
      <c r="O220" s="32"/>
      <c r="P220" s="41"/>
      <c r="Q220" s="42"/>
      <c r="R220" s="131"/>
    </row>
    <row r="221" spans="2:18" ht="15" customHeight="1">
      <c r="B221" s="14">
        <v>6</v>
      </c>
      <c r="C221" s="166" t="s">
        <v>218</v>
      </c>
      <c r="D221" s="167"/>
      <c r="E221" s="20"/>
      <c r="F221" s="167">
        <v>138</v>
      </c>
      <c r="G221" s="16"/>
      <c r="H221" s="17" t="s">
        <v>116</v>
      </c>
      <c r="I221" s="37">
        <f t="shared" si="13"/>
        <v>0</v>
      </c>
      <c r="K221" s="40"/>
      <c r="L221" s="129"/>
      <c r="M221" s="130"/>
      <c r="N221" s="32"/>
      <c r="O221" s="32"/>
      <c r="P221" s="41"/>
      <c r="Q221" s="42"/>
      <c r="R221" s="131"/>
    </row>
    <row r="222" spans="2:18" ht="15" customHeight="1">
      <c r="B222" s="14">
        <v>7</v>
      </c>
      <c r="C222" s="166" t="s">
        <v>219</v>
      </c>
      <c r="D222" s="167"/>
      <c r="E222" s="20"/>
      <c r="F222" s="167">
        <v>149</v>
      </c>
      <c r="G222" s="16"/>
      <c r="H222" s="17" t="s">
        <v>116</v>
      </c>
      <c r="I222" s="37">
        <f t="shared" si="13"/>
        <v>0</v>
      </c>
      <c r="K222" s="40"/>
      <c r="L222" s="129"/>
      <c r="M222" s="130"/>
      <c r="N222" s="32"/>
      <c r="O222" s="32"/>
      <c r="P222" s="41"/>
      <c r="Q222" s="42"/>
      <c r="R222" s="131"/>
    </row>
    <row r="223" spans="2:18" ht="15" customHeight="1">
      <c r="B223" s="14">
        <v>8</v>
      </c>
      <c r="C223" s="166" t="s">
        <v>203</v>
      </c>
      <c r="D223" s="167"/>
      <c r="E223" s="20"/>
      <c r="F223" s="167">
        <v>149</v>
      </c>
      <c r="G223" s="16"/>
      <c r="H223" s="17" t="s">
        <v>116</v>
      </c>
      <c r="I223" s="37">
        <f t="shared" si="13"/>
        <v>0</v>
      </c>
      <c r="K223" s="40"/>
      <c r="L223" s="129"/>
      <c r="M223" s="130"/>
      <c r="N223" s="32"/>
      <c r="O223" s="32"/>
      <c r="P223" s="41"/>
      <c r="Q223" s="42"/>
      <c r="R223" s="131"/>
    </row>
    <row r="224" spans="2:18" ht="15" customHeight="1">
      <c r="B224" s="14">
        <v>9</v>
      </c>
      <c r="C224" s="166" t="s">
        <v>220</v>
      </c>
      <c r="D224" s="167"/>
      <c r="E224" s="20"/>
      <c r="F224" s="167">
        <v>161</v>
      </c>
      <c r="G224" s="16"/>
      <c r="H224" s="17" t="s">
        <v>116</v>
      </c>
      <c r="I224" s="37">
        <f t="shared" si="13"/>
        <v>0</v>
      </c>
      <c r="K224" s="40"/>
      <c r="L224" s="129"/>
      <c r="M224" s="130"/>
      <c r="N224" s="32"/>
      <c r="O224" s="32"/>
      <c r="P224" s="41"/>
      <c r="Q224" s="42"/>
      <c r="R224" s="131"/>
    </row>
    <row r="225" spans="2:18" ht="15" customHeight="1">
      <c r="B225" s="14">
        <v>10</v>
      </c>
      <c r="C225" s="166" t="s">
        <v>221</v>
      </c>
      <c r="D225" s="167"/>
      <c r="E225" s="20"/>
      <c r="F225" s="167">
        <v>115</v>
      </c>
      <c r="G225" s="16"/>
      <c r="H225" s="17" t="s">
        <v>116</v>
      </c>
      <c r="I225" s="37">
        <f t="shared" si="13"/>
        <v>0</v>
      </c>
      <c r="K225" s="40"/>
      <c r="L225" s="132"/>
      <c r="M225" s="133"/>
      <c r="N225" s="343"/>
      <c r="O225" s="343"/>
      <c r="P225" s="343"/>
      <c r="Q225" s="343"/>
      <c r="R225" s="134"/>
    </row>
    <row r="226" spans="2:18" ht="15" customHeight="1">
      <c r="B226" s="49"/>
      <c r="C226" s="190" t="s">
        <v>222</v>
      </c>
      <c r="D226" s="212">
        <f>SUM(D216:D225)</f>
        <v>0</v>
      </c>
      <c r="E226" s="347"/>
      <c r="F226" s="347"/>
      <c r="G226" s="347"/>
      <c r="H226" s="348"/>
      <c r="I226" s="213">
        <f>I225+I224+I223+I222+I221+I220+I219+I218+I217+I216</f>
        <v>0</v>
      </c>
      <c r="K226" s="32"/>
      <c r="L226" s="127"/>
      <c r="M226" s="128"/>
      <c r="N226" s="32"/>
      <c r="O226" s="32"/>
      <c r="P226" s="41"/>
      <c r="Q226" s="41"/>
      <c r="R226" s="135"/>
    </row>
    <row r="227" spans="2:18" ht="24.75" customHeight="1">
      <c r="B227" s="217"/>
      <c r="C227" s="218" t="s">
        <v>249</v>
      </c>
      <c r="D227" s="344"/>
      <c r="E227" s="344"/>
      <c r="F227" s="344"/>
      <c r="G227" s="344"/>
      <c r="H227" s="344"/>
      <c r="I227" s="345"/>
      <c r="K227" s="32"/>
      <c r="L227" s="127"/>
      <c r="M227" s="128"/>
      <c r="N227" s="32"/>
      <c r="O227" s="32"/>
      <c r="P227" s="41"/>
      <c r="Q227" s="41"/>
      <c r="R227" s="135"/>
    </row>
    <row r="228" spans="2:18" ht="15" customHeight="1">
      <c r="B228" s="217">
        <v>1</v>
      </c>
      <c r="C228" s="219" t="s">
        <v>250</v>
      </c>
      <c r="D228" s="220"/>
      <c r="E228" s="215"/>
      <c r="F228" s="215">
        <v>138</v>
      </c>
      <c r="G228" s="215"/>
      <c r="H228" s="215" t="s">
        <v>116</v>
      </c>
      <c r="I228" s="256">
        <f aca="true" t="shared" si="14" ref="I228:I235">D228*F228</f>
        <v>0</v>
      </c>
      <c r="K228" s="32"/>
      <c r="L228" s="127"/>
      <c r="M228" s="128"/>
      <c r="N228" s="32"/>
      <c r="O228" s="32"/>
      <c r="P228" s="41"/>
      <c r="Q228" s="41"/>
      <c r="R228" s="135"/>
    </row>
    <row r="229" spans="2:18" ht="15" customHeight="1">
      <c r="B229" s="217">
        <v>2</v>
      </c>
      <c r="C229" s="219" t="s">
        <v>251</v>
      </c>
      <c r="D229" s="220"/>
      <c r="E229" s="215"/>
      <c r="F229" s="215">
        <v>218</v>
      </c>
      <c r="G229" s="215"/>
      <c r="H229" s="215" t="s">
        <v>116</v>
      </c>
      <c r="I229" s="256">
        <f t="shared" si="14"/>
        <v>0</v>
      </c>
      <c r="K229" s="32"/>
      <c r="L229" s="127"/>
      <c r="M229" s="128"/>
      <c r="N229" s="32"/>
      <c r="O229" s="32"/>
      <c r="P229" s="41"/>
      <c r="Q229" s="41"/>
      <c r="R229" s="135"/>
    </row>
    <row r="230" spans="2:18" ht="15" customHeight="1">
      <c r="B230" s="217">
        <v>3</v>
      </c>
      <c r="C230" s="219" t="s">
        <v>252</v>
      </c>
      <c r="D230" s="220"/>
      <c r="E230" s="215"/>
      <c r="F230" s="215">
        <v>218</v>
      </c>
      <c r="G230" s="215"/>
      <c r="H230" s="215" t="s">
        <v>116</v>
      </c>
      <c r="I230" s="256">
        <f t="shared" si="14"/>
        <v>0</v>
      </c>
      <c r="K230" s="32"/>
      <c r="L230" s="127"/>
      <c r="M230" s="128"/>
      <c r="N230" s="32"/>
      <c r="O230" s="32"/>
      <c r="P230" s="41"/>
      <c r="Q230" s="41"/>
      <c r="R230" s="135"/>
    </row>
    <row r="231" spans="2:18" ht="15" customHeight="1">
      <c r="B231" s="217">
        <v>4</v>
      </c>
      <c r="C231" s="219" t="s">
        <v>253</v>
      </c>
      <c r="D231" s="220"/>
      <c r="E231" s="215"/>
      <c r="F231" s="215">
        <v>178</v>
      </c>
      <c r="G231" s="215"/>
      <c r="H231" s="215" t="s">
        <v>116</v>
      </c>
      <c r="I231" s="256">
        <f t="shared" si="14"/>
        <v>0</v>
      </c>
      <c r="K231" s="32"/>
      <c r="L231" s="127"/>
      <c r="M231" s="128"/>
      <c r="N231" s="32"/>
      <c r="O231" s="32"/>
      <c r="P231" s="41"/>
      <c r="Q231" s="41"/>
      <c r="R231" s="135"/>
    </row>
    <row r="232" spans="2:18" ht="15" customHeight="1">
      <c r="B232" s="217">
        <v>5</v>
      </c>
      <c r="C232" s="219" t="s">
        <v>254</v>
      </c>
      <c r="D232" s="220"/>
      <c r="E232" s="215"/>
      <c r="F232" s="215">
        <v>138</v>
      </c>
      <c r="G232" s="215"/>
      <c r="H232" s="215" t="s">
        <v>116</v>
      </c>
      <c r="I232" s="256">
        <f t="shared" si="14"/>
        <v>0</v>
      </c>
      <c r="K232" s="32"/>
      <c r="L232" s="127"/>
      <c r="M232" s="128"/>
      <c r="N232" s="32"/>
      <c r="O232" s="32"/>
      <c r="P232" s="41"/>
      <c r="Q232" s="41"/>
      <c r="R232" s="135"/>
    </row>
    <row r="233" spans="2:18" ht="15" customHeight="1">
      <c r="B233" s="217">
        <v>6</v>
      </c>
      <c r="C233" s="219" t="s">
        <v>255</v>
      </c>
      <c r="D233" s="220"/>
      <c r="E233" s="215"/>
      <c r="F233" s="215">
        <v>138</v>
      </c>
      <c r="G233" s="215"/>
      <c r="H233" s="215" t="s">
        <v>116</v>
      </c>
      <c r="I233" s="256">
        <f t="shared" si="14"/>
        <v>0</v>
      </c>
      <c r="K233" s="32"/>
      <c r="L233" s="127"/>
      <c r="M233" s="128"/>
      <c r="N233" s="32"/>
      <c r="O233" s="32"/>
      <c r="P233" s="41"/>
      <c r="Q233" s="41"/>
      <c r="R233" s="135"/>
    </row>
    <row r="234" spans="2:18" ht="15" customHeight="1">
      <c r="B234" s="217">
        <v>7</v>
      </c>
      <c r="C234" s="219" t="s">
        <v>256</v>
      </c>
      <c r="D234" s="220"/>
      <c r="E234" s="215"/>
      <c r="F234" s="215">
        <v>178</v>
      </c>
      <c r="G234" s="215"/>
      <c r="H234" s="215" t="s">
        <v>116</v>
      </c>
      <c r="I234" s="256">
        <f t="shared" si="14"/>
        <v>0</v>
      </c>
      <c r="K234" s="32"/>
      <c r="L234" s="127"/>
      <c r="M234" s="128"/>
      <c r="N234" s="32"/>
      <c r="O234" s="32"/>
      <c r="P234" s="41"/>
      <c r="Q234" s="41"/>
      <c r="R234" s="135"/>
    </row>
    <row r="235" spans="2:18" ht="15" customHeight="1">
      <c r="B235" s="14">
        <v>8</v>
      </c>
      <c r="C235" s="221" t="s">
        <v>257</v>
      </c>
      <c r="D235" s="220"/>
      <c r="E235" s="222"/>
      <c r="F235" s="222">
        <v>98</v>
      </c>
      <c r="G235" s="222"/>
      <c r="H235" s="215" t="s">
        <v>116</v>
      </c>
      <c r="I235" s="257">
        <f t="shared" si="14"/>
        <v>0</v>
      </c>
      <c r="K235" s="32"/>
      <c r="L235" s="127"/>
      <c r="M235" s="128"/>
      <c r="N235" s="32"/>
      <c r="O235" s="32"/>
      <c r="P235" s="41"/>
      <c r="Q235" s="41"/>
      <c r="R235" s="135"/>
    </row>
    <row r="236" spans="2:18" ht="15" customHeight="1">
      <c r="B236" s="14"/>
      <c r="C236" s="223" t="s">
        <v>258</v>
      </c>
      <c r="D236" s="220"/>
      <c r="E236" s="224"/>
      <c r="F236" s="224"/>
      <c r="G236" s="224"/>
      <c r="H236" s="224"/>
      <c r="I236" s="225">
        <f>I235+I234+I233+I232+I231+I230+I229+I228</f>
        <v>0</v>
      </c>
      <c r="K236" s="32"/>
      <c r="L236" s="127"/>
      <c r="M236" s="128"/>
      <c r="N236" s="32"/>
      <c r="O236" s="32"/>
      <c r="P236" s="41"/>
      <c r="Q236" s="41"/>
      <c r="R236" s="135"/>
    </row>
    <row r="237" spans="2:18" ht="24" customHeight="1">
      <c r="B237" s="120"/>
      <c r="C237" s="214" t="s">
        <v>44</v>
      </c>
      <c r="D237" s="335"/>
      <c r="E237" s="336"/>
      <c r="F237" s="336"/>
      <c r="G237" s="336"/>
      <c r="H237" s="336"/>
      <c r="I237" s="337"/>
      <c r="K237" s="40"/>
      <c r="L237" s="136"/>
      <c r="M237" s="137"/>
      <c r="N237" s="138"/>
      <c r="O237" s="138"/>
      <c r="P237" s="139"/>
      <c r="Q237" s="139"/>
      <c r="R237" s="131"/>
    </row>
    <row r="238" spans="2:18" ht="16.5" customHeight="1">
      <c r="B238" s="14">
        <v>1</v>
      </c>
      <c r="C238" s="45" t="s">
        <v>81</v>
      </c>
      <c r="D238" s="46"/>
      <c r="E238" s="20"/>
      <c r="F238" s="20">
        <v>115</v>
      </c>
      <c r="G238" s="16"/>
      <c r="H238" s="17" t="s">
        <v>116</v>
      </c>
      <c r="I238" s="37">
        <f aca="true" t="shared" si="15" ref="I238:I246">D238*F238</f>
        <v>0</v>
      </c>
      <c r="K238" s="138"/>
      <c r="L238" s="136"/>
      <c r="M238" s="137"/>
      <c r="N238" s="138"/>
      <c r="O238" s="138"/>
      <c r="P238" s="139"/>
      <c r="Q238" s="139"/>
      <c r="R238" s="131"/>
    </row>
    <row r="239" spans="2:18" ht="16.5" customHeight="1">
      <c r="B239" s="14">
        <v>2</v>
      </c>
      <c r="C239" s="45" t="s">
        <v>82</v>
      </c>
      <c r="D239" s="46"/>
      <c r="E239" s="20"/>
      <c r="F239" s="20">
        <v>115</v>
      </c>
      <c r="G239" s="16"/>
      <c r="H239" s="17" t="s">
        <v>116</v>
      </c>
      <c r="I239" s="37">
        <f t="shared" si="15"/>
        <v>0</v>
      </c>
      <c r="K239" s="138"/>
      <c r="L239" s="136"/>
      <c r="M239" s="140"/>
      <c r="N239" s="138"/>
      <c r="O239" s="138"/>
      <c r="P239" s="139"/>
      <c r="Q239" s="139"/>
      <c r="R239" s="131"/>
    </row>
    <row r="240" spans="2:18" ht="16.5" customHeight="1">
      <c r="B240" s="14">
        <v>3</v>
      </c>
      <c r="C240" s="45" t="s">
        <v>83</v>
      </c>
      <c r="D240" s="46"/>
      <c r="E240" s="20"/>
      <c r="F240" s="20">
        <v>115</v>
      </c>
      <c r="G240" s="16"/>
      <c r="H240" s="17" t="s">
        <v>116</v>
      </c>
      <c r="I240" s="37">
        <f t="shared" si="15"/>
        <v>0</v>
      </c>
      <c r="K240" s="138"/>
      <c r="L240" s="136"/>
      <c r="M240" s="140"/>
      <c r="N240" s="138"/>
      <c r="O240" s="138"/>
      <c r="P240" s="139"/>
      <c r="Q240" s="139"/>
      <c r="R240" s="131"/>
    </row>
    <row r="241" spans="2:18" ht="16.5" customHeight="1">
      <c r="B241" s="14">
        <v>4</v>
      </c>
      <c r="C241" s="45" t="s">
        <v>84</v>
      </c>
      <c r="D241" s="46"/>
      <c r="E241" s="20"/>
      <c r="F241" s="20">
        <v>115</v>
      </c>
      <c r="G241" s="16"/>
      <c r="H241" s="17" t="s">
        <v>116</v>
      </c>
      <c r="I241" s="37">
        <f t="shared" si="15"/>
        <v>0</v>
      </c>
      <c r="K241" s="138"/>
      <c r="L241" s="136"/>
      <c r="M241" s="140"/>
      <c r="N241" s="138"/>
      <c r="O241" s="138"/>
      <c r="P241" s="139"/>
      <c r="Q241" s="139"/>
      <c r="R241" s="131"/>
    </row>
    <row r="242" spans="2:18" ht="16.5" customHeight="1">
      <c r="B242" s="14">
        <v>5</v>
      </c>
      <c r="C242" s="45" t="s">
        <v>85</v>
      </c>
      <c r="D242" s="46"/>
      <c r="E242" s="20"/>
      <c r="F242" s="20">
        <v>115</v>
      </c>
      <c r="G242" s="16"/>
      <c r="H242" s="17" t="s">
        <v>116</v>
      </c>
      <c r="I242" s="37">
        <f t="shared" si="15"/>
        <v>0</v>
      </c>
      <c r="K242" s="138"/>
      <c r="L242" s="136"/>
      <c r="M242" s="140"/>
      <c r="N242" s="138"/>
      <c r="O242" s="138"/>
      <c r="P242" s="139"/>
      <c r="Q242" s="139"/>
      <c r="R242" s="131"/>
    </row>
    <row r="243" spans="2:18" ht="16.5" customHeight="1">
      <c r="B243" s="14">
        <v>6</v>
      </c>
      <c r="C243" s="45" t="s">
        <v>86</v>
      </c>
      <c r="D243" s="46"/>
      <c r="E243" s="20"/>
      <c r="F243" s="20">
        <v>115</v>
      </c>
      <c r="G243" s="16"/>
      <c r="H243" s="17" t="s">
        <v>116</v>
      </c>
      <c r="I243" s="37">
        <f t="shared" si="15"/>
        <v>0</v>
      </c>
      <c r="K243" s="138"/>
      <c r="L243" s="136"/>
      <c r="M243" s="140"/>
      <c r="N243" s="138"/>
      <c r="O243" s="138"/>
      <c r="P243" s="139"/>
      <c r="Q243" s="139"/>
      <c r="R243" s="131"/>
    </row>
    <row r="244" spans="2:18" ht="16.5" customHeight="1">
      <c r="B244" s="14">
        <v>7</v>
      </c>
      <c r="C244" s="45" t="s">
        <v>87</v>
      </c>
      <c r="D244" s="46"/>
      <c r="E244" s="20"/>
      <c r="F244" s="20">
        <v>115</v>
      </c>
      <c r="G244" s="16"/>
      <c r="H244" s="17" t="s">
        <v>116</v>
      </c>
      <c r="I244" s="37">
        <f t="shared" si="15"/>
        <v>0</v>
      </c>
      <c r="K244" s="138"/>
      <c r="L244" s="136"/>
      <c r="M244" s="140"/>
      <c r="N244" s="138"/>
      <c r="O244" s="138"/>
      <c r="P244" s="139"/>
      <c r="Q244" s="139"/>
      <c r="R244" s="131"/>
    </row>
    <row r="245" spans="2:18" ht="16.5" customHeight="1">
      <c r="B245" s="14">
        <v>8</v>
      </c>
      <c r="C245" s="45" t="s">
        <v>88</v>
      </c>
      <c r="D245" s="46"/>
      <c r="E245" s="20"/>
      <c r="F245" s="20">
        <v>450</v>
      </c>
      <c r="G245" s="16"/>
      <c r="H245" s="17" t="s">
        <v>116</v>
      </c>
      <c r="I245" s="37">
        <f t="shared" si="15"/>
        <v>0</v>
      </c>
      <c r="K245" s="138"/>
      <c r="L245" s="136"/>
      <c r="M245" s="140"/>
      <c r="N245" s="138"/>
      <c r="O245" s="138"/>
      <c r="P245" s="139"/>
      <c r="Q245" s="139"/>
      <c r="R245" s="131"/>
    </row>
    <row r="246" spans="2:18" ht="16.5" customHeight="1">
      <c r="B246" s="14">
        <v>9</v>
      </c>
      <c r="C246" s="45" t="s">
        <v>45</v>
      </c>
      <c r="D246" s="46"/>
      <c r="E246" s="20"/>
      <c r="F246" s="20">
        <v>400</v>
      </c>
      <c r="G246" s="16"/>
      <c r="H246" s="17" t="s">
        <v>116</v>
      </c>
      <c r="I246" s="37">
        <f t="shared" si="15"/>
        <v>0</v>
      </c>
      <c r="K246" s="138"/>
      <c r="L246" s="136"/>
      <c r="M246" s="140"/>
      <c r="N246" s="138"/>
      <c r="O246" s="138"/>
      <c r="P246" s="139"/>
      <c r="Q246" s="139"/>
      <c r="R246" s="131"/>
    </row>
    <row r="247" spans="2:18" ht="16.5" customHeight="1">
      <c r="B247" s="14"/>
      <c r="C247" s="202" t="s">
        <v>223</v>
      </c>
      <c r="D247" s="65">
        <f>D238+D239+D240+D241+D242+D243+D244+D245+D246</f>
        <v>0</v>
      </c>
      <c r="E247" s="338"/>
      <c r="F247" s="338"/>
      <c r="G247" s="338"/>
      <c r="H247" s="339"/>
      <c r="I247" s="47">
        <f>I246+I245+I244+I243+I242+I241+I240+I239+I238</f>
        <v>0</v>
      </c>
      <c r="K247" s="138"/>
      <c r="L247" s="136"/>
      <c r="M247" s="140"/>
      <c r="N247" s="138"/>
      <c r="O247" s="138"/>
      <c r="P247" s="139"/>
      <c r="Q247" s="139"/>
      <c r="R247" s="131"/>
    </row>
    <row r="248" spans="2:18" ht="27.75" customHeight="1">
      <c r="B248" s="20"/>
      <c r="C248" s="81" t="s">
        <v>13</v>
      </c>
      <c r="D248" s="294"/>
      <c r="E248" s="298"/>
      <c r="F248" s="298"/>
      <c r="G248" s="298"/>
      <c r="H248" s="298"/>
      <c r="I248" s="299"/>
      <c r="K248" s="138"/>
      <c r="L248" s="136"/>
      <c r="M248" s="140"/>
      <c r="N248" s="138"/>
      <c r="O248" s="138"/>
      <c r="P248" s="139"/>
      <c r="Q248" s="139"/>
      <c r="R248" s="131"/>
    </row>
    <row r="249" spans="2:18" ht="15.75" customHeight="1">
      <c r="B249" s="14">
        <v>1</v>
      </c>
      <c r="C249" s="59" t="s">
        <v>108</v>
      </c>
      <c r="D249" s="60"/>
      <c r="E249" s="58"/>
      <c r="F249" s="58">
        <v>185</v>
      </c>
      <c r="G249" s="61"/>
      <c r="H249" s="61"/>
      <c r="I249" s="37">
        <f>D249*F249</f>
        <v>0</v>
      </c>
      <c r="K249" s="138"/>
      <c r="L249" s="136"/>
      <c r="M249" s="140"/>
      <c r="N249" s="138"/>
      <c r="O249" s="138"/>
      <c r="P249" s="139"/>
      <c r="Q249" s="139"/>
      <c r="R249" s="131"/>
    </row>
    <row r="250" spans="2:25" ht="15.75" customHeight="1">
      <c r="B250" s="58">
        <v>2</v>
      </c>
      <c r="C250" s="59" t="s">
        <v>43</v>
      </c>
      <c r="D250" s="60"/>
      <c r="E250" s="58"/>
      <c r="F250" s="58">
        <v>70</v>
      </c>
      <c r="G250" s="61"/>
      <c r="H250" s="61"/>
      <c r="I250" s="37">
        <f>D250*F250</f>
        <v>0</v>
      </c>
      <c r="K250" s="138"/>
      <c r="L250" s="136"/>
      <c r="M250" s="140"/>
      <c r="N250" s="138"/>
      <c r="O250" s="138"/>
      <c r="P250" s="139"/>
      <c r="Q250" s="139"/>
      <c r="R250" s="131"/>
      <c r="V250" s="159"/>
      <c r="W250" s="159"/>
      <c r="X250" s="233"/>
      <c r="Y250" s="159"/>
    </row>
    <row r="251" spans="2:25" ht="15.75" customHeight="1">
      <c r="B251" s="58">
        <v>3</v>
      </c>
      <c r="C251" s="59" t="s">
        <v>74</v>
      </c>
      <c r="D251" s="60"/>
      <c r="E251" s="58"/>
      <c r="F251" s="58">
        <v>35</v>
      </c>
      <c r="G251" s="61"/>
      <c r="H251" s="61"/>
      <c r="I251" s="37">
        <f aca="true" t="shared" si="16" ref="I251:I268">D251*F251</f>
        <v>0</v>
      </c>
      <c r="K251" s="138"/>
      <c r="L251" s="136"/>
      <c r="M251" s="140"/>
      <c r="N251" s="138"/>
      <c r="O251" s="138"/>
      <c r="P251" s="139"/>
      <c r="Q251" s="139"/>
      <c r="R251" s="131"/>
      <c r="V251" s="159"/>
      <c r="W251" s="159"/>
      <c r="X251" s="235"/>
      <c r="Y251" s="159"/>
    </row>
    <row r="252" spans="2:25" ht="15.75" customHeight="1">
      <c r="B252" s="58">
        <v>4</v>
      </c>
      <c r="C252" s="59" t="s">
        <v>75</v>
      </c>
      <c r="D252" s="62"/>
      <c r="E252" s="58"/>
      <c r="F252" s="58">
        <v>70</v>
      </c>
      <c r="G252" s="61"/>
      <c r="H252" s="61"/>
      <c r="I252" s="37">
        <f t="shared" si="16"/>
        <v>0</v>
      </c>
      <c r="K252" s="138"/>
      <c r="L252" s="136"/>
      <c r="M252" s="140"/>
      <c r="N252" s="138"/>
      <c r="O252" s="138"/>
      <c r="P252" s="139"/>
      <c r="Q252" s="139"/>
      <c r="R252" s="131"/>
      <c r="V252" s="159"/>
      <c r="W252" s="159"/>
      <c r="X252" s="235"/>
      <c r="Y252" s="159"/>
    </row>
    <row r="253" spans="2:25" ht="15.75" customHeight="1">
      <c r="B253" s="58">
        <v>5</v>
      </c>
      <c r="C253" s="59" t="s">
        <v>23</v>
      </c>
      <c r="D253" s="62"/>
      <c r="E253" s="58"/>
      <c r="F253" s="58">
        <v>29</v>
      </c>
      <c r="G253" s="61"/>
      <c r="H253" s="61"/>
      <c r="I253" s="37">
        <f t="shared" si="16"/>
        <v>0</v>
      </c>
      <c r="K253" s="138"/>
      <c r="L253" s="136"/>
      <c r="M253" s="140"/>
      <c r="N253" s="138"/>
      <c r="O253" s="138"/>
      <c r="P253" s="139"/>
      <c r="Q253" s="139"/>
      <c r="R253" s="131"/>
      <c r="V253" s="159"/>
      <c r="W253" s="159"/>
      <c r="X253" s="235"/>
      <c r="Y253" s="159"/>
    </row>
    <row r="254" spans="2:25" ht="15.75" customHeight="1">
      <c r="B254" s="58">
        <v>7</v>
      </c>
      <c r="C254" s="59" t="s">
        <v>14</v>
      </c>
      <c r="D254" s="62"/>
      <c r="E254" s="58"/>
      <c r="F254" s="58">
        <v>45</v>
      </c>
      <c r="G254" s="61"/>
      <c r="H254" s="61"/>
      <c r="I254" s="37">
        <f t="shared" si="16"/>
        <v>0</v>
      </c>
      <c r="K254" s="138"/>
      <c r="L254" s="136"/>
      <c r="M254" s="140"/>
      <c r="N254" s="138"/>
      <c r="O254" s="138"/>
      <c r="P254" s="139"/>
      <c r="Q254" s="139"/>
      <c r="R254" s="131"/>
      <c r="V254" s="159"/>
      <c r="W254" s="159"/>
      <c r="X254" s="235"/>
      <c r="Y254" s="159"/>
    </row>
    <row r="255" spans="2:25" ht="15.75" customHeight="1">
      <c r="B255" s="58">
        <v>8</v>
      </c>
      <c r="C255" s="59" t="s">
        <v>22</v>
      </c>
      <c r="D255" s="62"/>
      <c r="E255" s="58"/>
      <c r="F255" s="58">
        <v>65</v>
      </c>
      <c r="G255" s="61"/>
      <c r="H255" s="61"/>
      <c r="I255" s="37">
        <f t="shared" si="16"/>
        <v>0</v>
      </c>
      <c r="K255" s="138"/>
      <c r="L255" s="136"/>
      <c r="M255" s="140"/>
      <c r="N255" s="138"/>
      <c r="O255" s="138"/>
      <c r="P255" s="139"/>
      <c r="Q255" s="139"/>
      <c r="R255" s="131"/>
      <c r="V255" s="159"/>
      <c r="W255" s="159"/>
      <c r="X255" s="235"/>
      <c r="Y255" s="159"/>
    </row>
    <row r="256" spans="2:25" ht="15.75" customHeight="1">
      <c r="B256" s="58">
        <v>9</v>
      </c>
      <c r="C256" s="59" t="s">
        <v>24</v>
      </c>
      <c r="D256" s="62"/>
      <c r="E256" s="58"/>
      <c r="F256" s="58">
        <v>25</v>
      </c>
      <c r="G256" s="61"/>
      <c r="H256" s="61"/>
      <c r="I256" s="37">
        <f t="shared" si="16"/>
        <v>0</v>
      </c>
      <c r="K256" s="138"/>
      <c r="L256" s="141"/>
      <c r="M256" s="142"/>
      <c r="N256" s="327"/>
      <c r="O256" s="327"/>
      <c r="P256" s="327"/>
      <c r="Q256" s="327"/>
      <c r="R256" s="143"/>
      <c r="V256" s="159"/>
      <c r="W256" s="159"/>
      <c r="X256" s="153"/>
      <c r="Y256" s="159"/>
    </row>
    <row r="257" spans="2:25" ht="15.75" customHeight="1">
      <c r="B257" s="58">
        <v>10</v>
      </c>
      <c r="C257" s="59" t="s">
        <v>95</v>
      </c>
      <c r="D257" s="62"/>
      <c r="E257" s="58"/>
      <c r="F257" s="58">
        <v>4</v>
      </c>
      <c r="G257" s="61"/>
      <c r="H257" s="61"/>
      <c r="I257" s="37">
        <f t="shared" si="16"/>
        <v>0</v>
      </c>
      <c r="K257" s="144"/>
      <c r="L257" s="145"/>
      <c r="M257" s="146"/>
      <c r="N257" s="147"/>
      <c r="O257" s="328"/>
      <c r="P257" s="328"/>
      <c r="Q257" s="328"/>
      <c r="R257" s="328"/>
      <c r="V257" s="159"/>
      <c r="W257" s="159"/>
      <c r="X257" s="153"/>
      <c r="Y257" s="159"/>
    </row>
    <row r="258" spans="2:25" ht="15.75" customHeight="1">
      <c r="B258" s="58">
        <v>11</v>
      </c>
      <c r="C258" s="59" t="s">
        <v>96</v>
      </c>
      <c r="D258" s="62"/>
      <c r="E258" s="58"/>
      <c r="F258" s="58">
        <v>10</v>
      </c>
      <c r="G258" s="61"/>
      <c r="H258" s="61"/>
      <c r="I258" s="37">
        <f t="shared" si="16"/>
        <v>0</v>
      </c>
      <c r="K258" s="32"/>
      <c r="L258" s="123"/>
      <c r="M258" s="148"/>
      <c r="N258" s="149"/>
      <c r="O258" s="150"/>
      <c r="P258" s="151"/>
      <c r="Q258" s="151"/>
      <c r="R258" s="152"/>
      <c r="V258" s="159"/>
      <c r="W258" s="159"/>
      <c r="X258" s="153"/>
      <c r="Y258" s="159"/>
    </row>
    <row r="259" spans="2:25" s="121" customFormat="1" ht="15.75" customHeight="1">
      <c r="B259" s="58">
        <v>12</v>
      </c>
      <c r="C259" s="59" t="s">
        <v>97</v>
      </c>
      <c r="D259" s="62"/>
      <c r="E259" s="58"/>
      <c r="F259" s="58">
        <v>12</v>
      </c>
      <c r="G259" s="61"/>
      <c r="H259" s="61"/>
      <c r="I259" s="37">
        <f t="shared" si="16"/>
        <v>0</v>
      </c>
      <c r="K259" s="32"/>
      <c r="L259" s="153"/>
      <c r="M259" s="154"/>
      <c r="N259" s="155"/>
      <c r="O259" s="32"/>
      <c r="P259" s="41"/>
      <c r="Q259" s="41"/>
      <c r="R259" s="131"/>
      <c r="V259" s="234"/>
      <c r="W259" s="234"/>
      <c r="X259" s="153"/>
      <c r="Y259" s="234"/>
    </row>
    <row r="260" spans="2:25" ht="15.75" customHeight="1">
      <c r="B260" s="58">
        <v>13</v>
      </c>
      <c r="C260" s="59" t="s">
        <v>198</v>
      </c>
      <c r="D260" s="62"/>
      <c r="E260" s="58"/>
      <c r="F260" s="58">
        <v>80</v>
      </c>
      <c r="G260" s="61"/>
      <c r="H260" s="61"/>
      <c r="I260" s="37">
        <f t="shared" si="16"/>
        <v>0</v>
      </c>
      <c r="K260" s="40"/>
      <c r="L260" s="153"/>
      <c r="M260" s="156"/>
      <c r="N260" s="155"/>
      <c r="O260" s="32"/>
      <c r="P260" s="41"/>
      <c r="Q260" s="41"/>
      <c r="R260" s="131"/>
      <c r="V260" s="159"/>
      <c r="W260" s="159"/>
      <c r="X260" s="153"/>
      <c r="Y260" s="159"/>
    </row>
    <row r="261" spans="2:25" ht="15.75" customHeight="1">
      <c r="B261" s="58">
        <v>14</v>
      </c>
      <c r="C261" s="59" t="s">
        <v>114</v>
      </c>
      <c r="D261" s="62"/>
      <c r="E261" s="58"/>
      <c r="F261" s="58">
        <v>68</v>
      </c>
      <c r="G261" s="61"/>
      <c r="H261" s="61"/>
      <c r="I261" s="37">
        <f t="shared" si="16"/>
        <v>0</v>
      </c>
      <c r="K261" s="40"/>
      <c r="L261" s="153"/>
      <c r="M261" s="156"/>
      <c r="N261" s="155"/>
      <c r="O261" s="32"/>
      <c r="P261" s="41"/>
      <c r="Q261" s="41"/>
      <c r="R261" s="131"/>
      <c r="V261" s="159"/>
      <c r="W261" s="159"/>
      <c r="X261" s="159"/>
      <c r="Y261" s="159"/>
    </row>
    <row r="262" spans="2:18" ht="15.75" customHeight="1">
      <c r="B262" s="58">
        <v>15</v>
      </c>
      <c r="C262" s="59" t="s">
        <v>115</v>
      </c>
      <c r="D262" s="62"/>
      <c r="E262" s="58"/>
      <c r="F262" s="58">
        <v>29</v>
      </c>
      <c r="G262" s="61"/>
      <c r="H262" s="61"/>
      <c r="I262" s="37">
        <f t="shared" si="16"/>
        <v>0</v>
      </c>
      <c r="K262" s="40"/>
      <c r="L262" s="153"/>
      <c r="M262" s="156"/>
      <c r="N262" s="155"/>
      <c r="O262" s="32"/>
      <c r="P262" s="41"/>
      <c r="Q262" s="41"/>
      <c r="R262" s="131"/>
    </row>
    <row r="263" spans="2:18" ht="15.75" customHeight="1">
      <c r="B263" s="58">
        <v>16</v>
      </c>
      <c r="C263" s="59" t="s">
        <v>199</v>
      </c>
      <c r="D263" s="62"/>
      <c r="E263" s="58"/>
      <c r="F263" s="58">
        <v>180</v>
      </c>
      <c r="G263" s="61"/>
      <c r="H263" s="61"/>
      <c r="I263" s="37">
        <f t="shared" si="16"/>
        <v>0</v>
      </c>
      <c r="K263" s="40"/>
      <c r="L263" s="153"/>
      <c r="M263" s="157"/>
      <c r="N263" s="155"/>
      <c r="O263" s="32"/>
      <c r="P263" s="41"/>
      <c r="Q263" s="41"/>
      <c r="R263" s="131"/>
    </row>
    <row r="264" spans="2:18" ht="15.75" customHeight="1">
      <c r="B264" s="58">
        <v>17</v>
      </c>
      <c r="C264" s="59" t="s">
        <v>239</v>
      </c>
      <c r="D264" s="62"/>
      <c r="E264" s="58"/>
      <c r="F264" s="58">
        <v>820</v>
      </c>
      <c r="G264" s="61"/>
      <c r="H264" s="61"/>
      <c r="I264" s="37">
        <f t="shared" si="16"/>
        <v>0</v>
      </c>
      <c r="K264" s="40"/>
      <c r="L264" s="153"/>
      <c r="M264" s="157"/>
      <c r="N264" s="155"/>
      <c r="O264" s="32"/>
      <c r="P264" s="41"/>
      <c r="Q264" s="41"/>
      <c r="R264" s="131"/>
    </row>
    <row r="265" spans="2:18" ht="15.75" customHeight="1">
      <c r="B265" s="58">
        <v>18</v>
      </c>
      <c r="C265" s="59" t="s">
        <v>240</v>
      </c>
      <c r="D265" s="62"/>
      <c r="E265" s="58"/>
      <c r="F265" s="58">
        <v>980</v>
      </c>
      <c r="G265" s="61"/>
      <c r="H265" s="61"/>
      <c r="I265" s="37">
        <f t="shared" si="16"/>
        <v>0</v>
      </c>
      <c r="K265" s="40"/>
      <c r="L265" s="153"/>
      <c r="M265" s="157"/>
      <c r="N265" s="155"/>
      <c r="O265" s="32"/>
      <c r="P265" s="41"/>
      <c r="Q265" s="41"/>
      <c r="R265" s="131"/>
    </row>
    <row r="266" spans="2:18" ht="15.75" customHeight="1">
      <c r="B266" s="58">
        <v>19</v>
      </c>
      <c r="C266" s="72" t="s">
        <v>170</v>
      </c>
      <c r="D266" s="62"/>
      <c r="E266" s="58"/>
      <c r="F266" s="58">
        <v>125</v>
      </c>
      <c r="G266" s="61"/>
      <c r="H266" s="61"/>
      <c r="I266" s="37">
        <f t="shared" si="16"/>
        <v>0</v>
      </c>
      <c r="K266" s="40"/>
      <c r="L266" s="153"/>
      <c r="M266" s="157"/>
      <c r="N266" s="155"/>
      <c r="O266" s="32"/>
      <c r="P266" s="41"/>
      <c r="Q266" s="41"/>
      <c r="R266" s="131"/>
    </row>
    <row r="267" spans="2:18" ht="15.75" customHeight="1">
      <c r="B267" s="58">
        <v>20</v>
      </c>
      <c r="C267" s="72" t="s">
        <v>171</v>
      </c>
      <c r="D267" s="62"/>
      <c r="E267" s="58"/>
      <c r="F267" s="58">
        <v>125</v>
      </c>
      <c r="G267" s="61"/>
      <c r="H267" s="61"/>
      <c r="I267" s="37">
        <f t="shared" si="16"/>
        <v>0</v>
      </c>
      <c r="K267" s="40"/>
      <c r="L267" s="153"/>
      <c r="M267" s="157"/>
      <c r="N267" s="155"/>
      <c r="O267" s="32"/>
      <c r="P267" s="41"/>
      <c r="Q267" s="41"/>
      <c r="R267" s="131"/>
    </row>
    <row r="268" spans="2:18" ht="15.75" customHeight="1">
      <c r="B268" s="58">
        <v>21</v>
      </c>
      <c r="C268" s="66" t="s">
        <v>105</v>
      </c>
      <c r="D268" s="62"/>
      <c r="E268" s="58"/>
      <c r="F268" s="58">
        <v>180</v>
      </c>
      <c r="G268" s="61"/>
      <c r="H268" s="61"/>
      <c r="I268" s="37">
        <f t="shared" si="16"/>
        <v>0</v>
      </c>
      <c r="K268" s="40"/>
      <c r="L268" s="153"/>
      <c r="M268" s="157"/>
      <c r="N268" s="32"/>
      <c r="O268" s="32"/>
      <c r="P268" s="41"/>
      <c r="Q268" s="41"/>
      <c r="R268" s="131"/>
    </row>
    <row r="269" spans="2:18" ht="18.75" customHeight="1">
      <c r="B269" s="58"/>
      <c r="C269" s="188" t="s">
        <v>235</v>
      </c>
      <c r="D269" s="64">
        <f>SUM(D249:D268)</f>
        <v>0</v>
      </c>
      <c r="E269" s="340"/>
      <c r="F269" s="340"/>
      <c r="G269" s="340"/>
      <c r="H269" s="340"/>
      <c r="I269" s="24">
        <f>I268+I267+I266+I265+I264+I263+I262+I261+I260+I259+I258+I257+I256+I255+I254+I253+I252+I251+I250+I249</f>
        <v>0</v>
      </c>
      <c r="K269" s="40"/>
      <c r="L269" s="153"/>
      <c r="M269" s="157"/>
      <c r="N269" s="32"/>
      <c r="O269" s="32"/>
      <c r="P269" s="41"/>
      <c r="Q269" s="41"/>
      <c r="R269" s="131"/>
    </row>
    <row r="270" spans="2:18" ht="24.75" customHeight="1">
      <c r="B270" s="63"/>
      <c r="C270" s="176" t="s">
        <v>15</v>
      </c>
      <c r="D270" s="38"/>
      <c r="E270" s="199" t="s">
        <v>169</v>
      </c>
      <c r="F270" s="341"/>
      <c r="G270" s="341"/>
      <c r="H270" s="341"/>
      <c r="I270" s="341"/>
      <c r="K270" s="40"/>
      <c r="L270" s="153"/>
      <c r="M270" s="157"/>
      <c r="N270" s="32"/>
      <c r="O270" s="32"/>
      <c r="P270" s="41"/>
      <c r="Q270" s="41"/>
      <c r="R270" s="131"/>
    </row>
    <row r="271" spans="2:18" ht="12.75" customHeight="1">
      <c r="B271" s="20">
        <v>1</v>
      </c>
      <c r="C271" s="185" t="s">
        <v>201</v>
      </c>
      <c r="D271" s="86"/>
      <c r="E271" s="173">
        <f>D48/10</f>
        <v>0</v>
      </c>
      <c r="F271" s="240">
        <v>3</v>
      </c>
      <c r="G271" s="122"/>
      <c r="H271" s="122"/>
      <c r="I271" s="125">
        <f aca="true" t="shared" si="17" ref="I271:I296">D271*F271</f>
        <v>0</v>
      </c>
      <c r="K271" s="40"/>
      <c r="L271" s="153"/>
      <c r="M271" s="157"/>
      <c r="N271" s="32"/>
      <c r="O271" s="32"/>
      <c r="P271" s="41"/>
      <c r="Q271" s="41"/>
      <c r="R271" s="131"/>
    </row>
    <row r="272" spans="2:18" ht="12.75" customHeight="1">
      <c r="B272" s="20">
        <v>2</v>
      </c>
      <c r="C272" s="39" t="s">
        <v>200</v>
      </c>
      <c r="D272" s="89"/>
      <c r="E272" s="99">
        <f>D171/10</f>
        <v>0</v>
      </c>
      <c r="F272" s="241">
        <v>1.8</v>
      </c>
      <c r="G272" s="16"/>
      <c r="H272" s="16"/>
      <c r="I272" s="37">
        <f t="shared" si="17"/>
        <v>0</v>
      </c>
      <c r="K272" s="40"/>
      <c r="L272" s="153"/>
      <c r="M272" s="157"/>
      <c r="N272" s="32"/>
      <c r="O272" s="32"/>
      <c r="P272" s="41"/>
      <c r="Q272" s="41"/>
      <c r="R272" s="131"/>
    </row>
    <row r="273" spans="2:18" ht="12.75" customHeight="1">
      <c r="B273" s="14">
        <v>3</v>
      </c>
      <c r="C273" s="39" t="s">
        <v>183</v>
      </c>
      <c r="D273" s="88"/>
      <c r="E273" s="99">
        <f>D23/10</f>
        <v>0</v>
      </c>
      <c r="F273" s="241">
        <v>1.5</v>
      </c>
      <c r="G273" s="16"/>
      <c r="H273" s="16"/>
      <c r="I273" s="37">
        <f t="shared" si="17"/>
        <v>0</v>
      </c>
      <c r="K273" s="40"/>
      <c r="L273" s="153"/>
      <c r="M273" s="157"/>
      <c r="N273" s="32"/>
      <c r="O273" s="32"/>
      <c r="P273" s="41"/>
      <c r="Q273" s="41"/>
      <c r="R273" s="131"/>
    </row>
    <row r="274" spans="2:18" ht="12.75" customHeight="1">
      <c r="B274" s="14">
        <v>4</v>
      </c>
      <c r="C274" s="39" t="s">
        <v>184</v>
      </c>
      <c r="D274" s="88"/>
      <c r="E274" s="99">
        <f>D171/10</f>
        <v>0</v>
      </c>
      <c r="F274" s="241">
        <v>1.5</v>
      </c>
      <c r="G274" s="16"/>
      <c r="H274" s="16"/>
      <c r="I274" s="37">
        <f t="shared" si="17"/>
        <v>0</v>
      </c>
      <c r="K274" s="40"/>
      <c r="L274" s="153"/>
      <c r="M274" s="157"/>
      <c r="N274" s="32"/>
      <c r="O274" s="32"/>
      <c r="P274" s="41"/>
      <c r="Q274" s="41"/>
      <c r="R274" s="131"/>
    </row>
    <row r="275" spans="2:18" ht="12.75" customHeight="1">
      <c r="B275" s="14">
        <v>5</v>
      </c>
      <c r="C275" s="39" t="s">
        <v>78</v>
      </c>
      <c r="D275" s="88"/>
      <c r="E275" s="99">
        <f>D187/10</f>
        <v>0</v>
      </c>
      <c r="F275" s="241">
        <v>1.8</v>
      </c>
      <c r="G275" s="16"/>
      <c r="H275" s="16"/>
      <c r="I275" s="37">
        <f t="shared" si="17"/>
        <v>0</v>
      </c>
      <c r="K275" s="40"/>
      <c r="L275" s="153"/>
      <c r="M275" s="157"/>
      <c r="N275" s="32"/>
      <c r="O275" s="32"/>
      <c r="P275" s="41"/>
      <c r="Q275" s="41"/>
      <c r="R275" s="131"/>
    </row>
    <row r="276" spans="2:18" ht="12.75" customHeight="1">
      <c r="B276" s="14">
        <v>6</v>
      </c>
      <c r="C276" s="39" t="s">
        <v>185</v>
      </c>
      <c r="D276" s="87"/>
      <c r="E276" s="99">
        <f>D214/10</f>
        <v>0</v>
      </c>
      <c r="F276" s="241">
        <v>1.5</v>
      </c>
      <c r="G276" s="16"/>
      <c r="H276" s="16"/>
      <c r="I276" s="37">
        <f t="shared" si="17"/>
        <v>0</v>
      </c>
      <c r="K276" s="40"/>
      <c r="L276" s="153"/>
      <c r="M276" s="157"/>
      <c r="N276" s="32"/>
      <c r="O276" s="32"/>
      <c r="P276" s="41"/>
      <c r="Q276" s="41"/>
      <c r="R276" s="131"/>
    </row>
    <row r="277" spans="2:18" ht="12.75" customHeight="1">
      <c r="B277" s="14">
        <v>7</v>
      </c>
      <c r="C277" s="39" t="s">
        <v>106</v>
      </c>
      <c r="D277" s="87"/>
      <c r="E277" s="99">
        <f>D39/10</f>
        <v>0</v>
      </c>
      <c r="F277" s="241">
        <v>1.5</v>
      </c>
      <c r="G277" s="16"/>
      <c r="H277" s="16"/>
      <c r="I277" s="37">
        <f t="shared" si="17"/>
        <v>0</v>
      </c>
      <c r="K277" s="40"/>
      <c r="L277" s="153"/>
      <c r="M277" s="157"/>
      <c r="N277" s="32"/>
      <c r="O277" s="32"/>
      <c r="P277" s="41"/>
      <c r="Q277" s="41"/>
      <c r="R277" s="131"/>
    </row>
    <row r="278" spans="2:18" ht="12.75" customHeight="1">
      <c r="B278" s="14">
        <v>8</v>
      </c>
      <c r="C278" s="39" t="s">
        <v>109</v>
      </c>
      <c r="D278" s="87"/>
      <c r="E278" s="99">
        <f>D44/10</f>
        <v>0</v>
      </c>
      <c r="F278" s="241">
        <v>1.5</v>
      </c>
      <c r="G278" s="16"/>
      <c r="H278" s="16"/>
      <c r="I278" s="37">
        <f t="shared" si="17"/>
        <v>0</v>
      </c>
      <c r="K278" s="40"/>
      <c r="L278" s="153"/>
      <c r="M278" s="157"/>
      <c r="N278" s="32"/>
      <c r="O278" s="32"/>
      <c r="P278" s="41"/>
      <c r="Q278" s="41"/>
      <c r="R278" s="131"/>
    </row>
    <row r="279" spans="2:18" ht="12.75" customHeight="1">
      <c r="B279" s="14">
        <v>9</v>
      </c>
      <c r="C279" s="39" t="s">
        <v>181</v>
      </c>
      <c r="D279" s="87"/>
      <c r="E279" s="99">
        <f>D194/10</f>
        <v>0</v>
      </c>
      <c r="F279" s="241">
        <v>1.5</v>
      </c>
      <c r="G279" s="16"/>
      <c r="H279" s="16"/>
      <c r="I279" s="37">
        <f t="shared" si="17"/>
        <v>0</v>
      </c>
      <c r="K279" s="40"/>
      <c r="L279" s="153"/>
      <c r="M279" s="157"/>
      <c r="N279" s="32"/>
      <c r="O279" s="32"/>
      <c r="P279" s="41"/>
      <c r="Q279" s="41"/>
      <c r="R279" s="131"/>
    </row>
    <row r="280" spans="2:18" ht="12.75" customHeight="1" thickBot="1">
      <c r="B280" s="14">
        <v>10</v>
      </c>
      <c r="C280" s="39" t="s">
        <v>182</v>
      </c>
      <c r="D280" s="87"/>
      <c r="E280" s="99">
        <f>D180/10</f>
        <v>0</v>
      </c>
      <c r="F280" s="241">
        <v>1.8</v>
      </c>
      <c r="G280" s="16"/>
      <c r="H280" s="16"/>
      <c r="I280" s="37">
        <f t="shared" si="17"/>
        <v>0</v>
      </c>
      <c r="K280" s="40"/>
      <c r="L280" s="153"/>
      <c r="M280" s="158"/>
      <c r="N280" s="32"/>
      <c r="O280" s="32"/>
      <c r="P280" s="159"/>
      <c r="Q280" s="159"/>
      <c r="R280" s="131"/>
    </row>
    <row r="281" spans="2:21" ht="12.75" customHeight="1">
      <c r="B281" s="14">
        <v>11</v>
      </c>
      <c r="C281" s="39" t="s">
        <v>277</v>
      </c>
      <c r="D281" s="87"/>
      <c r="E281" s="99">
        <f>D226/10</f>
        <v>0</v>
      </c>
      <c r="F281" s="241">
        <v>2</v>
      </c>
      <c r="G281" s="16"/>
      <c r="H281" s="16"/>
      <c r="I281" s="37">
        <f>D281*F281</f>
        <v>0</v>
      </c>
      <c r="K281" s="40"/>
      <c r="L281" s="153"/>
      <c r="M281" s="158"/>
      <c r="N281" s="32"/>
      <c r="O281" s="32"/>
      <c r="P281" s="159"/>
      <c r="Q281" s="159"/>
      <c r="R281" s="131"/>
      <c r="U281" s="243"/>
    </row>
    <row r="282" spans="2:21" ht="12.75" customHeight="1">
      <c r="B282" s="14">
        <v>12</v>
      </c>
      <c r="C282" s="39" t="s">
        <v>278</v>
      </c>
      <c r="D282" s="87"/>
      <c r="E282" s="99">
        <f>D145/10</f>
        <v>0</v>
      </c>
      <c r="F282" s="241">
        <v>2</v>
      </c>
      <c r="G282" s="16"/>
      <c r="H282" s="16"/>
      <c r="I282" s="37">
        <f>D282*F282</f>
        <v>0</v>
      </c>
      <c r="K282" s="40"/>
      <c r="L282" s="153"/>
      <c r="M282" s="158"/>
      <c r="N282" s="32"/>
      <c r="O282" s="32"/>
      <c r="P282" s="159"/>
      <c r="Q282" s="159"/>
      <c r="R282" s="131"/>
      <c r="U282" s="244"/>
    </row>
    <row r="283" spans="2:21" ht="12.75" customHeight="1">
      <c r="B283" s="14">
        <v>13</v>
      </c>
      <c r="C283" s="39" t="s">
        <v>16</v>
      </c>
      <c r="D283" s="87"/>
      <c r="E283" s="20"/>
      <c r="F283" s="20">
        <v>3.5</v>
      </c>
      <c r="G283" s="16"/>
      <c r="H283" s="16"/>
      <c r="I283" s="37">
        <f t="shared" si="17"/>
        <v>0</v>
      </c>
      <c r="K283" s="40"/>
      <c r="L283" s="153"/>
      <c r="M283" s="157"/>
      <c r="N283" s="32"/>
      <c r="O283" s="32"/>
      <c r="P283" s="41"/>
      <c r="Q283" s="41"/>
      <c r="R283" s="131"/>
      <c r="U283" s="244"/>
    </row>
    <row r="284" spans="2:21" ht="12.75" customHeight="1" thickBot="1">
      <c r="B284" s="14">
        <v>14</v>
      </c>
      <c r="C284" s="39" t="s">
        <v>107</v>
      </c>
      <c r="D284" s="87"/>
      <c r="E284" s="20"/>
      <c r="F284" s="20">
        <v>10.5</v>
      </c>
      <c r="G284" s="16"/>
      <c r="H284" s="16"/>
      <c r="I284" s="37">
        <f t="shared" si="17"/>
        <v>0</v>
      </c>
      <c r="K284" s="40"/>
      <c r="L284" s="153"/>
      <c r="M284" s="157"/>
      <c r="N284" s="32"/>
      <c r="O284" s="32"/>
      <c r="P284" s="41"/>
      <c r="Q284" s="41"/>
      <c r="R284" s="131"/>
      <c r="U284" s="245"/>
    </row>
    <row r="285" spans="2:18" ht="12.75" customHeight="1">
      <c r="B285" s="14">
        <v>15</v>
      </c>
      <c r="C285" s="39" t="s">
        <v>42</v>
      </c>
      <c r="D285" s="87"/>
      <c r="E285" s="20"/>
      <c r="F285" s="20">
        <v>250</v>
      </c>
      <c r="G285" s="16"/>
      <c r="H285" s="16"/>
      <c r="I285" s="37">
        <f t="shared" si="17"/>
        <v>0</v>
      </c>
      <c r="K285" s="40"/>
      <c r="L285" s="160"/>
      <c r="M285" s="157"/>
      <c r="N285" s="148"/>
      <c r="O285" s="148"/>
      <c r="P285" s="161"/>
      <c r="Q285" s="161"/>
      <c r="R285" s="162"/>
    </row>
    <row r="286" spans="2:18" ht="14.25" customHeight="1">
      <c r="B286" s="14">
        <v>16</v>
      </c>
      <c r="C286" s="39" t="s">
        <v>17</v>
      </c>
      <c r="D286" s="87"/>
      <c r="E286" s="20"/>
      <c r="F286" s="20">
        <v>140</v>
      </c>
      <c r="G286" s="16"/>
      <c r="H286" s="16"/>
      <c r="I286" s="37">
        <f t="shared" si="17"/>
        <v>0</v>
      </c>
      <c r="K286" s="148"/>
      <c r="L286" s="163"/>
      <c r="M286" s="42"/>
      <c r="N286" s="41"/>
      <c r="O286" s="41"/>
      <c r="P286" s="41"/>
      <c r="Q286" s="41"/>
      <c r="R286" s="164"/>
    </row>
    <row r="287" spans="2:18" ht="15" customHeight="1">
      <c r="B287" s="14">
        <v>17</v>
      </c>
      <c r="C287" s="39" t="s">
        <v>18</v>
      </c>
      <c r="D287" s="87"/>
      <c r="E287" s="20"/>
      <c r="F287" s="20">
        <v>85</v>
      </c>
      <c r="G287" s="16"/>
      <c r="H287" s="16"/>
      <c r="I287" s="37">
        <f t="shared" si="17"/>
        <v>0</v>
      </c>
      <c r="K287" s="40"/>
      <c r="L287" s="41"/>
      <c r="M287" s="42"/>
      <c r="N287" s="41"/>
      <c r="O287" s="41"/>
      <c r="P287" s="41"/>
      <c r="Q287" s="41"/>
      <c r="R287" s="43"/>
    </row>
    <row r="288" spans="2:18" ht="13.5" customHeight="1">
      <c r="B288" s="14">
        <v>18</v>
      </c>
      <c r="C288" s="39" t="s">
        <v>180</v>
      </c>
      <c r="D288" s="87"/>
      <c r="E288" s="20"/>
      <c r="F288" s="20">
        <v>40</v>
      </c>
      <c r="G288" s="16"/>
      <c r="H288" s="16"/>
      <c r="I288" s="37">
        <f t="shared" si="17"/>
        <v>0</v>
      </c>
      <c r="K288" s="40"/>
      <c r="L288" s="106"/>
      <c r="M288" s="106"/>
      <c r="N288" s="106"/>
      <c r="O288" s="106"/>
      <c r="P288" s="106"/>
      <c r="Q288" s="165"/>
      <c r="R288" s="43"/>
    </row>
    <row r="289" spans="2:18" ht="39" customHeight="1" hidden="1">
      <c r="B289" s="14">
        <v>17</v>
      </c>
      <c r="C289" s="39" t="s">
        <v>79</v>
      </c>
      <c r="D289" s="87"/>
      <c r="E289" s="20"/>
      <c r="F289" s="20">
        <v>60</v>
      </c>
      <c r="G289" s="16"/>
      <c r="H289" s="16"/>
      <c r="I289" s="37">
        <f t="shared" si="17"/>
        <v>0</v>
      </c>
      <c r="K289" s="334"/>
      <c r="L289" s="318"/>
      <c r="M289" s="318"/>
      <c r="N289" s="318"/>
      <c r="O289" s="318"/>
      <c r="P289" s="318"/>
      <c r="Q289" s="318"/>
      <c r="R289" s="318"/>
    </row>
    <row r="290" spans="2:18" ht="13.5" customHeight="1">
      <c r="B290" s="14">
        <v>19</v>
      </c>
      <c r="C290" s="39" t="s">
        <v>186</v>
      </c>
      <c r="D290" s="87"/>
      <c r="E290" s="20"/>
      <c r="F290" s="20">
        <v>70</v>
      </c>
      <c r="G290" s="16"/>
      <c r="H290" s="16"/>
      <c r="I290" s="37">
        <f t="shared" si="17"/>
        <v>0</v>
      </c>
      <c r="K290" s="318"/>
      <c r="L290" s="318"/>
      <c r="M290" s="318"/>
      <c r="N290" s="318"/>
      <c r="O290" s="318"/>
      <c r="P290" s="318"/>
      <c r="Q290" s="318"/>
      <c r="R290" s="318"/>
    </row>
    <row r="291" spans="2:18" ht="14.25" customHeight="1">
      <c r="B291" s="14">
        <v>20</v>
      </c>
      <c r="C291" s="39" t="s">
        <v>187</v>
      </c>
      <c r="D291" s="87"/>
      <c r="E291" s="20"/>
      <c r="F291" s="20">
        <v>50</v>
      </c>
      <c r="G291" s="16"/>
      <c r="H291" s="16"/>
      <c r="I291" s="37">
        <f t="shared" si="17"/>
        <v>0</v>
      </c>
      <c r="K291" s="318"/>
      <c r="L291" s="318"/>
      <c r="M291" s="318"/>
      <c r="N291" s="318"/>
      <c r="O291" s="318"/>
      <c r="P291" s="318"/>
      <c r="Q291" s="318"/>
      <c r="R291" s="318"/>
    </row>
    <row r="292" spans="2:18" ht="13.5" customHeight="1">
      <c r="B292" s="14">
        <v>21</v>
      </c>
      <c r="C292" s="39" t="s">
        <v>19</v>
      </c>
      <c r="D292" s="87"/>
      <c r="E292" s="20"/>
      <c r="F292" s="20">
        <v>130</v>
      </c>
      <c r="G292" s="16"/>
      <c r="H292" s="16"/>
      <c r="I292" s="37">
        <f t="shared" si="17"/>
        <v>0</v>
      </c>
      <c r="K292" s="318"/>
      <c r="L292" s="318"/>
      <c r="M292" s="318"/>
      <c r="N292" s="318"/>
      <c r="O292" s="318"/>
      <c r="P292" s="318"/>
      <c r="Q292" s="318"/>
      <c r="R292" s="318"/>
    </row>
    <row r="293" spans="2:9" ht="13.5" customHeight="1">
      <c r="B293" s="14">
        <v>22</v>
      </c>
      <c r="C293" s="39" t="s">
        <v>20</v>
      </c>
      <c r="D293" s="87"/>
      <c r="E293" s="20"/>
      <c r="F293" s="20">
        <v>310</v>
      </c>
      <c r="G293" s="16"/>
      <c r="H293" s="16"/>
      <c r="I293" s="37">
        <f t="shared" si="17"/>
        <v>0</v>
      </c>
    </row>
    <row r="294" spans="2:9" ht="14.25" customHeight="1">
      <c r="B294" s="14">
        <v>23</v>
      </c>
      <c r="C294" s="39" t="s">
        <v>79</v>
      </c>
      <c r="D294" s="87"/>
      <c r="E294" s="20"/>
      <c r="F294" s="20">
        <v>60</v>
      </c>
      <c r="G294" s="16"/>
      <c r="H294" s="16"/>
      <c r="I294" s="37">
        <f t="shared" si="17"/>
        <v>0</v>
      </c>
    </row>
    <row r="295" spans="2:9" ht="15" customHeight="1">
      <c r="B295" s="14">
        <v>24</v>
      </c>
      <c r="C295" s="39" t="s">
        <v>241</v>
      </c>
      <c r="D295" s="242"/>
      <c r="E295" s="20"/>
      <c r="F295" s="20">
        <v>450</v>
      </c>
      <c r="G295" s="124"/>
      <c r="H295" s="124"/>
      <c r="I295" s="37">
        <f t="shared" si="17"/>
        <v>0</v>
      </c>
    </row>
    <row r="296" spans="2:9" ht="16.5" customHeight="1">
      <c r="B296" s="14">
        <v>25</v>
      </c>
      <c r="C296" s="39" t="s">
        <v>80</v>
      </c>
      <c r="D296" s="87"/>
      <c r="E296" s="20"/>
      <c r="F296" s="20">
        <v>120</v>
      </c>
      <c r="G296" s="16"/>
      <c r="H296" s="16"/>
      <c r="I296" s="37">
        <f t="shared" si="17"/>
        <v>0</v>
      </c>
    </row>
    <row r="297" spans="2:9" ht="16.5" customHeight="1">
      <c r="B297" s="14">
        <v>26</v>
      </c>
      <c r="C297" s="174" t="s">
        <v>21</v>
      </c>
      <c r="D297" s="87"/>
      <c r="E297" s="20"/>
      <c r="F297" s="20">
        <v>0</v>
      </c>
      <c r="G297" s="16"/>
      <c r="H297" s="16"/>
      <c r="I297" s="37"/>
    </row>
    <row r="298" spans="2:9" ht="21" customHeight="1" thickBot="1">
      <c r="B298" s="49"/>
      <c r="C298" s="246" t="s">
        <v>237</v>
      </c>
      <c r="D298" s="247"/>
      <c r="E298" s="248"/>
      <c r="F298" s="248"/>
      <c r="G298" s="249"/>
      <c r="H298" s="249"/>
      <c r="I298" s="250">
        <f>I271+I272+I273+I274+I275+I276+I277+I278+I279+I280+I281+I282+I283+I284+I285+I286+I287+I288+I290+I291+I292+I293+I294+I295+I296</f>
        <v>0</v>
      </c>
    </row>
    <row r="299" spans="2:9" ht="24" customHeight="1" thickBot="1">
      <c r="B299" s="252"/>
      <c r="C299" s="253" t="s">
        <v>248</v>
      </c>
      <c r="D299" s="254"/>
      <c r="E299" s="254"/>
      <c r="F299" s="254"/>
      <c r="G299" s="254"/>
      <c r="H299" s="254"/>
      <c r="I299" s="255">
        <f>I298+I269+I247+I236+I226+I214+I202+I194+I187+I180+I171+I155+I145+I129+I99+I67+I48+I39+I31+I23</f>
        <v>0</v>
      </c>
    </row>
    <row r="300" spans="2:9" ht="15.75" hidden="1">
      <c r="B300" s="251"/>
      <c r="C300" s="186"/>
      <c r="D300" s="42"/>
      <c r="E300" s="41"/>
      <c r="F300" s="41"/>
      <c r="G300" s="41"/>
      <c r="H300" s="41"/>
      <c r="I300" s="43"/>
    </row>
    <row r="301" spans="2:9" ht="15.75" hidden="1">
      <c r="B301" s="40"/>
      <c r="C301" s="106"/>
      <c r="D301" s="106"/>
      <c r="E301" s="106"/>
      <c r="F301" s="106"/>
      <c r="G301" s="106"/>
      <c r="H301" s="105"/>
      <c r="I301" s="43"/>
    </row>
    <row r="302" spans="2:9" ht="12.75">
      <c r="B302" s="332"/>
      <c r="C302" s="333"/>
      <c r="D302" s="333"/>
      <c r="E302" s="333"/>
      <c r="F302" s="333"/>
      <c r="G302" s="333"/>
      <c r="H302" s="333"/>
      <c r="I302" s="333"/>
    </row>
    <row r="303" spans="2:9" ht="12.75">
      <c r="B303" s="333"/>
      <c r="C303" s="333"/>
      <c r="D303" s="333"/>
      <c r="E303" s="333"/>
      <c r="F303" s="333"/>
      <c r="G303" s="333"/>
      <c r="H303" s="333"/>
      <c r="I303" s="333"/>
    </row>
    <row r="304" spans="2:9" ht="12.75">
      <c r="B304" s="333"/>
      <c r="C304" s="333"/>
      <c r="D304" s="333"/>
      <c r="E304" s="333"/>
      <c r="F304" s="333"/>
      <c r="G304" s="333"/>
      <c r="H304" s="333"/>
      <c r="I304" s="333"/>
    </row>
    <row r="305" spans="2:9" ht="12.75">
      <c r="B305" s="333"/>
      <c r="C305" s="333"/>
      <c r="D305" s="333"/>
      <c r="E305" s="333"/>
      <c r="F305" s="333"/>
      <c r="G305" s="333"/>
      <c r="H305" s="333"/>
      <c r="I305" s="333"/>
    </row>
    <row r="306" spans="2:9" ht="12.75">
      <c r="B306" s="333"/>
      <c r="C306" s="333"/>
      <c r="D306" s="333"/>
      <c r="E306" s="333"/>
      <c r="F306" s="333"/>
      <c r="G306" s="333"/>
      <c r="H306" s="333"/>
      <c r="I306" s="333"/>
    </row>
  </sheetData>
  <sheetProtection selectLockedCells="1" selectUnlockedCells="1"/>
  <mergeCells count="82">
    <mergeCell ref="E226:H226"/>
    <mergeCell ref="D188:I188"/>
    <mergeCell ref="D195:I195"/>
    <mergeCell ref="E202:H202"/>
    <mergeCell ref="E214:H214"/>
    <mergeCell ref="E180:H180"/>
    <mergeCell ref="B302:I306"/>
    <mergeCell ref="K289:R292"/>
    <mergeCell ref="D237:I237"/>
    <mergeCell ref="E247:H247"/>
    <mergeCell ref="E269:H269"/>
    <mergeCell ref="F270:I270"/>
    <mergeCell ref="D248:I248"/>
    <mergeCell ref="N256:Q256"/>
    <mergeCell ref="O257:R257"/>
    <mergeCell ref="O7:T7"/>
    <mergeCell ref="M8:N8"/>
    <mergeCell ref="O8:T8"/>
    <mergeCell ref="G172:H172"/>
    <mergeCell ref="M214:R214"/>
    <mergeCell ref="N225:Q225"/>
    <mergeCell ref="D227:I227"/>
    <mergeCell ref="E171:H171"/>
    <mergeCell ref="M7:N7"/>
    <mergeCell ref="D10:I10"/>
    <mergeCell ref="D8:I8"/>
    <mergeCell ref="D9:I9"/>
    <mergeCell ref="D12:D14"/>
    <mergeCell ref="I12:I14"/>
    <mergeCell ref="M5:N5"/>
    <mergeCell ref="O5:T5"/>
    <mergeCell ref="M6:N6"/>
    <mergeCell ref="O6:T6"/>
    <mergeCell ref="M3:N3"/>
    <mergeCell ref="O3:T3"/>
    <mergeCell ref="M4:N4"/>
    <mergeCell ref="O4:T4"/>
    <mergeCell ref="C1:I1"/>
    <mergeCell ref="G181:H181"/>
    <mergeCell ref="E187:H187"/>
    <mergeCell ref="F3:I3"/>
    <mergeCell ref="D156:F156"/>
    <mergeCell ref="G146:H146"/>
    <mergeCell ref="D146:F146"/>
    <mergeCell ref="D24:I24"/>
    <mergeCell ref="D15:F15"/>
    <mergeCell ref="D40:I40"/>
    <mergeCell ref="D215:I215"/>
    <mergeCell ref="G203:H203"/>
    <mergeCell ref="D4:I4"/>
    <mergeCell ref="D5:I5"/>
    <mergeCell ref="D6:I6"/>
    <mergeCell ref="D7:I7"/>
    <mergeCell ref="D32:I32"/>
    <mergeCell ref="E194:H194"/>
    <mergeCell ref="D172:F172"/>
    <mergeCell ref="B4:C4"/>
    <mergeCell ref="B5:C5"/>
    <mergeCell ref="B6:C6"/>
    <mergeCell ref="B7:C7"/>
    <mergeCell ref="D203:F203"/>
    <mergeCell ref="D181:F181"/>
    <mergeCell ref="G156:H156"/>
    <mergeCell ref="B8:C8"/>
    <mergeCell ref="B9:C9"/>
    <mergeCell ref="B10:C10"/>
    <mergeCell ref="E99:H99"/>
    <mergeCell ref="G100:H100"/>
    <mergeCell ref="E129:H129"/>
    <mergeCell ref="E67:H67"/>
    <mergeCell ref="D68:F68"/>
    <mergeCell ref="G12:H14"/>
    <mergeCell ref="B11:C11"/>
    <mergeCell ref="D11:I11"/>
    <mergeCell ref="G15:H15"/>
    <mergeCell ref="E155:H155"/>
    <mergeCell ref="C12:C14"/>
    <mergeCell ref="B12:B14"/>
    <mergeCell ref="F12:F14"/>
    <mergeCell ref="E12:E14"/>
    <mergeCell ref="D49:I49"/>
    <mergeCell ref="E145:H14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2013-03-15T13:26:13Z</cp:lastPrinted>
  <dcterms:created xsi:type="dcterms:W3CDTF">2012-02-10T02:26:13Z</dcterms:created>
  <dcterms:modified xsi:type="dcterms:W3CDTF">2013-07-02T18:38:22Z</dcterms:modified>
  <cp:category/>
  <cp:version/>
  <cp:contentType/>
  <cp:contentStatus/>
</cp:coreProperties>
</file>