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85" activeTab="1"/>
  </bookViews>
  <sheets>
    <sheet name="колонны" sheetId="1" r:id="rId1"/>
    <sheet name="угловой шкаф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<sst xmlns="http://schemas.openxmlformats.org/spreadsheetml/2006/main" count="77" uniqueCount="57">
  <si>
    <t>В\Ш</t>
  </si>
  <si>
    <t>дополнительные элементы</t>
  </si>
  <si>
    <t>Ручка ОСКАР малая</t>
  </si>
  <si>
    <t>ВЫСОТА</t>
  </si>
  <si>
    <t>ШИРИНА</t>
  </si>
  <si>
    <t>ГЛУБИНА</t>
  </si>
  <si>
    <t>2180/2500</t>
  </si>
  <si>
    <t>900/900</t>
  </si>
  <si>
    <t>1050/1050</t>
  </si>
  <si>
    <t>КЗ 1-45-218</t>
  </si>
  <si>
    <t>КЗ 2-90-250</t>
  </si>
  <si>
    <t>АРТИКУЛ</t>
  </si>
  <si>
    <t>КЗ 2-60-250</t>
  </si>
  <si>
    <t>КЗ 2-80-218</t>
  </si>
  <si>
    <t>КЗ 2-60-218</t>
  </si>
  <si>
    <t>КЗ 2-90-218</t>
  </si>
  <si>
    <t>КЗ 1-45-250</t>
  </si>
  <si>
    <t>КЗ 2-80-250</t>
  </si>
  <si>
    <t>МДФ контур на один ящик или распашную дверь</t>
  </si>
  <si>
    <t>Замена стеклянной двери на глухую</t>
  </si>
  <si>
    <t>ящик выдвижной доп. выс 180 мм , но не более 2-х шт</t>
  </si>
  <si>
    <t>Замена ящика на глухую дверь</t>
  </si>
  <si>
    <t xml:space="preserve">Дополнительная вкладная полка </t>
  </si>
  <si>
    <t>КОЛОННА ЗАКРЫТАЯ ОДНОСТВОРЧАТАЯ С ВЫКАТНЫМИ ЯЩИКАМИ</t>
  </si>
  <si>
    <t>КОЛОННА ЗАКРЫТАЯ ДВУСТВОРЧАТАЯ С ВЫКАТНЫМИ ЯЩИКАМИ</t>
  </si>
  <si>
    <t>руб/шт</t>
  </si>
  <si>
    <t>р/м.кв</t>
  </si>
  <si>
    <t>ШУ 90/60</t>
  </si>
  <si>
    <t>ШУ 105/60</t>
  </si>
  <si>
    <t>Шкаф угловой ШУ</t>
  </si>
  <si>
    <t>Стандартное наполнение шкафа включает:</t>
  </si>
  <si>
    <t>1. антресоль внутренняя</t>
  </si>
  <si>
    <t>2. полки внутренние</t>
  </si>
  <si>
    <t xml:space="preserve">3. штанга </t>
  </si>
  <si>
    <t>Ширина</t>
  </si>
  <si>
    <t>Высота</t>
  </si>
  <si>
    <t>Глубина</t>
  </si>
  <si>
    <t>А-</t>
  </si>
  <si>
    <t>В-</t>
  </si>
  <si>
    <t>С-</t>
  </si>
  <si>
    <t>Ручка Реллинг большая</t>
  </si>
  <si>
    <t>Дополнительная пятиугольная полка</t>
  </si>
  <si>
    <t>Дополнительная штанга</t>
  </si>
  <si>
    <t>ДВЕРИ</t>
  </si>
  <si>
    <t>СТ-ТЬ, руб. Н=2,18</t>
  </si>
  <si>
    <t>СТ-ТЬ, руб. Н=2,5</t>
  </si>
  <si>
    <t>Заменить деревянную дверь на стеклянную</t>
  </si>
  <si>
    <t xml:space="preserve">Ценовая категория </t>
  </si>
  <si>
    <t>Габариты колонны: глубина 400 мм, высота 2180 или 2500 мм, ширина 450 мм</t>
  </si>
  <si>
    <t>Габариты колонны: глубина 400 мм, высота 2180 или 2500 мм, ширина 600,800,900 мм</t>
  </si>
  <si>
    <t xml:space="preserve">ценовая категория </t>
  </si>
  <si>
    <t xml:space="preserve">наценка, скидка % </t>
  </si>
  <si>
    <t>Расчет фасадной части производится по той же методике, что и у шкаф-кровати.</t>
  </si>
  <si>
    <t>Наценка, скидка %</t>
  </si>
  <si>
    <t>Расчет фасада отдельно, как у шкафа-кровати</t>
  </si>
  <si>
    <t>ШУ 90/40</t>
  </si>
  <si>
    <t>ШУ 105/40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</si>
</sst>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b/>
      <i/>
      <sz val="12"/>
      <color indexed="8"/>
      <name val="Time Roman"/>
      <family val="0"/>
    </font>
    <font>
      <sz val="12"/>
      <name val="Arial Cyr"/>
      <family val="0"/>
    </font>
    <font>
      <i/>
      <sz val="12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2" fontId="1" fillId="0" borderId="12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0" fillId="33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2" fontId="0" fillId="33" borderId="11" xfId="0" applyNumberFormat="1" applyFill="1" applyBorder="1" applyAlignment="1">
      <alignment/>
    </xf>
    <xf numFmtId="2" fontId="0" fillId="34" borderId="11" xfId="0" applyNumberFormat="1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2" fontId="8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left"/>
    </xf>
    <xf numFmtId="0" fontId="7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17" xfId="0" applyBorder="1" applyAlignment="1">
      <alignment horizontal="left"/>
    </xf>
    <xf numFmtId="2" fontId="0" fillId="33" borderId="11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2</xdr:row>
      <xdr:rowOff>19050</xdr:rowOff>
    </xdr:from>
    <xdr:to>
      <xdr:col>2</xdr:col>
      <xdr:colOff>781050</xdr:colOff>
      <xdr:row>14</xdr:row>
      <xdr:rowOff>57150</xdr:rowOff>
    </xdr:to>
    <xdr:pic>
      <xdr:nvPicPr>
        <xdr:cNvPr id="1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19100"/>
          <a:ext cx="25241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2</xdr:row>
      <xdr:rowOff>57150</xdr:rowOff>
    </xdr:from>
    <xdr:to>
      <xdr:col>6</xdr:col>
      <xdr:colOff>409575</xdr:colOff>
      <xdr:row>14</xdr:row>
      <xdr:rowOff>123825</xdr:rowOff>
    </xdr:to>
    <xdr:pic>
      <xdr:nvPicPr>
        <xdr:cNvPr id="2" name="Picture 5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457200"/>
          <a:ext cx="318135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18</xdr:row>
      <xdr:rowOff>95250</xdr:rowOff>
    </xdr:from>
    <xdr:to>
      <xdr:col>3</xdr:col>
      <xdr:colOff>28575</xdr:colOff>
      <xdr:row>34</xdr:row>
      <xdr:rowOff>76200</xdr:rowOff>
    </xdr:to>
    <xdr:pic>
      <xdr:nvPicPr>
        <xdr:cNvPr id="3" name="Picture 5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209925"/>
          <a:ext cx="2857500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18</xdr:row>
      <xdr:rowOff>95250</xdr:rowOff>
    </xdr:from>
    <xdr:to>
      <xdr:col>6</xdr:col>
      <xdr:colOff>447675</xdr:colOff>
      <xdr:row>34</xdr:row>
      <xdr:rowOff>133350</xdr:rowOff>
    </xdr:to>
    <xdr:pic>
      <xdr:nvPicPr>
        <xdr:cNvPr id="4" name="Picture 5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" y="3209925"/>
          <a:ext cx="306705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53</xdr:row>
      <xdr:rowOff>19050</xdr:rowOff>
    </xdr:from>
    <xdr:to>
      <xdr:col>6</xdr:col>
      <xdr:colOff>476250</xdr:colOff>
      <xdr:row>58</xdr:row>
      <xdr:rowOff>76200</xdr:rowOff>
    </xdr:to>
    <xdr:pic>
      <xdr:nvPicPr>
        <xdr:cNvPr id="5" name="Picture 58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0525" y="9172575"/>
          <a:ext cx="567690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9525</xdr:rowOff>
    </xdr:from>
    <xdr:to>
      <xdr:col>4</xdr:col>
      <xdr:colOff>600075</xdr:colOff>
      <xdr:row>28</xdr:row>
      <xdr:rowOff>57150</xdr:rowOff>
    </xdr:to>
    <xdr:grpSp>
      <xdr:nvGrpSpPr>
        <xdr:cNvPr id="1" name="Group 130"/>
        <xdr:cNvGrpSpPr>
          <a:grpSpLocks noChangeAspect="1"/>
        </xdr:cNvGrpSpPr>
      </xdr:nvGrpSpPr>
      <xdr:grpSpPr>
        <a:xfrm>
          <a:off x="923925" y="857250"/>
          <a:ext cx="3429000" cy="3771900"/>
          <a:chOff x="4078" y="2194"/>
          <a:chExt cx="6079" cy="5374"/>
        </a:xfrm>
        <a:solidFill>
          <a:srgbClr val="FFFFFF"/>
        </a:solidFill>
      </xdr:grpSpPr>
      <xdr:sp>
        <xdr:nvSpPr>
          <xdr:cNvPr id="2" name="AutoShape 131"/>
          <xdr:cNvSpPr>
            <a:spLocks noChangeAspect="1"/>
          </xdr:cNvSpPr>
        </xdr:nvSpPr>
        <xdr:spPr>
          <a:xfrm>
            <a:off x="4078" y="2194"/>
            <a:ext cx="6079" cy="53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32"/>
          <xdr:cNvSpPr>
            <a:spLocks/>
          </xdr:cNvSpPr>
        </xdr:nvSpPr>
        <xdr:spPr>
          <a:xfrm>
            <a:off x="5485" y="4086"/>
            <a:ext cx="0" cy="27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33"/>
          <xdr:cNvSpPr>
            <a:spLocks/>
          </xdr:cNvSpPr>
        </xdr:nvSpPr>
        <xdr:spPr>
          <a:xfrm>
            <a:off x="5485" y="6786"/>
            <a:ext cx="9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34"/>
          <xdr:cNvSpPr>
            <a:spLocks/>
          </xdr:cNvSpPr>
        </xdr:nvSpPr>
        <xdr:spPr>
          <a:xfrm flipV="1">
            <a:off x="5485" y="3095"/>
            <a:ext cx="1081" cy="9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135"/>
          <xdr:cNvSpPr>
            <a:spLocks/>
          </xdr:cNvSpPr>
        </xdr:nvSpPr>
        <xdr:spPr>
          <a:xfrm>
            <a:off x="6566" y="3095"/>
            <a:ext cx="17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Line 136"/>
          <xdr:cNvSpPr>
            <a:spLocks/>
          </xdr:cNvSpPr>
        </xdr:nvSpPr>
        <xdr:spPr>
          <a:xfrm>
            <a:off x="8276" y="3095"/>
            <a:ext cx="2" cy="27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137"/>
          <xdr:cNvSpPr>
            <a:spLocks/>
          </xdr:cNvSpPr>
        </xdr:nvSpPr>
        <xdr:spPr>
          <a:xfrm>
            <a:off x="7646" y="3636"/>
            <a:ext cx="2" cy="27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138"/>
          <xdr:cNvSpPr>
            <a:spLocks/>
          </xdr:cNvSpPr>
        </xdr:nvSpPr>
        <xdr:spPr>
          <a:xfrm flipV="1">
            <a:off x="7646" y="5796"/>
            <a:ext cx="631" cy="5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39"/>
          <xdr:cNvSpPr>
            <a:spLocks/>
          </xdr:cNvSpPr>
        </xdr:nvSpPr>
        <xdr:spPr>
          <a:xfrm flipV="1">
            <a:off x="7646" y="3095"/>
            <a:ext cx="631" cy="5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40"/>
          <xdr:cNvSpPr>
            <a:spLocks/>
          </xdr:cNvSpPr>
        </xdr:nvSpPr>
        <xdr:spPr>
          <a:xfrm>
            <a:off x="5485" y="4086"/>
            <a:ext cx="9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Line 141"/>
          <xdr:cNvSpPr>
            <a:spLocks/>
          </xdr:cNvSpPr>
        </xdr:nvSpPr>
        <xdr:spPr>
          <a:xfrm>
            <a:off x="6387" y="4086"/>
            <a:ext cx="2" cy="27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Line 142"/>
          <xdr:cNvSpPr>
            <a:spLocks/>
          </xdr:cNvSpPr>
        </xdr:nvSpPr>
        <xdr:spPr>
          <a:xfrm flipH="1">
            <a:off x="6836" y="3774"/>
            <a:ext cx="62" cy="26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143"/>
          <xdr:cNvSpPr>
            <a:spLocks/>
          </xdr:cNvSpPr>
        </xdr:nvSpPr>
        <xdr:spPr>
          <a:xfrm>
            <a:off x="5937" y="6426"/>
            <a:ext cx="900" cy="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144"/>
          <xdr:cNvSpPr>
            <a:spLocks/>
          </xdr:cNvSpPr>
        </xdr:nvSpPr>
        <xdr:spPr>
          <a:xfrm flipV="1">
            <a:off x="6387" y="3636"/>
            <a:ext cx="1260" cy="4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145"/>
          <xdr:cNvSpPr>
            <a:spLocks/>
          </xdr:cNvSpPr>
        </xdr:nvSpPr>
        <xdr:spPr>
          <a:xfrm flipV="1">
            <a:off x="6387" y="6336"/>
            <a:ext cx="1260" cy="4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Line 146"/>
          <xdr:cNvSpPr>
            <a:spLocks/>
          </xdr:cNvSpPr>
        </xdr:nvSpPr>
        <xdr:spPr>
          <a:xfrm>
            <a:off x="5485" y="6426"/>
            <a:ext cx="9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Line 147"/>
          <xdr:cNvSpPr>
            <a:spLocks/>
          </xdr:cNvSpPr>
        </xdr:nvSpPr>
        <xdr:spPr>
          <a:xfrm>
            <a:off x="5485" y="6066"/>
            <a:ext cx="9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148"/>
          <xdr:cNvSpPr>
            <a:spLocks/>
          </xdr:cNvSpPr>
        </xdr:nvSpPr>
        <xdr:spPr>
          <a:xfrm>
            <a:off x="5485" y="5616"/>
            <a:ext cx="9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Line 149"/>
          <xdr:cNvSpPr>
            <a:spLocks/>
          </xdr:cNvSpPr>
        </xdr:nvSpPr>
        <xdr:spPr>
          <a:xfrm>
            <a:off x="5485" y="5256"/>
            <a:ext cx="9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" name="Line 150"/>
          <xdr:cNvSpPr>
            <a:spLocks/>
          </xdr:cNvSpPr>
        </xdr:nvSpPr>
        <xdr:spPr>
          <a:xfrm flipH="1">
            <a:off x="6387" y="6066"/>
            <a:ext cx="450" cy="3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" name="Line 151"/>
          <xdr:cNvSpPr>
            <a:spLocks/>
          </xdr:cNvSpPr>
        </xdr:nvSpPr>
        <xdr:spPr>
          <a:xfrm flipH="1">
            <a:off x="6387" y="5706"/>
            <a:ext cx="450" cy="3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" name="Line 152"/>
          <xdr:cNvSpPr>
            <a:spLocks/>
          </xdr:cNvSpPr>
        </xdr:nvSpPr>
        <xdr:spPr>
          <a:xfrm flipH="1">
            <a:off x="6387" y="5256"/>
            <a:ext cx="450" cy="3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Line 153"/>
          <xdr:cNvSpPr>
            <a:spLocks/>
          </xdr:cNvSpPr>
        </xdr:nvSpPr>
        <xdr:spPr>
          <a:xfrm flipH="1">
            <a:off x="6387" y="4896"/>
            <a:ext cx="450" cy="3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Line 154"/>
          <xdr:cNvSpPr>
            <a:spLocks/>
          </xdr:cNvSpPr>
        </xdr:nvSpPr>
        <xdr:spPr>
          <a:xfrm>
            <a:off x="5937" y="6066"/>
            <a:ext cx="9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Line 155"/>
          <xdr:cNvSpPr>
            <a:spLocks/>
          </xdr:cNvSpPr>
        </xdr:nvSpPr>
        <xdr:spPr>
          <a:xfrm>
            <a:off x="5937" y="5706"/>
            <a:ext cx="9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" name="Line 156"/>
          <xdr:cNvSpPr>
            <a:spLocks/>
          </xdr:cNvSpPr>
        </xdr:nvSpPr>
        <xdr:spPr>
          <a:xfrm>
            <a:off x="5937" y="5256"/>
            <a:ext cx="9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Line 157"/>
          <xdr:cNvSpPr>
            <a:spLocks/>
          </xdr:cNvSpPr>
        </xdr:nvSpPr>
        <xdr:spPr>
          <a:xfrm>
            <a:off x="5937" y="4896"/>
            <a:ext cx="9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" name="Line 158"/>
          <xdr:cNvSpPr>
            <a:spLocks/>
          </xdr:cNvSpPr>
        </xdr:nvSpPr>
        <xdr:spPr>
          <a:xfrm flipH="1">
            <a:off x="5485" y="4896"/>
            <a:ext cx="450" cy="36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" name="Line 159"/>
          <xdr:cNvSpPr>
            <a:spLocks/>
          </xdr:cNvSpPr>
        </xdr:nvSpPr>
        <xdr:spPr>
          <a:xfrm flipH="1">
            <a:off x="5485" y="5256"/>
            <a:ext cx="450" cy="36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" name="Line 160"/>
          <xdr:cNvSpPr>
            <a:spLocks/>
          </xdr:cNvSpPr>
        </xdr:nvSpPr>
        <xdr:spPr>
          <a:xfrm flipH="1">
            <a:off x="5485" y="5706"/>
            <a:ext cx="450" cy="36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" name="Line 161"/>
          <xdr:cNvSpPr>
            <a:spLocks/>
          </xdr:cNvSpPr>
        </xdr:nvSpPr>
        <xdr:spPr>
          <a:xfrm flipH="1">
            <a:off x="5485" y="6066"/>
            <a:ext cx="450" cy="36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" name="Line 162"/>
          <xdr:cNvSpPr>
            <a:spLocks/>
          </xdr:cNvSpPr>
        </xdr:nvSpPr>
        <xdr:spPr>
          <a:xfrm>
            <a:off x="5485" y="4806"/>
            <a:ext cx="9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" name="Line 163"/>
          <xdr:cNvSpPr>
            <a:spLocks/>
          </xdr:cNvSpPr>
        </xdr:nvSpPr>
        <xdr:spPr>
          <a:xfrm>
            <a:off x="5815" y="4407"/>
            <a:ext cx="65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" name="Line 164"/>
          <xdr:cNvSpPr>
            <a:spLocks/>
          </xdr:cNvSpPr>
        </xdr:nvSpPr>
        <xdr:spPr>
          <a:xfrm flipH="1">
            <a:off x="4946" y="4086"/>
            <a:ext cx="5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" name="Line 165"/>
          <xdr:cNvSpPr>
            <a:spLocks/>
          </xdr:cNvSpPr>
        </xdr:nvSpPr>
        <xdr:spPr>
          <a:xfrm flipH="1">
            <a:off x="6026" y="3095"/>
            <a:ext cx="54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" name="Line 166"/>
          <xdr:cNvSpPr>
            <a:spLocks/>
          </xdr:cNvSpPr>
        </xdr:nvSpPr>
        <xdr:spPr>
          <a:xfrm flipV="1">
            <a:off x="5127" y="3095"/>
            <a:ext cx="1081" cy="9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8" name="Line 167"/>
          <xdr:cNvSpPr>
            <a:spLocks/>
          </xdr:cNvSpPr>
        </xdr:nvSpPr>
        <xdr:spPr>
          <a:xfrm>
            <a:off x="5485" y="6786"/>
            <a:ext cx="0" cy="36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9" name="Line 168"/>
          <xdr:cNvSpPr>
            <a:spLocks/>
          </xdr:cNvSpPr>
        </xdr:nvSpPr>
        <xdr:spPr>
          <a:xfrm>
            <a:off x="6387" y="6786"/>
            <a:ext cx="2" cy="36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0" name="Line 169"/>
          <xdr:cNvSpPr>
            <a:spLocks/>
          </xdr:cNvSpPr>
        </xdr:nvSpPr>
        <xdr:spPr>
          <a:xfrm>
            <a:off x="5485" y="6966"/>
            <a:ext cx="9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1" name="Line 170"/>
          <xdr:cNvSpPr>
            <a:spLocks/>
          </xdr:cNvSpPr>
        </xdr:nvSpPr>
        <xdr:spPr>
          <a:xfrm flipV="1">
            <a:off x="6566" y="2825"/>
            <a:ext cx="0" cy="27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2" name="Line 171"/>
          <xdr:cNvSpPr>
            <a:spLocks/>
          </xdr:cNvSpPr>
        </xdr:nvSpPr>
        <xdr:spPr>
          <a:xfrm flipV="1">
            <a:off x="8276" y="2825"/>
            <a:ext cx="2" cy="27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3" name="Line 172"/>
          <xdr:cNvSpPr>
            <a:spLocks/>
          </xdr:cNvSpPr>
        </xdr:nvSpPr>
        <xdr:spPr>
          <a:xfrm>
            <a:off x="8276" y="3095"/>
            <a:ext cx="54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4" name="Line 173"/>
          <xdr:cNvSpPr>
            <a:spLocks/>
          </xdr:cNvSpPr>
        </xdr:nvSpPr>
        <xdr:spPr>
          <a:xfrm>
            <a:off x="8276" y="5796"/>
            <a:ext cx="54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5" name="Line 174"/>
          <xdr:cNvSpPr>
            <a:spLocks/>
          </xdr:cNvSpPr>
        </xdr:nvSpPr>
        <xdr:spPr>
          <a:xfrm>
            <a:off x="7646" y="6336"/>
            <a:ext cx="72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6" name="Line 175"/>
          <xdr:cNvSpPr>
            <a:spLocks/>
          </xdr:cNvSpPr>
        </xdr:nvSpPr>
        <xdr:spPr>
          <a:xfrm>
            <a:off x="8725" y="3095"/>
            <a:ext cx="2" cy="27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7" name="Line 176"/>
          <xdr:cNvSpPr>
            <a:spLocks/>
          </xdr:cNvSpPr>
        </xdr:nvSpPr>
        <xdr:spPr>
          <a:xfrm flipV="1">
            <a:off x="6387" y="6246"/>
            <a:ext cx="1260" cy="4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8" name="Line 177"/>
          <xdr:cNvSpPr>
            <a:spLocks/>
          </xdr:cNvSpPr>
        </xdr:nvSpPr>
        <xdr:spPr>
          <a:xfrm flipV="1">
            <a:off x="5485" y="4407"/>
            <a:ext cx="328" cy="39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9" name="Line 178"/>
          <xdr:cNvSpPr>
            <a:spLocks/>
          </xdr:cNvSpPr>
        </xdr:nvSpPr>
        <xdr:spPr>
          <a:xfrm>
            <a:off x="6545" y="2847"/>
            <a:ext cx="171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0" name="Line 179"/>
          <xdr:cNvSpPr>
            <a:spLocks/>
          </xdr:cNvSpPr>
        </xdr:nvSpPr>
        <xdr:spPr>
          <a:xfrm flipH="1">
            <a:off x="5485" y="6426"/>
            <a:ext cx="450" cy="36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1" name="Line 180"/>
          <xdr:cNvSpPr>
            <a:spLocks/>
          </xdr:cNvSpPr>
        </xdr:nvSpPr>
        <xdr:spPr>
          <a:xfrm flipV="1">
            <a:off x="8186" y="5796"/>
            <a:ext cx="540" cy="5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2" name="Line 181"/>
          <xdr:cNvSpPr>
            <a:spLocks/>
          </xdr:cNvSpPr>
        </xdr:nvSpPr>
        <xdr:spPr>
          <a:xfrm>
            <a:off x="6387" y="5706"/>
            <a:ext cx="4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3" name="Line 182"/>
          <xdr:cNvSpPr>
            <a:spLocks/>
          </xdr:cNvSpPr>
        </xdr:nvSpPr>
        <xdr:spPr>
          <a:xfrm>
            <a:off x="6387" y="6066"/>
            <a:ext cx="45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4" name="Line 183"/>
          <xdr:cNvSpPr>
            <a:spLocks/>
          </xdr:cNvSpPr>
        </xdr:nvSpPr>
        <xdr:spPr>
          <a:xfrm flipH="1">
            <a:off x="6387" y="4446"/>
            <a:ext cx="450" cy="3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5" name="Line 184"/>
          <xdr:cNvSpPr>
            <a:spLocks/>
          </xdr:cNvSpPr>
        </xdr:nvSpPr>
        <xdr:spPr>
          <a:xfrm flipV="1">
            <a:off x="5937" y="5616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6" name="Line 185"/>
          <xdr:cNvSpPr>
            <a:spLocks/>
          </xdr:cNvSpPr>
        </xdr:nvSpPr>
        <xdr:spPr>
          <a:xfrm flipV="1">
            <a:off x="5937" y="4806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7" name="Line 186"/>
          <xdr:cNvSpPr>
            <a:spLocks/>
          </xdr:cNvSpPr>
        </xdr:nvSpPr>
        <xdr:spPr>
          <a:xfrm>
            <a:off x="6566" y="3095"/>
            <a:ext cx="0" cy="72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8" name="Line 187"/>
          <xdr:cNvSpPr>
            <a:spLocks/>
          </xdr:cNvSpPr>
        </xdr:nvSpPr>
        <xdr:spPr>
          <a:xfrm>
            <a:off x="7646" y="5796"/>
            <a:ext cx="63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9" name="Line 188"/>
          <xdr:cNvSpPr>
            <a:spLocks/>
          </xdr:cNvSpPr>
        </xdr:nvSpPr>
        <xdr:spPr>
          <a:xfrm flipH="1">
            <a:off x="6836" y="5796"/>
            <a:ext cx="81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0" name="Line 189"/>
          <xdr:cNvSpPr>
            <a:spLocks/>
          </xdr:cNvSpPr>
        </xdr:nvSpPr>
        <xdr:spPr>
          <a:xfrm flipH="1">
            <a:off x="5815" y="3774"/>
            <a:ext cx="10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1" name="Line 190"/>
          <xdr:cNvSpPr>
            <a:spLocks/>
          </xdr:cNvSpPr>
        </xdr:nvSpPr>
        <xdr:spPr>
          <a:xfrm flipH="1" flipV="1">
            <a:off x="5815" y="3774"/>
            <a:ext cx="2" cy="63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2" name="Line 191"/>
          <xdr:cNvSpPr>
            <a:spLocks/>
          </xdr:cNvSpPr>
        </xdr:nvSpPr>
        <xdr:spPr>
          <a:xfrm flipH="1">
            <a:off x="6466" y="4407"/>
            <a:ext cx="4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3" name="Text Box 192"/>
          <xdr:cNvSpPr txBox="1">
            <a:spLocks noChangeArrowheads="1"/>
          </xdr:cNvSpPr>
        </xdr:nvSpPr>
        <xdr:spPr>
          <a:xfrm>
            <a:off x="4735" y="3293"/>
            <a:ext cx="868" cy="48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
</a:t>
            </a:r>
          </a:p>
        </xdr:txBody>
      </xdr:sp>
      <xdr:sp>
        <xdr:nvSpPr>
          <xdr:cNvPr id="64" name="Text Box 193"/>
          <xdr:cNvSpPr txBox="1">
            <a:spLocks noChangeArrowheads="1"/>
          </xdr:cNvSpPr>
        </xdr:nvSpPr>
        <xdr:spPr>
          <a:xfrm>
            <a:off x="7108" y="2357"/>
            <a:ext cx="657" cy="4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
</a:t>
            </a:r>
          </a:p>
        </xdr:txBody>
      </xdr:sp>
      <xdr:sp>
        <xdr:nvSpPr>
          <xdr:cNvPr id="65" name="Text Box 194"/>
          <xdr:cNvSpPr txBox="1">
            <a:spLocks noChangeArrowheads="1"/>
          </xdr:cNvSpPr>
        </xdr:nvSpPr>
        <xdr:spPr>
          <a:xfrm>
            <a:off x="9076" y="4243"/>
            <a:ext cx="637" cy="4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В
</a:t>
            </a:r>
          </a:p>
        </xdr:txBody>
      </xdr:sp>
      <xdr:sp>
        <xdr:nvSpPr>
          <xdr:cNvPr id="66" name="Text Box 195"/>
          <xdr:cNvSpPr txBox="1">
            <a:spLocks noChangeArrowheads="1"/>
          </xdr:cNvSpPr>
        </xdr:nvSpPr>
        <xdr:spPr>
          <a:xfrm>
            <a:off x="8633" y="6143"/>
            <a:ext cx="657" cy="4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С
</a:t>
            </a:r>
          </a:p>
        </xdr:txBody>
      </xdr:sp>
      <xdr:sp>
        <xdr:nvSpPr>
          <xdr:cNvPr id="67" name="Text Box 196"/>
          <xdr:cNvSpPr txBox="1">
            <a:spLocks noChangeArrowheads="1"/>
          </xdr:cNvSpPr>
        </xdr:nvSpPr>
        <xdr:spPr>
          <a:xfrm>
            <a:off x="5815" y="6930"/>
            <a:ext cx="657" cy="4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С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58">
      <selection activeCell="J20" sqref="J20"/>
    </sheetView>
  </sheetViews>
  <sheetFormatPr defaultColWidth="9.00390625" defaultRowHeight="12.75"/>
  <cols>
    <col min="1" max="1" width="11.25390625" style="0" customWidth="1"/>
    <col min="2" max="2" width="13.625" style="0" customWidth="1"/>
    <col min="3" max="3" width="13.125" style="0" customWidth="1"/>
    <col min="4" max="4" width="11.625" style="0" customWidth="1"/>
    <col min="5" max="6" width="11.875" style="0" customWidth="1"/>
    <col min="9" max="9" width="17.75390625" style="0" customWidth="1"/>
    <col min="10" max="10" width="19.75390625" style="0" customWidth="1"/>
  </cols>
  <sheetData>
    <row r="1" spans="1:11" s="1" customFormat="1" ht="15.75" customHeight="1">
      <c r="A1" s="31" t="s">
        <v>23</v>
      </c>
      <c r="B1" s="32"/>
      <c r="C1" s="32"/>
      <c r="D1" s="32"/>
      <c r="E1" s="32"/>
      <c r="F1" s="32"/>
      <c r="G1" s="32"/>
      <c r="H1" s="21"/>
      <c r="I1" s="23" t="s">
        <v>47</v>
      </c>
      <c r="J1" s="40" t="s">
        <v>53</v>
      </c>
      <c r="K1" s="22"/>
    </row>
    <row r="2" spans="1:11" s="1" customFormat="1" ht="15.75">
      <c r="A2" s="15"/>
      <c r="B2" s="15"/>
      <c r="C2" s="34" t="s">
        <v>9</v>
      </c>
      <c r="D2" s="35"/>
      <c r="E2" s="15"/>
      <c r="F2" s="15"/>
      <c r="G2" s="15"/>
      <c r="H2" s="21"/>
      <c r="I2" s="24">
        <v>1</v>
      </c>
      <c r="J2" s="21">
        <v>0</v>
      </c>
      <c r="K2" s="22"/>
    </row>
    <row r="3" spans="1:11" s="1" customFormat="1" ht="15">
      <c r="A3" s="33"/>
      <c r="B3" s="33"/>
      <c r="C3" s="33"/>
      <c r="D3" s="33"/>
      <c r="E3" s="33"/>
      <c r="F3" s="33"/>
      <c r="G3" s="33"/>
      <c r="H3" s="21"/>
      <c r="I3" s="21"/>
      <c r="J3" s="21">
        <f>(1+(J2/100))*1</f>
        <v>1</v>
      </c>
      <c r="K3" s="22"/>
    </row>
    <row r="4" spans="1:11" s="1" customFormat="1" ht="15">
      <c r="A4" s="33"/>
      <c r="B4" s="33"/>
      <c r="C4" s="33"/>
      <c r="D4" s="33"/>
      <c r="E4" s="33"/>
      <c r="F4" s="33"/>
      <c r="G4" s="33"/>
      <c r="H4" s="21"/>
      <c r="I4" s="21"/>
      <c r="J4" s="21"/>
      <c r="K4" s="22"/>
    </row>
    <row r="5" spans="1:11" s="1" customFormat="1" ht="15">
      <c r="A5" s="33"/>
      <c r="B5" s="33"/>
      <c r="C5" s="33"/>
      <c r="D5" s="33"/>
      <c r="E5" s="33"/>
      <c r="F5" s="33"/>
      <c r="G5" s="33"/>
      <c r="H5" s="22"/>
      <c r="I5" s="22"/>
      <c r="J5" s="22"/>
      <c r="K5" s="22"/>
    </row>
    <row r="6" spans="1:7" s="1" customFormat="1" ht="12.75">
      <c r="A6" s="8"/>
      <c r="B6" s="8"/>
      <c r="E6" s="8"/>
      <c r="F6" s="8"/>
      <c r="G6" s="8"/>
    </row>
    <row r="7" spans="1:7" s="1" customFormat="1" ht="12.75">
      <c r="A7" s="8"/>
      <c r="B7" s="8"/>
      <c r="E7" s="8"/>
      <c r="F7" s="8"/>
      <c r="G7" s="8"/>
    </row>
    <row r="8" spans="1:7" s="1" customFormat="1" ht="12.75">
      <c r="A8" s="8"/>
      <c r="B8" s="8"/>
      <c r="C8" s="8"/>
      <c r="D8" s="8"/>
      <c r="E8" s="8"/>
      <c r="F8" s="8"/>
      <c r="G8" s="8"/>
    </row>
    <row r="9" spans="1:7" s="1" customFormat="1" ht="12.75">
      <c r="A9" s="8"/>
      <c r="B9" s="8"/>
      <c r="C9" s="8"/>
      <c r="D9" s="8"/>
      <c r="E9" s="8"/>
      <c r="F9" s="8"/>
      <c r="G9" s="8"/>
    </row>
    <row r="10" spans="1:7" s="1" customFormat="1" ht="12.75">
      <c r="A10" s="8"/>
      <c r="B10" s="8"/>
      <c r="C10" s="8"/>
      <c r="D10" s="8"/>
      <c r="E10" s="8"/>
      <c r="F10" s="8"/>
      <c r="G10" s="8"/>
    </row>
    <row r="11" spans="1:7" s="1" customFormat="1" ht="12.75">
      <c r="A11" s="8"/>
      <c r="B11" s="8"/>
      <c r="C11" s="8"/>
      <c r="D11" s="8"/>
      <c r="E11" s="8"/>
      <c r="F11" s="8"/>
      <c r="G11" s="8"/>
    </row>
    <row r="12" spans="1:7" s="1" customFormat="1" ht="12.75">
      <c r="A12" s="8"/>
      <c r="B12" s="8"/>
      <c r="C12" s="8"/>
      <c r="D12" s="8"/>
      <c r="E12" s="8"/>
      <c r="F12" s="8"/>
      <c r="G12" s="8"/>
    </row>
    <row r="13" spans="1:7" s="1" customFormat="1" ht="12.75">
      <c r="A13" s="8"/>
      <c r="B13" s="8"/>
      <c r="C13" s="8"/>
      <c r="D13" s="8"/>
      <c r="E13" s="8"/>
      <c r="F13" s="8"/>
      <c r="G13" s="8"/>
    </row>
    <row r="14" spans="1:7" s="1" customFormat="1" ht="12.75">
      <c r="A14" s="8"/>
      <c r="B14" s="8"/>
      <c r="C14" s="8"/>
      <c r="D14" s="8"/>
      <c r="E14" s="8"/>
      <c r="F14" s="8"/>
      <c r="G14" s="8"/>
    </row>
    <row r="15" spans="1:7" s="1" customFormat="1" ht="12.75">
      <c r="A15" s="8"/>
      <c r="B15" s="8"/>
      <c r="C15" s="8"/>
      <c r="D15" s="8"/>
      <c r="E15" s="8"/>
      <c r="F15" s="8"/>
      <c r="G15" s="8"/>
    </row>
    <row r="16" spans="1:7" s="1" customFormat="1" ht="12.75">
      <c r="A16" s="29" t="s">
        <v>48</v>
      </c>
      <c r="B16" s="29"/>
      <c r="C16" s="29"/>
      <c r="D16" s="29"/>
      <c r="E16" s="29"/>
      <c r="F16" s="29"/>
      <c r="G16" s="29"/>
    </row>
    <row r="17" spans="1:7" s="1" customFormat="1" ht="12.75">
      <c r="A17" s="31" t="s">
        <v>24</v>
      </c>
      <c r="B17" s="32"/>
      <c r="C17" s="32"/>
      <c r="D17" s="32"/>
      <c r="E17" s="32"/>
      <c r="F17" s="32"/>
      <c r="G17" s="32"/>
    </row>
    <row r="18" spans="1:7" s="1" customFormat="1" ht="15.75">
      <c r="A18" s="8"/>
      <c r="B18" s="8"/>
      <c r="C18" s="28" t="s">
        <v>15</v>
      </c>
      <c r="D18" s="28"/>
      <c r="E18" s="8"/>
      <c r="F18" s="8"/>
      <c r="G18" s="8"/>
    </row>
    <row r="19" spans="1:7" s="1" customFormat="1" ht="12.75">
      <c r="A19" s="8"/>
      <c r="B19" s="8"/>
      <c r="C19" s="8"/>
      <c r="D19" s="8"/>
      <c r="E19" s="8"/>
      <c r="F19" s="8"/>
      <c r="G19" s="8"/>
    </row>
    <row r="20" spans="1:7" s="1" customFormat="1" ht="12.75">
      <c r="A20" s="8"/>
      <c r="B20" s="8"/>
      <c r="C20" s="8"/>
      <c r="D20" s="8"/>
      <c r="E20" s="8"/>
      <c r="F20" s="8"/>
      <c r="G20" s="8"/>
    </row>
    <row r="21" spans="1:7" s="1" customFormat="1" ht="12.75">
      <c r="A21" s="8"/>
      <c r="B21" s="8"/>
      <c r="E21" s="8"/>
      <c r="F21" s="8"/>
      <c r="G21" s="8"/>
    </row>
    <row r="22" spans="1:7" s="1" customFormat="1" ht="12.75">
      <c r="A22" s="8"/>
      <c r="B22" s="8"/>
      <c r="C22" s="8"/>
      <c r="D22" s="8"/>
      <c r="E22" s="8"/>
      <c r="F22" s="8"/>
      <c r="G22" s="8"/>
    </row>
    <row r="23" spans="1:7" s="1" customFormat="1" ht="12.75">
      <c r="A23" s="8"/>
      <c r="B23" s="8"/>
      <c r="C23" s="8"/>
      <c r="D23" s="8"/>
      <c r="E23" s="8"/>
      <c r="F23" s="8"/>
      <c r="G23" s="8"/>
    </row>
    <row r="24" spans="1:6" s="1" customFormat="1" ht="12.75">
      <c r="A24" s="3"/>
      <c r="B24" s="3"/>
      <c r="C24" s="3"/>
      <c r="D24" s="3"/>
      <c r="E24" s="3"/>
      <c r="F24" s="3"/>
    </row>
    <row r="25" spans="1:6" s="1" customFormat="1" ht="12.75">
      <c r="A25" s="3"/>
      <c r="B25" s="3"/>
      <c r="E25" s="3"/>
      <c r="F25" s="3"/>
    </row>
    <row r="26" spans="1:6" s="1" customFormat="1" ht="12.75">
      <c r="A26" s="3"/>
      <c r="B26" s="3"/>
      <c r="E26" s="3"/>
      <c r="F26" s="3"/>
    </row>
    <row r="27" spans="1:6" s="1" customFormat="1" ht="12.75">
      <c r="A27" s="3"/>
      <c r="B27" s="3"/>
      <c r="C27" s="3"/>
      <c r="D27" s="3"/>
      <c r="E27" s="3"/>
      <c r="F27" s="3"/>
    </row>
    <row r="28" spans="1:6" s="1" customFormat="1" ht="12.75">
      <c r="A28" s="3"/>
      <c r="B28" s="3"/>
      <c r="C28" s="3"/>
      <c r="D28" s="3"/>
      <c r="E28" s="3"/>
      <c r="F28" s="3"/>
    </row>
    <row r="29" spans="1:6" s="1" customFormat="1" ht="12.75">
      <c r="A29" s="3"/>
      <c r="B29" s="3"/>
      <c r="C29" s="3"/>
      <c r="D29" s="3"/>
      <c r="E29" s="3"/>
      <c r="F29" s="3"/>
    </row>
    <row r="30" spans="1:6" s="1" customFormat="1" ht="12.75">
      <c r="A30" s="3"/>
      <c r="B30" s="3"/>
      <c r="C30" s="3"/>
      <c r="D30" s="3"/>
      <c r="E30" s="3"/>
      <c r="F30" s="3"/>
    </row>
    <row r="31" spans="1:6" s="1" customFormat="1" ht="12.75">
      <c r="A31" s="3"/>
      <c r="B31" s="3"/>
      <c r="C31" s="3"/>
      <c r="D31" s="3"/>
      <c r="E31" s="3"/>
      <c r="F31" s="3"/>
    </row>
    <row r="32" spans="1:6" s="1" customFormat="1" ht="12.75">
      <c r="A32" s="3"/>
      <c r="B32" s="3"/>
      <c r="C32" s="3"/>
      <c r="D32" s="3"/>
      <c r="E32" s="3"/>
      <c r="F32" s="3"/>
    </row>
    <row r="33" spans="1:6" s="1" customFormat="1" ht="12.75">
      <c r="A33" s="3"/>
      <c r="B33" s="3"/>
      <c r="C33" s="3"/>
      <c r="D33" s="3"/>
      <c r="E33" s="3"/>
      <c r="F33" s="3"/>
    </row>
    <row r="34" s="1" customFormat="1" ht="12.75"/>
    <row r="35" s="2" customFormat="1" ht="15"/>
    <row r="36" spans="1:7" s="2" customFormat="1" ht="13.5" customHeight="1">
      <c r="A36" s="29" t="s">
        <v>49</v>
      </c>
      <c r="B36" s="29"/>
      <c r="C36" s="29"/>
      <c r="D36" s="29"/>
      <c r="E36" s="29"/>
      <c r="F36" s="29"/>
      <c r="G36" s="29"/>
    </row>
    <row r="37" s="2" customFormat="1" ht="13.5" customHeight="1"/>
    <row r="38" spans="2:6" s="2" customFormat="1" ht="20.25" customHeight="1">
      <c r="B38" s="13" t="s">
        <v>11</v>
      </c>
      <c r="C38" s="14" t="s">
        <v>9</v>
      </c>
      <c r="D38" s="14" t="s">
        <v>14</v>
      </c>
      <c r="E38" s="14" t="s">
        <v>13</v>
      </c>
      <c r="F38" s="14" t="s">
        <v>15</v>
      </c>
    </row>
    <row r="39" spans="2:6" ht="16.5" customHeight="1">
      <c r="B39" s="12" t="s">
        <v>0</v>
      </c>
      <c r="C39" s="12">
        <v>450</v>
      </c>
      <c r="D39" s="12">
        <v>600</v>
      </c>
      <c r="E39" s="12">
        <v>800</v>
      </c>
      <c r="F39" s="12">
        <v>900</v>
      </c>
    </row>
    <row r="40" spans="2:6" ht="15">
      <c r="B40" s="4">
        <v>2180</v>
      </c>
      <c r="C40" s="5">
        <f>7500*(1+I2/10)*J3</f>
        <v>8250</v>
      </c>
      <c r="D40" s="5">
        <f>9300*(1+I2/10)*J3</f>
        <v>10230</v>
      </c>
      <c r="E40" s="5">
        <f>10700*(1+I2/10)*J3</f>
        <v>11770.000000000002</v>
      </c>
      <c r="F40" s="5">
        <f>11100*(1+I2/10)*J3</f>
        <v>12210.000000000002</v>
      </c>
    </row>
    <row r="41" spans="2:6" ht="17.25" customHeight="1">
      <c r="B41" s="13" t="s">
        <v>11</v>
      </c>
      <c r="C41" s="14" t="s">
        <v>16</v>
      </c>
      <c r="D41" s="14" t="s">
        <v>12</v>
      </c>
      <c r="E41" s="14" t="s">
        <v>17</v>
      </c>
      <c r="F41" s="14" t="s">
        <v>10</v>
      </c>
    </row>
    <row r="42" spans="2:6" ht="15">
      <c r="B42" s="4">
        <v>2500</v>
      </c>
      <c r="C42" s="5">
        <f>8500*(1+I2/10)*J3</f>
        <v>9350</v>
      </c>
      <c r="D42" s="5">
        <f>9500*(1+I2/10)*J3</f>
        <v>10450</v>
      </c>
      <c r="E42" s="5">
        <f>10500*(1+I2/10)*J3</f>
        <v>11550.000000000002</v>
      </c>
      <c r="F42" s="5">
        <f>11200*(1+I2/10)*J3</f>
        <v>12320.000000000002</v>
      </c>
    </row>
    <row r="44" ht="17.25" customHeight="1"/>
    <row r="45" spans="1:6" ht="12.75">
      <c r="A45" s="30" t="s">
        <v>1</v>
      </c>
      <c r="B45" s="30"/>
      <c r="C45" s="30"/>
      <c r="D45" s="30"/>
      <c r="E45" s="30"/>
      <c r="F45" s="30"/>
    </row>
    <row r="46" spans="1:7" ht="12.75">
      <c r="A46" s="7">
        <v>1</v>
      </c>
      <c r="B46" s="25" t="s">
        <v>20</v>
      </c>
      <c r="C46" s="26"/>
      <c r="D46" s="26"/>
      <c r="E46" s="27"/>
      <c r="F46" s="13">
        <v>1000</v>
      </c>
      <c r="G46" s="16" t="s">
        <v>25</v>
      </c>
    </row>
    <row r="47" spans="1:7" ht="13.5" customHeight="1">
      <c r="A47" s="7">
        <v>2</v>
      </c>
      <c r="B47" s="25" t="s">
        <v>18</v>
      </c>
      <c r="C47" s="26"/>
      <c r="D47" s="26"/>
      <c r="E47" s="27"/>
      <c r="F47" s="13">
        <f>200*I3</f>
        <v>0</v>
      </c>
      <c r="G47" s="16" t="s">
        <v>25</v>
      </c>
    </row>
    <row r="48" spans="1:7" ht="12.75">
      <c r="A48" s="7">
        <v>3</v>
      </c>
      <c r="B48" s="25" t="s">
        <v>2</v>
      </c>
      <c r="C48" s="26"/>
      <c r="D48" s="26"/>
      <c r="E48" s="27"/>
      <c r="F48" s="13">
        <f>100*I3</f>
        <v>0</v>
      </c>
      <c r="G48" s="16" t="s">
        <v>25</v>
      </c>
    </row>
    <row r="49" spans="1:7" ht="12.75">
      <c r="A49" s="7">
        <v>4</v>
      </c>
      <c r="B49" s="25" t="s">
        <v>46</v>
      </c>
      <c r="C49" s="26"/>
      <c r="D49" s="26"/>
      <c r="E49" s="27"/>
      <c r="F49" s="13">
        <f>1500*I3</f>
        <v>0</v>
      </c>
      <c r="G49" s="16" t="s">
        <v>26</v>
      </c>
    </row>
    <row r="50" spans="1:7" ht="12.75">
      <c r="A50" s="7">
        <v>5</v>
      </c>
      <c r="B50" s="25" t="s">
        <v>22</v>
      </c>
      <c r="C50" s="26"/>
      <c r="D50" s="26"/>
      <c r="E50" s="27"/>
      <c r="F50" s="13">
        <f>150*I3</f>
        <v>0</v>
      </c>
      <c r="G50" s="16" t="s">
        <v>25</v>
      </c>
    </row>
    <row r="51" spans="1:7" ht="12.75">
      <c r="A51" s="7">
        <v>6</v>
      </c>
      <c r="B51" s="25" t="s">
        <v>21</v>
      </c>
      <c r="C51" s="26"/>
      <c r="D51" s="26"/>
      <c r="E51" s="27"/>
      <c r="F51" s="13">
        <v>0</v>
      </c>
      <c r="G51" s="16" t="s">
        <v>25</v>
      </c>
    </row>
    <row r="52" spans="1:7" ht="12.75">
      <c r="A52" s="7">
        <v>7</v>
      </c>
      <c r="B52" s="25" t="s">
        <v>19</v>
      </c>
      <c r="C52" s="26"/>
      <c r="D52" s="26"/>
      <c r="E52" s="27"/>
      <c r="F52" s="13">
        <v>0</v>
      </c>
      <c r="G52" s="16" t="s">
        <v>25</v>
      </c>
    </row>
    <row r="60" spans="1:7" ht="12.75">
      <c r="A60" s="37" t="s">
        <v>54</v>
      </c>
      <c r="B60" s="37"/>
      <c r="C60" s="37"/>
      <c r="D60" s="37"/>
      <c r="E60" s="37"/>
      <c r="F60" s="37"/>
      <c r="G60" s="37"/>
    </row>
  </sheetData>
  <sheetProtection/>
  <mergeCells count="18">
    <mergeCell ref="A60:G60"/>
    <mergeCell ref="A16:G16"/>
    <mergeCell ref="A45:F45"/>
    <mergeCell ref="A1:G1"/>
    <mergeCell ref="A3:G3"/>
    <mergeCell ref="A4:G4"/>
    <mergeCell ref="A5:G5"/>
    <mergeCell ref="C2:D2"/>
    <mergeCell ref="A17:G17"/>
    <mergeCell ref="A36:G36"/>
    <mergeCell ref="B46:E46"/>
    <mergeCell ref="B47:E47"/>
    <mergeCell ref="C18:D18"/>
    <mergeCell ref="B51:E51"/>
    <mergeCell ref="B52:E52"/>
    <mergeCell ref="B48:E48"/>
    <mergeCell ref="B49:E49"/>
    <mergeCell ref="B50:E5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J40" sqref="J40"/>
    </sheetView>
  </sheetViews>
  <sheetFormatPr defaultColWidth="9.00390625" defaultRowHeight="12.75"/>
  <cols>
    <col min="1" max="1" width="11.875" style="0" customWidth="1"/>
    <col min="2" max="2" width="13.00390625" style="6" customWidth="1"/>
    <col min="3" max="3" width="13.125" style="6" customWidth="1"/>
    <col min="4" max="4" width="11.25390625" style="6" customWidth="1"/>
    <col min="5" max="5" width="10.75390625" style="6" customWidth="1"/>
    <col min="6" max="6" width="12.75390625" style="6" customWidth="1"/>
    <col min="7" max="7" width="13.125" style="6" customWidth="1"/>
    <col min="8" max="8" width="10.25390625" style="0" customWidth="1"/>
    <col min="12" max="12" width="18.875" style="0" customWidth="1"/>
    <col min="13" max="13" width="18.75390625" style="0" customWidth="1"/>
  </cols>
  <sheetData>
    <row r="1" spans="1:11" ht="15.75">
      <c r="A1" s="34" t="s">
        <v>29</v>
      </c>
      <c r="B1" s="34"/>
      <c r="C1" s="34"/>
      <c r="D1" s="34"/>
      <c r="E1" s="34"/>
      <c r="F1" s="34"/>
      <c r="H1" s="19"/>
      <c r="I1" s="19"/>
      <c r="J1" s="19"/>
      <c r="K1" s="19"/>
    </row>
    <row r="2" spans="1:13" ht="12.75">
      <c r="A2" s="36" t="s">
        <v>30</v>
      </c>
      <c r="B2" s="36"/>
      <c r="C2" s="36"/>
      <c r="D2" s="36"/>
      <c r="E2" s="36"/>
      <c r="F2" s="36"/>
      <c r="H2" s="19"/>
      <c r="I2" s="19"/>
      <c r="J2" s="38">
        <f>1.4*(1+L3/10)*(1+M3/100)</f>
        <v>1.54</v>
      </c>
      <c r="K2" s="19"/>
      <c r="L2" s="16" t="s">
        <v>50</v>
      </c>
      <c r="M2" s="16" t="s">
        <v>51</v>
      </c>
    </row>
    <row r="3" spans="1:13" ht="12.75">
      <c r="A3" s="37" t="s">
        <v>31</v>
      </c>
      <c r="B3" s="37"/>
      <c r="C3" s="37"/>
      <c r="D3" s="37"/>
      <c r="E3" s="37"/>
      <c r="F3" s="37"/>
      <c r="H3" s="19"/>
      <c r="I3" s="19"/>
      <c r="J3" s="19"/>
      <c r="K3" s="19"/>
      <c r="L3" s="16">
        <v>1</v>
      </c>
      <c r="M3" s="16">
        <v>0</v>
      </c>
    </row>
    <row r="4" spans="1:11" ht="12.75">
      <c r="A4" s="37" t="s">
        <v>32</v>
      </c>
      <c r="B4" s="37"/>
      <c r="C4" s="37"/>
      <c r="D4" s="37"/>
      <c r="E4" s="37"/>
      <c r="F4" s="37"/>
      <c r="G4" s="8"/>
      <c r="H4" s="20"/>
      <c r="I4" s="20"/>
      <c r="J4" s="19"/>
      <c r="K4" s="19"/>
    </row>
    <row r="5" spans="1:11" ht="12.75">
      <c r="A5" s="37" t="s">
        <v>33</v>
      </c>
      <c r="B5" s="37"/>
      <c r="C5" s="37"/>
      <c r="D5" s="37"/>
      <c r="E5" s="37"/>
      <c r="F5" s="37"/>
      <c r="G5" s="8"/>
      <c r="H5" s="20"/>
      <c r="I5" s="20"/>
      <c r="J5" s="19"/>
      <c r="K5" s="19"/>
    </row>
    <row r="6" spans="2:11" ht="12.75">
      <c r="B6" s="8"/>
      <c r="C6" s="8"/>
      <c r="D6" s="8"/>
      <c r="E6" s="8"/>
      <c r="F6" s="8"/>
      <c r="G6" s="8"/>
      <c r="H6" s="20"/>
      <c r="I6" s="20"/>
      <c r="J6" s="19"/>
      <c r="K6" s="19"/>
    </row>
    <row r="7" spans="2:9" ht="12.75">
      <c r="B7" s="35"/>
      <c r="C7" s="35"/>
      <c r="D7" s="35"/>
      <c r="E7" s="8"/>
      <c r="F7" s="8"/>
      <c r="G7" s="8"/>
      <c r="H7" s="8"/>
      <c r="I7" s="8"/>
    </row>
    <row r="8" spans="2:9" ht="12.75">
      <c r="B8" s="35"/>
      <c r="C8" s="35"/>
      <c r="D8" s="35"/>
      <c r="E8" s="8"/>
      <c r="F8" s="8"/>
      <c r="G8" s="8"/>
      <c r="H8" s="8"/>
      <c r="I8" s="8"/>
    </row>
    <row r="9" spans="2:9" ht="12.75">
      <c r="B9" s="35"/>
      <c r="C9" s="35"/>
      <c r="D9" s="35"/>
      <c r="E9" s="8"/>
      <c r="F9" s="8"/>
      <c r="G9" s="8"/>
      <c r="H9" s="8"/>
      <c r="I9" s="8"/>
    </row>
    <row r="10" spans="2:9" ht="12.75">
      <c r="B10" s="35"/>
      <c r="C10" s="35"/>
      <c r="D10" s="35"/>
      <c r="E10" s="8"/>
      <c r="F10" s="8"/>
      <c r="G10" s="8"/>
      <c r="H10" s="8"/>
      <c r="I10" s="8"/>
    </row>
    <row r="11" spans="2:9" ht="12.75">
      <c r="B11" s="35"/>
      <c r="C11" s="35"/>
      <c r="D11" s="35"/>
      <c r="E11" s="8"/>
      <c r="F11" s="8"/>
      <c r="G11" s="8"/>
      <c r="H11" s="8"/>
      <c r="I11" s="8"/>
    </row>
    <row r="12" spans="2:9" ht="12.75">
      <c r="B12" s="35"/>
      <c r="C12" s="35"/>
      <c r="D12" s="35"/>
      <c r="E12" s="8"/>
      <c r="F12" s="8"/>
      <c r="G12" s="8"/>
      <c r="H12" s="8"/>
      <c r="I12" s="8"/>
    </row>
    <row r="13" spans="2:9" ht="12.75">
      <c r="B13" s="35"/>
      <c r="C13" s="35"/>
      <c r="D13" s="35"/>
      <c r="E13" s="8"/>
      <c r="F13" s="8"/>
      <c r="G13" s="8"/>
      <c r="H13" s="8"/>
      <c r="I13" s="8"/>
    </row>
    <row r="14" spans="2:9" ht="12.75">
      <c r="B14" s="35"/>
      <c r="C14" s="35"/>
      <c r="D14" s="35"/>
      <c r="E14" s="8"/>
      <c r="F14" s="8"/>
      <c r="G14" s="8"/>
      <c r="H14" s="8"/>
      <c r="I14" s="8"/>
    </row>
    <row r="15" spans="2:9" ht="12.75">
      <c r="B15" s="35"/>
      <c r="C15" s="35"/>
      <c r="D15" s="35"/>
      <c r="E15" s="8"/>
      <c r="F15" s="8"/>
      <c r="G15" s="8"/>
      <c r="H15" s="8"/>
      <c r="I15" s="8"/>
    </row>
    <row r="16" spans="2:9" ht="12.75">
      <c r="B16" s="35"/>
      <c r="C16" s="35"/>
      <c r="D16" s="35"/>
      <c r="E16" s="8"/>
      <c r="F16" s="8"/>
      <c r="G16" s="8"/>
      <c r="H16" s="8"/>
      <c r="I16" s="8"/>
    </row>
    <row r="17" spans="2:9" ht="12.75">
      <c r="B17" s="35"/>
      <c r="C17" s="35"/>
      <c r="D17" s="35"/>
      <c r="E17" s="8"/>
      <c r="F17" s="8"/>
      <c r="G17" s="8"/>
      <c r="H17" s="8"/>
      <c r="I17" s="8"/>
    </row>
    <row r="18" spans="2:9" ht="12.75">
      <c r="B18" s="35"/>
      <c r="C18" s="35"/>
      <c r="D18" s="35"/>
      <c r="E18" s="8"/>
      <c r="F18" s="8"/>
      <c r="G18" s="8"/>
      <c r="H18" s="8"/>
      <c r="I18" s="8"/>
    </row>
    <row r="19" spans="2:9" ht="12.75">
      <c r="B19" s="35"/>
      <c r="C19" s="35"/>
      <c r="D19" s="35"/>
      <c r="E19" s="8"/>
      <c r="F19" s="8"/>
      <c r="G19" s="8"/>
      <c r="H19" s="8"/>
      <c r="I19" s="8"/>
    </row>
    <row r="20" spans="2:9" ht="12.75">
      <c r="B20" s="35"/>
      <c r="C20" s="35"/>
      <c r="D20" s="35"/>
      <c r="E20" s="8"/>
      <c r="F20" s="8"/>
      <c r="G20" s="8"/>
      <c r="H20" s="8"/>
      <c r="I20" s="8"/>
    </row>
    <row r="21" spans="2:9" ht="12.75">
      <c r="B21" s="35"/>
      <c r="C21" s="35"/>
      <c r="D21" s="35"/>
      <c r="E21" s="8"/>
      <c r="F21" s="8"/>
      <c r="G21" s="8"/>
      <c r="H21" s="8"/>
      <c r="I21" s="8"/>
    </row>
    <row r="22" spans="2:9" ht="12.75">
      <c r="B22" s="35"/>
      <c r="C22" s="35"/>
      <c r="D22" s="35"/>
      <c r="E22" s="8"/>
      <c r="F22" s="8"/>
      <c r="G22" s="8"/>
      <c r="H22" s="8"/>
      <c r="I22" s="8"/>
    </row>
    <row r="23" spans="2:9" ht="12.75">
      <c r="B23" s="35"/>
      <c r="C23" s="35"/>
      <c r="D23" s="35"/>
      <c r="E23" s="8"/>
      <c r="F23" s="8"/>
      <c r="G23" s="8"/>
      <c r="H23" s="8"/>
      <c r="I23" s="8"/>
    </row>
    <row r="24" spans="2:9" ht="12.75">
      <c r="B24" s="35"/>
      <c r="C24" s="35"/>
      <c r="D24" s="35"/>
      <c r="E24" s="8"/>
      <c r="F24" s="8"/>
      <c r="G24" s="8"/>
      <c r="H24" s="8"/>
      <c r="I24" s="8"/>
    </row>
    <row r="25" spans="2:9" ht="12.75">
      <c r="B25" s="35"/>
      <c r="C25" s="35"/>
      <c r="D25" s="35"/>
      <c r="E25" s="8"/>
      <c r="F25" s="8"/>
      <c r="G25" s="8"/>
      <c r="H25" s="8"/>
      <c r="I25" s="8"/>
    </row>
    <row r="26" spans="2:9" ht="12.75">
      <c r="B26" s="35"/>
      <c r="C26" s="35"/>
      <c r="D26" s="35"/>
      <c r="E26" s="8"/>
      <c r="F26" s="8"/>
      <c r="G26" s="8"/>
      <c r="H26" s="8"/>
      <c r="I26" s="8"/>
    </row>
    <row r="27" spans="2:9" ht="12.75">
      <c r="B27" s="35"/>
      <c r="C27" s="35"/>
      <c r="D27" s="35"/>
      <c r="E27" s="8"/>
      <c r="F27" s="8"/>
      <c r="G27" s="8"/>
      <c r="H27" s="8"/>
      <c r="I27" s="8"/>
    </row>
    <row r="28" spans="2:9" ht="12.75">
      <c r="B28" s="35"/>
      <c r="C28" s="35"/>
      <c r="D28" s="35"/>
      <c r="E28" s="8"/>
      <c r="F28" s="8"/>
      <c r="G28" s="8"/>
      <c r="H28" s="8"/>
      <c r="I28" s="8"/>
    </row>
    <row r="29" spans="2:9" ht="12.75">
      <c r="B29" s="8"/>
      <c r="C29" s="8"/>
      <c r="D29" s="8"/>
      <c r="E29" s="8"/>
      <c r="F29" s="8"/>
      <c r="G29" s="8"/>
      <c r="H29" s="8"/>
      <c r="I29" s="8"/>
    </row>
    <row r="30" spans="2:9" ht="12.75">
      <c r="B30" s="18" t="s">
        <v>37</v>
      </c>
      <c r="C30" s="17" t="s">
        <v>34</v>
      </c>
      <c r="D30" s="8"/>
      <c r="E30" s="8"/>
      <c r="F30" s="8"/>
      <c r="G30" s="8"/>
      <c r="H30" s="8"/>
      <c r="I30" s="8"/>
    </row>
    <row r="31" spans="2:9" ht="12.75">
      <c r="B31" s="18" t="s">
        <v>38</v>
      </c>
      <c r="C31" s="17" t="s">
        <v>35</v>
      </c>
      <c r="D31" s="8"/>
      <c r="E31" s="8"/>
      <c r="F31" s="8"/>
      <c r="G31" s="8"/>
      <c r="H31" s="8"/>
      <c r="I31" s="8"/>
    </row>
    <row r="32" spans="2:9" ht="12.75">
      <c r="B32" s="18" t="s">
        <v>39</v>
      </c>
      <c r="C32" s="17" t="s">
        <v>36</v>
      </c>
      <c r="H32" s="8"/>
      <c r="I32" s="8"/>
    </row>
    <row r="33" spans="1:9" ht="26.25" customHeight="1">
      <c r="A33" s="10" t="s">
        <v>3</v>
      </c>
      <c r="B33" s="10" t="s">
        <v>11</v>
      </c>
      <c r="C33" s="10" t="s">
        <v>4</v>
      </c>
      <c r="D33" s="10" t="s">
        <v>5</v>
      </c>
      <c r="E33" s="10" t="s">
        <v>44</v>
      </c>
      <c r="F33" s="10" t="s">
        <v>45</v>
      </c>
      <c r="G33" s="13" t="s">
        <v>43</v>
      </c>
      <c r="H33" s="8"/>
      <c r="I33" s="8"/>
    </row>
    <row r="34" spans="1:9" ht="21.75" customHeight="1">
      <c r="A34" s="9" t="s">
        <v>6</v>
      </c>
      <c r="B34" s="9" t="s">
        <v>55</v>
      </c>
      <c r="C34" s="9" t="s">
        <v>7</v>
      </c>
      <c r="D34" s="9">
        <v>400</v>
      </c>
      <c r="E34" s="9">
        <f>7000*J2</f>
        <v>10780</v>
      </c>
      <c r="F34" s="9">
        <f>7700*J2</f>
        <v>11858</v>
      </c>
      <c r="G34" s="13">
        <v>1</v>
      </c>
      <c r="H34" s="8"/>
      <c r="I34" s="8"/>
    </row>
    <row r="35" spans="1:9" ht="21" customHeight="1">
      <c r="A35" s="9" t="s">
        <v>6</v>
      </c>
      <c r="B35" s="9" t="s">
        <v>56</v>
      </c>
      <c r="C35" s="9" t="s">
        <v>8</v>
      </c>
      <c r="D35" s="9">
        <v>400</v>
      </c>
      <c r="E35" s="9">
        <f>7575*J2</f>
        <v>11665.5</v>
      </c>
      <c r="F35" s="9">
        <f>8200*J2</f>
        <v>12628</v>
      </c>
      <c r="G35" s="13">
        <v>2</v>
      </c>
      <c r="H35" s="8"/>
      <c r="I35" s="8"/>
    </row>
    <row r="36" spans="1:9" ht="23.25" customHeight="1">
      <c r="A36" s="9" t="s">
        <v>6</v>
      </c>
      <c r="B36" s="9" t="s">
        <v>27</v>
      </c>
      <c r="C36" s="9" t="s">
        <v>7</v>
      </c>
      <c r="D36" s="9">
        <v>600</v>
      </c>
      <c r="E36" s="9">
        <f>7500*J2</f>
        <v>11550</v>
      </c>
      <c r="F36" s="9">
        <f>8100*J2</f>
        <v>12474</v>
      </c>
      <c r="G36" s="13">
        <v>1</v>
      </c>
      <c r="H36" s="8"/>
      <c r="I36" s="8"/>
    </row>
    <row r="37" spans="1:7" ht="24" customHeight="1">
      <c r="A37" s="9" t="s">
        <v>6</v>
      </c>
      <c r="B37" s="9" t="s">
        <v>28</v>
      </c>
      <c r="C37" s="9" t="s">
        <v>8</v>
      </c>
      <c r="D37" s="9">
        <v>600</v>
      </c>
      <c r="E37" s="9">
        <f>8484*J2</f>
        <v>13065.36</v>
      </c>
      <c r="F37" s="9">
        <f>9400*J2</f>
        <v>14476</v>
      </c>
      <c r="G37" s="13">
        <v>1</v>
      </c>
    </row>
    <row r="38" spans="2:3" ht="15.75">
      <c r="B38" s="11"/>
      <c r="C38" s="11"/>
    </row>
    <row r="39" spans="1:7" ht="12.75">
      <c r="A39" s="30" t="s">
        <v>1</v>
      </c>
      <c r="B39" s="30"/>
      <c r="C39" s="30"/>
      <c r="D39" s="30"/>
      <c r="E39" s="30"/>
      <c r="F39" s="30"/>
      <c r="G39"/>
    </row>
    <row r="40" spans="1:7" ht="12.75">
      <c r="A40" s="7">
        <v>1</v>
      </c>
      <c r="B40" s="25"/>
      <c r="C40" s="26"/>
      <c r="D40" s="26"/>
      <c r="E40" s="27"/>
      <c r="F40" s="13"/>
      <c r="G40" s="16"/>
    </row>
    <row r="41" spans="1:7" ht="12.75">
      <c r="A41" s="7">
        <v>2</v>
      </c>
      <c r="B41" s="25" t="s">
        <v>2</v>
      </c>
      <c r="C41" s="26"/>
      <c r="D41" s="26"/>
      <c r="E41" s="27"/>
      <c r="F41" s="13">
        <v>150</v>
      </c>
      <c r="G41" s="16" t="s">
        <v>25</v>
      </c>
    </row>
    <row r="42" spans="1:7" ht="12.75">
      <c r="A42" s="7">
        <v>3</v>
      </c>
      <c r="B42" s="25" t="s">
        <v>40</v>
      </c>
      <c r="C42" s="26"/>
      <c r="D42" s="26"/>
      <c r="E42" s="27"/>
      <c r="F42" s="13">
        <v>200</v>
      </c>
      <c r="G42" s="16" t="s">
        <v>25</v>
      </c>
    </row>
    <row r="43" spans="1:7" ht="12.75">
      <c r="A43" s="7">
        <v>4</v>
      </c>
      <c r="B43" s="25" t="s">
        <v>41</v>
      </c>
      <c r="C43" s="26"/>
      <c r="D43" s="26"/>
      <c r="E43" s="27"/>
      <c r="F43" s="13">
        <v>800</v>
      </c>
      <c r="G43" s="16" t="s">
        <v>25</v>
      </c>
    </row>
    <row r="44" spans="1:7" ht="12.75">
      <c r="A44" s="7">
        <v>5</v>
      </c>
      <c r="B44" s="25" t="s">
        <v>42</v>
      </c>
      <c r="C44" s="26"/>
      <c r="D44" s="26"/>
      <c r="E44" s="27"/>
      <c r="F44" s="13">
        <v>120</v>
      </c>
      <c r="G44" s="16" t="s">
        <v>25</v>
      </c>
    </row>
    <row r="45" spans="1:7" ht="12.75">
      <c r="A45" s="7"/>
      <c r="B45" s="25"/>
      <c r="C45" s="26"/>
      <c r="D45" s="26"/>
      <c r="E45" s="27"/>
      <c r="F45" s="13"/>
      <c r="G45" s="16"/>
    </row>
    <row r="46" spans="1:7" ht="12.75">
      <c r="A46" s="39" t="s">
        <v>52</v>
      </c>
      <c r="B46" s="39"/>
      <c r="C46" s="39"/>
      <c r="D46" s="39"/>
      <c r="E46" s="39"/>
      <c r="F46" s="39"/>
      <c r="G46" s="39"/>
    </row>
    <row r="47" spans="1:7" ht="12.75">
      <c r="A47" s="37"/>
      <c r="B47" s="37"/>
      <c r="C47" s="37"/>
      <c r="D47" s="37"/>
      <c r="E47" s="37"/>
      <c r="F47" s="37"/>
      <c r="G47" s="37"/>
    </row>
    <row r="48" spans="1:7" ht="12.75">
      <c r="A48" s="37"/>
      <c r="B48" s="37"/>
      <c r="C48" s="37"/>
      <c r="D48" s="37"/>
      <c r="E48" s="37"/>
      <c r="F48" s="37"/>
      <c r="G48" s="37"/>
    </row>
    <row r="49" spans="1:7" ht="12.75">
      <c r="A49" s="37"/>
      <c r="B49" s="37"/>
      <c r="C49" s="37"/>
      <c r="D49" s="37"/>
      <c r="E49" s="37"/>
      <c r="F49" s="37"/>
      <c r="G49" s="37"/>
    </row>
    <row r="50" spans="1:7" ht="12.75">
      <c r="A50" s="37"/>
      <c r="B50" s="37"/>
      <c r="C50" s="37"/>
      <c r="D50" s="37"/>
      <c r="E50" s="37"/>
      <c r="F50" s="37"/>
      <c r="G50" s="37"/>
    </row>
    <row r="51" spans="1:7" ht="12.75">
      <c r="A51" s="37"/>
      <c r="B51" s="37"/>
      <c r="C51" s="37"/>
      <c r="D51" s="37"/>
      <c r="E51" s="37"/>
      <c r="F51" s="37"/>
      <c r="G51" s="37"/>
    </row>
  </sheetData>
  <sheetProtection/>
  <mergeCells count="19">
    <mergeCell ref="A46:G46"/>
    <mergeCell ref="A47:G47"/>
    <mergeCell ref="A48:G48"/>
    <mergeCell ref="A49:G49"/>
    <mergeCell ref="A50:G50"/>
    <mergeCell ref="A51:G51"/>
    <mergeCell ref="A1:F1"/>
    <mergeCell ref="A2:F2"/>
    <mergeCell ref="A3:F3"/>
    <mergeCell ref="A4:F4"/>
    <mergeCell ref="A5:F5"/>
    <mergeCell ref="B7:D28"/>
    <mergeCell ref="B42:E42"/>
    <mergeCell ref="B43:E43"/>
    <mergeCell ref="B44:E44"/>
    <mergeCell ref="B45:E45"/>
    <mergeCell ref="A39:F39"/>
    <mergeCell ref="B40:E40"/>
    <mergeCell ref="B41:E4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Vecheslav</cp:lastModifiedBy>
  <cp:lastPrinted>2008-05-18T13:56:58Z</cp:lastPrinted>
  <dcterms:created xsi:type="dcterms:W3CDTF">2007-03-19T06:19:26Z</dcterms:created>
  <dcterms:modified xsi:type="dcterms:W3CDTF">2013-06-13T17:45:21Z</dcterms:modified>
  <cp:category/>
  <cp:version/>
  <cp:contentType/>
  <cp:contentStatus/>
</cp:coreProperties>
</file>