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480" windowHeight="5625" activeTab="1"/>
  </bookViews>
  <sheets>
    <sheet name="прайс" sheetId="1" r:id="rId1"/>
    <sheet name="цены" sheetId="2" r:id="rId2"/>
  </sheets>
  <definedNames>
    <definedName name="Z_1864DA39_908B_4A27_9CC4_50C792A15238_.wvu.FilterData" localSheetId="1" hidden="1">'цены'!$A$2:$C$15</definedName>
    <definedName name="Z_1864DA39_908B_4A27_9CC4_50C792A15238_.wvu.PrintArea" localSheetId="0" hidden="1">'прайс'!$A$1:$I$22</definedName>
    <definedName name="_xlnm.Print_Area" localSheetId="0">'прайс'!$A$1:$I$22</definedName>
  </definedNames>
  <calcPr fullCalcOnLoad="1"/>
</workbook>
</file>

<file path=xl/sharedStrings.xml><?xml version="1.0" encoding="utf-8"?>
<sst xmlns="http://schemas.openxmlformats.org/spreadsheetml/2006/main" count="71" uniqueCount="60">
  <si>
    <t>код</t>
  </si>
  <si>
    <t>объем, м3</t>
  </si>
  <si>
    <t>кол-во мест</t>
  </si>
  <si>
    <t>вес, кг</t>
  </si>
  <si>
    <t>наименование изделий</t>
  </si>
  <si>
    <t>описание</t>
  </si>
  <si>
    <t>габариты, мм
(длина х ширина х высота)</t>
  </si>
  <si>
    <t>краткий код</t>
  </si>
  <si>
    <t>артикул</t>
  </si>
  <si>
    <t>полное наименование</t>
  </si>
  <si>
    <t>Мест, шт</t>
  </si>
  <si>
    <t>Объем, м3</t>
  </si>
  <si>
    <t>Вес, кг</t>
  </si>
  <si>
    <t>Тумба прикроватная 2 ящика</t>
  </si>
  <si>
    <t>Комод 4 ящика</t>
  </si>
  <si>
    <t>Пуфик</t>
  </si>
  <si>
    <t>Кровать с стационарным ламелевым каркасом (матрац 2000*1600)</t>
  </si>
  <si>
    <t>Кровать с стационарным ламелевым каркасом (матрац 2000*1800)</t>
  </si>
  <si>
    <t>Кровать с подъёмным подматрасником (матрац 2000*1600)</t>
  </si>
  <si>
    <t>Кровать с подъёмным подматрасником (матрац 2000*1800)</t>
  </si>
  <si>
    <t>Спальня Феме</t>
  </si>
  <si>
    <t>330*350*h450</t>
  </si>
  <si>
    <t>1250*550*h905</t>
  </si>
  <si>
    <t>600*450*h465</t>
  </si>
  <si>
    <t>1936*2220*h850</t>
  </si>
  <si>
    <t>1736*2220*h850</t>
  </si>
  <si>
    <t>65КВ04</t>
  </si>
  <si>
    <t>65КВ05</t>
  </si>
  <si>
    <t>65КВ06</t>
  </si>
  <si>
    <t>65КВ07</t>
  </si>
  <si>
    <t>65ТБ04</t>
  </si>
  <si>
    <t>65ТБ05</t>
  </si>
  <si>
    <t>65ПФ01</t>
  </si>
  <si>
    <t>65КВ04-51  Кровать 4 "Феме"</t>
  </si>
  <si>
    <t>65КВ04-52  Кровать "Феме"</t>
  </si>
  <si>
    <t>65КВ04-55  Кровать "Феме"</t>
  </si>
  <si>
    <t>65КВ05-51  Кровать "Феме"</t>
  </si>
  <si>
    <t>65КВ05-52  Кровать "Феме"</t>
  </si>
  <si>
    <t>65КВ05-55  Кровать "Феме"</t>
  </si>
  <si>
    <t>65КВ06-51  Кровать "Феме" с подъемным механизмом</t>
  </si>
  <si>
    <t>65КВ06-52  Кровать "Феме" с подъемным механизмом</t>
  </si>
  <si>
    <t>65КВ06-55  Кровать "Феме" с подъемным механизмом</t>
  </si>
  <si>
    <t>65КВ07-51  Кровать "Феме" с подъемным механизмом</t>
  </si>
  <si>
    <t>65КВ07-52  Кровать "Феме" с подъемным механизмом</t>
  </si>
  <si>
    <t>65КВ07-55  Кровать "Феме" с подъемным механизмом</t>
  </si>
  <si>
    <t>65ПФ01-51  Пуфик (микротекс св.коричневый)</t>
  </si>
  <si>
    <t>65ПФ01-52  Пуфик (микротекс фарфоровый)</t>
  </si>
  <si>
    <t>65ПФ01-55  Пуфик (микротекс терракот)</t>
  </si>
  <si>
    <t>65ТБ04-08  Тумба  прикроватная  "Феме"</t>
  </si>
  <si>
    <t>65ТБ05-08  Комод "Феме" 4ящика</t>
  </si>
  <si>
    <t>08</t>
  </si>
  <si>
    <t>* Подматрасник кровати подъёмный на пружинах, под ним находиться место для хранения постельных пренадлежностей;
* Дно кровати (контейнер для белья) изготовлено из 8мм меламинового ДСП;
* Матрас "топиться" в кровать на 80мм;
* Высота от пола до верхнего края царги 335мм;
* Длина подушки - 800мм, высота - 450мм, глубина - 200мм.</t>
  </si>
  <si>
    <t>венге</t>
  </si>
  <si>
    <t>шпон</t>
  </si>
  <si>
    <r>
      <t xml:space="preserve">* Материалы и дизайнообразующие приемы:
</t>
    </r>
    <r>
      <rPr>
        <sz val="8"/>
        <color indexed="9"/>
        <rFont val="Verdana"/>
        <family val="2"/>
      </rPr>
      <t xml:space="preserve">   1) спальня изготовлена из материалов: шпон "венге", шпон "бука". 
       цоколя, изголовья, наружные части деталей комодов, тумб, крыши - ДСП облицованое шпоном "венге"; 
       изножья "царги"лицевая сторона, боковины, фасады комодов и тумб - МДФ облицованое шпоном "венге";
       внутренние, тыльные стороны деталей облицованы шпоном "бука";
   2) подушки изготовлены - фанерный каркас+пенополеуретан+обтяжка тканью "микротекс";
   3) выдвижные ящики тумбы и комодов комплектуются направляющими Hettich полного выдвижения с механизмом демпфирования (доводчик);
   4) фрезеровка на тумбах, комодах является не только дизайнообразующим элементом, но и выполняет функцию ручек.
  * Конструктивные преимущества и особенности:
   1) изделия серии доставляются заказчику в разобранном виде;
   2) в кровати устанавливается ортопедический каркас "Латофлекс" (плавающие ламели);  царги, изголовье, изножье - крепятся двойной стяжкой;
   3) царги, изножье кровати, боковины тумб и комода изготовлены с применением технологии 3D облицовки (укутывания) шпоном "венге" на радиусах;
   4) регулируемые опоры на тумбах и комодах;
   5) на конструктив, материал и покрытие изделий распространяется гарантия 2 года.
  !!!Код оббивки при заказе изделия указывать обязательно!!! Подушки изголовья кроватей "Феме" и пуфик (65ПФ01) могуть быть изготовлены в следующих
    видах обивки: 51 - микротекс коричневый, 52 - микротекс фарфоровый, 55 - микротекс терракот.
*Например: Вы хотите заказать кровать 65КВ01 с подушками в ткане микротекс коричневого цвета. Кодировка данного изделия будет 65КВ01-51.
 </t>
    </r>
  </si>
  <si>
    <t>* Подматрасник входит в комплектацию кровати;
* Матрас "топится" в кровать на 80мм;
* Высота от пола до верхнего края царги 335мм;
* Длина подушки - 800мм, высота - 450мм, глубина - 200мм.</t>
  </si>
  <si>
    <t>* На крышу тумбы устанавливается стекло, цвет - молочный матовый;
* Верхний выдвижной ящик: глубина - 70мм, длина - 335мм, ширина - 430мм; нижний выдвижной ящик: глубина - 165мм, длина - 335мм, ширина - 430мм.</t>
  </si>
  <si>
    <t>* На крышу комода устанавливается стекло, цвет - молочный матовый;
* Верхний выдвижной ящик: глубина - 70мм, длина - 335мм, ширина-1090мм; нижний выдвижной ящик: глубина - 165мм, длина - 335мм, ширина - 1090мм.</t>
  </si>
  <si>
    <r>
      <t xml:space="preserve">* Пуфик может изготавливаться в 3 цветах: 
  </t>
    </r>
    <r>
      <rPr>
        <b/>
        <sz val="8"/>
        <rFont val="Verdana"/>
        <family val="2"/>
      </rPr>
      <t>65ПФ01-51</t>
    </r>
    <r>
      <rPr>
        <sz val="8"/>
        <rFont val="Verdana"/>
        <family val="2"/>
      </rPr>
      <t xml:space="preserve"> (микротекс коричневый);
  </t>
    </r>
    <r>
      <rPr>
        <b/>
        <sz val="8"/>
        <rFont val="Verdana"/>
        <family val="2"/>
      </rPr>
      <t>65ПФ01-52</t>
    </r>
    <r>
      <rPr>
        <sz val="8"/>
        <rFont val="Verdana"/>
        <family val="2"/>
      </rPr>
      <t xml:space="preserve"> (микротекс фарфоровый);
  </t>
    </r>
    <r>
      <rPr>
        <b/>
        <sz val="8"/>
        <rFont val="Verdana"/>
        <family val="2"/>
      </rPr>
      <t>65ПФ01-55</t>
    </r>
    <r>
      <rPr>
        <sz val="8"/>
        <rFont val="Verdana"/>
        <family val="2"/>
      </rPr>
      <t xml:space="preserve"> (микротекс терракот);
* Цоколь пуфа-шпон "Венге";
!!! При заказе обязательно указывать код ткани !!!</t>
    </r>
  </si>
  <si>
    <t>Цены указаны в евро от 17.04.11г.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</si>
</sst>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[Blue]&quot;закр/откр&quot;;&quot;закр.&quot;;[Green]&quot;откр.&quot;"/>
    <numFmt numFmtId="173" formatCode="&quot;&quot;;&quot;Да&quot;;&quot;Нет&quot;"/>
    <numFmt numFmtId="174" formatCode="#,##0.00&quot;грн.&quot;"/>
    <numFmt numFmtId="175" formatCode="[$-FC19]dd\ mmmm\ yyyy\ &quot;г.&quot;"/>
    <numFmt numFmtId="176" formatCode="[$-FC19]d\ mmmm\ yyyy\ &quot;г.&quot;"/>
    <numFmt numFmtId="177" formatCode="dd/mm/yy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mmmm\ d\,\ yyyy"/>
    <numFmt numFmtId="199" formatCode="0.0"/>
    <numFmt numFmtId="200" formatCode="0.000"/>
    <numFmt numFmtId="201" formatCode="0.000000"/>
    <numFmt numFmtId="202" formatCode="0.00000"/>
    <numFmt numFmtId="203" formatCode="0.0000"/>
    <numFmt numFmtId="204" formatCode="#,##0.0"/>
    <numFmt numFmtId="205" formatCode="#,##0.000"/>
    <numFmt numFmtId="206" formatCode="#,##0.0000"/>
    <numFmt numFmtId="207" formatCode="#,##0.00_ ;[Red]\-#,##0.00\ 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#,##0_ ;[Red]\-#,##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16"/>
      <color indexed="9"/>
      <name val="Verdana"/>
      <family val="2"/>
    </font>
    <font>
      <b/>
      <sz val="8"/>
      <color indexed="8"/>
      <name val="Verdana"/>
      <family val="2"/>
    </font>
    <font>
      <b/>
      <sz val="7"/>
      <name val="Verdana"/>
      <family val="2"/>
    </font>
    <font>
      <b/>
      <sz val="10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sz val="16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8"/>
      <color indexed="9"/>
      <name val="Verdana"/>
      <family val="2"/>
    </font>
    <font>
      <sz val="7"/>
      <name val="Verdana"/>
      <family val="2"/>
    </font>
    <font>
      <sz val="10"/>
      <color indexed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2" fillId="3" borderId="1" applyNumberFormat="0" applyAlignment="0" applyProtection="0"/>
    <xf numFmtId="0" fontId="23" fillId="5" borderId="2" applyNumberFormat="0" applyAlignment="0" applyProtection="0"/>
    <xf numFmtId="0" fontId="24" fillId="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8" fillId="11" borderId="7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 horizontal="left"/>
      <protection/>
    </xf>
    <xf numFmtId="0" fontId="3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0" fillId="0" borderId="0" xfId="0" applyFill="1" applyAlignment="1">
      <alignment/>
    </xf>
    <xf numFmtId="1" fontId="6" fillId="0" borderId="0" xfId="0" applyNumberFormat="1" applyFont="1" applyBorder="1" applyAlignment="1">
      <alignment horizontal="center" vertical="top" wrapText="1"/>
    </xf>
    <xf numFmtId="0" fontId="35" fillId="0" borderId="0" xfId="0" applyFont="1" applyFill="1" applyAlignment="1">
      <alignment/>
    </xf>
    <xf numFmtId="1" fontId="37" fillId="0" borderId="10" xfId="59" applyNumberFormat="1" applyFont="1" applyFill="1" applyBorder="1" applyAlignment="1">
      <alignment horizontal="center"/>
      <protection/>
    </xf>
    <xf numFmtId="1" fontId="35" fillId="0" borderId="0" xfId="0" applyNumberFormat="1" applyFont="1" applyFill="1" applyAlignment="1">
      <alignment horizontal="center" vertical="center"/>
    </xf>
    <xf numFmtId="200" fontId="0" fillId="0" borderId="0" xfId="0" applyNumberFormat="1" applyFill="1" applyAlignment="1">
      <alignment/>
    </xf>
    <xf numFmtId="200" fontId="37" fillId="0" borderId="10" xfId="59" applyNumberFormat="1" applyFont="1" applyFill="1" applyBorder="1" applyAlignment="1">
      <alignment horizontal="center"/>
      <protection/>
    </xf>
    <xf numFmtId="2" fontId="0" fillId="0" borderId="0" xfId="0" applyNumberFormat="1" applyFill="1" applyAlignment="1">
      <alignment/>
    </xf>
    <xf numFmtId="2" fontId="6" fillId="0" borderId="0" xfId="0" applyNumberFormat="1" applyFont="1" applyBorder="1" applyAlignment="1">
      <alignment horizontal="center" vertical="top" wrapText="1"/>
    </xf>
    <xf numFmtId="2" fontId="35" fillId="0" borderId="11" xfId="0" applyNumberFormat="1" applyFont="1" applyFill="1" applyBorder="1" applyAlignment="1">
      <alignment horizontal="center"/>
    </xf>
    <xf numFmtId="1" fontId="35" fillId="0" borderId="10" xfId="59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/>
    </xf>
    <xf numFmtId="2" fontId="36" fillId="0" borderId="10" xfId="0" applyNumberFormat="1" applyFont="1" applyFill="1" applyBorder="1" applyAlignment="1">
      <alignment horizontal="center" wrapText="1"/>
    </xf>
    <xf numFmtId="212" fontId="35" fillId="0" borderId="10" xfId="0" applyNumberFormat="1" applyFont="1" applyFill="1" applyBorder="1" applyAlignment="1">
      <alignment horizontal="center" wrapText="1"/>
    </xf>
    <xf numFmtId="200" fontId="35" fillId="0" borderId="10" xfId="0" applyNumberFormat="1" applyFont="1" applyFill="1" applyBorder="1" applyAlignment="1">
      <alignment horizontal="center" wrapText="1"/>
    </xf>
    <xf numFmtId="2" fontId="35" fillId="0" borderId="10" xfId="0" applyNumberFormat="1" applyFont="1" applyFill="1" applyBorder="1" applyAlignment="1">
      <alignment horizontal="center" wrapText="1"/>
    </xf>
    <xf numFmtId="2" fontId="37" fillId="0" borderId="10" xfId="59" applyNumberFormat="1" applyFont="1" applyFill="1" applyBorder="1" applyAlignment="1">
      <alignment horizontal="center"/>
      <protection/>
    </xf>
    <xf numFmtId="0" fontId="1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right" wrapText="1"/>
    </xf>
    <xf numFmtId="0" fontId="1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7" borderId="0" xfId="0" applyFont="1" applyFill="1" applyAlignment="1">
      <alignment horizontal="center" vertical="top" wrapText="1"/>
    </xf>
    <xf numFmtId="0" fontId="35" fillId="0" borderId="0" xfId="0" applyFont="1" applyFill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1" fillId="0" borderId="18" xfId="57" applyFont="1" applyFill="1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1" fontId="13" fillId="0" borderId="20" xfId="57" applyNumberFormat="1" applyFont="1" applyFill="1" applyBorder="1" applyAlignment="1">
      <alignment horizontal="center"/>
      <protection/>
    </xf>
    <xf numFmtId="1" fontId="13" fillId="0" borderId="21" xfId="57" applyNumberFormat="1" applyFont="1" applyFill="1" applyBorder="1" applyAlignment="1">
      <alignment horizontal="center"/>
      <protection/>
    </xf>
    <xf numFmtId="0" fontId="16" fillId="0" borderId="22" xfId="58" applyFont="1" applyFill="1" applyBorder="1" applyAlignment="1">
      <alignment horizontal="center"/>
      <protection/>
    </xf>
    <xf numFmtId="0" fontId="16" fillId="0" borderId="23" xfId="58" applyFont="1" applyFill="1" applyBorder="1" applyAlignment="1">
      <alignment horizontal="center"/>
      <protection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textRotation="90" wrapText="1"/>
    </xf>
    <xf numFmtId="0" fontId="9" fillId="0" borderId="27" xfId="0" applyFont="1" applyBorder="1" applyAlignment="1">
      <alignment horizontal="center" vertical="top" textRotation="90" wrapText="1"/>
    </xf>
    <xf numFmtId="2" fontId="9" fillId="0" borderId="20" xfId="0" applyNumberFormat="1" applyFont="1" applyBorder="1" applyAlignment="1">
      <alignment horizontal="center" vertical="top" textRotation="90" wrapText="1"/>
    </xf>
    <xf numFmtId="2" fontId="9" fillId="0" borderId="27" xfId="0" applyNumberFormat="1" applyFont="1" applyBorder="1" applyAlignment="1">
      <alignment horizontal="center" vertical="top" textRotation="90" wrapText="1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8" fillId="0" borderId="30" xfId="58" applyFont="1" applyFill="1" applyBorder="1" applyAlignment="1">
      <alignment horizontal="center" vertical="top" wrapText="1"/>
      <protection/>
    </xf>
    <xf numFmtId="0" fontId="8" fillId="0" borderId="31" xfId="58" applyFont="1" applyFill="1" applyBorder="1" applyAlignment="1">
      <alignment horizontal="center" vertical="top" wrapText="1"/>
      <protection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16" fillId="0" borderId="20" xfId="58" applyFont="1" applyFill="1" applyBorder="1" applyAlignment="1">
      <alignment horizontal="center"/>
      <protection/>
    </xf>
    <xf numFmtId="0" fontId="16" fillId="0" borderId="21" xfId="58" applyFont="1" applyFill="1" applyBorder="1" applyAlignment="1">
      <alignment horizontal="center"/>
      <protection/>
    </xf>
    <xf numFmtId="0" fontId="5" fillId="0" borderId="34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8" fillId="0" borderId="30" xfId="58" applyFont="1" applyFill="1" applyBorder="1" applyAlignment="1">
      <alignment horizontal="center" vertical="top"/>
      <protection/>
    </xf>
    <xf numFmtId="0" fontId="8" fillId="0" borderId="31" xfId="58" applyFont="1" applyFill="1" applyBorder="1" applyAlignment="1">
      <alignment horizontal="center" vertical="top"/>
      <protection/>
    </xf>
    <xf numFmtId="49" fontId="39" fillId="0" borderId="35" xfId="57" applyNumberFormat="1" applyFont="1" applyFill="1" applyBorder="1" applyAlignment="1">
      <alignment horizontal="center" textRotation="90" wrapText="1"/>
      <protection/>
    </xf>
    <xf numFmtId="49" fontId="9" fillId="0" borderId="36" xfId="0" applyNumberFormat="1" applyFont="1" applyBorder="1" applyAlignment="1">
      <alignment horizontal="center" textRotation="90" wrapText="1"/>
    </xf>
    <xf numFmtId="2" fontId="9" fillId="0" borderId="37" xfId="0" applyNumberFormat="1" applyFont="1" applyBorder="1" applyAlignment="1">
      <alignment horizontal="center" wrapText="1"/>
    </xf>
    <xf numFmtId="2" fontId="9" fillId="0" borderId="38" xfId="0" applyNumberFormat="1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2" fontId="9" fillId="0" borderId="30" xfId="0" applyNumberFormat="1" applyFont="1" applyBorder="1" applyAlignment="1">
      <alignment horizontal="center" wrapText="1"/>
    </xf>
    <xf numFmtId="2" fontId="9" fillId="0" borderId="39" xfId="0" applyNumberFormat="1" applyFont="1" applyBorder="1" applyAlignment="1">
      <alignment horizontal="center" wrapText="1"/>
    </xf>
    <xf numFmtId="0" fontId="17" fillId="0" borderId="20" xfId="57" applyFont="1" applyFill="1" applyBorder="1" applyAlignment="1">
      <alignment horizontal="center" vertical="center" wrapText="1"/>
      <protection/>
    </xf>
    <xf numFmtId="0" fontId="17" fillId="0" borderId="21" xfId="57" applyFont="1" applyFill="1" applyBorder="1" applyAlignment="1">
      <alignment horizontal="center" vertical="center" wrapText="1"/>
      <protection/>
    </xf>
    <xf numFmtId="2" fontId="9" fillId="0" borderId="40" xfId="0" applyNumberFormat="1" applyFont="1" applyBorder="1" applyAlignment="1">
      <alignment horizontal="center" wrapText="1"/>
    </xf>
    <xf numFmtId="2" fontId="9" fillId="0" borderId="41" xfId="0" applyNumberFormat="1" applyFont="1" applyBorder="1" applyAlignment="1">
      <alignment horizontal="center" wrapText="1"/>
    </xf>
    <xf numFmtId="2" fontId="9" fillId="0" borderId="22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0" fontId="11" fillId="0" borderId="17" xfId="57" applyFont="1" applyFill="1" applyBorder="1" applyAlignment="1">
      <alignment horizontal="center"/>
      <protection/>
    </xf>
    <xf numFmtId="0" fontId="11" fillId="0" borderId="35" xfId="57" applyFont="1" applyFill="1" applyBorder="1" applyAlignment="1">
      <alignment horizontal="center"/>
      <protection/>
    </xf>
    <xf numFmtId="0" fontId="18" fillId="0" borderId="19" xfId="0" applyFont="1" applyBorder="1" applyAlignment="1">
      <alignment horizontal="left" vertical="top" wrapText="1"/>
    </xf>
    <xf numFmtId="0" fontId="17" fillId="0" borderId="22" xfId="57" applyFont="1" applyFill="1" applyBorder="1" applyAlignment="1">
      <alignment horizontal="center" vertical="center" wrapText="1"/>
      <protection/>
    </xf>
    <xf numFmtId="0" fontId="17" fillId="0" borderId="23" xfId="57" applyFont="1" applyFill="1" applyBorder="1" applyAlignment="1">
      <alignment horizontal="center" vertical="center" wrapText="1"/>
      <protection/>
    </xf>
    <xf numFmtId="1" fontId="13" fillId="0" borderId="16" xfId="57" applyNumberFormat="1" applyFont="1" applyFill="1" applyBorder="1" applyAlignment="1">
      <alignment horizontal="center"/>
      <protection/>
    </xf>
    <xf numFmtId="1" fontId="0" fillId="0" borderId="36" xfId="0" applyNumberFormat="1" applyBorder="1" applyAlignment="1">
      <alignment/>
    </xf>
    <xf numFmtId="0" fontId="38" fillId="16" borderId="10" xfId="0" applyFont="1" applyFill="1" applyBorder="1" applyAlignment="1">
      <alignment horizontal="left" vertical="top" wrapText="1"/>
    </xf>
    <xf numFmtId="0" fontId="38" fillId="16" borderId="42" xfId="0" applyFont="1" applyFill="1" applyBorder="1" applyAlignment="1">
      <alignment horizontal="left" vertical="top" wrapText="1"/>
    </xf>
    <xf numFmtId="0" fontId="38" fillId="16" borderId="43" xfId="0" applyFont="1" applyFill="1" applyBorder="1" applyAlignment="1">
      <alignment horizontal="left" vertical="top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4" fontId="12" fillId="16" borderId="10" xfId="0" applyNumberFormat="1" applyFont="1" applyFill="1" applyBorder="1" applyAlignment="1">
      <alignment horizontal="left" vertical="top" wrapText="1"/>
    </xf>
    <xf numFmtId="0" fontId="7" fillId="16" borderId="10" xfId="0" applyFont="1" applyFill="1" applyBorder="1" applyAlignment="1">
      <alignment horizontal="center" vertical="top" wrapText="1"/>
    </xf>
    <xf numFmtId="0" fontId="39" fillId="0" borderId="15" xfId="0" applyFont="1" applyBorder="1" applyAlignment="1" quotePrefix="1">
      <alignment horizontal="center" textRotation="90" wrapText="1"/>
    </xf>
    <xf numFmtId="0" fontId="39" fillId="0" borderId="44" xfId="0" applyFont="1" applyBorder="1" applyAlignment="1">
      <alignment horizontal="center" textRotation="90" wrapText="1"/>
    </xf>
    <xf numFmtId="2" fontId="9" fillId="0" borderId="37" xfId="0" applyNumberFormat="1" applyFont="1" applyBorder="1" applyAlignment="1">
      <alignment horizontal="center" vertical="top" textRotation="90" wrapText="1"/>
    </xf>
    <xf numFmtId="2" fontId="9" fillId="0" borderId="45" xfId="0" applyNumberFormat="1" applyFont="1" applyBorder="1" applyAlignment="1">
      <alignment horizontal="center" vertical="top" textRotation="90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</cellXfs>
  <cellStyles count="63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КОМПАКТ-3" xfId="57"/>
    <cellStyle name="Обычный_Лист1" xfId="58"/>
    <cellStyle name="Обычный_Лист1_К_2010_01_0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Финансовый 4" xfId="71"/>
    <cellStyle name="Финансовый 5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2"/>
        <xdr:cNvSpPr>
          <a:spLocks noChangeAspect="1"/>
        </xdr:cNvSpPr>
      </xdr:nvSpPr>
      <xdr:spPr>
        <a:xfrm>
          <a:off x="6048375" y="0"/>
          <a:ext cx="0" cy="0"/>
        </a:xfrm>
        <a:prstGeom prst="rect">
          <a:avLst/>
        </a:prstGeom>
        <a:solidFill>
          <a:srgbClr val="0B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Rectangle 9"/>
        <xdr:cNvSpPr>
          <a:spLocks noChangeAspect="1"/>
        </xdr:cNvSpPr>
      </xdr:nvSpPr>
      <xdr:spPr>
        <a:xfrm>
          <a:off x="9220200" y="0"/>
          <a:ext cx="0" cy="0"/>
        </a:xfrm>
        <a:prstGeom prst="rect">
          <a:avLst/>
        </a:prstGeom>
        <a:solidFill>
          <a:srgbClr val="0B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Rectangle 10"/>
        <xdr:cNvSpPr>
          <a:spLocks noChangeAspect="1"/>
        </xdr:cNvSpPr>
      </xdr:nvSpPr>
      <xdr:spPr>
        <a:xfrm>
          <a:off x="9753600" y="0"/>
          <a:ext cx="0" cy="0"/>
        </a:xfrm>
        <a:prstGeom prst="rect">
          <a:avLst/>
        </a:prstGeom>
        <a:solidFill>
          <a:srgbClr val="0B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Oval 11"/>
        <xdr:cNvSpPr>
          <a:spLocks/>
        </xdr:cNvSpPr>
      </xdr:nvSpPr>
      <xdr:spPr>
        <a:xfrm>
          <a:off x="975360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Oval 12"/>
        <xdr:cNvSpPr>
          <a:spLocks/>
        </xdr:cNvSpPr>
      </xdr:nvSpPr>
      <xdr:spPr>
        <a:xfrm>
          <a:off x="975360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Oval 13"/>
        <xdr:cNvSpPr>
          <a:spLocks/>
        </xdr:cNvSpPr>
      </xdr:nvSpPr>
      <xdr:spPr>
        <a:xfrm>
          <a:off x="975360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 editAs="oneCell">
    <xdr:from>
      <xdr:col>0</xdr:col>
      <xdr:colOff>57150</xdr:colOff>
      <xdr:row>17</xdr:row>
      <xdr:rowOff>114300</xdr:rowOff>
    </xdr:from>
    <xdr:to>
      <xdr:col>0</xdr:col>
      <xdr:colOff>762000</xdr:colOff>
      <xdr:row>17</xdr:row>
      <xdr:rowOff>114300</xdr:rowOff>
    </xdr:to>
    <xdr:pic>
      <xdr:nvPicPr>
        <xdr:cNvPr id="7" name="Picture 2013" descr="enran_product_home_furniture_feme_65тб04_outli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5</xdr:row>
      <xdr:rowOff>19050</xdr:rowOff>
    </xdr:from>
    <xdr:to>
      <xdr:col>5</xdr:col>
      <xdr:colOff>514350</xdr:colOff>
      <xdr:row>5</xdr:row>
      <xdr:rowOff>371475</xdr:rowOff>
    </xdr:to>
    <xdr:pic>
      <xdr:nvPicPr>
        <xdr:cNvPr id="8" name="Picture 2017" descr="enran_material_shpon_wenge_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3762375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</xdr:row>
      <xdr:rowOff>28575</xdr:rowOff>
    </xdr:from>
    <xdr:to>
      <xdr:col>0</xdr:col>
      <xdr:colOff>1333500</xdr:colOff>
      <xdr:row>9</xdr:row>
      <xdr:rowOff>828675</xdr:rowOff>
    </xdr:to>
    <xdr:pic>
      <xdr:nvPicPr>
        <xdr:cNvPr id="9" name="Picture 20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800600"/>
          <a:ext cx="1295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13</xdr:row>
      <xdr:rowOff>171450</xdr:rowOff>
    </xdr:from>
    <xdr:to>
      <xdr:col>0</xdr:col>
      <xdr:colOff>1333500</xdr:colOff>
      <xdr:row>13</xdr:row>
      <xdr:rowOff>933450</xdr:rowOff>
    </xdr:to>
    <xdr:pic>
      <xdr:nvPicPr>
        <xdr:cNvPr id="10" name="Рисунок 16" descr="enran_product_home_furniture_feme_65кв05_outli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699135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15</xdr:row>
      <xdr:rowOff>161925</xdr:rowOff>
    </xdr:from>
    <xdr:to>
      <xdr:col>0</xdr:col>
      <xdr:colOff>1333500</xdr:colOff>
      <xdr:row>15</xdr:row>
      <xdr:rowOff>971550</xdr:rowOff>
    </xdr:to>
    <xdr:pic>
      <xdr:nvPicPr>
        <xdr:cNvPr id="11" name="Рисунок 17" descr="enran_product_home_furniture_feme_65кв06_outlines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8458200"/>
          <a:ext cx="1257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1238250</xdr:colOff>
      <xdr:row>11</xdr:row>
      <xdr:rowOff>876300</xdr:rowOff>
    </xdr:to>
    <xdr:pic>
      <xdr:nvPicPr>
        <xdr:cNvPr id="12" name="Рисунок 18" descr="enran_product_home_furniture_feme_65кв07_outlines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791200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</xdr:row>
      <xdr:rowOff>95250</xdr:rowOff>
    </xdr:from>
    <xdr:to>
      <xdr:col>0</xdr:col>
      <xdr:colOff>1076325</xdr:colOff>
      <xdr:row>21</xdr:row>
      <xdr:rowOff>771525</xdr:rowOff>
    </xdr:to>
    <xdr:pic>
      <xdr:nvPicPr>
        <xdr:cNvPr id="13" name="Рисунок 19" descr="enran_product_home_furniture_feme_65пф01_outlines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12172950"/>
          <a:ext cx="914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17</xdr:row>
      <xdr:rowOff>66675</xdr:rowOff>
    </xdr:from>
    <xdr:to>
      <xdr:col>0</xdr:col>
      <xdr:colOff>1028700</xdr:colOff>
      <xdr:row>17</xdr:row>
      <xdr:rowOff>666750</xdr:rowOff>
    </xdr:to>
    <xdr:pic>
      <xdr:nvPicPr>
        <xdr:cNvPr id="14" name="Рисунок 20" descr="enran_product_home_furniture_feme_65тб04_outline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858375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19</xdr:row>
      <xdr:rowOff>57150</xdr:rowOff>
    </xdr:from>
    <xdr:to>
      <xdr:col>0</xdr:col>
      <xdr:colOff>1028700</xdr:colOff>
      <xdr:row>19</xdr:row>
      <xdr:rowOff>838200</xdr:rowOff>
    </xdr:to>
    <xdr:pic>
      <xdr:nvPicPr>
        <xdr:cNvPr id="15" name="Рисунок 21" descr="enran_product_home_furniture_feme_65тб05_outlines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1097280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view="pageBreakPreview" zoomScale="80" zoomScaleSheetLayoutView="80" zoomScalePageLayoutView="0" workbookViewId="0" topLeftCell="A10">
      <selection activeCell="F17" sqref="F17:F18"/>
    </sheetView>
  </sheetViews>
  <sheetFormatPr defaultColWidth="29.00390625" defaultRowHeight="12.75"/>
  <cols>
    <col min="1" max="1" width="19.375" style="1" customWidth="1"/>
    <col min="2" max="2" width="60.00390625" style="1" customWidth="1"/>
    <col min="3" max="3" width="13.75390625" style="1" customWidth="1"/>
    <col min="4" max="4" width="8.75390625" style="1" customWidth="1"/>
    <col min="5" max="5" width="1.875" style="5" customWidth="1"/>
    <col min="6" max="6" width="9.00390625" style="1" customWidth="1"/>
    <col min="7" max="7" width="4.125" style="1" customWidth="1"/>
    <col min="8" max="8" width="4.125" style="12" customWidth="1"/>
    <col min="9" max="9" width="7.00390625" style="12" customWidth="1"/>
    <col min="10" max="16384" width="29.00390625" style="2" customWidth="1"/>
  </cols>
  <sheetData>
    <row r="1" ht="4.5" customHeight="1"/>
    <row r="2" spans="1:9" ht="19.5">
      <c r="A2" s="72" t="s">
        <v>20</v>
      </c>
      <c r="B2" s="72"/>
      <c r="C2" s="72"/>
      <c r="D2" s="72"/>
      <c r="E2" s="72"/>
      <c r="F2" s="72"/>
      <c r="G2" s="72"/>
      <c r="H2" s="72"/>
      <c r="I2" s="72"/>
    </row>
    <row r="3" spans="1:9" ht="239.25" customHeight="1">
      <c r="A3" s="77" t="s">
        <v>54</v>
      </c>
      <c r="B3" s="78"/>
      <c r="C3" s="78"/>
      <c r="D3" s="78"/>
      <c r="E3" s="78"/>
      <c r="F3" s="78"/>
      <c r="G3" s="78"/>
      <c r="H3" s="78"/>
      <c r="I3" s="79"/>
    </row>
    <row r="4" spans="1:9" ht="14.25" customHeight="1">
      <c r="A4" s="83"/>
      <c r="B4" s="83"/>
      <c r="C4" s="82" t="str">
        <f>цены!D2</f>
        <v>Цены указаны в евро от 17.04.11г.</v>
      </c>
      <c r="D4" s="82"/>
      <c r="E4" s="82"/>
      <c r="F4" s="82"/>
      <c r="G4" s="82"/>
      <c r="H4" s="82"/>
      <c r="I4" s="82"/>
    </row>
    <row r="5" spans="1:9" s="26" customFormat="1" ht="17.25" customHeight="1">
      <c r="A5" s="37" t="s">
        <v>4</v>
      </c>
      <c r="B5" s="88" t="s">
        <v>5</v>
      </c>
      <c r="C5" s="46" t="s">
        <v>6</v>
      </c>
      <c r="D5" s="54" t="s">
        <v>0</v>
      </c>
      <c r="E5" s="29" t="s">
        <v>53</v>
      </c>
      <c r="F5" s="30"/>
      <c r="G5" s="40" t="s">
        <v>2</v>
      </c>
      <c r="H5" s="42" t="s">
        <v>1</v>
      </c>
      <c r="I5" s="86" t="s">
        <v>3</v>
      </c>
    </row>
    <row r="6" spans="1:9" s="26" customFormat="1" ht="30" customHeight="1">
      <c r="A6" s="38"/>
      <c r="B6" s="89"/>
      <c r="C6" s="47"/>
      <c r="D6" s="55"/>
      <c r="E6" s="44"/>
      <c r="F6" s="45"/>
      <c r="G6" s="41"/>
      <c r="H6" s="43"/>
      <c r="I6" s="87"/>
    </row>
    <row r="7" spans="1:9" s="3" customFormat="1" ht="25.5" customHeight="1">
      <c r="A7" s="38"/>
      <c r="B7" s="89"/>
      <c r="C7" s="47"/>
      <c r="D7" s="55"/>
      <c r="E7" s="56" t="s">
        <v>52</v>
      </c>
      <c r="F7" s="57"/>
      <c r="G7" s="41"/>
      <c r="H7" s="43"/>
      <c r="I7" s="87"/>
    </row>
    <row r="8" spans="1:9" s="3" customFormat="1" ht="12.75" customHeight="1">
      <c r="A8" s="39"/>
      <c r="B8" s="89"/>
      <c r="C8" s="47"/>
      <c r="D8" s="55"/>
      <c r="E8" s="84" t="s">
        <v>50</v>
      </c>
      <c r="F8" s="85"/>
      <c r="G8" s="41"/>
      <c r="H8" s="43"/>
      <c r="I8" s="87"/>
    </row>
    <row r="9" spans="1:9" s="3" customFormat="1" ht="12.75" customHeight="1">
      <c r="A9" s="52" t="s">
        <v>16</v>
      </c>
      <c r="B9" s="53"/>
      <c r="C9" s="73" t="s">
        <v>25</v>
      </c>
      <c r="D9" s="35" t="s">
        <v>26</v>
      </c>
      <c r="E9" s="75" t="s">
        <v>26</v>
      </c>
      <c r="F9" s="70">
        <f>VLOOKUP(E9,цены!A:D,4,FALSE)</f>
        <v>2176</v>
      </c>
      <c r="G9" s="80">
        <f>VLOOKUP(E9,цены!A:G,5,FALSE)</f>
        <v>5</v>
      </c>
      <c r="H9" s="68">
        <f>VLOOKUP(E9,цены!A:G,6,FALSE)</f>
        <v>0.465</v>
      </c>
      <c r="I9" s="66">
        <f>VLOOKUP(E9,цены!A:G,7,FALSE)</f>
        <v>162</v>
      </c>
    </row>
    <row r="10" spans="1:9" s="3" customFormat="1" ht="66.75" customHeight="1">
      <c r="A10" s="24"/>
      <c r="B10" s="25" t="s">
        <v>55</v>
      </c>
      <c r="C10" s="74"/>
      <c r="D10" s="36"/>
      <c r="E10" s="76"/>
      <c r="F10" s="71"/>
      <c r="G10" s="81"/>
      <c r="H10" s="69"/>
      <c r="I10" s="67"/>
    </row>
    <row r="11" spans="1:9" s="3" customFormat="1" ht="12.75" customHeight="1">
      <c r="A11" s="52" t="s">
        <v>17</v>
      </c>
      <c r="B11" s="53"/>
      <c r="C11" s="73" t="s">
        <v>24</v>
      </c>
      <c r="D11" s="35" t="s">
        <v>27</v>
      </c>
      <c r="E11" s="75" t="s">
        <v>27</v>
      </c>
      <c r="F11" s="70">
        <f>VLOOKUP(E11,цены!A:D,4,FALSE)</f>
        <v>2239</v>
      </c>
      <c r="G11" s="80">
        <f>VLOOKUP(E11,цены!A:G,5,FALSE)</f>
        <v>5</v>
      </c>
      <c r="H11" s="68">
        <f>VLOOKUP(E11,цены!A:G,6,FALSE)</f>
        <v>0.465</v>
      </c>
      <c r="I11" s="66">
        <f>VLOOKUP(E11,цены!A:G,7,FALSE)</f>
        <v>162</v>
      </c>
    </row>
    <row r="12" spans="1:9" s="3" customFormat="1" ht="69" customHeight="1">
      <c r="A12" s="21"/>
      <c r="B12" s="25" t="s">
        <v>55</v>
      </c>
      <c r="C12" s="74"/>
      <c r="D12" s="36"/>
      <c r="E12" s="76"/>
      <c r="F12" s="71"/>
      <c r="G12" s="81"/>
      <c r="H12" s="69"/>
      <c r="I12" s="67"/>
    </row>
    <row r="13" spans="1:9" s="3" customFormat="1" ht="12.75" customHeight="1">
      <c r="A13" s="48" t="s">
        <v>18</v>
      </c>
      <c r="B13" s="49"/>
      <c r="C13" s="64" t="s">
        <v>25</v>
      </c>
      <c r="D13" s="50" t="s">
        <v>28</v>
      </c>
      <c r="E13" s="33" t="s">
        <v>28</v>
      </c>
      <c r="F13" s="31">
        <f>VLOOKUP(E13,цены!A:D,4,FALSE)</f>
        <v>2558</v>
      </c>
      <c r="G13" s="60">
        <f>VLOOKUP(E13,цены!A:G,5,FALSE)</f>
        <v>1</v>
      </c>
      <c r="H13" s="62">
        <f>VLOOKUP(E13,цены!A:G,6,FALSE)</f>
        <v>0</v>
      </c>
      <c r="I13" s="58">
        <f>VLOOKUP(E13,цены!A:G,7,FALSE)</f>
        <v>0</v>
      </c>
    </row>
    <row r="14" spans="1:9" s="3" customFormat="1" ht="103.5" customHeight="1">
      <c r="A14" s="22"/>
      <c r="B14" s="25" t="s">
        <v>51</v>
      </c>
      <c r="C14" s="65"/>
      <c r="D14" s="51"/>
      <c r="E14" s="34"/>
      <c r="F14" s="32"/>
      <c r="G14" s="61"/>
      <c r="H14" s="63"/>
      <c r="I14" s="59"/>
    </row>
    <row r="15" spans="1:9" s="3" customFormat="1" ht="12.75" customHeight="1">
      <c r="A15" s="48" t="s">
        <v>19</v>
      </c>
      <c r="B15" s="49"/>
      <c r="C15" s="64" t="s">
        <v>24</v>
      </c>
      <c r="D15" s="50" t="s">
        <v>29</v>
      </c>
      <c r="E15" s="33" t="s">
        <v>29</v>
      </c>
      <c r="F15" s="31">
        <f>VLOOKUP(E15,цены!A:D,4,FALSE)</f>
        <v>2687</v>
      </c>
      <c r="G15" s="60">
        <f>VLOOKUP(E15,цены!A:G,5,FALSE)</f>
        <v>1</v>
      </c>
      <c r="H15" s="62">
        <f>VLOOKUP(E15,цены!A:G,6,FALSE)</f>
        <v>0</v>
      </c>
      <c r="I15" s="58">
        <f>VLOOKUP(E15,цены!A:G,7,FALSE)</f>
        <v>0</v>
      </c>
    </row>
    <row r="16" spans="1:9" s="3" customFormat="1" ht="105" customHeight="1">
      <c r="A16" s="22"/>
      <c r="B16" s="25" t="s">
        <v>51</v>
      </c>
      <c r="C16" s="65"/>
      <c r="D16" s="51"/>
      <c r="E16" s="34"/>
      <c r="F16" s="32"/>
      <c r="G16" s="61"/>
      <c r="H16" s="63"/>
      <c r="I16" s="59"/>
    </row>
    <row r="17" spans="1:9" s="3" customFormat="1" ht="12.75" customHeight="1">
      <c r="A17" s="48" t="s">
        <v>13</v>
      </c>
      <c r="B17" s="49"/>
      <c r="C17" s="64" t="s">
        <v>23</v>
      </c>
      <c r="D17" s="50" t="s">
        <v>30</v>
      </c>
      <c r="E17" s="33" t="s">
        <v>30</v>
      </c>
      <c r="F17" s="31">
        <f>VLOOKUP(E17,цены!A:D,4,FALSE)</f>
        <v>704</v>
      </c>
      <c r="G17" s="60">
        <f>VLOOKUP(E17,цены!A:G,5,FALSE)</f>
        <v>1</v>
      </c>
      <c r="H17" s="62">
        <f>VLOOKUP(E17,цены!A:G,6,FALSE)</f>
        <v>0.055</v>
      </c>
      <c r="I17" s="58">
        <f>VLOOKUP(E17,цены!A:G,7,FALSE)</f>
        <v>33</v>
      </c>
    </row>
    <row r="18" spans="1:9" s="3" customFormat="1" ht="75.75" customHeight="1">
      <c r="A18" s="23"/>
      <c r="B18" s="25" t="s">
        <v>56</v>
      </c>
      <c r="C18" s="65"/>
      <c r="D18" s="51"/>
      <c r="E18" s="34"/>
      <c r="F18" s="32"/>
      <c r="G18" s="61"/>
      <c r="H18" s="63"/>
      <c r="I18" s="59"/>
    </row>
    <row r="19" spans="1:9" s="3" customFormat="1" ht="12.75" customHeight="1">
      <c r="A19" s="48" t="s">
        <v>14</v>
      </c>
      <c r="B19" s="49"/>
      <c r="C19" s="64" t="s">
        <v>22</v>
      </c>
      <c r="D19" s="50" t="s">
        <v>31</v>
      </c>
      <c r="E19" s="33" t="s">
        <v>31</v>
      </c>
      <c r="F19" s="31">
        <f>VLOOKUP(E19,цены!A:D,4,FALSE)</f>
        <v>1535</v>
      </c>
      <c r="G19" s="60">
        <f>VLOOKUP(E19,цены!A:G,5,FALSE)</f>
        <v>1</v>
      </c>
      <c r="H19" s="62">
        <f>VLOOKUP(E19,цены!A:G,6,FALSE)</f>
        <v>0.277</v>
      </c>
      <c r="I19" s="58">
        <f>VLOOKUP(E19,цены!A:G,7,FALSE)</f>
        <v>108</v>
      </c>
    </row>
    <row r="20" spans="1:9" s="3" customFormat="1" ht="78.75" customHeight="1">
      <c r="A20" s="22"/>
      <c r="B20" s="25" t="s">
        <v>57</v>
      </c>
      <c r="C20" s="65"/>
      <c r="D20" s="51"/>
      <c r="E20" s="34"/>
      <c r="F20" s="32"/>
      <c r="G20" s="61"/>
      <c r="H20" s="63"/>
      <c r="I20" s="59"/>
    </row>
    <row r="21" spans="1:9" s="3" customFormat="1" ht="12.75" customHeight="1">
      <c r="A21" s="48" t="s">
        <v>15</v>
      </c>
      <c r="B21" s="49"/>
      <c r="C21" s="64" t="s">
        <v>21</v>
      </c>
      <c r="D21" s="50" t="s">
        <v>32</v>
      </c>
      <c r="E21" s="33" t="s">
        <v>32</v>
      </c>
      <c r="F21" s="31">
        <f>VLOOKUP(E21,цены!A:D,4,FALSE)</f>
        <v>154</v>
      </c>
      <c r="G21" s="60">
        <f>VLOOKUP(E21,цены!A:G,5,FALSE)</f>
        <v>1</v>
      </c>
      <c r="H21" s="62">
        <f>VLOOKUP(E21,цены!A:G,6,FALSE)</f>
        <v>0</v>
      </c>
      <c r="I21" s="58">
        <f>VLOOKUP(E21,цены!A:G,7,FALSE)</f>
        <v>0</v>
      </c>
    </row>
    <row r="22" spans="1:9" s="3" customFormat="1" ht="88.5" customHeight="1">
      <c r="A22" s="21"/>
      <c r="B22" s="25" t="s">
        <v>58</v>
      </c>
      <c r="C22" s="65"/>
      <c r="D22" s="51"/>
      <c r="E22" s="34"/>
      <c r="F22" s="32"/>
      <c r="G22" s="61"/>
      <c r="H22" s="63"/>
      <c r="I22" s="59"/>
    </row>
  </sheetData>
  <sheetProtection/>
  <mergeCells count="71">
    <mergeCell ref="C4:I4"/>
    <mergeCell ref="A4:B4"/>
    <mergeCell ref="E8:F8"/>
    <mergeCell ref="H9:H10"/>
    <mergeCell ref="I9:I10"/>
    <mergeCell ref="G9:G10"/>
    <mergeCell ref="E9:E10"/>
    <mergeCell ref="F9:F10"/>
    <mergeCell ref="I5:I8"/>
    <mergeCell ref="B5:B8"/>
    <mergeCell ref="A2:I2"/>
    <mergeCell ref="C9:C10"/>
    <mergeCell ref="A11:B11"/>
    <mergeCell ref="A17:B17"/>
    <mergeCell ref="C17:C18"/>
    <mergeCell ref="E11:E12"/>
    <mergeCell ref="C11:C12"/>
    <mergeCell ref="A3:I3"/>
    <mergeCell ref="G11:G12"/>
    <mergeCell ref="E13:E14"/>
    <mergeCell ref="C21:C22"/>
    <mergeCell ref="D21:D22"/>
    <mergeCell ref="D17:D18"/>
    <mergeCell ref="C19:C20"/>
    <mergeCell ref="H19:H20"/>
    <mergeCell ref="F19:F20"/>
    <mergeCell ref="G21:G22"/>
    <mergeCell ref="I17:I18"/>
    <mergeCell ref="F11:F12"/>
    <mergeCell ref="I15:I16"/>
    <mergeCell ref="I13:I14"/>
    <mergeCell ref="H13:H14"/>
    <mergeCell ref="G13:G14"/>
    <mergeCell ref="G17:G18"/>
    <mergeCell ref="H17:H18"/>
    <mergeCell ref="F15:F16"/>
    <mergeCell ref="C15:C16"/>
    <mergeCell ref="C13:C14"/>
    <mergeCell ref="D9:D10"/>
    <mergeCell ref="A13:B13"/>
    <mergeCell ref="D13:D14"/>
    <mergeCell ref="I11:I12"/>
    <mergeCell ref="H11:H12"/>
    <mergeCell ref="H15:H16"/>
    <mergeCell ref="G15:G16"/>
    <mergeCell ref="A19:B19"/>
    <mergeCell ref="A21:B21"/>
    <mergeCell ref="E19:E20"/>
    <mergeCell ref="F21:F22"/>
    <mergeCell ref="E21:E22"/>
    <mergeCell ref="I19:I20"/>
    <mergeCell ref="I21:I22"/>
    <mergeCell ref="G19:G20"/>
    <mergeCell ref="D19:D20"/>
    <mergeCell ref="H21:H22"/>
    <mergeCell ref="A5:A8"/>
    <mergeCell ref="G5:G8"/>
    <mergeCell ref="H5:H8"/>
    <mergeCell ref="E6:F6"/>
    <mergeCell ref="C5:C8"/>
    <mergeCell ref="A15:B15"/>
    <mergeCell ref="D15:D16"/>
    <mergeCell ref="A9:B9"/>
    <mergeCell ref="D5:D8"/>
    <mergeCell ref="E7:F7"/>
    <mergeCell ref="E5:F5"/>
    <mergeCell ref="F13:F14"/>
    <mergeCell ref="E15:E16"/>
    <mergeCell ref="F17:F18"/>
    <mergeCell ref="D11:D12"/>
    <mergeCell ref="E17:E18"/>
  </mergeCells>
  <printOptions/>
  <pageMargins left="0.15748031496062992" right="0.1968503937007874" top="0.31" bottom="0.15748031496062992" header="0.15748031496062992" footer="0.196850393700787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0" zoomScaleNormal="8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20" sqref="D20"/>
    </sheetView>
  </sheetViews>
  <sheetFormatPr defaultColWidth="9.00390625" defaultRowHeight="12.75"/>
  <cols>
    <col min="1" max="2" width="14.00390625" style="27" customWidth="1"/>
    <col min="3" max="3" width="53.00390625" style="6" customWidth="1"/>
    <col min="4" max="4" width="12.00390625" style="8" bestFit="1" customWidth="1"/>
    <col min="5" max="5" width="9.125" style="4" customWidth="1"/>
    <col min="6" max="6" width="9.125" style="9" customWidth="1"/>
    <col min="7" max="7" width="9.125" style="11" customWidth="1"/>
    <col min="8" max="16384" width="9.125" style="4" customWidth="1"/>
  </cols>
  <sheetData>
    <row r="1" ht="12.75">
      <c r="D1" s="13"/>
    </row>
    <row r="2" spans="1:7" ht="51">
      <c r="A2" s="28" t="s">
        <v>7</v>
      </c>
      <c r="B2" s="28" t="s">
        <v>8</v>
      </c>
      <c r="C2" s="15" t="s">
        <v>9</v>
      </c>
      <c r="D2" s="16" t="s">
        <v>59</v>
      </c>
      <c r="E2" s="17" t="s">
        <v>10</v>
      </c>
      <c r="F2" s="18" t="s">
        <v>11</v>
      </c>
      <c r="G2" s="19" t="s">
        <v>12</v>
      </c>
    </row>
    <row r="3" spans="1:7" ht="12.75">
      <c r="A3" s="28" t="str">
        <f>LEFT(C3,6)</f>
        <v>65КВ04</v>
      </c>
      <c r="B3" s="28">
        <v>58753511</v>
      </c>
      <c r="C3" s="15" t="s">
        <v>33</v>
      </c>
      <c r="D3" s="14">
        <v>2176</v>
      </c>
      <c r="E3" s="7">
        <v>5</v>
      </c>
      <c r="F3" s="10">
        <v>0.465</v>
      </c>
      <c r="G3" s="20">
        <v>162</v>
      </c>
    </row>
    <row r="4" spans="1:7" ht="12.75">
      <c r="A4" s="28" t="str">
        <f aca="true" t="shared" si="0" ref="A4:A19">LEFT(C4,6)</f>
        <v>65КВ04</v>
      </c>
      <c r="B4" s="28">
        <v>58753512</v>
      </c>
      <c r="C4" s="15" t="s">
        <v>34</v>
      </c>
      <c r="D4" s="14">
        <v>2176</v>
      </c>
      <c r="E4" s="7">
        <v>5</v>
      </c>
      <c r="F4" s="10">
        <v>0.465</v>
      </c>
      <c r="G4" s="20">
        <v>162</v>
      </c>
    </row>
    <row r="5" spans="1:7" ht="12.75">
      <c r="A5" s="28" t="str">
        <f t="shared" si="0"/>
        <v>65КВ04</v>
      </c>
      <c r="B5" s="28">
        <v>58753513</v>
      </c>
      <c r="C5" s="15" t="s">
        <v>35</v>
      </c>
      <c r="D5" s="14">
        <v>2176</v>
      </c>
      <c r="E5" s="7">
        <v>5</v>
      </c>
      <c r="F5" s="10">
        <v>0.465</v>
      </c>
      <c r="G5" s="20">
        <v>162</v>
      </c>
    </row>
    <row r="6" spans="1:7" ht="12.75">
      <c r="A6" s="28" t="str">
        <f t="shared" si="0"/>
        <v>65КВ05</v>
      </c>
      <c r="B6" s="28">
        <v>58753521</v>
      </c>
      <c r="C6" s="15" t="s">
        <v>36</v>
      </c>
      <c r="D6" s="14">
        <v>2239</v>
      </c>
      <c r="E6" s="7">
        <v>5</v>
      </c>
      <c r="F6" s="10">
        <v>0.465</v>
      </c>
      <c r="G6" s="20">
        <v>162</v>
      </c>
    </row>
    <row r="7" spans="1:7" ht="12.75">
      <c r="A7" s="28" t="str">
        <f t="shared" si="0"/>
        <v>65КВ05</v>
      </c>
      <c r="B7" s="28">
        <v>58753522</v>
      </c>
      <c r="C7" s="15" t="s">
        <v>37</v>
      </c>
      <c r="D7" s="14">
        <v>2239</v>
      </c>
      <c r="E7" s="7">
        <v>5</v>
      </c>
      <c r="F7" s="10">
        <v>0.465</v>
      </c>
      <c r="G7" s="20">
        <v>162</v>
      </c>
    </row>
    <row r="8" spans="1:7" ht="12.75">
      <c r="A8" s="28" t="str">
        <f t="shared" si="0"/>
        <v>65КВ05</v>
      </c>
      <c r="B8" s="28">
        <v>58753523</v>
      </c>
      <c r="C8" s="15" t="s">
        <v>38</v>
      </c>
      <c r="D8" s="14">
        <v>2239</v>
      </c>
      <c r="E8" s="7">
        <v>5</v>
      </c>
      <c r="F8" s="10">
        <v>0.465</v>
      </c>
      <c r="G8" s="20">
        <v>162</v>
      </c>
    </row>
    <row r="9" spans="1:7" ht="12.75">
      <c r="A9" s="28" t="str">
        <f t="shared" si="0"/>
        <v>65КВ06</v>
      </c>
      <c r="B9" s="28">
        <v>58756511</v>
      </c>
      <c r="C9" s="15" t="s">
        <v>39</v>
      </c>
      <c r="D9" s="14">
        <v>2558</v>
      </c>
      <c r="E9" s="7">
        <v>1</v>
      </c>
      <c r="F9" s="10"/>
      <c r="G9" s="20"/>
    </row>
    <row r="10" spans="1:7" ht="12.75">
      <c r="A10" s="28" t="str">
        <f t="shared" si="0"/>
        <v>65КВ06</v>
      </c>
      <c r="B10" s="28">
        <v>58756512</v>
      </c>
      <c r="C10" s="15" t="s">
        <v>40</v>
      </c>
      <c r="D10" s="14">
        <v>2558</v>
      </c>
      <c r="E10" s="7">
        <v>1</v>
      </c>
      <c r="F10" s="10"/>
      <c r="G10" s="20"/>
    </row>
    <row r="11" spans="1:7" ht="12.75">
      <c r="A11" s="28" t="str">
        <f t="shared" si="0"/>
        <v>65КВ06</v>
      </c>
      <c r="B11" s="28">
        <v>58756513</v>
      </c>
      <c r="C11" s="15" t="s">
        <v>41</v>
      </c>
      <c r="D11" s="14">
        <v>2558</v>
      </c>
      <c r="E11" s="7">
        <v>1</v>
      </c>
      <c r="F11" s="10"/>
      <c r="G11" s="20"/>
    </row>
    <row r="12" spans="1:7" ht="12.75">
      <c r="A12" s="28" t="str">
        <f t="shared" si="0"/>
        <v>65КВ07</v>
      </c>
      <c r="B12" s="28">
        <v>58756521</v>
      </c>
      <c r="C12" s="15" t="s">
        <v>42</v>
      </c>
      <c r="D12" s="14">
        <v>2687</v>
      </c>
      <c r="E12" s="7">
        <v>1</v>
      </c>
      <c r="F12" s="10"/>
      <c r="G12" s="20"/>
    </row>
    <row r="13" spans="1:7" ht="12.75">
      <c r="A13" s="28" t="str">
        <f t="shared" si="0"/>
        <v>65КВ07</v>
      </c>
      <c r="B13" s="28">
        <v>58756522</v>
      </c>
      <c r="C13" s="15" t="s">
        <v>43</v>
      </c>
      <c r="D13" s="14">
        <v>2687</v>
      </c>
      <c r="E13" s="7">
        <v>1</v>
      </c>
      <c r="F13" s="10"/>
      <c r="G13" s="20"/>
    </row>
    <row r="14" spans="1:7" ht="13.5" customHeight="1">
      <c r="A14" s="28" t="str">
        <f t="shared" si="0"/>
        <v>65КВ07</v>
      </c>
      <c r="B14" s="28">
        <v>58756523</v>
      </c>
      <c r="C14" s="15" t="s">
        <v>44</v>
      </c>
      <c r="D14" s="14">
        <v>2687</v>
      </c>
      <c r="E14" s="7">
        <v>1</v>
      </c>
      <c r="F14" s="10"/>
      <c r="G14" s="20"/>
    </row>
    <row r="15" spans="1:7" ht="12.75">
      <c r="A15" s="28" t="str">
        <f t="shared" si="0"/>
        <v>65ПФ01</v>
      </c>
      <c r="B15" s="28">
        <v>58754711</v>
      </c>
      <c r="C15" s="15" t="s">
        <v>45</v>
      </c>
      <c r="D15" s="14">
        <v>154</v>
      </c>
      <c r="E15" s="7">
        <v>1</v>
      </c>
      <c r="F15" s="10"/>
      <c r="G15" s="20"/>
    </row>
    <row r="16" spans="1:7" ht="12.75">
      <c r="A16" s="28" t="str">
        <f t="shared" si="0"/>
        <v>65ПФ01</v>
      </c>
      <c r="B16" s="28">
        <v>58754712</v>
      </c>
      <c r="C16" s="15" t="s">
        <v>46</v>
      </c>
      <c r="D16" s="14">
        <v>154</v>
      </c>
      <c r="E16" s="7">
        <v>1</v>
      </c>
      <c r="F16" s="10"/>
      <c r="G16" s="20"/>
    </row>
    <row r="17" spans="1:7" ht="12.75">
      <c r="A17" s="28" t="str">
        <f t="shared" si="0"/>
        <v>65ПФ01</v>
      </c>
      <c r="B17" s="28">
        <v>58754713</v>
      </c>
      <c r="C17" s="15" t="s">
        <v>47</v>
      </c>
      <c r="D17" s="14">
        <v>154</v>
      </c>
      <c r="E17" s="7">
        <v>1</v>
      </c>
      <c r="F17" s="10"/>
      <c r="G17" s="20"/>
    </row>
    <row r="18" spans="1:7" ht="12.75">
      <c r="A18" s="28" t="str">
        <f t="shared" si="0"/>
        <v>65ТБ04</v>
      </c>
      <c r="B18" s="28">
        <v>58753531</v>
      </c>
      <c r="C18" s="15" t="s">
        <v>48</v>
      </c>
      <c r="D18" s="14">
        <v>704</v>
      </c>
      <c r="E18" s="7">
        <v>1</v>
      </c>
      <c r="F18" s="10">
        <v>0.055</v>
      </c>
      <c r="G18" s="20">
        <v>33</v>
      </c>
    </row>
    <row r="19" spans="1:7" ht="12.75" customHeight="1">
      <c r="A19" s="28" t="str">
        <f t="shared" si="0"/>
        <v>65ТБ05</v>
      </c>
      <c r="B19" s="28">
        <v>58754741</v>
      </c>
      <c r="C19" s="15" t="s">
        <v>49</v>
      </c>
      <c r="D19" s="14">
        <v>1535</v>
      </c>
      <c r="E19" s="7">
        <v>1</v>
      </c>
      <c r="F19" s="10">
        <v>0.277</v>
      </c>
      <c r="G19" s="20">
        <v>108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Tyryshkina Olga</cp:lastModifiedBy>
  <cp:lastPrinted>2011-09-13T10:27:20Z</cp:lastPrinted>
  <dcterms:created xsi:type="dcterms:W3CDTF">2009-06-08T07:51:00Z</dcterms:created>
  <dcterms:modified xsi:type="dcterms:W3CDTF">2012-04-18T06:43:39Z</dcterms:modified>
  <cp:category/>
  <cp:version/>
  <cp:contentType/>
  <cp:contentStatus/>
</cp:coreProperties>
</file>