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600" windowHeight="8190" activeTab="1"/>
  </bookViews>
  <sheets>
    <sheet name="прайс" sheetId="1" r:id="rId1"/>
    <sheet name="цены" sheetId="2" r:id="rId2"/>
  </sheets>
  <definedNames>
    <definedName name="_xlnm.Print_Area" localSheetId="0">'прайс'!$A$1:$AR$105</definedName>
  </definedNames>
  <calcPr fullCalcOnLoad="1" refMode="R1C1"/>
</workbook>
</file>

<file path=xl/sharedStrings.xml><?xml version="1.0" encoding="utf-8"?>
<sst xmlns="http://schemas.openxmlformats.org/spreadsheetml/2006/main" count="528" uniqueCount="370">
  <si>
    <r>
      <t xml:space="preserve">состоит из 2 изделий:
</t>
    </r>
    <r>
      <rPr>
        <sz val="8"/>
        <rFont val="Verdana"/>
        <family val="2"/>
      </rPr>
      <t>63ЭТ20 Каркас этажерки открытой узкой
* на этажерку можно устанавливать фасады 63ФС22 (фасад глухой 3 ячейки), 63ФС23 (фасад стеклянный в профиле 3 ячейки), 63ФС29 (фасад стекляный 3 ячейки с пленочным покрытием в профиле);
* изготовляется: стойки-опоры - массив бука, верхняя и нижняя полки, наружная часть боковин - шпон "явора", внутренние полки, внутренняя часть боковин, задняя стенка - шпон "бука";
* установка фасадов на этажерку: т.к фасад (63ФС22, 63ФС23, 63ФС29) при установке полностью закрывает нижнюю и верхнюю полки - установка фасада одного над другим невозможна. Фасадом в этажерке, может быть закрыто только 3 ячейки. Установить в этажерку 2 фасада (друг над другом), чтобы закрыть все 6 ячеек - невозможно;
* изделие устанавливается на регулируемые опоры;
* рабочая глубина полки - 370 мм (габарит полки 424*370*18.6);
* расстояние между полками (с нижней ячейки по верхнюю): 320 мм (+ регулировка 32 мм), 256 мм, 320 мм (+ регулировка 32 мм), 256 мм, 320 мм (+ регулировка 32 мм), 262 мм;
* полки окромкованы 2 мм кромкой из натурального материала;
* на этажерку можно устанавливать фасад 63ФС05 (серия "Эльф"), закрывая при этом 
5 ячеек. При установке данный фасад будет выступать (вверх) за полку на 2 мм.
* по использованию материала и цветовым решениям изделие совместимо с 
ассортиментным рядом "Эльф".</t>
    </r>
  </si>
  <si>
    <r>
      <t xml:space="preserve">состоит из 2 изделий:
</t>
    </r>
    <r>
      <rPr>
        <sz val="8"/>
        <rFont val="Verdana"/>
        <family val="2"/>
      </rPr>
      <t xml:space="preserve">63ТБ23 Тумба мобильная
* изготавливается: задняя стенка - шпон "бук", столешница (крыша), стойки-опоры - массив бук, каркас тумбы - шпон "явора";
* используется как тумба подкатная (мобильная) для столов письменных;
* тумбу можно устанавливать как отдельно стоящий элемент, а также как дополнительную (подкатную) тумбу для столов письменных 63СТ20, 63СТ21;
* тумба устанавливается на ролики;
* по использованию материала и цветовым решениям изделие совместимо с ассортиментным рядом "Эльф". </t>
    </r>
  </si>
  <si>
    <t xml:space="preserve">63ФС25 Ящик выдвижной тумбы
* для тумбы заказывать 63ФС25 - 3шт,
* фасады (лицевые панели) ящиков 63ФС25 покрываются цветной эмалью;
* рабочие габариты ящика в тумбе: высота - 97 мм, длина - 388 мм, ширина - 244 мм;
* в комплектацию изделия включены ручки. На лицевых панелях ящиков установлена ручка "скоба" 97Ф160;
* выдвижные ящики устанавливаются на скрытые направляющие Hetich неполного выдвижения с механизмом демпфирования (плавное закрывание);
* все фасады ящиков 63ФС25 в тумбе могут быть разными по цвету. В случае заказа всех 3-х ящиков в цвете шпон "явора", необходимо заказывать 63ФС31-07 - 1 шт. (комплект состоит из 3-х ящиков) для обеспечения однородности фасадов по текстуре и тону. </t>
  </si>
  <si>
    <t>63ПЛ20 Полка навесная L-800мм
* навешивается на стенку, может быть расположена над столом письменным, тумбой ТВ;
* изготавливается: каркас полки - шпон "явора", задняя стенка  - шпон "бук", внутренняя полка и внутренняя боковина в шпоне "бук";
* полка навешивается на стену при помощи металлической пластины и подвесной системы CAMAR (комплектуется дюбелем под кирпичную стену, дюбель для гипсокартона заказывать отдельно);
* высота ячеек (левая сторона полки) - нижняя ячейка - 268 мм, верхняя ячейка 140 мм.  Ширина ячейки (правая сторона полки) - 173 мм;
* по месту сборки полку можно собирать в левостороннем (существующий вариант) или правостороннем варианте (в этом случае секция 140мм будет внизу);
* по использованию материала и цветовым решениям изделие совместимо с ассортиментным рядом "Эльф".</t>
  </si>
  <si>
    <t>63ПЛ21 Полка навесная L-1200мм
* навешивается на стенку, может быть расположена над столом письменным, тумбой ТВ;
* изготавливается: внутренние полки и внутренняя боковина в цвете "слоновая кость", каркас полки - шпон "явора", задняя стенка  - шпон "бук";
* полка навешивается на стену при помощи металлической пластины и подвесной системы CAMAR (комплектуется дюбелем под кирпичную стену, дюбель для гипсокартона заказывать отдельно);
* высота ячеек (левая и правая сторона полки) - узкая секция - 140 мм, широкая секция 268 мм;
* по использованию материала и цветовым решениям изделие совместимо с ассортиментным рядом "Эльф".</t>
  </si>
  <si>
    <t>63ФС27 Ящик выдвижной тумбы стола
* рабочие габариты ящика в тумбе: высота - 97 мм, длина - 388 мм, ширина - 244 мм;
* высота верхней ячейки в тумбе - 166 мм;
* при заказе 3-х ящиков стола с фасадами в цвете шпон "явора", указывайте 63ФС32-07 - 1 шт, для обеспечения однородности текстуры.</t>
  </si>
  <si>
    <r>
      <t xml:space="preserve">состоит из 3 изделий:
</t>
    </r>
    <r>
      <rPr>
        <sz val="8"/>
        <rFont val="Verdana"/>
        <family val="2"/>
      </rPr>
      <t>63СТ20 Стол письменный с тумбой и выдвижным ящиком
* изготавливается: тыльная сторона фасада - шпон "бук", * столешница, опоры, царга - массив бук, каркас тумбы - шпон "явора";
* стол устанавливается на регулируемые опоры;
* на столешницы сделан вырез под электрокомуникации.</t>
    </r>
  </si>
  <si>
    <t>! По использованию материала и цветовым решениям изделие совместимо с ассортиментным рядом "Эльф".
! Выдвижные ящики устанавливаются на скрытые направляющие Hetich неполного выдвижения с механизмом демпфирования (плавное закрывание).
! В комплектацию изделия включены ручки. На лицевых панелях ящиков установлена ручка "скоба" 97Ф160.</t>
  </si>
  <si>
    <t>63ФС28 Ящик выдвижной стола
* рабочие габариты выдвижного ящика под столешницей: высота - 54 мм, длина - 488 мм, ширина - 744 мм;
* высота от пола до выдвижного ящика (установлен под столешницей) - 605 мм.</t>
  </si>
  <si>
    <t>63ФС32 Комплект фасадов для 63СТ20
* комплект состоит из 3-х ящиков (для обеспечения однородности фасадов по текстуре и тону);
* выдвижные ящики устанавливаются на скрытые направляющие Hetich неполного выдвижения с механизмом демпфирования (плавное закрывание);
* в комплектацию изделия включены ручки. На лицевых панелях ящиков установлена ручка "скоба" 97Ф160.</t>
  </si>
  <si>
    <t>63ФС31 Комплект ящиков для 63ТБ22
* комплект состоит из 3-х ящиков (для обеспечения однородности фасадов по текстуре и тону);
* выдвижные ящики устанавливаются на скрытые направляющие Hetich неполного выдвижения с механизмом демпфирования (плавное закрывание);
* в комплектацию изделия включены ручки. На лицевых панелях ящиков установлена ручка "скоба" 97Ф160.</t>
  </si>
  <si>
    <t>63ФС28 Ящик выдвижной стола
* рабочие габариты выдвижного ящика под столешницей: высота - 54 мм, длина - 488 мм, ширина - 744 мм;
* высота от пола до выдвижного ящика (установлен под столешницей) - 605 мм;
* в комплектацию изделия включены ручки. На лицевых панелях ящиков установлена ручка "скоба" 97Ф160;
* выдвижные ящики устанавливаются на скрытые направляющие Hetich неполного выдвижения с механизмом демпфирования (плавное закрывание).</t>
  </si>
  <si>
    <r>
      <t xml:space="preserve">состоит из 2 изделий:
</t>
    </r>
    <r>
      <rPr>
        <sz val="8"/>
        <rFont val="Verdana"/>
        <family val="2"/>
      </rPr>
      <t>63СТ21 Стол письменный с местом под процессор
* изготавливается: тыльная сторона фасада - шпон "бук", столешница, опоры, царга - массив бука, каркас тумбы - шпон "явора";
* высота верхней открытой ячейки в тумбе - 166 мм; высота секции под компьютерный блок - 490 мм, ширина секции - 248 мм; высота от пола до выдвижного ящика (установлен под столешницей) - 605 мм;
* стол устанавливается на регулируемые опоры;
* на столешницы сделан вырез под электрокомуникации;
* по использованию материала и цветовым решениям  изделие совместимо с ассортиментным рядом "Эльф".</t>
    </r>
  </si>
  <si>
    <t>63КВ20 Кровать подросковая
* материал в изделии - 100% массив;
* спальное место 200*120 см.
* с кроватью в наборе предлагается фиксированная подушка, которая закреплена на изголовье кровати (уже включена в стоимость изделия) - можно заказать 4 варианта цвета;
* подушка крепиться (на саморезы) по месту сборки изделия;
* опцией к кровати 63КВ20 можно заказать изделия из текстиля - 63АК02 - переносная  декоративная подушка;
* высота от пола до нижнего края царги - 240 мм;
* подматрасник кровати - сосновые планки (ламели), которые усилены металлической квадрат-трубой, что делает подматрасник прочным и не требует установки дополнительной центральной опоры;
* при установке (вкладывании) матраца на подматрасник, матрац "топится" на 80 мм. Рекомендованная высота матраца для установки в кровать 63КВ20 - от 120 мм и выше;
* кровать можно доукомплектовать выдвижным ящиком 63ЯЩ02 (ящик кровати подростковой "Эльф");
* по использованию материала и цветовым решениям (массив "бук") изделие совместимо с ассортиментным рядом "Эльф".</t>
  </si>
  <si>
    <t>63ФС30 Комплект ящиков для 63ТБ21
* комплект состоит из 4-х ящиков (для обеспечения однородности фасадов по текстуре и тону);
* в комплектацию изделия включены ручки. На лицевых панелях ящиков установлена ручка "скоба" 97Ф160.</t>
  </si>
  <si>
    <t xml:space="preserve">63ФС24 Ящик выдвижной комода
* для комода заказывать - 4 шт;
* фасады (лицевые панели) ящиков 63ФС24 покрываются цветной эмалью;
* все фасады ящиков 63ФС24 в комоде могут быть разными по цвету;
* рабочие габариты ящика в комоде: высота - 97 мм, длина - 338 мм, ширина - 782 мм;
* в комплектацию изделия включены ручки. На лицевых панелях ящиков установлена ручка "скоба" 97Ф160;
* выдвижные ящики устанавливаются на скрытые направляющие Hetich неполного выдвижения с механизмом демпфирования (плавное закрывание);
* лицевые панели ящиков облицованы 2 мм натуральной кромкой;
* в случае заказа всех 4-х ящиков в цвете шпон "явора", необходимо заказывать 63ФС30-07 - 1 шт. (комплект состоит из 4-х ящиков) для обеспечения однородности фасадов по текстуре и тону. </t>
  </si>
  <si>
    <t>63ФС26 Ящик выдвижной ТВ тумбы
* для тумбы заказывать 1шт;
* фасады (лицевые панели) ящиков 63ФС26 покрываются цветной эмалью;
* рабочие габариты ящика в тумбе: высота - 97 мм, длина - 388 мм, ширина - 1051 мм;
* в комплектацию изделия включены ручки. На лицевых панелях ящиков установлена ручка "скоба" 97Ф160;
* выдвижные ящики устанавливаются на скрытые направляющие Hetich неполного выдвижения с механизмом демпфирования (плавное закрывание).</t>
  </si>
  <si>
    <t xml:space="preserve">63ФС25 Ящик выдвижной тумбы
* для тумбы заказывать 63ФС25 - 3шт;
* фасады (лицевые панели) ящиков 63ФС25 покрываются цветной эмалью;
* рабочие габариты ящика в тумбе: высота - 97 мм, длина - 388 мм, ширина - 244 мм;
* в комплектацию изделия включены ручки. На лицевых панелях ящиков установлена ручка "скоба" 97Ф160;
* выдвижные ящики устанавливаются на скрытые направляющие Hetich неполного выдвижения с механизмом демпфирования (плавное закрывание);
* все фасады ящиков 63ФС25 в тумбе могут быть разными по цвету. В случае заказа всех 3-х ящиков в цвете шпон "явора", необходимо заказывать 63ФС31-07 - 1 шт. (комплект состоит из 3-х ящиков) для обеспечения однородности фасадов по текстуре и тону. </t>
  </si>
  <si>
    <t>63ФС35-07  Комплект фасадов для 63ШГ22</t>
  </si>
  <si>
    <t>63ПЛ20-01  Полка навесная L-800мм</t>
  </si>
  <si>
    <t>63ПЛ20-02  Полка навесная L-800мм</t>
  </si>
  <si>
    <t>63ПЛ21-01  Полка навесная L-1200мм</t>
  </si>
  <si>
    <t>63ПЛ21-02  Полка навесная L-1200мм</t>
  </si>
  <si>
    <t>63СТ20-01  Стол письменный с тумбой и выдвижным ящ</t>
  </si>
  <si>
    <t>63ФС27-02  Ящик выдвижной тумбы стола</t>
  </si>
  <si>
    <t>63ФС27-03  Ящик выдвижной тумбы стола</t>
  </si>
  <si>
    <t>63ФС27-04  Ящик выдвижной тумбы стола</t>
  </si>
  <si>
    <t>63ФС27-06  Ящик выдвижной тумбы стола</t>
  </si>
  <si>
    <t>63ФС27-07  Ящик выдвижной тумбы стола</t>
  </si>
  <si>
    <t>63ФС28-02  Ящик выдвижной стола</t>
  </si>
  <si>
    <t>63ФС28-03  Ящик выдвижной стола</t>
  </si>
  <si>
    <t>63ФС28-04  Ящик выдвижной стола</t>
  </si>
  <si>
    <t>63ФС28-06  Ящик выдвижной стола</t>
  </si>
  <si>
    <t>63ФС28-07  Ящик выдвижной стола</t>
  </si>
  <si>
    <t>63СТ21-01  Стол письменный с местом под процессор</t>
  </si>
  <si>
    <t>63ТБ20-01  Тумба ТВ стационарная с выдвижным ящико</t>
  </si>
  <si>
    <t>63ФС26-02  Ящик выдвижной ТВ тумбы</t>
  </si>
  <si>
    <t>63ФС26-03  Ящик выдвижной ТВ тумбы</t>
  </si>
  <si>
    <t>63ФС26-04  Ящик выдвижной ТВ тумбы</t>
  </si>
  <si>
    <t>63ФС26-06  Ящик выдвижной ТВ тумбы</t>
  </si>
  <si>
    <t>63ФС26-07  Ящик выдвижной ТВ тумбы</t>
  </si>
  <si>
    <t>63ТБ21-01  Комод бельевой 4 выдвижных ящика</t>
  </si>
  <si>
    <t>63ФС24-02  Ящик выдвижной комода</t>
  </si>
  <si>
    <t>63ФС24-03  Ящик выдвижной комода</t>
  </si>
  <si>
    <t>63ФС24-04  Ящик выдвижной комода</t>
  </si>
  <si>
    <t>63ФС24-06  Ящик выдвижной комода</t>
  </si>
  <si>
    <t>63ФС24-07  Ящик выдвижной комода</t>
  </si>
  <si>
    <t>63ТБ22-01  Тумба приставная стационарная</t>
  </si>
  <si>
    <t>63ФС25-02  Ящик выдвижной тумбы</t>
  </si>
  <si>
    <t>63ФС25-03  Ящик выдвижной тумбы</t>
  </si>
  <si>
    <t>63ФС25-04  Ящик выдвижной тумбы</t>
  </si>
  <si>
    <t>63ФС25-06  Ящик выдвижной тумбы</t>
  </si>
  <si>
    <t>63ФС25-07  Ящик выдвижной тумбы</t>
  </si>
  <si>
    <t>63ТБ23-01  Тумба мобильная</t>
  </si>
  <si>
    <t>63ФС22-02  Фасад глухой</t>
  </si>
  <si>
    <t>63ФС22-03  Фасад глухой</t>
  </si>
  <si>
    <t>63ФС22-04  Фасад глухой</t>
  </si>
  <si>
    <t>63ФС22-06  Фасад глухой</t>
  </si>
  <si>
    <t>63ФС22-07  Фасад глухой</t>
  </si>
  <si>
    <t>63ФС23-01  Фасад стеклянный в профиле</t>
  </si>
  <si>
    <t>63ФС29-002  Фасад стекло+пл.полосы в проф.ALU</t>
  </si>
  <si>
    <t>63ФС29-003  Фасад стекло+пл.жемчуж.в проф.ALU</t>
  </si>
  <si>
    <t>63ФС29-004  Фасад стекло+пл.абстр.в проф.ALU</t>
  </si>
  <si>
    <t>63ФС29-005  Фасад стекло+пл.капля в проф.ALU</t>
  </si>
  <si>
    <t>63ФС30-07  Комплект ящиков для 63ТБ21</t>
  </si>
  <si>
    <t>63ФС31-07  Комплект ящиков для 63ТБ22</t>
  </si>
  <si>
    <t>63ФС32-07  Комплект фасадов для 63СТ20</t>
  </si>
  <si>
    <t>63ФС33-07  Комплект фасадов для широких этажерок</t>
  </si>
  <si>
    <t>63ЭТ20-01 Каркас этажерки открытой узкой</t>
  </si>
  <si>
    <t>63КР20-02  Корона этажерки 63ЭТ20</t>
  </si>
  <si>
    <t>63КР20-03  Корона этажерки 63ЭТ20</t>
  </si>
  <si>
    <t>63КР20-04  Корона этажерки 63ЭТ20</t>
  </si>
  <si>
    <t>63КР20-06  Корона этажерки 63ЭТ20</t>
  </si>
  <si>
    <t>63КР20-07  Корона этажерки 63ЭТ20</t>
  </si>
  <si>
    <t>63ЭТ21-01 Каркас этажерки открытой широкой</t>
  </si>
  <si>
    <t>63ЭТ22-01 Каркас этажерки открытой узкой 3 ящика</t>
  </si>
  <si>
    <t>63ФС20-02  Ящик выдвижной для узкой этажерки</t>
  </si>
  <si>
    <t>63ФС20-03  Ящик выдвижной для узкой этажерки</t>
  </si>
  <si>
    <t>63ФС20-04  Ящик выдвижной для узкой этажерки</t>
  </si>
  <si>
    <t>63ФС20-06  Ящик выдвижной для узкой этажерки</t>
  </si>
  <si>
    <t>63ФС20-07  Ящик выдвижной для узкой этажерки</t>
  </si>
  <si>
    <t>63ФС36-07  Комплект ящиков</t>
  </si>
  <si>
    <t>63ЭТ23-01 Каркас этажерки открытой широкой 3 ящика</t>
  </si>
  <si>
    <t>63ФС21-02  Ящик выдвижной для широкой этажерки</t>
  </si>
  <si>
    <t>63ФС21-03  Ящик выдвижной для широкой этажерки</t>
  </si>
  <si>
    <t>63ФС21-04  Ящик выдвижной для широкой этажерки</t>
  </si>
  <si>
    <t>63ФС21-06  Ящик выдвижной для широкой этажерки</t>
  </si>
  <si>
    <t>63ФС21-07  Ящик выдвижной для широкой этажерки</t>
  </si>
  <si>
    <t>63ФС37-07  Комплект ящиков</t>
  </si>
  <si>
    <t>63ЯЩ20-01  Ящик фанерный</t>
  </si>
  <si>
    <t>Эльф 10+ подростковая</t>
  </si>
  <si>
    <t>Кровать подростковая (спальное место 2000*1200)</t>
  </si>
  <si>
    <t>Диван-кровать подростковая (спальное место 2000*1200)</t>
  </si>
  <si>
    <t>Диван-кровать подростковая (спальное место 2000*900)</t>
  </si>
  <si>
    <t>2160*1285*h785</t>
  </si>
  <si>
    <t>2160*1284*h785</t>
  </si>
  <si>
    <t>2160*985*h785</t>
  </si>
  <si>
    <t>63КВ20</t>
  </si>
  <si>
    <t>Ткань Микротекс</t>
  </si>
  <si>
    <t>коричневый</t>
  </si>
  <si>
    <t>фарфор</t>
  </si>
  <si>
    <t>зеленый</t>
  </si>
  <si>
    <t>63КВ21</t>
  </si>
  <si>
    <t>63КВ22</t>
  </si>
  <si>
    <t>Подушка стационарная для пристенного ограждения кровати 63КВ21, 63КВ22</t>
  </si>
  <si>
    <t>940*145*h320</t>
  </si>
  <si>
    <t>Подушка кроватная прямая</t>
  </si>
  <si>
    <t>650*140*h380</t>
  </si>
  <si>
    <t>Подушка кроватная 100</t>
  </si>
  <si>
    <t>900*75*h260</t>
  </si>
  <si>
    <t>Чехол для матраца 2000*1200*h120</t>
  </si>
  <si>
    <t>2000*1200*h120</t>
  </si>
  <si>
    <t>Чехол для матраца 2000*1200*h150</t>
  </si>
  <si>
    <t>2000*1200*h150</t>
  </si>
  <si>
    <t>Чехол для матраца 2000*1200*h180</t>
  </si>
  <si>
    <t>2000*1200*h180</t>
  </si>
  <si>
    <t>Чехол для матраца 2000*900*h120</t>
  </si>
  <si>
    <t>2000*900*h120</t>
  </si>
  <si>
    <t>Чехол для матраца 2000*900*h150</t>
  </si>
  <si>
    <t>2000*900*h150</t>
  </si>
  <si>
    <t>2000*900*h180</t>
  </si>
  <si>
    <t>63АК01</t>
  </si>
  <si>
    <t>63АК02</t>
  </si>
  <si>
    <t>63АК03</t>
  </si>
  <si>
    <t>63АК04</t>
  </si>
  <si>
    <t>63АК05</t>
  </si>
  <si>
    <t>63АК06</t>
  </si>
  <si>
    <t>63АК09</t>
  </si>
  <si>
    <t>63АК10</t>
  </si>
  <si>
    <t>63АК11</t>
  </si>
  <si>
    <t>Комод бельевой 4 выдвижных ящика</t>
  </si>
  <si>
    <t>925*450*h790</t>
  </si>
  <si>
    <t>Тумба ТВ стационарная с выдвижным ящиком</t>
  </si>
  <si>
    <t>1195*550*h790</t>
  </si>
  <si>
    <t>Тумба приставная стационарная (3 ящика+открытая секция)</t>
  </si>
  <si>
    <t>Тумба мобильная 3 выдвижных ящика</t>
  </si>
  <si>
    <t>400*600*h725</t>
  </si>
  <si>
    <t>400*600*h600</t>
  </si>
  <si>
    <t>Стол письменный с тумбой и выдвижным ящиком под столешницей</t>
  </si>
  <si>
    <t>Стол письменный с местом под процессор и выдвижным ящиком под столешницей</t>
  </si>
  <si>
    <t>1200*600*h740</t>
  </si>
  <si>
    <t>63ТБ21</t>
  </si>
  <si>
    <t>63ФС24</t>
  </si>
  <si>
    <t>63ТБ20</t>
  </si>
  <si>
    <t>63ФС26</t>
  </si>
  <si>
    <t>63ТБ22</t>
  </si>
  <si>
    <t>63ФС25</t>
  </si>
  <si>
    <t>63ТБ23</t>
  </si>
  <si>
    <t>63СТ20</t>
  </si>
  <si>
    <t>63ФС27</t>
  </si>
  <si>
    <t>63ФС28</t>
  </si>
  <si>
    <t>Полка навесная L 800мм</t>
  </si>
  <si>
    <t>Полка навесная L 1200мм</t>
  </si>
  <si>
    <t>800*250*h470</t>
  </si>
  <si>
    <t>1200*250*h470</t>
  </si>
  <si>
    <t>63ПЛ20</t>
  </si>
  <si>
    <t>63ПЛ21</t>
  </si>
  <si>
    <t>Комплект фасадов в шпоне "явор" для комода бельевого</t>
  </si>
  <si>
    <t>818*320*h652</t>
  </si>
  <si>
    <t>63ФС30</t>
  </si>
  <si>
    <t>Комплект фасадов в шпоне "явор" для тумбы мобильной, стационарной</t>
  </si>
  <si>
    <t>Комплект фасадов в шпоне "явор" для тумбы стола письменного</t>
  </si>
  <si>
    <t>300*370*h528</t>
  </si>
  <si>
    <t>378*370*h528</t>
  </si>
  <si>
    <t>63ФС32</t>
  </si>
  <si>
    <t>63ФС31</t>
  </si>
  <si>
    <t>Фасад глухой на 3 ячейки (для установки на этажерки)</t>
  </si>
  <si>
    <t>420*18*h884</t>
  </si>
  <si>
    <t>Фасад "скрин" в профиле ALU</t>
  </si>
  <si>
    <t>420*20*h884</t>
  </si>
  <si>
    <t>Фасад "стекло+пленка" в профиле ALU</t>
  </si>
  <si>
    <t>63ФС22</t>
  </si>
  <si>
    <t>63ФС23</t>
  </si>
  <si>
    <t>63ФС29</t>
  </si>
  <si>
    <r>
      <t xml:space="preserve">* Материалы и дизайнообразующие приемы:
</t>
    </r>
    <r>
      <rPr>
        <sz val="8"/>
        <color indexed="9"/>
        <rFont val="Verdana"/>
        <family val="2"/>
      </rPr>
      <t xml:space="preserve">     1) мебель изготовлена из натурального материала – массив бука, шпон бука и явора (клен);
     2) выдвижные ящики тумбы и комодов комплектуются скрытыми направляющими (Hitich) с механизмом демпфирования;
     3) дизайн, привлекательность, уют – мы предлагаем комплексное дизайнерское решение для вашей детской комнаты (мебель + текстиль + элементы интерьера), возможность 
        подбора цветовых решений для фасадной части изделий в зависимости от пола вашего ребенка (фасады могут изготавливаться в следующих цветах: слоновая кость,
        терракотовый, голубой, салатовый, явор под лаком).
</t>
    </r>
    <r>
      <rPr>
        <u val="single"/>
        <sz val="8"/>
        <color indexed="9"/>
        <rFont val="Verdana"/>
        <family val="2"/>
      </rPr>
      <t xml:space="preserve">* Конструктивные преимущества и особеннности:
</t>
    </r>
    <r>
      <rPr>
        <sz val="8"/>
        <color indexed="9"/>
        <rFont val="Verdana"/>
        <family val="2"/>
      </rPr>
      <t xml:space="preserve">     1) экологичность (материал и покрытие имеют гигиенические сертификаты соответствия – разрешено использовать в производстве детской мебели);
     2) безопасность – столешницы, крышки стульчиков, стойки-опоры мебели имеют заоваленные края, торцы деталей облицованы 2 мм натуральной кромкой (бук) – отсутствие в мебели острых углов предохраняет ребенка от травм, а мебель от сколов;
     3) надежность – полки, несущие части изделий имеют толщину 18 мм, фасадная часть и задние стенки изделий – 18 мм, мебель снабжена регулируемыми опорами.</t>
    </r>
  </si>
  <si>
    <t>код</t>
  </si>
  <si>
    <t>объем, м3</t>
  </si>
  <si>
    <t>кол-во мест</t>
  </si>
  <si>
    <t>вес, кг</t>
  </si>
  <si>
    <t>наименование изделий</t>
  </si>
  <si>
    <t>описание</t>
  </si>
  <si>
    <t>габариты, мм
(длина х ширина х высота)</t>
  </si>
  <si>
    <t>моно-цвет</t>
  </si>
  <si>
    <t>краткий код</t>
  </si>
  <si>
    <t>артикул</t>
  </si>
  <si>
    <t>полное наименование</t>
  </si>
  <si>
    <t>01</t>
  </si>
  <si>
    <t>бук натуральный</t>
  </si>
  <si>
    <t>Мест, шт</t>
  </si>
  <si>
    <t>Объем, м3</t>
  </si>
  <si>
    <t>Вес, кг</t>
  </si>
  <si>
    <t>02</t>
  </si>
  <si>
    <t>03</t>
  </si>
  <si>
    <t>04</t>
  </si>
  <si>
    <t>06</t>
  </si>
  <si>
    <t>07</t>
  </si>
  <si>
    <t>явор</t>
  </si>
  <si>
    <t>слоновая кость</t>
  </si>
  <si>
    <t>терракот</t>
  </si>
  <si>
    <t>голубой</t>
  </si>
  <si>
    <t>салатовый</t>
  </si>
  <si>
    <t>Эмали</t>
  </si>
  <si>
    <t>-</t>
  </si>
  <si>
    <t>Массив
/Шпон</t>
  </si>
  <si>
    <t>Шпон</t>
  </si>
  <si>
    <t>63АК01-51  Подушка стационарная 63КВ21,63КВ22</t>
  </si>
  <si>
    <t>63АК01-52  Подушка стационарная 63КВ21,63КВ22</t>
  </si>
  <si>
    <t>63АК01-54  Подушка стационарная 63КВ21,63КВ22</t>
  </si>
  <si>
    <t>63АК01-55  Подушка стационарная 63КВ21,63КВ22</t>
  </si>
  <si>
    <t>63АК02-51  Подушка кроватная прямая</t>
  </si>
  <si>
    <t>63АК02-52  Подушка кроватная прямая</t>
  </si>
  <si>
    <t>63АК02-54  Подушка кроватная прямая</t>
  </si>
  <si>
    <t>63АК02-55  Подушка кроватная прямая</t>
  </si>
  <si>
    <t>63АК03-51  Подушка кроватная</t>
  </si>
  <si>
    <t>63АК03-52  Подушка кроватная</t>
  </si>
  <si>
    <t>63АК03-54  Подушка кроватная</t>
  </si>
  <si>
    <t>63АК03-55  Подушка кроватная</t>
  </si>
  <si>
    <t>63АК04-51  Чехол для матраца 1200х2000х120</t>
  </si>
  <si>
    <t>63АК04-52  Чехол для матраца 1200х2000х120</t>
  </si>
  <si>
    <t>63АК04-54  Чехол для матраца 1200х2000х120</t>
  </si>
  <si>
    <t>63АК04-55  Чехол для матраца 1200х2000х120</t>
  </si>
  <si>
    <t>63АК05-51  Чехол для матраца 1200х2000х150</t>
  </si>
  <si>
    <t>63АК05-52  Чехол для матраца 1200х2000х150</t>
  </si>
  <si>
    <t>63АК05-54  Чехол для матраца 1200х2000х150</t>
  </si>
  <si>
    <t>63АК05-55  Чехол для матраца 1200х2000х150</t>
  </si>
  <si>
    <t>63АК06-51  Чехол для матраца 1200х2000х180</t>
  </si>
  <si>
    <t>63АК06-52  Чехол для матраца 1200х2000х180</t>
  </si>
  <si>
    <t>63АК06-54  Чехол для матраца 1200х2000х180</t>
  </si>
  <si>
    <t>63АК06-55  Чехол для матраца 1200х2000х180</t>
  </si>
  <si>
    <t>63АК09-51  Чехол для матраца 2000х900х120</t>
  </si>
  <si>
    <t>63АК09-52  Чехол для матраца 2000х900х120</t>
  </si>
  <si>
    <t>63АК09-54  Чехол для матраца 2000х900х120</t>
  </si>
  <si>
    <t>63АК09-55  Чехол для матраца 2000х900х120</t>
  </si>
  <si>
    <t>63АК10-51  Чехол для матраца 2000х900х150</t>
  </si>
  <si>
    <t>63АК10-52  Чехол для матраца 2000х900х150</t>
  </si>
  <si>
    <t>63АК10-54  Чехол для матраца 2000х900х150</t>
  </si>
  <si>
    <t>63АК10-55  Чехол для матраца 2000х900х150</t>
  </si>
  <si>
    <t>63АК11-51  Чехол для матраца 2000х900х180</t>
  </si>
  <si>
    <t>63АК11-52  Чехол для матраца 2000х900х180</t>
  </si>
  <si>
    <t>63АК11-54  Чехол для матраца 2000х900х180</t>
  </si>
  <si>
    <t>63АК11-55  Чехол для матраца 2000х900х180</t>
  </si>
  <si>
    <t>63КВ20-51  Кровать подросковая</t>
  </si>
  <si>
    <t>63КВ20-52  Кровать подросковая</t>
  </si>
  <si>
    <t>63КВ20-54  Кровать подросковая</t>
  </si>
  <si>
    <t>63КВ20-55  Кровать подросковая</t>
  </si>
  <si>
    <t>63КВ21-01  Диван-кровать подросковая (1200*2000)</t>
  </si>
  <si>
    <t>63КВ22-01  Диван-кровать подросковая (900*2000)</t>
  </si>
  <si>
    <t>63КШ20-01 Каркас шкафа гардеробного с выдвижным ящ</t>
  </si>
  <si>
    <t>63КР21-02  Корона этажерки 63ЭТ21</t>
  </si>
  <si>
    <t>63КР21-03  Корона этажерки 63ЭТ21</t>
  </si>
  <si>
    <t>63КР21-04  Корона этажерки 63ЭТ21</t>
  </si>
  <si>
    <t>63КР21-06  Корона этажерки 63ЭТ21</t>
  </si>
  <si>
    <t>63КР21-07  Корона этажерки 63ЭТ21</t>
  </si>
  <si>
    <t>63КШ21-01 Каркас шкафа гардеробного с зеркалом</t>
  </si>
  <si>
    <t>63КР22-02  Корона шкафа 63ШГ21</t>
  </si>
  <si>
    <t>63КР22-03  Корона шкафа 63ШГ21</t>
  </si>
  <si>
    <t>63КР22-04  Корона шкафа 63ШГ21</t>
  </si>
  <si>
    <t>63КР22-06  Корона шкафа 63ШГ21</t>
  </si>
  <si>
    <t>63КР22-07  Корона шкафа 63ШГ21</t>
  </si>
  <si>
    <t>63ФС34-02  Комплект фасадов для 63ШГ21</t>
  </si>
  <si>
    <t>63ФС34-03  Комплект фасадов для 63ШГ21</t>
  </si>
  <si>
    <t>63ФС34-04  Комплект фасадов для 63ШГ21</t>
  </si>
  <si>
    <t>63ФС34-06  Комплект фасадов для 63ШГ21</t>
  </si>
  <si>
    <t>63ФС34-07  Комплект фасадов для 63ШГ21</t>
  </si>
  <si>
    <t>63КШ22-01 Каркас шкафа гардеробного угловой</t>
  </si>
  <si>
    <t>63КР23-02  Комплект корон шкафа 63ШГ22</t>
  </si>
  <si>
    <t>63КР23-03  Комплект корон шкафа 63ШГ22</t>
  </si>
  <si>
    <t>63КР23-04  Комплект корон шкафа 63ШГ22</t>
  </si>
  <si>
    <t>63КР23-06  Комплект корон шкафа 63ШГ22</t>
  </si>
  <si>
    <t>63КР23-07  Комплект корон шкафа 63ШГ22</t>
  </si>
  <si>
    <t>63ФС35-02  Комплект фасадов для 63ШГ22</t>
  </si>
  <si>
    <t>63ФС35-03  Комплект фасадов для 63ШГ22</t>
  </si>
  <si>
    <t>63ФС35-04  Комплект фасадов для 63ШГ22</t>
  </si>
  <si>
    <t>63ФС35-06  Комплект фасадов для 63ШГ22</t>
  </si>
  <si>
    <t>Этажерка открытая узкая 6 ячеек</t>
  </si>
  <si>
    <t>500*450*h1970</t>
  </si>
  <si>
    <t>Этажерка открытая широкая 6 ячеек</t>
  </si>
  <si>
    <t>925*450*h1970</t>
  </si>
  <si>
    <t>Этажерка открытая узкая для установки 3 ящиков</t>
  </si>
  <si>
    <t>Комплект выдвижных ящиков в шпоне "явор" для установки в этажерку 63ЭТ22</t>
  </si>
  <si>
    <t>Этажерка открытая широкая для установки 3 ящиков</t>
  </si>
  <si>
    <t>Комплект выдвижных ящиков в шпоне "явор" для установки в этажерку 63ЭТ23</t>
  </si>
  <si>
    <t>63КР20 Корона этажерки 63ЭТ20</t>
  </si>
  <si>
    <t>63ЭТ20</t>
  </si>
  <si>
    <t>63КР20</t>
  </si>
  <si>
    <t>63КР21 Корона этажерки 63ЭТ21</t>
  </si>
  <si>
    <t>63ЭТ21</t>
  </si>
  <si>
    <t>63КР21</t>
  </si>
  <si>
    <t>63ЭТ22</t>
  </si>
  <si>
    <t>63ФС20</t>
  </si>
  <si>
    <t>63ФС36</t>
  </si>
  <si>
    <t>420*320*h590 (196x3)</t>
  </si>
  <si>
    <t>844*320*h590 (196х3)</t>
  </si>
  <si>
    <t>63ЭТ23</t>
  </si>
  <si>
    <t>63ФС21</t>
  </si>
  <si>
    <t>63ФС37</t>
  </si>
  <si>
    <t>840*18*h884</t>
  </si>
  <si>
    <t>Комплект фасадов в шпоне "явор" для этажерок широких</t>
  </si>
  <si>
    <t>63ФС33</t>
  </si>
  <si>
    <t>410*355*h200</t>
  </si>
  <si>
    <t>Ящик  для установки в ячейку этажерок</t>
  </si>
  <si>
    <t>63ЯЩ20</t>
  </si>
  <si>
    <t>Шкаф гардеробный с выдвижным ящиком (наполнение: полка+перекладина)</t>
  </si>
  <si>
    <t>925*650*h1970</t>
  </si>
  <si>
    <t>Шкаф гардеробный с зеркалом (наполнение: полки+перекладины)</t>
  </si>
  <si>
    <t>1230*650*h1970</t>
  </si>
  <si>
    <t>Шкаф гардеробный угловой (наполнение: полки+перекладины)</t>
  </si>
  <si>
    <t>1085*1085*h1970</t>
  </si>
  <si>
    <t>Комплект фасадов шкафа гардеробного 63КШ20</t>
  </si>
  <si>
    <t>844*18*h1480</t>
  </si>
  <si>
    <t>63КШ20</t>
  </si>
  <si>
    <t>63ФС06 Ящик шкафа</t>
  </si>
  <si>
    <t>63ФС05</t>
  </si>
  <si>
    <t>63ФС06</t>
  </si>
  <si>
    <t>63ФС05-02Фасад шкафа</t>
  </si>
  <si>
    <t>63ФС05-03Фасад шкафа</t>
  </si>
  <si>
    <t>63ФС05-04Фасад шкафа</t>
  </si>
  <si>
    <t>63ФС05-06Фасад шкафа</t>
  </si>
  <si>
    <t>63ФС05-07Фасад шкафа</t>
  </si>
  <si>
    <t>63ФС06-02Ящик шкафа</t>
  </si>
  <si>
    <t>63ФС06-03Ящик шкафа</t>
  </si>
  <si>
    <t>63ФС06-04Ящик шкафа</t>
  </si>
  <si>
    <t>63ФС06-06Ящик шкафа</t>
  </si>
  <si>
    <t>63ФС06-07Ящик шкафа</t>
  </si>
  <si>
    <t>63ФС09-07  Комплект фасадов шкафа</t>
  </si>
  <si>
    <t>63ФС09</t>
  </si>
  <si>
    <t>63КР22 Корона шкафа 63ШГ21</t>
  </si>
  <si>
    <t>63ФС34 Комплект фасадов для 63ШГ21</t>
  </si>
  <si>
    <t>63КШ21</t>
  </si>
  <si>
    <t>63КР22</t>
  </si>
  <si>
    <t>63ФС34</t>
  </si>
  <si>
    <t>63ФС35 Комплект фасадов для 63ШГ22</t>
  </si>
  <si>
    <t>63КШ22</t>
  </si>
  <si>
    <t>63КР23</t>
  </si>
  <si>
    <t>63ФС35</t>
  </si>
  <si>
    <t>63АК09 Чехол для матраца 2000х900х120
* наматрасник на молнии декоративный;
* применять для матраца 2000*900 высотой 120 мм.</t>
  </si>
  <si>
    <t>63АК06 Чехол для матраца 1200х2000х180
* наматрасник на молнии декоративный;
* применять для матраца 2000*1200 высотой 180 мм.</t>
  </si>
  <si>
    <t>63АК04 Чехол для матраца 1200х2000х120
* наматрасник на молнии декоративный;
* применять для матраца 2000*1200 высотой 120 мм.</t>
  </si>
  <si>
    <t>63АК05 Чехол для матраца 1200х2000х150
* наматрасник на молнии декоративный;
* применять для матраца 2000*1200 высотой 150 мм.</t>
  </si>
  <si>
    <t>63АК10 Чехол для матраца 2000х900х150
* наматрасник на молнии декоративный;
* применять для матраца 2000*900 высотой 150 мм.</t>
  </si>
  <si>
    <t>Чехол для матраца 2000*900*h180
* наматрасник на молнии декоративный;
* применять для матраца 2000*900 высотой 180 мм.</t>
  </si>
  <si>
    <t>63АК11 Чехол для матраца 2000х900х180
* наматрасник на молнии декоративный;
* применять для матраца 2000*900 высотой 180 мм.</t>
  </si>
  <si>
    <r>
      <t xml:space="preserve">63АК01 Подушка стационарная 63КВ21,63КВ22
* предназначена для установки к пристенному ограждению (для создания угла наклона);
* изготавливается (обтянута) из ткани "микротекс" в следующих цветах:
63АК01 - 51 "микротекс" коричневый;
63АК01 - 52 "микротекс" фарфор;
63АК01 - 54 "микротекс" зеленый;
63АК01 - 55 "микротекс" терракот.
* для пристенного ограждения необходимо заказать </t>
    </r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подушки 63АК01.</t>
    </r>
  </si>
  <si>
    <t>63АК02 Подушка кроватная прямая
* используется как декоративная подушка для кроватей серии "Эльф" и "Эльф10+";
* изготавливается (обтянута) из ткани "микротекс" в следующих цветах:
63АК02 - 51 "микротекс" коричневый;
63АК02 - 52 "микротекс" фарфор;
63АК02 - 54 "микротекс" зеленый;
63АК02 - 55 "микротекс" терракот.
* место установки подушек - произвольно.</t>
  </si>
  <si>
    <t>63АК03 Подушка кроватная
* используется как подушка-накладка (мягкая часть) для верхней планки изголовья и изножья кровати 63КВ21;
* изготавливается (обтянута) из ткани "микротекс" в следующих цветах:
63АК03 - 51 "микротекс" коричневый;
63АК03 - 52 "микротекс" фарфор;
63АК03 - 54 "микротекс" зеленый;
63АК03 - 55 "микротекс" терракот.
* крепится на саморезы по месту сборки изделия (кровати 63КВ21). Присадка на изголовье и изножье кровати под крепление подушки отсутствует.</t>
  </si>
  <si>
    <r>
      <t xml:space="preserve">состоит из 2 изделий:
</t>
    </r>
    <r>
      <rPr>
        <sz val="8"/>
        <rFont val="Verdana"/>
        <family val="2"/>
      </rPr>
      <t xml:space="preserve">63ТБ21 Комод бельевой 4 выдвижных ящика
* изготавливается: задняя стенка - шпон "бук"; столешница (крыша), стойки-опоры - массив бук; каркас тумбы - шпон "явора";
* комод устанавливается на регулируемые опоры;
* по использованию материала и цветовым решениям изделие совместимо с ассортиментным рядом "Эльф". </t>
    </r>
  </si>
  <si>
    <r>
      <t xml:space="preserve">состоит из 2 изделий:
</t>
    </r>
    <r>
      <rPr>
        <sz val="8"/>
        <rFont val="Verdana"/>
        <family val="2"/>
      </rPr>
      <t>63ТБ22 Тумба приставная стационарная
* изготавливается: задняя стенка - шпон "бук", столешница (крыша), стойки-опоры - массив бук, каркас тумбы - шпон "явора";
* высота верхней ячейки в тумбе - 166 мм;
* тумбу можно устанавливать как отдельно стоящий элемент, а также как дополнительную тумбу столов письменных 63СТ20, 63СТ21 для увеличения общей рабочей поверхности. Тумба может быть установлена как с правой, так и с левой стороны стола;
* тумба устанавливается на регулируемые опоры;
* по использованию материала и цветовым решениям  изделие совместимо с ассортиментным рядом "Эльф".</t>
    </r>
  </si>
  <si>
    <r>
      <t xml:space="preserve">состоит из 2 изделий:
</t>
    </r>
    <r>
      <rPr>
        <sz val="8"/>
        <rFont val="Verdana"/>
        <family val="2"/>
      </rPr>
      <t xml:space="preserve">63ТБ20 Тумба ТВ стационарная с выдвижным ящиком
* каркас тумбы изготавливается: задняя стенка - шпон "бук", столешница (крыша), стойки-опоры - массив бук, каркас тумбы - шпон "явора";
* высота ячеек в правой и левой секциях - 216 мм. Высота ячеек в центральной секции (снизу в верх) - 142 мм, 142 мм, 130 мм;
* тумба может быть установлена:
   - как отдельно стоящий элемент;
   - тумба ТВ в секции между 2-мя этажерками, над тумбой можно навесить полку 63ПЛ21;
* тумба устанавливается на регулируемые опоры;
* на задней стенке установлены заглушки под электрокомуникации (сетевые шнуры), на крыше тумбы присутствует вырез под сетевой шнур;
* предназначена для установки телевизора, музыкального центра. Открытые секции предназначены для установки ТВ-тюнеров, DVD устройств и т.д. Выдвижной ящик можно использовать для хранения CD и DVD дисков;
* по использованию материала и цветовым решениям изделие совместимо с ассортиментным рядом "Эльф".  </t>
    </r>
  </si>
  <si>
    <r>
      <t xml:space="preserve">состоит из 2 изделий:
</t>
    </r>
    <r>
      <rPr>
        <sz val="8"/>
        <rFont val="Verdana"/>
        <family val="2"/>
      </rPr>
      <t>63ЭТ21 Каркас этажерки открытой широкой
* на этажерку можно устанавливать фасады 63ФС22 (фасад глухой 3 ячейки), 63ФС23 (фасад стеклянный в профиле 3 ячейки), 63ФС29 (фасад стекляный 3 ячейки с пленочным покрытием в профиле);
* производится: стойки-опоры - массив бука, верхняя и нижняя полки, наружная часть боковин - шпон "явора", внутренние полки, внутренняя часть боковин, задняя стенка - шпон "бука";
* установка фасадов на этажерку: т.к фасад (63ФС22, 63ФС23, 63ФС29) при установке полностью закрывает нижнюю и верхнюю полки - установка фасада одного над другим невозможна. Фасадом в этажерке, может быть закрыто только 3 ячейки. Установить в этажерку 2 фасада (друг над другом), чтобы закрыть все 6 ячеек - невозможно.
* изделие устанавливается на регулируемые опоры.
* рабочая глубина полки - 370 мм (габарит полки 848*370*18.6)
* расстояние между полками (с нижней ячейки по верхнюю): 320 мм (+ регулировка 32 мм), 256 мм, 320 мм (+ регулировка 32 мм), 256 мм, 320 мм (+ регулировка 32 мм), 262 мм.
* полки окромкованы 2 мм кромкой из натурального материала.
* на этажерку можно устанавливать фасад 63ФС05 (серия "Эльф"), закрывая при этом 
5 ячеек. При установке данный фасад будет выступать (вверх) за полку на 2 мм.
* по использованию материала и цветовым решениям изделие совместимо с 
ассортиментным рядом "Эльф".</t>
    </r>
  </si>
  <si>
    <r>
      <t xml:space="preserve">состоит из 3 изделий:
</t>
    </r>
    <r>
      <rPr>
        <sz val="8"/>
        <rFont val="Verdana"/>
        <family val="2"/>
      </rPr>
      <t>63ЭТ22 Каркас этажерки открытой узкой 3 ящика
* на этажерку (верхние 3 ячейки) можно устанавливать фасады 63ФС22 (фасад глухой 3 ячейки), 63ФС23 (фасад стеклянный в профиле 3 ячейки), 63ФС29 (фасад стекляный 3 ячейки покрытый пленкой в профиле);
* изготавливается: стойки-опоры - массив бука, верхняя и нижняя полки, наружная часть боковин - шпон "явора", внутренние полки, внутренняя часть боковин, задняя стенка - шпон "бука";
* выдвижные ящики (63ФС20 - 3 шт.) устанавливаются только в нижнюю ячейку (см. рисунок);
* при установке фасада на этажерку, должна оставаться открытая ячейка между блоком ящиков и устанавливаемым фасадом;
* устанавливается на регулируемые опоры;
* рабочая глубина полки - 370 мм (габарит полки 424*370*18.6);
* расстояние между полками (с ячейки над ящиками к верхней ячейке): 320 мм (+ регулировка 32 мм), 256 мм, 320 мм (+ регулировка 32 мм), 262 мм;
* полки окромкованы 2 мм кромкой из натурального материала;
* толщина материала в изделии (полки, задняя стенка, боковины) - 18.6 мм;
* по использованию материала и цветовым решениям изделие совместимо с ассортиментным рядом "Эльф".</t>
    </r>
  </si>
  <si>
    <t>63ФС20  Ящик выдвижной для узкой этажерки
* при заказе 3-х ящиков в цвете "шпон явора" использовать 63ФС36-07 (комплект из трех ящиков) для обеспечения однородности текстуры;
* ящик выдвижной предназначен для установки (блок 3 ящика) в нижнюю ячейку этажерки 63ЭТ22;
* в независимости от цвета лицевой панели, следующие части изделия остаются неизменными: тыльная сторона фасада - шпон "бук", каркас ящика - меламиновое ДСП, дно ящика - меламиновое ДСП 8 мм;
* блок ящиков разбит на отдельные изделия 63ФС20 для возможности набора блоков из ящиков разных цветов ("явор"+"слоновая кость");
* выдвижной ящик комплектуется скрытыми направляющими Hetich неполного выдвижения с механизмом демпфирования (плавное закрывание);
* рабочие габариты ящика: высота борта ящика - 97 мм, длина ящика - 338 мм, ширина ящика - 384 мм;
* в комплектацию ящика включена ручка (1.шт.) "скоба" 97Ф160.</t>
  </si>
  <si>
    <t>63ФС36 Комплект ящиков
* при заказе 3-х ящиков в цвете "шпон явора" использовать 63ФС36-07 (комплект из трех ящиков) для обеспечения однородности текстуры;
* ящик выдвижной предназначен для установки (блок 3 ящика) в нижнюю ячейку этажерки 63ЭТ22;
* выдвижной ящик комплектуется скрытыми направляющими Hetich неполного выдвижения с механизмом демпфирования (плавное закрывание);
* в комплектацию ящика включена ручка (3.шт.) "скоба" 97Ф160.</t>
  </si>
  <si>
    <r>
      <t xml:space="preserve">состоит из 3 изделий:
</t>
    </r>
    <r>
      <rPr>
        <sz val="8"/>
        <rFont val="Verdana"/>
        <family val="2"/>
      </rPr>
      <t>63ЭТ23 Каркас этажерки открытой широкой 3 ящика
* на этажерку (верхние 3 ячейки) можно устанавливать фасады 63ФС22 (фасад глухой 3 ячейки), 63ФС23 (фасад стеклянный в профиле 3 ячейки), 63ФС29 (фасад стекляный 3 ячейки покрытый пленкой);
* каркас этажерки изготавливается: стойки-опоры - массив бука, верхняя и нижняя полки, наружная часть боковин - шпон "явора", внутренние полки, внутренняя часть боковин, задняя стенка - шпон "бука";
* выдвижные ящики (63ФС21 - 3 шт.) устанавливаются только в нижнюю ячейку (см. рисунок);
* при установке фасада на этажерку, должна оставаться открытая ячейка между блоком ящиков и устанавливаемым фасадом;
* устанавливается на регулируемые опоры;
* рабочая глубина полки - 370 мм (габарит полки 848*370*18.6);
* расстояние между полками (с ячейки над ящиками к верхней ячейке): 320 мм (+ регулировка 32 мм), 256 мм, 320 мм (+ регулировка 32 мм), 262 мм;
* полки окромкованы 2 мм кромкой из натурального материала;
* толщина материала в изделии (полки, задняя стенка, боковины) - 18.6 мм;
* по использованию материала и цветовым решениям изделие совместимо с ассортиментным рядом "Эльф".</t>
    </r>
  </si>
  <si>
    <t>63ФС21 Ящик выдвижной для широкой этажерки
* ящик выдвижной предназначен для установки (блок 3 ящика) в нижнюю ячейку этажерки 63ЭТ23;
* при заказе трех ящиков в цвете "шпон явора" использовать 63ФС37-07 - комплект их трех ящиков;
* в независимости от цвета лицевой панели, следующие части изделия остаются неизменными: тыльная сторона фасада - шпон "бук", каркас ящика - меламиновое ДСП, дно ящика - меламиновое ДСП 8 мм;
* блок ящиков разбит на отдельные изделия 63ФС21 для возможности набора блоков из ящиков разных цветов;
* выдвижной ящик комплектуется скрытыми направляющими Hetich неполного выдвижения с механизмом демпфирования (плавное закрывание);
* рабочие габариты ящика: высота борта ящика - 97 мм, длина ящика - 338 мм, ширина ящика - 808 мм;
* в комплектацию ящика включена ручка (2 шт.) "скоба" 97Ф160.</t>
  </si>
  <si>
    <t>63ФС37 Комплект ящиков
* при заказе трех ящиков в цвете "шпон явора" использовать 63ФС37-07 - комплект их трех ящиков;
* выдвижной ящик комплектуется скрытыми направляющими Hetich неполного выдвижения с механизмом демпфирования (плавное закрывание);
* в комплектацию ящика включена ручка (6 шт.) "скоба" 97Ф160.</t>
  </si>
  <si>
    <t>63ЯЩ20 Ящик фанерный
* используется для установки в ячейку этажерок 63ЭТ20, 63ЭТ22 - 1 ящик в ячейку; 63ЭТ21, 63ЭТ23 - можно устанавливать 2 ящика в ячейку;
* изготавливается в варианте : фанеровочный щит под лаком (используется массив березы), дно - 4 мм ДВП облицованное шпоном "явора";
* на нижние части (торцы) боковин ящика наклеена щетка-отбойник, которая предотвращает повреждение поверхности полки на которую установлен ящик;
* ящик можно использовать в этажерках серии "Эльф", этажерки 63ЭТ01, 02, 03;
* ручкой в ящике служит выфрезерованное отверстие.</t>
  </si>
  <si>
    <t>63ФС22 Фасад глухой
* используется для установки в этажерки 63ЭТ20, 63ЭТ21, 63ЭТ22, 63ЭТ23;
* в независимости от цвета лицевой части фасада, следующие части изделия остаются неизменными: тыльная сторона фасада - шпон "бук";
* фасад комплектуется (крепление к боковине) - 2 петли GRASS, а также амортизаторами для стеклянных дверей (2 шт.);
* при установке фасада на этажерку, фасад полностью закрывает нижнюю и верхнюю полки, поэтому установка фасадов один над другим, на этажерку 6 ячеек невозможна;
* варианты установки фасада на этажерки 63ЭТ20, 63ЭТ21:
вариант 1 - закрыть 3 нижние ячейки,
вариант 2 - закрыть 3 верхние ячейки;
на этажерки 63ЭТ22, 63ЭТ23:
вариант 1 - закрыть 3 верхние ячейки;
* фасад по периметру окрамкован 2 мм кромкой из натурального материала;
* в комплектацию фасада включена ручка (1.шт.) "петелька" 97Ф159;
* по использованию материала и цветовым решениям изделие совместимо с ассортиментным рядом "Эльф".</t>
  </si>
  <si>
    <t>63ФС33 Комплект фасадов для широких этажерок
* используется для установки в этажерки 63ЭТ21, 63ЭТ23;
* при заказе 2-х фасадов в цвете "шпон явора" использовать 63ФС33-07 (комплект из двух фасадов) для обеспечения однородности текстуры;
* фасад комплектуется (крепление к боковине) - 2 петли GRASS, а также амортизаторами для стеклянных дверей (2 шт.);
* при установке фасада на этажерку, фасад полностью закрывает нижнюю и верхнюю полки, поэтому установка фасадов один над другим, на этажерку 6 ячеек невозможна;
* в комплектацию фасада включена ручка (1.шт.) "петелька" 97Ф159.</t>
  </si>
  <si>
    <t>63ФС23 Фасад стеклянный в профиле
* используется для установки в этажерки 63ЭТ20, 63ЭТ21, 63ЭТ22, 63ЭТ23;
* комплектуется (крепление к боковине) - 2 петли GRASS, а также амортизаторами для стеклянных дверей (2 шт.);
* при установке фасада на этажерку, фасад полностью закрывает нижнюю и верхнюю полки, поэтому установка фасадов один над другим, на этажерку 6 ячеек невозможна;
* в комплектацию фасада включена ручка (1.шт.) "петелька" 97Ф159.</t>
  </si>
  <si>
    <t>63ФС29 Фасад стекло+пл.капля в проф.ALU
* используется для установки в этажерки 63ЭТ20, 63ЭТ21, 63ЭТ22, 63ЭТ23;
* помимо декоративного эффекта пленка выоплняет функцию защиты. При бое фасада, стекло проклеенное пленкой, остается на пленке, не осыпается;
* фасад комплектуется (крепление к боковине) - 2 петли GRASS, а также амортизаторами для стеклянных дверей (2 шт.);
* при установке фасада на этажерку, фасад полностью закрывает нижнюю и верхнюю полки, поэтому установка фасадов один над другим, на этажерку 6 ячеек невозможна;
* в комплектацию фасада включена ручка (1.шт.) "петелька" 97Ф159.</t>
  </si>
  <si>
    <t>63ФС09 Комплект фасадов шкафа
* при заказе комплекта фасадов в цвете "шпон явора" указывать 63ФС09-07 - для обеспечения однородности текстуры</t>
  </si>
  <si>
    <r>
      <t xml:space="preserve">состоит из 4 изделий:
</t>
    </r>
    <r>
      <rPr>
        <sz val="8"/>
        <rFont val="Verdana"/>
        <family val="2"/>
      </rPr>
      <t>63КШ20 Каркас шкафа гардеробного с выдвижным ящиком
* наполнение шкафа: полки + гардеробная перекладина;
* изготавливается: стойки-опоры - массив бука, верхняя и нижняя полки, наружная часть боковин - шпон "явора", внутренние полки, внутренняя часть боковин, задняя стенка - шпон "бука";
* глубина верхней и нижней полки - 560 мм, расстояние от верхней полки до крыши - 267 мм;
* глубина ящика - 485 мм, высота - 157 мм, ширина - 805 мм. Каркас ящика ДСП, дно ящика ДСП 8 мм;
* гардеробная перекладина устанавливается (по месту сборки) на высоте 1100 мм от нижней полки;
* изделие устанавливается на регулируемые опоры.</t>
    </r>
  </si>
  <si>
    <t>63ФС05 Фасад шкафа
* при заказе комплекта фасадов в цвете "шпон явора" указывать 63ФС09-07 - для обеспечения однородности текстуры.</t>
  </si>
  <si>
    <r>
      <t xml:space="preserve">состоит из 3 изделий:
</t>
    </r>
    <r>
      <rPr>
        <sz val="8"/>
        <rFont val="Verdana"/>
        <family val="2"/>
      </rPr>
      <t>63КШ21 Каркас шкафа гардеробного с зеркалом
* наполнение шкафа: полки + гардеробная перекладина;
* изготавливается: стойки-опоры - массив бука, верхняя и нижняя полки, наружная часть боковин - шпон "явора", внутренние полки, внутренняя часть боковин, задняя стенка - шпон "бука";
* центральный фальш-фасад - зеркало. Открываются только левый и правый фасады;
* устанавливается на регулируемые опоры;
* ручки на фасадах включены в комплектацию изделия. На фасады устанавливается ручка "петелька" 97Ф159;
* высота верхних ячеек - 276 мм, высота нижних ячеек - 270 мм. Центральная секция - полки (6 ячеек). Ширина центральной секции - 288 мм.</t>
    </r>
  </si>
  <si>
    <r>
      <t xml:space="preserve">состоит из 3 изделий:
</t>
    </r>
    <r>
      <rPr>
        <sz val="8"/>
        <rFont val="Verdana"/>
        <family val="2"/>
      </rPr>
      <t>63КШ22 Каркас шкафа гардеробного угловой
* наполнение шкафа: полки + гардеробная перекладина;
* изготавливается: стойки-опоры - массив бука, верхняя и нижняя полки, наружная часть боковин - шпон "явора", внутренние полки, внутренняя часть боковин, задняя стенка, внутренняя сторона фасада - шпон "бука";
* боковины углового шкафа - аналог боковинам этажерок, что дает возможность устанавливать с левой, правой стороны шкафа этажерки 63ЭТ20, 63ЭТ21, 63ЭТ22, 63ЭТ23;
* устанавливается на регулируемые опоры.
* ручки на фасадах включены в комплектацию изделия. На фасады устанавливается ручка "петелька" 97Ф159.</t>
    </r>
  </si>
  <si>
    <t>63КР23 Комплект корон шкафа 63ШГ22
* в комплект входит 2 короны.</t>
  </si>
  <si>
    <t>63КВ21 Диван-кровать подросковая (1200*2000)
* материал в изделии - 100%  массив;
* спальное место 200*120 см;
* в набор фиксированная подушка на ограждения не входит, может заказываться дополнительно;
* опцией к кровати 63КВ21 можно заказать следующие изделия из текстиля: 63АК01, 63АК02, 63АК03;
* высота от пола до нижнего края царги - 240 мм.
* подматрасник кровати - сосновые планки (ламели), которые усилены металлической квадрат-трубой, что делает подматрасник прочным и не требует установки дополнительной центральной опоры;
* при установке (вкладывании) матраца на подматрасник, матрац "топится" на 80 мм. Рекомендованная высота матраца для установки в кровать 63КВ21 - от 120 мм и выше;
* кровать можно доукомплектовать выдвижным ящиком 63ЯЩ02 (ящик кровати подростковой "Эльф");
* по использованию материала и цветовым решениям (массив "бук") изделие совместимо с ассортиментным рядом "Эльф".</t>
  </si>
  <si>
    <t>63КВ22 Диван-кровать подросковая (900*2000)
* материал в изделии - 100% массив;
* спальное место 200*90 см;
* в набор фиксированная подушка на ограждения не входит, может заказываться дополнительно;
* опцией к кровати 63КВ22 можно заказать следующие изделия из текстиля: 63АК01, 63АК02, 63АК03;
* высота от пола до нижнего края царги - 240 мм;
* подматрасник кровати - сосновые планки (ламели), которые усиливают конструкцию и не требуют установки дополнительной центральной опоры;
* при установке (вкладывании) матраца на подматрасник, матрац "топится" на 80 мм. Рекомендованная высота матраца для установки в кровать 63КВ22 - от 120 мм и выше;
* кровать можно доукомплектовать выдвижным ящиком 63ЯЩ02 (ящик кровати подростковой "Эльф");
* по использованию материала и цветовым решениям (массив "бук") изделие совместимо с ассортиментным рядом "Эльф".</t>
  </si>
  <si>
    <t>01.08.2011 г. Цены указаны в евро</t>
  </si>
  <si>
    <t>63СТ21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</si>
</sst>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[Blue]&quot;закр/откр&quot;;&quot;закр.&quot;;[Green]&quot;откр.&quot;"/>
    <numFmt numFmtId="173" formatCode="&quot;&quot;;&quot;Да&quot;;&quot;Нет&quot;"/>
    <numFmt numFmtId="174" formatCode="#,##0.00&quot;грн.&quot;"/>
    <numFmt numFmtId="175" formatCode="[$-FC19]dd\ mmmm\ yyyy\ &quot;г.&quot;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0.0"/>
    <numFmt numFmtId="200" formatCode="0.000"/>
    <numFmt numFmtId="201" formatCode="0.000000"/>
    <numFmt numFmtId="202" formatCode="0.00000"/>
    <numFmt numFmtId="203" formatCode="0.0000"/>
    <numFmt numFmtId="204" formatCode="#,##0.0"/>
    <numFmt numFmtId="205" formatCode="#,##0.000"/>
    <numFmt numFmtId="206" formatCode="#,##0.0000"/>
    <numFmt numFmtId="207" formatCode="#,##0.00_ ;[Red]\-#,##0.00\ 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#,##0_ ;[Red]\-#,##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16"/>
      <color indexed="9"/>
      <name val="Verdana"/>
      <family val="2"/>
    </font>
    <font>
      <b/>
      <sz val="8"/>
      <color indexed="8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16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9"/>
      <name val="Verdana"/>
      <family val="2"/>
    </font>
    <font>
      <sz val="8"/>
      <color indexed="60"/>
      <name val="Verdana"/>
      <family val="2"/>
    </font>
    <font>
      <sz val="10"/>
      <color indexed="60"/>
      <name val="Arial Cyr"/>
      <family val="0"/>
    </font>
    <font>
      <b/>
      <sz val="7"/>
      <color indexed="60"/>
      <name val="Verdana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7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4" fillId="3" borderId="1" applyNumberFormat="0" applyAlignment="0" applyProtection="0"/>
    <xf numFmtId="0" fontId="25" fillId="5" borderId="2" applyNumberFormat="0" applyAlignment="0" applyProtection="0"/>
    <xf numFmtId="0" fontId="26" fillId="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0" fillId="11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Fill="1" applyAlignment="1">
      <alignment/>
    </xf>
    <xf numFmtId="1" fontId="6" fillId="0" borderId="0" xfId="0" applyNumberFormat="1" applyFont="1" applyBorder="1" applyAlignment="1">
      <alignment horizontal="center" vertical="top" wrapText="1"/>
    </xf>
    <xf numFmtId="0" fontId="37" fillId="0" borderId="0" xfId="0" applyFont="1" applyFill="1" applyAlignment="1">
      <alignment/>
    </xf>
    <xf numFmtId="0" fontId="9" fillId="0" borderId="10" xfId="0" applyFont="1" applyBorder="1" applyAlignment="1">
      <alignment horizontal="center" wrapText="1"/>
    </xf>
    <xf numFmtId="0" fontId="37" fillId="0" borderId="11" xfId="0" applyFont="1" applyFill="1" applyBorder="1" applyAlignment="1">
      <alignment/>
    </xf>
    <xf numFmtId="2" fontId="9" fillId="0" borderId="1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top" wrapText="1"/>
    </xf>
    <xf numFmtId="200" fontId="37" fillId="0" borderId="11" xfId="0" applyNumberFormat="1" applyFont="1" applyFill="1" applyBorder="1" applyAlignment="1">
      <alignment horizontal="center" wrapText="1"/>
    </xf>
    <xf numFmtId="0" fontId="16" fillId="0" borderId="12" xfId="58" applyFont="1" applyFill="1" applyBorder="1" applyAlignment="1">
      <alignment horizontal="center" vertical="top"/>
      <protection/>
    </xf>
    <xf numFmtId="1" fontId="40" fillId="0" borderId="13" xfId="57" applyNumberFormat="1" applyFont="1" applyFill="1" applyBorder="1" applyAlignment="1">
      <alignment wrapText="1"/>
      <protection/>
    </xf>
    <xf numFmtId="1" fontId="40" fillId="0" borderId="14" xfId="57" applyNumberFormat="1" applyFont="1" applyFill="1" applyBorder="1" applyAlignment="1">
      <alignment wrapText="1"/>
      <protection/>
    </xf>
    <xf numFmtId="1" fontId="40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13" xfId="57" applyFont="1" applyFill="1" applyBorder="1" applyAlignment="1">
      <alignment/>
      <protection/>
    </xf>
    <xf numFmtId="0" fontId="40" fillId="0" borderId="15" xfId="57" applyFont="1" applyFill="1" applyBorder="1" applyAlignment="1">
      <alignment/>
      <protection/>
    </xf>
    <xf numFmtId="0" fontId="40" fillId="0" borderId="16" xfId="57" applyFont="1" applyFill="1" applyBorder="1" applyAlignment="1">
      <alignment/>
      <protection/>
    </xf>
    <xf numFmtId="0" fontId="40" fillId="0" borderId="14" xfId="57" applyFont="1" applyFill="1" applyBorder="1" applyAlignment="1">
      <alignment/>
      <protection/>
    </xf>
    <xf numFmtId="0" fontId="11" fillId="0" borderId="17" xfId="57" applyFont="1" applyFill="1" applyBorder="1" applyAlignment="1" quotePrefix="1">
      <alignment horizontal="center"/>
      <protection/>
    </xf>
    <xf numFmtId="0" fontId="11" fillId="0" borderId="18" xfId="57" applyFont="1" applyFill="1" applyBorder="1" applyAlignment="1" quotePrefix="1">
      <alignment horizontal="center"/>
      <protection/>
    </xf>
    <xf numFmtId="0" fontId="11" fillId="0" borderId="19" xfId="57" applyFont="1" applyFill="1" applyBorder="1" applyAlignment="1" quotePrefix="1">
      <alignment horizontal="center"/>
      <protection/>
    </xf>
    <xf numFmtId="1" fontId="40" fillId="0" borderId="20" xfId="57" applyNumberFormat="1" applyFont="1" applyFill="1" applyBorder="1" applyAlignment="1">
      <alignment wrapText="1"/>
      <protection/>
    </xf>
    <xf numFmtId="0" fontId="11" fillId="0" borderId="21" xfId="57" applyFont="1" applyFill="1" applyBorder="1" applyAlignment="1" quotePrefix="1">
      <alignment horizontal="center"/>
      <protection/>
    </xf>
    <xf numFmtId="0" fontId="40" fillId="0" borderId="20" xfId="57" applyFont="1" applyFill="1" applyBorder="1" applyAlignment="1">
      <alignment/>
      <protection/>
    </xf>
    <xf numFmtId="0" fontId="42" fillId="0" borderId="22" xfId="58" applyFont="1" applyFill="1" applyBorder="1" applyAlignment="1">
      <alignment vertical="top"/>
      <protection/>
    </xf>
    <xf numFmtId="1" fontId="37" fillId="0" borderId="11" xfId="0" applyNumberFormat="1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0" fontId="42" fillId="0" borderId="15" xfId="58" applyFont="1" applyFill="1" applyBorder="1" applyAlignment="1">
      <alignment/>
      <protection/>
    </xf>
    <xf numFmtId="0" fontId="42" fillId="0" borderId="20" xfId="58" applyFont="1" applyFill="1" applyBorder="1" applyAlignment="1">
      <alignment/>
      <protection/>
    </xf>
    <xf numFmtId="0" fontId="11" fillId="0" borderId="15" xfId="58" applyFont="1" applyFill="1" applyBorder="1" applyAlignment="1">
      <alignment/>
      <protection/>
    </xf>
    <xf numFmtId="0" fontId="11" fillId="0" borderId="20" xfId="58" applyFont="1" applyFill="1" applyBorder="1" applyAlignment="1">
      <alignment/>
      <protection/>
    </xf>
    <xf numFmtId="1" fontId="40" fillId="0" borderId="24" xfId="57" applyNumberFormat="1" applyFont="1" applyFill="1" applyBorder="1" applyAlignment="1">
      <alignment wrapText="1"/>
      <protection/>
    </xf>
    <xf numFmtId="0" fontId="11" fillId="0" borderId="25" xfId="57" applyFont="1" applyFill="1" applyBorder="1" applyAlignment="1" quotePrefix="1">
      <alignment horizontal="center"/>
      <protection/>
    </xf>
    <xf numFmtId="0" fontId="40" fillId="0" borderId="24" xfId="57" applyFont="1" applyFill="1" applyBorder="1" applyAlignment="1">
      <alignment/>
      <protection/>
    </xf>
    <xf numFmtId="1" fontId="6" fillId="0" borderId="15" xfId="57" applyNumberFormat="1" applyFont="1" applyFill="1" applyBorder="1" applyAlignment="1">
      <alignment wrapText="1"/>
      <protection/>
    </xf>
    <xf numFmtId="1" fontId="6" fillId="0" borderId="20" xfId="57" applyNumberFormat="1" applyFont="1" applyFill="1" applyBorder="1" applyAlignment="1">
      <alignment wrapText="1"/>
      <protection/>
    </xf>
    <xf numFmtId="0" fontId="11" fillId="0" borderId="26" xfId="57" applyFont="1" applyFill="1" applyBorder="1" applyAlignment="1" quotePrefix="1">
      <alignment horizontal="center"/>
      <protection/>
    </xf>
    <xf numFmtId="0" fontId="37" fillId="0" borderId="11" xfId="0" applyFont="1" applyFill="1" applyBorder="1" applyAlignment="1">
      <alignment horizontal="center"/>
    </xf>
    <xf numFmtId="1" fontId="37" fillId="0" borderId="11" xfId="59" applyNumberFormat="1" applyFont="1" applyFill="1" applyBorder="1" applyAlignment="1">
      <alignment horizontal="center" vertical="center"/>
      <protection/>
    </xf>
    <xf numFmtId="0" fontId="37" fillId="0" borderId="0" xfId="0" applyFont="1" applyFill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11" fillId="0" borderId="27" xfId="57" applyFont="1" applyFill="1" applyBorder="1" applyAlignment="1" quotePrefix="1">
      <alignment horizontal="center"/>
      <protection/>
    </xf>
    <xf numFmtId="1" fontId="6" fillId="0" borderId="16" xfId="57" applyNumberFormat="1" applyFont="1" applyFill="1" applyBorder="1" applyAlignment="1">
      <alignment wrapText="1"/>
      <protection/>
    </xf>
    <xf numFmtId="0" fontId="43" fillId="5" borderId="11" xfId="60" applyFont="1" applyFill="1" applyBorder="1" applyAlignment="1">
      <alignment horizontal="left" vertical="top"/>
      <protection/>
    </xf>
    <xf numFmtId="1" fontId="43" fillId="0" borderId="11" xfId="61" applyNumberFormat="1" applyFont="1" applyFill="1" applyBorder="1" applyAlignment="1">
      <alignment horizontal="center" wrapText="1"/>
      <protection/>
    </xf>
    <xf numFmtId="200" fontId="43" fillId="0" borderId="11" xfId="61" applyNumberFormat="1" applyFont="1" applyFill="1" applyBorder="1" applyAlignment="1">
      <alignment horizontal="center" wrapText="1"/>
      <protection/>
    </xf>
    <xf numFmtId="0" fontId="37" fillId="0" borderId="0" xfId="0" applyFont="1" applyFill="1" applyAlignment="1">
      <alignment horizontal="center"/>
    </xf>
    <xf numFmtId="0" fontId="43" fillId="5" borderId="11" xfId="60" applyNumberFormat="1" applyFont="1" applyFill="1" applyBorder="1" applyAlignment="1">
      <alignment horizontal="center" vertical="top"/>
      <protection/>
    </xf>
    <xf numFmtId="0" fontId="43" fillId="5" borderId="11" xfId="60" applyNumberFormat="1" applyFont="1" applyFill="1" applyBorder="1" applyAlignment="1">
      <alignment horizontal="center"/>
      <protection/>
    </xf>
    <xf numFmtId="0" fontId="43" fillId="5" borderId="11" xfId="60" applyFont="1" applyFill="1" applyBorder="1" applyAlignment="1">
      <alignment horizontal="left"/>
      <protection/>
    </xf>
    <xf numFmtId="0" fontId="43" fillId="0" borderId="11" xfId="61" applyFont="1" applyFill="1" applyBorder="1" applyAlignment="1">
      <alignment horizontal="center" wrapText="1"/>
      <protection/>
    </xf>
    <xf numFmtId="200" fontId="37" fillId="0" borderId="0" xfId="0" applyNumberFormat="1" applyFont="1" applyFill="1" applyAlignment="1">
      <alignment horizontal="center"/>
    </xf>
    <xf numFmtId="200" fontId="37" fillId="0" borderId="0" xfId="0" applyNumberFormat="1" applyFont="1" applyFill="1" applyAlignment="1">
      <alignment/>
    </xf>
    <xf numFmtId="199" fontId="37" fillId="0" borderId="0" xfId="0" applyNumberFormat="1" applyFont="1" applyFill="1" applyAlignment="1">
      <alignment horizontal="center"/>
    </xf>
    <xf numFmtId="199" fontId="37" fillId="0" borderId="11" xfId="0" applyNumberFormat="1" applyFont="1" applyFill="1" applyBorder="1" applyAlignment="1">
      <alignment horizontal="center" wrapText="1"/>
    </xf>
    <xf numFmtId="199" fontId="43" fillId="0" borderId="11" xfId="61" applyNumberFormat="1" applyFont="1" applyFill="1" applyBorder="1" applyAlignment="1">
      <alignment horizontal="center" wrapText="1"/>
      <protection/>
    </xf>
    <xf numFmtId="199" fontId="37" fillId="0" borderId="0" xfId="0" applyNumberFormat="1" applyFont="1" applyFill="1" applyAlignment="1">
      <alignment/>
    </xf>
    <xf numFmtId="199" fontId="9" fillId="0" borderId="28" xfId="0" applyNumberFormat="1" applyFont="1" applyBorder="1" applyAlignment="1">
      <alignment horizontal="center" wrapText="1"/>
    </xf>
    <xf numFmtId="199" fontId="9" fillId="0" borderId="29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left" vertical="top" wrapText="1"/>
    </xf>
    <xf numFmtId="0" fontId="11" fillId="0" borderId="35" xfId="58" applyFont="1" applyFill="1" applyBorder="1" applyAlignment="1" quotePrefix="1">
      <alignment horizontal="center"/>
      <protection/>
    </xf>
    <xf numFmtId="0" fontId="11" fillId="0" borderId="27" xfId="58" applyFont="1" applyFill="1" applyBorder="1" applyAlignment="1" quotePrefix="1">
      <alignment horizontal="center"/>
      <protection/>
    </xf>
    <xf numFmtId="0" fontId="11" fillId="0" borderId="35" xfId="57" applyFont="1" applyFill="1" applyBorder="1" applyAlignment="1" quotePrefix="1">
      <alignment horizontal="center"/>
      <protection/>
    </xf>
    <xf numFmtId="0" fontId="11" fillId="0" borderId="36" xfId="57" applyFont="1" applyFill="1" applyBorder="1" applyAlignment="1" quotePrefix="1">
      <alignment horizontal="center"/>
      <protection/>
    </xf>
    <xf numFmtId="0" fontId="11" fillId="0" borderId="27" xfId="57" applyFont="1" applyFill="1" applyBorder="1" applyAlignment="1" quotePrefix="1">
      <alignment horizontal="center"/>
      <protection/>
    </xf>
    <xf numFmtId="0" fontId="11" fillId="0" borderId="37" xfId="57" applyFont="1" applyFill="1" applyBorder="1" applyAlignment="1" quotePrefix="1">
      <alignment horizontal="center"/>
      <protection/>
    </xf>
    <xf numFmtId="1" fontId="6" fillId="0" borderId="21" xfId="57" applyNumberFormat="1" applyFont="1" applyFill="1" applyBorder="1" applyAlignment="1">
      <alignment horizontal="center" wrapText="1"/>
      <protection/>
    </xf>
    <xf numFmtId="1" fontId="6" fillId="0" borderId="19" xfId="57" applyNumberFormat="1" applyFont="1" applyFill="1" applyBorder="1" applyAlignment="1">
      <alignment horizontal="center" wrapText="1"/>
      <protection/>
    </xf>
    <xf numFmtId="0" fontId="11" fillId="0" borderId="21" xfId="57" applyFont="1" applyFill="1" applyBorder="1" applyAlignment="1" quotePrefix="1">
      <alignment horizontal="center"/>
      <protection/>
    </xf>
    <xf numFmtId="0" fontId="11" fillId="0" borderId="21" xfId="57" applyFont="1" applyFill="1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1" fontId="6" fillId="0" borderId="17" xfId="57" applyNumberFormat="1" applyFont="1" applyFill="1" applyBorder="1" applyAlignment="1">
      <alignment horizontal="center" wrapText="1"/>
      <protection/>
    </xf>
    <xf numFmtId="1" fontId="6" fillId="0" borderId="18" xfId="57" applyNumberFormat="1" applyFont="1" applyFill="1" applyBorder="1" applyAlignment="1">
      <alignment horizontal="center" wrapText="1"/>
      <protection/>
    </xf>
    <xf numFmtId="0" fontId="11" fillId="0" borderId="35" xfId="57" applyFont="1" applyFill="1" applyBorder="1" applyAlignment="1">
      <alignment horizontal="center"/>
      <protection/>
    </xf>
    <xf numFmtId="0" fontId="11" fillId="0" borderId="30" xfId="57" applyFont="1" applyFill="1" applyBorder="1" applyAlignment="1">
      <alignment horizontal="center"/>
      <protection/>
    </xf>
    <xf numFmtId="0" fontId="11" fillId="0" borderId="30" xfId="57" applyFont="1" applyFill="1" applyBorder="1" applyAlignment="1" quotePrefix="1">
      <alignment horizontal="center"/>
      <protection/>
    </xf>
    <xf numFmtId="0" fontId="11" fillId="0" borderId="26" xfId="57" applyFont="1" applyFill="1" applyBorder="1" applyAlignment="1" quotePrefix="1">
      <alignment horizontal="center"/>
      <protection/>
    </xf>
    <xf numFmtId="0" fontId="40" fillId="0" borderId="15" xfId="57" applyFont="1" applyFill="1" applyBorder="1" applyAlignment="1">
      <alignment horizontal="center"/>
      <protection/>
    </xf>
    <xf numFmtId="0" fontId="40" fillId="0" borderId="20" xfId="57" applyFont="1" applyFill="1" applyBorder="1" applyAlignment="1">
      <alignment horizontal="center"/>
      <protection/>
    </xf>
    <xf numFmtId="0" fontId="17" fillId="0" borderId="32" xfId="57" applyFont="1" applyFill="1" applyBorder="1" applyAlignment="1">
      <alignment horizontal="center" vertical="center" wrapText="1"/>
      <protection/>
    </xf>
    <xf numFmtId="0" fontId="17" fillId="0" borderId="34" xfId="57" applyFont="1" applyFill="1" applyBorder="1" applyAlignment="1">
      <alignment horizontal="center" vertical="center" wrapText="1"/>
      <protection/>
    </xf>
    <xf numFmtId="1" fontId="6" fillId="0" borderId="35" xfId="57" applyNumberFormat="1" applyFont="1" applyFill="1" applyBorder="1" applyAlignment="1" quotePrefix="1">
      <alignment horizontal="center" wrapText="1"/>
      <protection/>
    </xf>
    <xf numFmtId="1" fontId="6" fillId="0" borderId="35" xfId="57" applyNumberFormat="1" applyFont="1" applyFill="1" applyBorder="1" applyAlignment="1">
      <alignment horizontal="center" wrapText="1"/>
      <protection/>
    </xf>
    <xf numFmtId="1" fontId="6" fillId="0" borderId="36" xfId="57" applyNumberFormat="1" applyFont="1" applyFill="1" applyBorder="1" applyAlignment="1">
      <alignment horizontal="center" wrapText="1"/>
      <protection/>
    </xf>
    <xf numFmtId="1" fontId="6" fillId="0" borderId="27" xfId="57" applyNumberFormat="1" applyFont="1" applyFill="1" applyBorder="1" applyAlignment="1">
      <alignment horizontal="center" wrapText="1"/>
      <protection/>
    </xf>
    <xf numFmtId="1" fontId="6" fillId="0" borderId="37" xfId="57" applyNumberFormat="1" applyFont="1" applyFill="1" applyBorder="1" applyAlignment="1">
      <alignment horizontal="center" wrapText="1"/>
      <protection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right"/>
    </xf>
    <xf numFmtId="0" fontId="6" fillId="0" borderId="34" xfId="0" applyFont="1" applyBorder="1" applyAlignment="1">
      <alignment horizontal="left" vertical="center" wrapText="1"/>
    </xf>
    <xf numFmtId="0" fontId="16" fillId="0" borderId="32" xfId="58" applyFont="1" applyFill="1" applyBorder="1" applyAlignment="1">
      <alignment horizontal="center"/>
      <protection/>
    </xf>
    <xf numFmtId="0" fontId="16" fillId="0" borderId="34" xfId="58" applyFont="1" applyFill="1" applyBorder="1" applyAlignment="1">
      <alignment horizontal="center"/>
      <protection/>
    </xf>
    <xf numFmtId="1" fontId="40" fillId="0" borderId="22" xfId="57" applyNumberFormat="1" applyFont="1" applyFill="1" applyBorder="1" applyAlignment="1">
      <alignment horizontal="center"/>
      <protection/>
    </xf>
    <xf numFmtId="1" fontId="41" fillId="0" borderId="13" xfId="0" applyNumberFormat="1" applyFont="1" applyBorder="1" applyAlignment="1">
      <alignment/>
    </xf>
    <xf numFmtId="199" fontId="9" fillId="0" borderId="38" xfId="0" applyNumberFormat="1" applyFont="1" applyBorder="1" applyAlignment="1">
      <alignment horizontal="center" wrapText="1"/>
    </xf>
    <xf numFmtId="199" fontId="9" fillId="0" borderId="28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99" fontId="9" fillId="0" borderId="32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99" fontId="9" fillId="0" borderId="39" xfId="0" applyNumberFormat="1" applyFont="1" applyBorder="1" applyAlignment="1">
      <alignment horizontal="center" wrapText="1"/>
    </xf>
    <xf numFmtId="199" fontId="9" fillId="0" borderId="29" xfId="0" applyNumberFormat="1" applyFont="1" applyBorder="1" applyAlignment="1">
      <alignment horizontal="center" wrapText="1"/>
    </xf>
    <xf numFmtId="0" fontId="11" fillId="0" borderId="36" xfId="58" applyFont="1" applyFill="1" applyBorder="1" applyAlignment="1" quotePrefix="1">
      <alignment horizontal="center"/>
      <protection/>
    </xf>
    <xf numFmtId="0" fontId="11" fillId="0" borderId="30" xfId="58" applyFont="1" applyFill="1" applyBorder="1" applyAlignment="1" quotePrefix="1">
      <alignment horizontal="center"/>
      <protection/>
    </xf>
    <xf numFmtId="0" fontId="11" fillId="0" borderId="26" xfId="58" applyFont="1" applyFill="1" applyBorder="1" applyAlignment="1" quotePrefix="1">
      <alignment horizontal="center"/>
      <protection/>
    </xf>
    <xf numFmtId="0" fontId="11" fillId="0" borderId="15" xfId="58" applyFont="1" applyFill="1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1" fontId="40" fillId="0" borderId="22" xfId="57" applyNumberFormat="1" applyFont="1" applyFill="1" applyBorder="1" applyAlignment="1">
      <alignment horizontal="center" wrapText="1"/>
      <protection/>
    </xf>
    <xf numFmtId="1" fontId="40" fillId="0" borderId="13" xfId="57" applyNumberFormat="1" applyFont="1" applyFill="1" applyBorder="1" applyAlignment="1">
      <alignment horizontal="center" wrapText="1"/>
      <protection/>
    </xf>
    <xf numFmtId="0" fontId="11" fillId="0" borderId="35" xfId="58" applyFont="1" applyFill="1" applyBorder="1" applyAlignment="1">
      <alignment horizontal="center"/>
      <protection/>
    </xf>
    <xf numFmtId="0" fontId="11" fillId="0" borderId="36" xfId="58" applyFont="1" applyFill="1" applyBorder="1" applyAlignment="1">
      <alignment horizontal="center"/>
      <protection/>
    </xf>
    <xf numFmtId="0" fontId="11" fillId="0" borderId="30" xfId="58" applyFont="1" applyFill="1" applyBorder="1" applyAlignment="1">
      <alignment horizontal="center"/>
      <protection/>
    </xf>
    <xf numFmtId="0" fontId="11" fillId="0" borderId="26" xfId="58" applyFont="1" applyFill="1" applyBorder="1" applyAlignment="1">
      <alignment horizontal="center"/>
      <protection/>
    </xf>
    <xf numFmtId="49" fontId="21" fillId="0" borderId="10" xfId="57" applyNumberFormat="1" applyFont="1" applyFill="1" applyBorder="1" applyAlignment="1">
      <alignment horizontal="center" textRotation="90" wrapText="1"/>
      <protection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center" textRotation="90" wrapText="1"/>
    </xf>
    <xf numFmtId="0" fontId="9" fillId="0" borderId="40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top" textRotation="90" wrapText="1"/>
    </xf>
    <xf numFmtId="0" fontId="9" fillId="0" borderId="34" xfId="0" applyFont="1" applyBorder="1" applyAlignment="1">
      <alignment horizontal="center" vertical="top" textRotation="90" wrapText="1"/>
    </xf>
    <xf numFmtId="0" fontId="21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6" fillId="0" borderId="12" xfId="58" applyFont="1" applyFill="1" applyBorder="1" applyAlignment="1">
      <alignment horizontal="center" vertical="top"/>
      <protection/>
    </xf>
    <xf numFmtId="49" fontId="10" fillId="0" borderId="10" xfId="0" applyNumberFormat="1" applyFont="1" applyBorder="1" applyAlignment="1">
      <alignment horizontal="center" textRotation="90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right"/>
    </xf>
    <xf numFmtId="0" fontId="10" fillId="0" borderId="4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0" borderId="34" xfId="57" applyFont="1" applyFill="1" applyBorder="1" applyAlignment="1">
      <alignment horizontal="center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1" fontId="40" fillId="0" borderId="15" xfId="57" applyNumberFormat="1" applyFont="1" applyFill="1" applyBorder="1" applyAlignment="1">
      <alignment horizontal="center"/>
      <protection/>
    </xf>
    <xf numFmtId="1" fontId="40" fillId="0" borderId="16" xfId="57" applyNumberFormat="1" applyFont="1" applyFill="1" applyBorder="1" applyAlignment="1">
      <alignment horizontal="center"/>
      <protection/>
    </xf>
    <xf numFmtId="0" fontId="9" fillId="0" borderId="4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2" fontId="9" fillId="0" borderId="44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1" fontId="41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6" fillId="0" borderId="10" xfId="57" applyFont="1" applyFill="1" applyBorder="1" applyAlignment="1">
      <alignment horizontal="center"/>
      <protection/>
    </xf>
    <xf numFmtId="0" fontId="16" fillId="0" borderId="23" xfId="57" applyFont="1" applyFill="1" applyBorder="1" applyAlignment="1">
      <alignment horizontal="center"/>
      <protection/>
    </xf>
    <xf numFmtId="0" fontId="6" fillId="0" borderId="24" xfId="57" applyFont="1" applyFill="1" applyBorder="1" applyAlignment="1" quotePrefix="1">
      <alignment horizontal="center"/>
      <protection/>
    </xf>
    <xf numFmtId="0" fontId="6" fillId="0" borderId="45" xfId="57" applyFont="1" applyFill="1" applyBorder="1" applyAlignment="1">
      <alignment horizontal="center"/>
      <protection/>
    </xf>
    <xf numFmtId="0" fontId="6" fillId="0" borderId="25" xfId="57" applyFont="1" applyFill="1" applyBorder="1" applyAlignment="1">
      <alignment horizontal="center"/>
      <protection/>
    </xf>
    <xf numFmtId="0" fontId="16" fillId="0" borderId="16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/>
      <protection/>
    </xf>
    <xf numFmtId="0" fontId="9" fillId="0" borderId="1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42" fillId="0" borderId="15" xfId="58" applyFont="1" applyFill="1" applyBorder="1" applyAlignment="1">
      <alignment horizontal="center"/>
      <protection/>
    </xf>
    <xf numFmtId="0" fontId="42" fillId="0" borderId="20" xfId="58" applyFont="1" applyFill="1" applyBorder="1" applyAlignment="1">
      <alignment horizontal="center"/>
      <protection/>
    </xf>
    <xf numFmtId="0" fontId="8" fillId="0" borderId="36" xfId="58" applyFont="1" applyFill="1" applyBorder="1" applyAlignment="1" quotePrefix="1">
      <alignment horizontal="center"/>
      <protection/>
    </xf>
    <xf numFmtId="0" fontId="8" fillId="0" borderId="26" xfId="58" applyFont="1" applyFill="1" applyBorder="1" applyAlignment="1" quotePrefix="1">
      <alignment horizontal="center"/>
      <protection/>
    </xf>
    <xf numFmtId="0" fontId="6" fillId="0" borderId="15" xfId="57" applyFont="1" applyFill="1" applyBorder="1" applyAlignment="1" quotePrefix="1">
      <alignment horizontal="center"/>
      <protection/>
    </xf>
    <xf numFmtId="0" fontId="6" fillId="0" borderId="35" xfId="57" applyFont="1" applyFill="1" applyBorder="1" applyAlignment="1" quotePrefix="1">
      <alignment horizontal="center"/>
      <protection/>
    </xf>
    <xf numFmtId="0" fontId="6" fillId="0" borderId="36" xfId="57" applyFont="1" applyFill="1" applyBorder="1" applyAlignment="1" quotePrefix="1">
      <alignment horizontal="center"/>
      <protection/>
    </xf>
    <xf numFmtId="0" fontId="6" fillId="0" borderId="16" xfId="57" applyFont="1" applyFill="1" applyBorder="1" applyAlignment="1" quotePrefix="1">
      <alignment horizontal="center"/>
      <protection/>
    </xf>
    <xf numFmtId="0" fontId="6" fillId="0" borderId="27" xfId="57" applyFont="1" applyFill="1" applyBorder="1" applyAlignment="1" quotePrefix="1">
      <alignment horizontal="center"/>
      <protection/>
    </xf>
    <xf numFmtId="0" fontId="6" fillId="0" borderId="37" xfId="57" applyFont="1" applyFill="1" applyBorder="1" applyAlignment="1" quotePrefix="1">
      <alignment horizontal="center"/>
      <protection/>
    </xf>
    <xf numFmtId="1" fontId="6" fillId="0" borderId="30" xfId="57" applyNumberFormat="1" applyFont="1" applyFill="1" applyBorder="1" applyAlignment="1">
      <alignment horizontal="center" wrapText="1"/>
      <protection/>
    </xf>
    <xf numFmtId="1" fontId="6" fillId="0" borderId="26" xfId="57" applyNumberFormat="1" applyFont="1" applyFill="1" applyBorder="1" applyAlignment="1">
      <alignment horizontal="center" wrapText="1"/>
      <protection/>
    </xf>
    <xf numFmtId="0" fontId="6" fillId="0" borderId="20" xfId="57" applyFont="1" applyFill="1" applyBorder="1" applyAlignment="1" quotePrefix="1">
      <alignment horizontal="center"/>
      <protection/>
    </xf>
    <xf numFmtId="0" fontId="6" fillId="0" borderId="30" xfId="57" applyFont="1" applyFill="1" applyBorder="1" applyAlignment="1">
      <alignment horizontal="center"/>
      <protection/>
    </xf>
    <xf numFmtId="0" fontId="6" fillId="0" borderId="26" xfId="57" applyFont="1" applyFill="1" applyBorder="1" applyAlignment="1">
      <alignment horizontal="center"/>
      <protection/>
    </xf>
    <xf numFmtId="0" fontId="18" fillId="0" borderId="30" xfId="0" applyFont="1" applyBorder="1" applyAlignment="1">
      <alignment horizontal="left" vertical="top" wrapText="1"/>
    </xf>
    <xf numFmtId="0" fontId="8" fillId="0" borderId="4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8" fillId="0" borderId="34" xfId="58" applyFont="1" applyFill="1" applyBorder="1" applyAlignment="1">
      <alignment horizontal="center" vertical="top" wrapText="1"/>
      <protection/>
    </xf>
    <xf numFmtId="0" fontId="8" fillId="0" borderId="40" xfId="58" applyFont="1" applyFill="1" applyBorder="1" applyAlignment="1">
      <alignment horizontal="center" vertical="top"/>
      <protection/>
    </xf>
    <xf numFmtId="0" fontId="8" fillId="0" borderId="10" xfId="58" applyFont="1" applyFill="1" applyBorder="1" applyAlignment="1">
      <alignment horizontal="center" vertical="top"/>
      <protection/>
    </xf>
    <xf numFmtId="0" fontId="8" fillId="0" borderId="34" xfId="58" applyFont="1" applyFill="1" applyBorder="1" applyAlignment="1">
      <alignment horizontal="center" vertical="top"/>
      <protection/>
    </xf>
    <xf numFmtId="0" fontId="5" fillId="0" borderId="4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39" fillId="16" borderId="11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center" wrapText="1"/>
    </xf>
    <xf numFmtId="2" fontId="9" fillId="0" borderId="46" xfId="0" applyNumberFormat="1" applyFont="1" applyBorder="1" applyAlignment="1">
      <alignment horizontal="center" vertical="top" textRotation="90" wrapText="1"/>
    </xf>
    <xf numFmtId="2" fontId="9" fillId="0" borderId="28" xfId="0" applyNumberFormat="1" applyFont="1" applyBorder="1" applyAlignment="1">
      <alignment horizontal="center" vertical="top" textRotation="90" wrapText="1"/>
    </xf>
    <xf numFmtId="2" fontId="9" fillId="0" borderId="47" xfId="0" applyNumberFormat="1" applyFont="1" applyBorder="1" applyAlignment="1">
      <alignment horizontal="center" vertical="top" textRotation="90" wrapText="1"/>
    </xf>
    <xf numFmtId="2" fontId="9" fillId="0" borderId="40" xfId="0" applyNumberFormat="1" applyFont="1" applyBorder="1" applyAlignment="1">
      <alignment horizontal="center" vertical="top" textRotation="90" wrapText="1"/>
    </xf>
    <xf numFmtId="2" fontId="9" fillId="0" borderId="10" xfId="0" applyNumberFormat="1" applyFont="1" applyBorder="1" applyAlignment="1">
      <alignment horizontal="center" vertical="top" textRotation="90" wrapText="1"/>
    </xf>
    <xf numFmtId="2" fontId="9" fillId="0" borderId="34" xfId="0" applyNumberFormat="1" applyFont="1" applyBorder="1" applyAlignment="1">
      <alignment horizontal="center" vertical="top" textRotation="90" wrapText="1"/>
    </xf>
    <xf numFmtId="0" fontId="6" fillId="0" borderId="13" xfId="57" applyFont="1" applyFill="1" applyBorder="1" applyAlignment="1" quotePrefix="1">
      <alignment horizontal="center"/>
      <protection/>
    </xf>
    <xf numFmtId="0" fontId="6" fillId="0" borderId="17" xfId="57" applyFont="1" applyFill="1" applyBorder="1" applyAlignment="1">
      <alignment horizontal="center"/>
      <protection/>
    </xf>
    <xf numFmtId="0" fontId="6" fillId="0" borderId="18" xfId="57" applyFont="1" applyFill="1" applyBorder="1" applyAlignment="1">
      <alignment horizontal="center"/>
      <protection/>
    </xf>
    <xf numFmtId="0" fontId="7" fillId="16" borderId="11" xfId="0" applyFont="1" applyFill="1" applyBorder="1" applyAlignment="1">
      <alignment horizontal="center" vertical="top" wrapText="1"/>
    </xf>
    <xf numFmtId="0" fontId="7" fillId="16" borderId="48" xfId="0" applyFont="1" applyFill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4" fontId="12" fillId="16" borderId="50" xfId="0" applyNumberFormat="1" applyFont="1" applyFill="1" applyBorder="1" applyAlignment="1">
      <alignment horizontal="center" vertical="top" wrapText="1"/>
    </xf>
    <xf numFmtId="4" fontId="12" fillId="16" borderId="51" xfId="0" applyNumberFormat="1" applyFont="1" applyFill="1" applyBorder="1" applyAlignment="1">
      <alignment horizontal="center" vertical="top" wrapText="1"/>
    </xf>
    <xf numFmtId="0" fontId="16" fillId="0" borderId="32" xfId="58" applyFont="1" applyFill="1" applyBorder="1" applyAlignment="1">
      <alignment horizontal="center" wrapText="1"/>
      <protection/>
    </xf>
    <xf numFmtId="2" fontId="6" fillId="0" borderId="16" xfId="0" applyNumberFormat="1" applyFont="1" applyBorder="1" applyAlignment="1">
      <alignment horizontal="left" vertical="center" wrapText="1"/>
    </xf>
    <xf numFmtId="2" fontId="6" fillId="0" borderId="27" xfId="0" applyNumberFormat="1" applyFont="1" applyBorder="1" applyAlignment="1">
      <alignment horizontal="left" vertical="center" wrapText="1"/>
    </xf>
    <xf numFmtId="2" fontId="6" fillId="0" borderId="37" xfId="0" applyNumberFormat="1" applyFont="1" applyBorder="1" applyAlignment="1">
      <alignment horizontal="left" vertical="center" wrapText="1"/>
    </xf>
    <xf numFmtId="0" fontId="8" fillId="0" borderId="35" xfId="58" applyFont="1" applyFill="1" applyBorder="1" applyAlignment="1" quotePrefix="1">
      <alignment horizontal="center"/>
      <protection/>
    </xf>
    <xf numFmtId="0" fontId="8" fillId="0" borderId="30" xfId="58" applyFont="1" applyFill="1" applyBorder="1" applyAlignment="1" quotePrefix="1">
      <alignment horizontal="center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11" fillId="0" borderId="15" xfId="58" applyFont="1" applyFill="1" applyBorder="1" applyAlignment="1" quotePrefix="1">
      <alignment horizontal="center"/>
      <protection/>
    </xf>
    <xf numFmtId="0" fontId="11" fillId="0" borderId="20" xfId="58" applyFont="1" applyFill="1" applyBorder="1" applyAlignment="1" quotePrefix="1">
      <alignment horizontal="center"/>
      <protection/>
    </xf>
    <xf numFmtId="1" fontId="6" fillId="0" borderId="17" xfId="57" applyNumberFormat="1" applyFont="1" applyFill="1" applyBorder="1" applyAlignment="1" quotePrefix="1">
      <alignment horizontal="center" wrapText="1"/>
      <protection/>
    </xf>
    <xf numFmtId="0" fontId="17" fillId="0" borderId="54" xfId="57" applyFont="1" applyFill="1" applyBorder="1" applyAlignment="1">
      <alignment horizontal="center" vertical="center" wrapText="1"/>
      <protection/>
    </xf>
    <xf numFmtId="1" fontId="6" fillId="0" borderId="21" xfId="57" applyNumberFormat="1" applyFont="1" applyFill="1" applyBorder="1" applyAlignment="1" quotePrefix="1">
      <alignment horizontal="center" wrapText="1"/>
      <protection/>
    </xf>
    <xf numFmtId="1" fontId="40" fillId="0" borderId="14" xfId="57" applyNumberFormat="1" applyFont="1" applyFill="1" applyBorder="1" applyAlignment="1">
      <alignment horizontal="center" wrapText="1"/>
      <protection/>
    </xf>
    <xf numFmtId="0" fontId="6" fillId="0" borderId="2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0" fillId="0" borderId="55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9" fillId="0" borderId="14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</cellXfs>
  <cellStyles count="6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КОМПАКТ-3" xfId="57"/>
    <cellStyle name="Обычный_Лист1" xfId="58"/>
    <cellStyle name="Обычный_Лист1_К_2010_01_03" xfId="59"/>
    <cellStyle name="Обычный_цены" xfId="60"/>
    <cellStyle name="Обычный_Шпон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инансовый 4" xfId="73"/>
    <cellStyle name="Финансовый 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wmf" /><Relationship Id="rId8" Type="http://schemas.openxmlformats.org/officeDocument/2006/relationships/image" Target="../media/image44.wmf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w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Relationship Id="rId29" Type="http://schemas.openxmlformats.org/officeDocument/2006/relationships/image" Target="../media/image30.wmf" /><Relationship Id="rId30" Type="http://schemas.openxmlformats.org/officeDocument/2006/relationships/image" Target="../media/image31.wmf" /><Relationship Id="rId31" Type="http://schemas.openxmlformats.org/officeDocument/2006/relationships/image" Target="../media/image32.wmf" /><Relationship Id="rId32" Type="http://schemas.openxmlformats.org/officeDocument/2006/relationships/image" Target="../media/image33.wmf" /><Relationship Id="rId33" Type="http://schemas.openxmlformats.org/officeDocument/2006/relationships/image" Target="../media/image34.wmf" /><Relationship Id="rId34" Type="http://schemas.openxmlformats.org/officeDocument/2006/relationships/image" Target="../media/image35.wmf" /><Relationship Id="rId35" Type="http://schemas.openxmlformats.org/officeDocument/2006/relationships/image" Target="../media/image36.wmf" /><Relationship Id="rId36" Type="http://schemas.openxmlformats.org/officeDocument/2006/relationships/image" Target="../media/image37.wmf" /><Relationship Id="rId37" Type="http://schemas.openxmlformats.org/officeDocument/2006/relationships/image" Target="../media/image38.wmf" /><Relationship Id="rId38" Type="http://schemas.openxmlformats.org/officeDocument/2006/relationships/image" Target="../media/image39.wmf" /><Relationship Id="rId39" Type="http://schemas.openxmlformats.org/officeDocument/2006/relationships/image" Target="../media/image43.wmf" /><Relationship Id="rId40" Type="http://schemas.openxmlformats.org/officeDocument/2006/relationships/image" Target="../media/image40.wmf" /><Relationship Id="rId41" Type="http://schemas.openxmlformats.org/officeDocument/2006/relationships/image" Target="../media/image42.wmf" /><Relationship Id="rId42" Type="http://schemas.openxmlformats.org/officeDocument/2006/relationships/image" Target="../media/image41.wmf" /><Relationship Id="rId43" Type="http://schemas.openxmlformats.org/officeDocument/2006/relationships/image" Target="../media/image45.jpeg" /><Relationship Id="rId44" Type="http://schemas.openxmlformats.org/officeDocument/2006/relationships/image" Target="../media/image46.png" /><Relationship Id="rId45" Type="http://schemas.openxmlformats.org/officeDocument/2006/relationships/image" Target="../media/image47.jpeg" /><Relationship Id="rId46" Type="http://schemas.openxmlformats.org/officeDocument/2006/relationships/image" Target="../media/image48.png" /><Relationship Id="rId47" Type="http://schemas.openxmlformats.org/officeDocument/2006/relationships/image" Target="../media/image49.jpeg" /><Relationship Id="rId48" Type="http://schemas.openxmlformats.org/officeDocument/2006/relationships/image" Target="../media/image5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Rectangle 2"/>
        <xdr:cNvSpPr>
          <a:spLocks noChangeAspect="1"/>
        </xdr:cNvSpPr>
      </xdr:nvSpPr>
      <xdr:spPr>
        <a:xfrm>
          <a:off x="6762750" y="0"/>
          <a:ext cx="0" cy="0"/>
        </a:xfrm>
        <a:prstGeom prst="rect">
          <a:avLst/>
        </a:prstGeom>
        <a:solidFill>
          <a:srgbClr val="0B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9</xdr:row>
      <xdr:rowOff>0</xdr:rowOff>
    </xdr:from>
    <xdr:to>
      <xdr:col>44</xdr:col>
      <xdr:colOff>0</xdr:colOff>
      <xdr:row>9</xdr:row>
      <xdr:rowOff>0</xdr:rowOff>
    </xdr:to>
    <xdr:sp>
      <xdr:nvSpPr>
        <xdr:cNvPr id="2" name="Rectangle 3" descr="Папирус"/>
        <xdr:cNvSpPr>
          <a:spLocks/>
        </xdr:cNvSpPr>
      </xdr:nvSpPr>
      <xdr:spPr>
        <a:xfrm>
          <a:off x="15125700" y="3467100"/>
          <a:ext cx="0" cy="0"/>
        </a:xfrm>
        <a:prstGeom prst="rect">
          <a:avLst/>
        </a:prstGeom>
        <a:blipFill>
          <a:blip r:embed="rId4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9</xdr:row>
      <xdr:rowOff>0</xdr:rowOff>
    </xdr:from>
    <xdr:to>
      <xdr:col>44</xdr:col>
      <xdr:colOff>0</xdr:colOff>
      <xdr:row>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5125700" y="34671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9</xdr:row>
      <xdr:rowOff>0</xdr:rowOff>
    </xdr:from>
    <xdr:to>
      <xdr:col>44</xdr:col>
      <xdr:colOff>0</xdr:colOff>
      <xdr:row>9</xdr:row>
      <xdr:rowOff>0</xdr:rowOff>
    </xdr:to>
    <xdr:sp>
      <xdr:nvSpPr>
        <xdr:cNvPr id="4" name="Rectangle 5" descr="Энран Золотистый орех"/>
        <xdr:cNvSpPr>
          <a:spLocks/>
        </xdr:cNvSpPr>
      </xdr:nvSpPr>
      <xdr:spPr>
        <a:xfrm>
          <a:off x="15125700" y="3467100"/>
          <a:ext cx="0" cy="0"/>
        </a:xfrm>
        <a:prstGeom prst="rect">
          <a:avLst/>
        </a:prstGeom>
        <a:blipFill>
          <a:blip r:embed="rId4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9</xdr:row>
      <xdr:rowOff>0</xdr:rowOff>
    </xdr:from>
    <xdr:to>
      <xdr:col>44</xdr:col>
      <xdr:colOff>0</xdr:colOff>
      <xdr:row>9</xdr:row>
      <xdr:rowOff>0</xdr:rowOff>
    </xdr:to>
    <xdr:sp>
      <xdr:nvSpPr>
        <xdr:cNvPr id="5" name="Rectangle 6"/>
        <xdr:cNvSpPr>
          <a:spLocks noChangeAspect="1"/>
        </xdr:cNvSpPr>
      </xdr:nvSpPr>
      <xdr:spPr>
        <a:xfrm>
          <a:off x="15125700" y="3467100"/>
          <a:ext cx="0" cy="0"/>
        </a:xfrm>
        <a:prstGeom prst="rect">
          <a:avLst/>
        </a:prstGeom>
        <a:solidFill>
          <a:srgbClr val="0B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6" name="Rectangle 9"/>
        <xdr:cNvSpPr>
          <a:spLocks noChangeAspect="1"/>
        </xdr:cNvSpPr>
      </xdr:nvSpPr>
      <xdr:spPr>
        <a:xfrm>
          <a:off x="14668500" y="0"/>
          <a:ext cx="0" cy="0"/>
        </a:xfrm>
        <a:prstGeom prst="rect">
          <a:avLst/>
        </a:prstGeom>
        <a:solidFill>
          <a:srgbClr val="0B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7" name="Rectangle 10"/>
        <xdr:cNvSpPr>
          <a:spLocks noChangeAspect="1"/>
        </xdr:cNvSpPr>
      </xdr:nvSpPr>
      <xdr:spPr>
        <a:xfrm>
          <a:off x="15125700" y="0"/>
          <a:ext cx="0" cy="0"/>
        </a:xfrm>
        <a:prstGeom prst="rect">
          <a:avLst/>
        </a:prstGeom>
        <a:solidFill>
          <a:srgbClr val="0B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" name="Oval 11"/>
        <xdr:cNvSpPr>
          <a:spLocks/>
        </xdr:cNvSpPr>
      </xdr:nvSpPr>
      <xdr:spPr>
        <a:xfrm>
          <a:off x="151257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" name="Oval 12"/>
        <xdr:cNvSpPr>
          <a:spLocks/>
        </xdr:cNvSpPr>
      </xdr:nvSpPr>
      <xdr:spPr>
        <a:xfrm>
          <a:off x="151257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0" name="Oval 13"/>
        <xdr:cNvSpPr>
          <a:spLocks/>
        </xdr:cNvSpPr>
      </xdr:nvSpPr>
      <xdr:spPr>
        <a:xfrm>
          <a:off x="151257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0</xdr:col>
      <xdr:colOff>942975</xdr:colOff>
      <xdr:row>9</xdr:row>
      <xdr:rowOff>0</xdr:rowOff>
    </xdr:from>
    <xdr:to>
      <xdr:col>0</xdr:col>
      <xdr:colOff>942975</xdr:colOff>
      <xdr:row>9</xdr:row>
      <xdr:rowOff>0</xdr:rowOff>
    </xdr:to>
    <xdr:sp>
      <xdr:nvSpPr>
        <xdr:cNvPr id="11" name="Line 87"/>
        <xdr:cNvSpPr>
          <a:spLocks/>
        </xdr:cNvSpPr>
      </xdr:nvSpPr>
      <xdr:spPr>
        <a:xfrm flipV="1">
          <a:off x="9429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1104900</xdr:colOff>
      <xdr:row>9</xdr:row>
      <xdr:rowOff>0</xdr:rowOff>
    </xdr:from>
    <xdr:to>
      <xdr:col>0</xdr:col>
      <xdr:colOff>1200150</xdr:colOff>
      <xdr:row>9</xdr:row>
      <xdr:rowOff>0</xdr:rowOff>
    </xdr:to>
    <xdr:sp>
      <xdr:nvSpPr>
        <xdr:cNvPr id="12" name="Rectangle 88"/>
        <xdr:cNvSpPr>
          <a:spLocks/>
        </xdr:cNvSpPr>
      </xdr:nvSpPr>
      <xdr:spPr>
        <a:xfrm>
          <a:off x="1104900" y="3467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809625</xdr:colOff>
      <xdr:row>9</xdr:row>
      <xdr:rowOff>0</xdr:rowOff>
    </xdr:to>
    <xdr:sp>
      <xdr:nvSpPr>
        <xdr:cNvPr id="13" name="Rectangle 89"/>
        <xdr:cNvSpPr>
          <a:spLocks/>
        </xdr:cNvSpPr>
      </xdr:nvSpPr>
      <xdr:spPr>
        <a:xfrm>
          <a:off x="19050" y="34671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0</xdr:col>
      <xdr:colOff>1200150</xdr:colOff>
      <xdr:row>9</xdr:row>
      <xdr:rowOff>0</xdr:rowOff>
    </xdr:from>
    <xdr:to>
      <xdr:col>1</xdr:col>
      <xdr:colOff>66675</xdr:colOff>
      <xdr:row>9</xdr:row>
      <xdr:rowOff>0</xdr:rowOff>
    </xdr:to>
    <xdr:sp>
      <xdr:nvSpPr>
        <xdr:cNvPr id="14" name="Rectangle 90"/>
        <xdr:cNvSpPr>
          <a:spLocks/>
        </xdr:cNvSpPr>
      </xdr:nvSpPr>
      <xdr:spPr>
        <a:xfrm flipH="1">
          <a:off x="1200150" y="34671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76200</xdr:colOff>
      <xdr:row>9</xdr:row>
      <xdr:rowOff>0</xdr:rowOff>
    </xdr:from>
    <xdr:to>
      <xdr:col>0</xdr:col>
      <xdr:colOff>857250</xdr:colOff>
      <xdr:row>9</xdr:row>
      <xdr:rowOff>0</xdr:rowOff>
    </xdr:to>
    <xdr:sp>
      <xdr:nvSpPr>
        <xdr:cNvPr id="15" name="Rectangle 92"/>
        <xdr:cNvSpPr>
          <a:spLocks/>
        </xdr:cNvSpPr>
      </xdr:nvSpPr>
      <xdr:spPr>
        <a:xfrm>
          <a:off x="76200" y="34671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0</xdr:col>
      <xdr:colOff>1057275</xdr:colOff>
      <xdr:row>9</xdr:row>
      <xdr:rowOff>0</xdr:rowOff>
    </xdr:from>
    <xdr:to>
      <xdr:col>0</xdr:col>
      <xdr:colOff>1057275</xdr:colOff>
      <xdr:row>9</xdr:row>
      <xdr:rowOff>0</xdr:rowOff>
    </xdr:to>
    <xdr:sp>
      <xdr:nvSpPr>
        <xdr:cNvPr id="16" name="Line 93"/>
        <xdr:cNvSpPr>
          <a:spLocks/>
        </xdr:cNvSpPr>
      </xdr:nvSpPr>
      <xdr:spPr>
        <a:xfrm flipV="1">
          <a:off x="10572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895350</xdr:colOff>
      <xdr:row>9</xdr:row>
      <xdr:rowOff>0</xdr:rowOff>
    </xdr:from>
    <xdr:to>
      <xdr:col>0</xdr:col>
      <xdr:colOff>895350</xdr:colOff>
      <xdr:row>9</xdr:row>
      <xdr:rowOff>0</xdr:rowOff>
    </xdr:to>
    <xdr:sp>
      <xdr:nvSpPr>
        <xdr:cNvPr id="17" name="Line 95"/>
        <xdr:cNvSpPr>
          <a:spLocks/>
        </xdr:cNvSpPr>
      </xdr:nvSpPr>
      <xdr:spPr>
        <a:xfrm flipV="1">
          <a:off x="89535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1028700</xdr:colOff>
      <xdr:row>9</xdr:row>
      <xdr:rowOff>0</xdr:rowOff>
    </xdr:from>
    <xdr:to>
      <xdr:col>0</xdr:col>
      <xdr:colOff>1200150</xdr:colOff>
      <xdr:row>9</xdr:row>
      <xdr:rowOff>0</xdr:rowOff>
    </xdr:to>
    <xdr:sp>
      <xdr:nvSpPr>
        <xdr:cNvPr id="18" name="Rectangle 96"/>
        <xdr:cNvSpPr>
          <a:spLocks/>
        </xdr:cNvSpPr>
      </xdr:nvSpPr>
      <xdr:spPr>
        <a:xfrm>
          <a:off x="1028700" y="3467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800100</xdr:colOff>
      <xdr:row>9</xdr:row>
      <xdr:rowOff>0</xdr:rowOff>
    </xdr:to>
    <xdr:sp>
      <xdr:nvSpPr>
        <xdr:cNvPr id="19" name="Rectangle 97"/>
        <xdr:cNvSpPr>
          <a:spLocks/>
        </xdr:cNvSpPr>
      </xdr:nvSpPr>
      <xdr:spPr>
        <a:xfrm>
          <a:off x="9525" y="34671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1</xdr:col>
      <xdr:colOff>219075</xdr:colOff>
      <xdr:row>9</xdr:row>
      <xdr:rowOff>0</xdr:rowOff>
    </xdr:from>
    <xdr:to>
      <xdr:col>1</xdr:col>
      <xdr:colOff>219075</xdr:colOff>
      <xdr:row>9</xdr:row>
      <xdr:rowOff>0</xdr:rowOff>
    </xdr:to>
    <xdr:sp>
      <xdr:nvSpPr>
        <xdr:cNvPr id="20" name="Line 98"/>
        <xdr:cNvSpPr>
          <a:spLocks/>
        </xdr:cNvSpPr>
      </xdr:nvSpPr>
      <xdr:spPr>
        <a:xfrm flipV="1">
          <a:off x="14192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9</xdr:row>
      <xdr:rowOff>0</xdr:rowOff>
    </xdr:from>
    <xdr:to>
      <xdr:col>1</xdr:col>
      <xdr:colOff>219075</xdr:colOff>
      <xdr:row>9</xdr:row>
      <xdr:rowOff>0</xdr:rowOff>
    </xdr:to>
    <xdr:sp>
      <xdr:nvSpPr>
        <xdr:cNvPr id="21" name="Rectangle 99"/>
        <xdr:cNvSpPr>
          <a:spLocks/>
        </xdr:cNvSpPr>
      </xdr:nvSpPr>
      <xdr:spPr>
        <a:xfrm>
          <a:off x="1419225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895350</xdr:colOff>
      <xdr:row>9</xdr:row>
      <xdr:rowOff>0</xdr:rowOff>
    </xdr:from>
    <xdr:to>
      <xdr:col>0</xdr:col>
      <xdr:colOff>895350</xdr:colOff>
      <xdr:row>9</xdr:row>
      <xdr:rowOff>0</xdr:rowOff>
    </xdr:to>
    <xdr:sp>
      <xdr:nvSpPr>
        <xdr:cNvPr id="22" name="Line 104"/>
        <xdr:cNvSpPr>
          <a:spLocks/>
        </xdr:cNvSpPr>
      </xdr:nvSpPr>
      <xdr:spPr>
        <a:xfrm flipV="1">
          <a:off x="89535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1038225</xdr:colOff>
      <xdr:row>9</xdr:row>
      <xdr:rowOff>0</xdr:rowOff>
    </xdr:from>
    <xdr:to>
      <xdr:col>0</xdr:col>
      <xdr:colOff>1200150</xdr:colOff>
      <xdr:row>9</xdr:row>
      <xdr:rowOff>0</xdr:rowOff>
    </xdr:to>
    <xdr:sp>
      <xdr:nvSpPr>
        <xdr:cNvPr id="23" name="Rectangle 105"/>
        <xdr:cNvSpPr>
          <a:spLocks/>
        </xdr:cNvSpPr>
      </xdr:nvSpPr>
      <xdr:spPr>
        <a:xfrm>
          <a:off x="1038225" y="34671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781050</xdr:colOff>
      <xdr:row>9</xdr:row>
      <xdr:rowOff>0</xdr:rowOff>
    </xdr:to>
    <xdr:sp>
      <xdr:nvSpPr>
        <xdr:cNvPr id="24" name="Rectangle 106"/>
        <xdr:cNvSpPr>
          <a:spLocks/>
        </xdr:cNvSpPr>
      </xdr:nvSpPr>
      <xdr:spPr>
        <a:xfrm>
          <a:off x="0" y="34671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1</xdr:col>
      <xdr:colOff>219075</xdr:colOff>
      <xdr:row>9</xdr:row>
      <xdr:rowOff>0</xdr:rowOff>
    </xdr:from>
    <xdr:to>
      <xdr:col>1</xdr:col>
      <xdr:colOff>219075</xdr:colOff>
      <xdr:row>9</xdr:row>
      <xdr:rowOff>0</xdr:rowOff>
    </xdr:to>
    <xdr:sp>
      <xdr:nvSpPr>
        <xdr:cNvPr id="25" name="Line 107"/>
        <xdr:cNvSpPr>
          <a:spLocks/>
        </xdr:cNvSpPr>
      </xdr:nvSpPr>
      <xdr:spPr>
        <a:xfrm flipV="1">
          <a:off x="14192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9</xdr:row>
      <xdr:rowOff>0</xdr:rowOff>
    </xdr:from>
    <xdr:to>
      <xdr:col>1</xdr:col>
      <xdr:colOff>219075</xdr:colOff>
      <xdr:row>9</xdr:row>
      <xdr:rowOff>0</xdr:rowOff>
    </xdr:to>
    <xdr:sp>
      <xdr:nvSpPr>
        <xdr:cNvPr id="26" name="Rectangle 108"/>
        <xdr:cNvSpPr>
          <a:spLocks/>
        </xdr:cNvSpPr>
      </xdr:nvSpPr>
      <xdr:spPr>
        <a:xfrm>
          <a:off x="1419225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1114425</xdr:colOff>
      <xdr:row>9</xdr:row>
      <xdr:rowOff>0</xdr:rowOff>
    </xdr:from>
    <xdr:to>
      <xdr:col>0</xdr:col>
      <xdr:colOff>1114425</xdr:colOff>
      <xdr:row>9</xdr:row>
      <xdr:rowOff>0</xdr:rowOff>
    </xdr:to>
    <xdr:sp>
      <xdr:nvSpPr>
        <xdr:cNvPr id="27" name="Line 110"/>
        <xdr:cNvSpPr>
          <a:spLocks/>
        </xdr:cNvSpPr>
      </xdr:nvSpPr>
      <xdr:spPr>
        <a:xfrm flipV="1">
          <a:off x="11144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1200150</xdr:colOff>
      <xdr:row>9</xdr:row>
      <xdr:rowOff>0</xdr:rowOff>
    </xdr:from>
    <xdr:to>
      <xdr:col>1</xdr:col>
      <xdr:colOff>219075</xdr:colOff>
      <xdr:row>9</xdr:row>
      <xdr:rowOff>0</xdr:rowOff>
    </xdr:to>
    <xdr:sp>
      <xdr:nvSpPr>
        <xdr:cNvPr id="28" name="Rectangle 111"/>
        <xdr:cNvSpPr>
          <a:spLocks/>
        </xdr:cNvSpPr>
      </xdr:nvSpPr>
      <xdr:spPr>
        <a:xfrm>
          <a:off x="1200150" y="34671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781050</xdr:colOff>
      <xdr:row>9</xdr:row>
      <xdr:rowOff>0</xdr:rowOff>
    </xdr:to>
    <xdr:sp>
      <xdr:nvSpPr>
        <xdr:cNvPr id="29" name="Rectangle 112"/>
        <xdr:cNvSpPr>
          <a:spLocks/>
        </xdr:cNvSpPr>
      </xdr:nvSpPr>
      <xdr:spPr>
        <a:xfrm>
          <a:off x="0" y="34671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0</xdr:col>
      <xdr:colOff>895350</xdr:colOff>
      <xdr:row>9</xdr:row>
      <xdr:rowOff>0</xdr:rowOff>
    </xdr:from>
    <xdr:to>
      <xdr:col>0</xdr:col>
      <xdr:colOff>895350</xdr:colOff>
      <xdr:row>9</xdr:row>
      <xdr:rowOff>0</xdr:rowOff>
    </xdr:to>
    <xdr:sp>
      <xdr:nvSpPr>
        <xdr:cNvPr id="30" name="Line 114"/>
        <xdr:cNvSpPr>
          <a:spLocks/>
        </xdr:cNvSpPr>
      </xdr:nvSpPr>
      <xdr:spPr>
        <a:xfrm flipV="1">
          <a:off x="89535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1143000</xdr:colOff>
      <xdr:row>9</xdr:row>
      <xdr:rowOff>0</xdr:rowOff>
    </xdr:from>
    <xdr:to>
      <xdr:col>0</xdr:col>
      <xdr:colOff>1200150</xdr:colOff>
      <xdr:row>9</xdr:row>
      <xdr:rowOff>0</xdr:rowOff>
    </xdr:to>
    <xdr:sp>
      <xdr:nvSpPr>
        <xdr:cNvPr id="31" name="Rectangle 115"/>
        <xdr:cNvSpPr>
          <a:spLocks/>
        </xdr:cNvSpPr>
      </xdr:nvSpPr>
      <xdr:spPr>
        <a:xfrm>
          <a:off x="1143000" y="34671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0</xdr:col>
      <xdr:colOff>838200</xdr:colOff>
      <xdr:row>9</xdr:row>
      <xdr:rowOff>0</xdr:rowOff>
    </xdr:to>
    <xdr:sp>
      <xdr:nvSpPr>
        <xdr:cNvPr id="32" name="Rectangle 116"/>
        <xdr:cNvSpPr>
          <a:spLocks/>
        </xdr:cNvSpPr>
      </xdr:nvSpPr>
      <xdr:spPr>
        <a:xfrm>
          <a:off x="57150" y="34671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1</xdr:col>
      <xdr:colOff>219075</xdr:colOff>
      <xdr:row>9</xdr:row>
      <xdr:rowOff>0</xdr:rowOff>
    </xdr:from>
    <xdr:to>
      <xdr:col>1</xdr:col>
      <xdr:colOff>219075</xdr:colOff>
      <xdr:row>9</xdr:row>
      <xdr:rowOff>0</xdr:rowOff>
    </xdr:to>
    <xdr:sp>
      <xdr:nvSpPr>
        <xdr:cNvPr id="33" name="Line 117"/>
        <xdr:cNvSpPr>
          <a:spLocks/>
        </xdr:cNvSpPr>
      </xdr:nvSpPr>
      <xdr:spPr>
        <a:xfrm flipV="1">
          <a:off x="14192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9</xdr:row>
      <xdr:rowOff>0</xdr:rowOff>
    </xdr:from>
    <xdr:to>
      <xdr:col>1</xdr:col>
      <xdr:colOff>219075</xdr:colOff>
      <xdr:row>9</xdr:row>
      <xdr:rowOff>0</xdr:rowOff>
    </xdr:to>
    <xdr:sp>
      <xdr:nvSpPr>
        <xdr:cNvPr id="34" name="Rectangle 118"/>
        <xdr:cNvSpPr>
          <a:spLocks/>
        </xdr:cNvSpPr>
      </xdr:nvSpPr>
      <xdr:spPr>
        <a:xfrm>
          <a:off x="1419225" y="346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219075</xdr:colOff>
      <xdr:row>9</xdr:row>
      <xdr:rowOff>0</xdr:rowOff>
    </xdr:to>
    <xdr:sp>
      <xdr:nvSpPr>
        <xdr:cNvPr id="35" name="Rectangle 119"/>
        <xdr:cNvSpPr>
          <a:spLocks/>
        </xdr:cNvSpPr>
      </xdr:nvSpPr>
      <xdr:spPr>
        <a:xfrm>
          <a:off x="0" y="346710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плитные фасады</a:t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</xdr:col>
      <xdr:colOff>219075</xdr:colOff>
      <xdr:row>9</xdr:row>
      <xdr:rowOff>0</xdr:rowOff>
    </xdr:to>
    <xdr:sp>
      <xdr:nvSpPr>
        <xdr:cNvPr id="36" name="Rectangle 120"/>
        <xdr:cNvSpPr>
          <a:spLocks/>
        </xdr:cNvSpPr>
      </xdr:nvSpPr>
      <xdr:spPr>
        <a:xfrm>
          <a:off x="28575" y="34671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стеклянные фасады</a:t>
          </a:r>
        </a:p>
      </xdr:txBody>
    </xdr:sp>
    <xdr:clientData/>
  </xdr:twoCellAnchor>
  <xdr:twoCellAnchor>
    <xdr:from>
      <xdr:col>44</xdr:col>
      <xdr:colOff>0</xdr:colOff>
      <xdr:row>105</xdr:row>
      <xdr:rowOff>0</xdr:rowOff>
    </xdr:from>
    <xdr:to>
      <xdr:col>44</xdr:col>
      <xdr:colOff>0</xdr:colOff>
      <xdr:row>105</xdr:row>
      <xdr:rowOff>0</xdr:rowOff>
    </xdr:to>
    <xdr:sp>
      <xdr:nvSpPr>
        <xdr:cNvPr id="37" name="Rectangle 248" descr="Папирус"/>
        <xdr:cNvSpPr>
          <a:spLocks/>
        </xdr:cNvSpPr>
      </xdr:nvSpPr>
      <xdr:spPr>
        <a:xfrm>
          <a:off x="15125700" y="76504800"/>
          <a:ext cx="0" cy="0"/>
        </a:xfrm>
        <a:prstGeom prst="rect">
          <a:avLst/>
        </a:prstGeom>
        <a:blipFill>
          <a:blip r:embed="rId4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105</xdr:row>
      <xdr:rowOff>0</xdr:rowOff>
    </xdr:from>
    <xdr:to>
      <xdr:col>44</xdr:col>
      <xdr:colOff>0</xdr:colOff>
      <xdr:row>105</xdr:row>
      <xdr:rowOff>0</xdr:rowOff>
    </xdr:to>
    <xdr:sp>
      <xdr:nvSpPr>
        <xdr:cNvPr id="38" name="Rectangle 249"/>
        <xdr:cNvSpPr>
          <a:spLocks/>
        </xdr:cNvSpPr>
      </xdr:nvSpPr>
      <xdr:spPr>
        <a:xfrm>
          <a:off x="15125700" y="765048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105</xdr:row>
      <xdr:rowOff>0</xdr:rowOff>
    </xdr:from>
    <xdr:to>
      <xdr:col>44</xdr:col>
      <xdr:colOff>0</xdr:colOff>
      <xdr:row>105</xdr:row>
      <xdr:rowOff>0</xdr:rowOff>
    </xdr:to>
    <xdr:sp>
      <xdr:nvSpPr>
        <xdr:cNvPr id="39" name="Rectangle 250" descr="Энран Золотистый орех"/>
        <xdr:cNvSpPr>
          <a:spLocks/>
        </xdr:cNvSpPr>
      </xdr:nvSpPr>
      <xdr:spPr>
        <a:xfrm>
          <a:off x="15125700" y="76504800"/>
          <a:ext cx="0" cy="0"/>
        </a:xfrm>
        <a:prstGeom prst="rect">
          <a:avLst/>
        </a:prstGeom>
        <a:blipFill>
          <a:blip r:embed="rId4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105</xdr:row>
      <xdr:rowOff>0</xdr:rowOff>
    </xdr:from>
    <xdr:to>
      <xdr:col>44</xdr:col>
      <xdr:colOff>0</xdr:colOff>
      <xdr:row>105</xdr:row>
      <xdr:rowOff>0</xdr:rowOff>
    </xdr:to>
    <xdr:sp>
      <xdr:nvSpPr>
        <xdr:cNvPr id="40" name="Rectangle 251"/>
        <xdr:cNvSpPr>
          <a:spLocks noChangeAspect="1"/>
        </xdr:cNvSpPr>
      </xdr:nvSpPr>
      <xdr:spPr>
        <a:xfrm>
          <a:off x="15125700" y="76504800"/>
          <a:ext cx="0" cy="0"/>
        </a:xfrm>
        <a:prstGeom prst="rect">
          <a:avLst/>
        </a:prstGeom>
        <a:solidFill>
          <a:srgbClr val="0B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1104900</xdr:colOff>
      <xdr:row>105</xdr:row>
      <xdr:rowOff>0</xdr:rowOff>
    </xdr:from>
    <xdr:to>
      <xdr:col>0</xdr:col>
      <xdr:colOff>1200150</xdr:colOff>
      <xdr:row>105</xdr:row>
      <xdr:rowOff>0</xdr:rowOff>
    </xdr:to>
    <xdr:sp>
      <xdr:nvSpPr>
        <xdr:cNvPr id="41" name="Rectangle 288"/>
        <xdr:cNvSpPr>
          <a:spLocks/>
        </xdr:cNvSpPr>
      </xdr:nvSpPr>
      <xdr:spPr>
        <a:xfrm>
          <a:off x="1104900" y="765048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19050</xdr:colOff>
      <xdr:row>105</xdr:row>
      <xdr:rowOff>0</xdr:rowOff>
    </xdr:from>
    <xdr:to>
      <xdr:col>0</xdr:col>
      <xdr:colOff>809625</xdr:colOff>
      <xdr:row>105</xdr:row>
      <xdr:rowOff>0</xdr:rowOff>
    </xdr:to>
    <xdr:sp>
      <xdr:nvSpPr>
        <xdr:cNvPr id="42" name="Rectangle 289"/>
        <xdr:cNvSpPr>
          <a:spLocks/>
        </xdr:cNvSpPr>
      </xdr:nvSpPr>
      <xdr:spPr>
        <a:xfrm>
          <a:off x="19050" y="765048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0</xdr:col>
      <xdr:colOff>1200150</xdr:colOff>
      <xdr:row>105</xdr:row>
      <xdr:rowOff>0</xdr:rowOff>
    </xdr:from>
    <xdr:to>
      <xdr:col>1</xdr:col>
      <xdr:colOff>66675</xdr:colOff>
      <xdr:row>105</xdr:row>
      <xdr:rowOff>0</xdr:rowOff>
    </xdr:to>
    <xdr:sp>
      <xdr:nvSpPr>
        <xdr:cNvPr id="43" name="Rectangle 290"/>
        <xdr:cNvSpPr>
          <a:spLocks/>
        </xdr:cNvSpPr>
      </xdr:nvSpPr>
      <xdr:spPr>
        <a:xfrm flipH="1">
          <a:off x="1200150" y="765048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1057275</xdr:colOff>
      <xdr:row>105</xdr:row>
      <xdr:rowOff>0</xdr:rowOff>
    </xdr:from>
    <xdr:to>
      <xdr:col>0</xdr:col>
      <xdr:colOff>1057275</xdr:colOff>
      <xdr:row>105</xdr:row>
      <xdr:rowOff>0</xdr:rowOff>
    </xdr:to>
    <xdr:sp>
      <xdr:nvSpPr>
        <xdr:cNvPr id="44" name="Line 293"/>
        <xdr:cNvSpPr>
          <a:spLocks/>
        </xdr:cNvSpPr>
      </xdr:nvSpPr>
      <xdr:spPr>
        <a:xfrm flipV="1">
          <a:off x="1057275" y="76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1028700</xdr:colOff>
      <xdr:row>105</xdr:row>
      <xdr:rowOff>0</xdr:rowOff>
    </xdr:from>
    <xdr:to>
      <xdr:col>0</xdr:col>
      <xdr:colOff>1200150</xdr:colOff>
      <xdr:row>105</xdr:row>
      <xdr:rowOff>0</xdr:rowOff>
    </xdr:to>
    <xdr:sp>
      <xdr:nvSpPr>
        <xdr:cNvPr id="45" name="Rectangle 296"/>
        <xdr:cNvSpPr>
          <a:spLocks/>
        </xdr:cNvSpPr>
      </xdr:nvSpPr>
      <xdr:spPr>
        <a:xfrm>
          <a:off x="1028700" y="765048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9525</xdr:colOff>
      <xdr:row>105</xdr:row>
      <xdr:rowOff>0</xdr:rowOff>
    </xdr:from>
    <xdr:to>
      <xdr:col>0</xdr:col>
      <xdr:colOff>800100</xdr:colOff>
      <xdr:row>105</xdr:row>
      <xdr:rowOff>0</xdr:rowOff>
    </xdr:to>
    <xdr:sp>
      <xdr:nvSpPr>
        <xdr:cNvPr id="46" name="Rectangle 297"/>
        <xdr:cNvSpPr>
          <a:spLocks/>
        </xdr:cNvSpPr>
      </xdr:nvSpPr>
      <xdr:spPr>
        <a:xfrm>
          <a:off x="9525" y="765048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47" name="Line 298"/>
        <xdr:cNvSpPr>
          <a:spLocks/>
        </xdr:cNvSpPr>
      </xdr:nvSpPr>
      <xdr:spPr>
        <a:xfrm flipV="1">
          <a:off x="1419225" y="76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48" name="Rectangle 299"/>
        <xdr:cNvSpPr>
          <a:spLocks/>
        </xdr:cNvSpPr>
      </xdr:nvSpPr>
      <xdr:spPr>
        <a:xfrm>
          <a:off x="1419225" y="765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1038225</xdr:colOff>
      <xdr:row>105</xdr:row>
      <xdr:rowOff>0</xdr:rowOff>
    </xdr:from>
    <xdr:to>
      <xdr:col>0</xdr:col>
      <xdr:colOff>1200150</xdr:colOff>
      <xdr:row>105</xdr:row>
      <xdr:rowOff>0</xdr:rowOff>
    </xdr:to>
    <xdr:sp>
      <xdr:nvSpPr>
        <xdr:cNvPr id="49" name="Rectangle 302"/>
        <xdr:cNvSpPr>
          <a:spLocks/>
        </xdr:cNvSpPr>
      </xdr:nvSpPr>
      <xdr:spPr>
        <a:xfrm>
          <a:off x="1038225" y="765048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781050</xdr:colOff>
      <xdr:row>105</xdr:row>
      <xdr:rowOff>0</xdr:rowOff>
    </xdr:to>
    <xdr:sp>
      <xdr:nvSpPr>
        <xdr:cNvPr id="50" name="Rectangle 303"/>
        <xdr:cNvSpPr>
          <a:spLocks/>
        </xdr:cNvSpPr>
      </xdr:nvSpPr>
      <xdr:spPr>
        <a:xfrm>
          <a:off x="0" y="765048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51" name="Line 304"/>
        <xdr:cNvSpPr>
          <a:spLocks/>
        </xdr:cNvSpPr>
      </xdr:nvSpPr>
      <xdr:spPr>
        <a:xfrm flipV="1">
          <a:off x="1419225" y="76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52" name="Rectangle 305"/>
        <xdr:cNvSpPr>
          <a:spLocks/>
        </xdr:cNvSpPr>
      </xdr:nvSpPr>
      <xdr:spPr>
        <a:xfrm>
          <a:off x="1419225" y="765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1114425</xdr:colOff>
      <xdr:row>105</xdr:row>
      <xdr:rowOff>0</xdr:rowOff>
    </xdr:from>
    <xdr:to>
      <xdr:col>0</xdr:col>
      <xdr:colOff>1114425</xdr:colOff>
      <xdr:row>105</xdr:row>
      <xdr:rowOff>0</xdr:rowOff>
    </xdr:to>
    <xdr:sp>
      <xdr:nvSpPr>
        <xdr:cNvPr id="53" name="Line 307"/>
        <xdr:cNvSpPr>
          <a:spLocks/>
        </xdr:cNvSpPr>
      </xdr:nvSpPr>
      <xdr:spPr>
        <a:xfrm flipV="1">
          <a:off x="1114425" y="76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1200150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54" name="Rectangle 308"/>
        <xdr:cNvSpPr>
          <a:spLocks/>
        </xdr:cNvSpPr>
      </xdr:nvSpPr>
      <xdr:spPr>
        <a:xfrm>
          <a:off x="1200150" y="765048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781050</xdr:colOff>
      <xdr:row>105</xdr:row>
      <xdr:rowOff>0</xdr:rowOff>
    </xdr:to>
    <xdr:sp>
      <xdr:nvSpPr>
        <xdr:cNvPr id="55" name="Rectangle 309"/>
        <xdr:cNvSpPr>
          <a:spLocks/>
        </xdr:cNvSpPr>
      </xdr:nvSpPr>
      <xdr:spPr>
        <a:xfrm>
          <a:off x="0" y="765048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0</xdr:col>
      <xdr:colOff>1143000</xdr:colOff>
      <xdr:row>105</xdr:row>
      <xdr:rowOff>0</xdr:rowOff>
    </xdr:from>
    <xdr:to>
      <xdr:col>0</xdr:col>
      <xdr:colOff>1200150</xdr:colOff>
      <xdr:row>105</xdr:row>
      <xdr:rowOff>0</xdr:rowOff>
    </xdr:to>
    <xdr:sp>
      <xdr:nvSpPr>
        <xdr:cNvPr id="56" name="Rectangle 312"/>
        <xdr:cNvSpPr>
          <a:spLocks/>
        </xdr:cNvSpPr>
      </xdr:nvSpPr>
      <xdr:spPr>
        <a:xfrm>
          <a:off x="1143000" y="765048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57" name="Line 314"/>
        <xdr:cNvSpPr>
          <a:spLocks/>
        </xdr:cNvSpPr>
      </xdr:nvSpPr>
      <xdr:spPr>
        <a:xfrm flipV="1">
          <a:off x="1419225" y="76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58" name="Rectangle 315"/>
        <xdr:cNvSpPr>
          <a:spLocks/>
        </xdr:cNvSpPr>
      </xdr:nvSpPr>
      <xdr:spPr>
        <a:xfrm>
          <a:off x="1419225" y="765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59" name="Rectangle 316"/>
        <xdr:cNvSpPr>
          <a:spLocks/>
        </xdr:cNvSpPr>
      </xdr:nvSpPr>
      <xdr:spPr>
        <a:xfrm>
          <a:off x="0" y="7650480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плитные фасады</a:t>
          </a:r>
        </a:p>
      </xdr:txBody>
    </xdr:sp>
    <xdr:clientData/>
  </xdr:twoCellAnchor>
  <xdr:twoCellAnchor>
    <xdr:from>
      <xdr:col>0</xdr:col>
      <xdr:colOff>28575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60" name="Rectangle 317"/>
        <xdr:cNvSpPr>
          <a:spLocks/>
        </xdr:cNvSpPr>
      </xdr:nvSpPr>
      <xdr:spPr>
        <a:xfrm>
          <a:off x="28575" y="765048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стеклянные фасады</a:t>
          </a:r>
        </a:p>
      </xdr:txBody>
    </xdr:sp>
    <xdr:clientData/>
  </xdr:twoCellAnchor>
  <xdr:twoCellAnchor>
    <xdr:from>
      <xdr:col>44</xdr:col>
      <xdr:colOff>0</xdr:colOff>
      <xdr:row>105</xdr:row>
      <xdr:rowOff>0</xdr:rowOff>
    </xdr:from>
    <xdr:to>
      <xdr:col>44</xdr:col>
      <xdr:colOff>0</xdr:colOff>
      <xdr:row>105</xdr:row>
      <xdr:rowOff>0</xdr:rowOff>
    </xdr:to>
    <xdr:sp>
      <xdr:nvSpPr>
        <xdr:cNvPr id="61" name="Rectangle 400" descr="Папирус"/>
        <xdr:cNvSpPr>
          <a:spLocks/>
        </xdr:cNvSpPr>
      </xdr:nvSpPr>
      <xdr:spPr>
        <a:xfrm>
          <a:off x="15125700" y="76504800"/>
          <a:ext cx="0" cy="0"/>
        </a:xfrm>
        <a:prstGeom prst="rect">
          <a:avLst/>
        </a:prstGeom>
        <a:blipFill>
          <a:blip r:embed="rId4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105</xdr:row>
      <xdr:rowOff>0</xdr:rowOff>
    </xdr:from>
    <xdr:to>
      <xdr:col>44</xdr:col>
      <xdr:colOff>0</xdr:colOff>
      <xdr:row>105</xdr:row>
      <xdr:rowOff>0</xdr:rowOff>
    </xdr:to>
    <xdr:sp>
      <xdr:nvSpPr>
        <xdr:cNvPr id="62" name="Rectangle 401"/>
        <xdr:cNvSpPr>
          <a:spLocks/>
        </xdr:cNvSpPr>
      </xdr:nvSpPr>
      <xdr:spPr>
        <a:xfrm>
          <a:off x="15125700" y="765048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105</xdr:row>
      <xdr:rowOff>0</xdr:rowOff>
    </xdr:from>
    <xdr:to>
      <xdr:col>44</xdr:col>
      <xdr:colOff>0</xdr:colOff>
      <xdr:row>105</xdr:row>
      <xdr:rowOff>0</xdr:rowOff>
    </xdr:to>
    <xdr:sp>
      <xdr:nvSpPr>
        <xdr:cNvPr id="63" name="Rectangle 402" descr="Энран Золотистый орех"/>
        <xdr:cNvSpPr>
          <a:spLocks/>
        </xdr:cNvSpPr>
      </xdr:nvSpPr>
      <xdr:spPr>
        <a:xfrm>
          <a:off x="15125700" y="76504800"/>
          <a:ext cx="0" cy="0"/>
        </a:xfrm>
        <a:prstGeom prst="rect">
          <a:avLst/>
        </a:prstGeom>
        <a:blipFill>
          <a:blip r:embed="rId4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105</xdr:row>
      <xdr:rowOff>0</xdr:rowOff>
    </xdr:from>
    <xdr:to>
      <xdr:col>44</xdr:col>
      <xdr:colOff>0</xdr:colOff>
      <xdr:row>105</xdr:row>
      <xdr:rowOff>0</xdr:rowOff>
    </xdr:to>
    <xdr:sp>
      <xdr:nvSpPr>
        <xdr:cNvPr id="64" name="Rectangle 403"/>
        <xdr:cNvSpPr>
          <a:spLocks noChangeAspect="1"/>
        </xdr:cNvSpPr>
      </xdr:nvSpPr>
      <xdr:spPr>
        <a:xfrm>
          <a:off x="15125700" y="76504800"/>
          <a:ext cx="0" cy="0"/>
        </a:xfrm>
        <a:prstGeom prst="rect">
          <a:avLst/>
        </a:prstGeom>
        <a:solidFill>
          <a:srgbClr val="0B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1104900</xdr:colOff>
      <xdr:row>105</xdr:row>
      <xdr:rowOff>0</xdr:rowOff>
    </xdr:from>
    <xdr:to>
      <xdr:col>0</xdr:col>
      <xdr:colOff>1200150</xdr:colOff>
      <xdr:row>105</xdr:row>
      <xdr:rowOff>0</xdr:rowOff>
    </xdr:to>
    <xdr:sp>
      <xdr:nvSpPr>
        <xdr:cNvPr id="65" name="Rectangle 423"/>
        <xdr:cNvSpPr>
          <a:spLocks/>
        </xdr:cNvSpPr>
      </xdr:nvSpPr>
      <xdr:spPr>
        <a:xfrm>
          <a:off x="1104900" y="765048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19050</xdr:colOff>
      <xdr:row>105</xdr:row>
      <xdr:rowOff>0</xdr:rowOff>
    </xdr:from>
    <xdr:to>
      <xdr:col>0</xdr:col>
      <xdr:colOff>809625</xdr:colOff>
      <xdr:row>105</xdr:row>
      <xdr:rowOff>0</xdr:rowOff>
    </xdr:to>
    <xdr:sp>
      <xdr:nvSpPr>
        <xdr:cNvPr id="66" name="Rectangle 424"/>
        <xdr:cNvSpPr>
          <a:spLocks/>
        </xdr:cNvSpPr>
      </xdr:nvSpPr>
      <xdr:spPr>
        <a:xfrm>
          <a:off x="19050" y="765048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0</xdr:col>
      <xdr:colOff>1200150</xdr:colOff>
      <xdr:row>105</xdr:row>
      <xdr:rowOff>0</xdr:rowOff>
    </xdr:from>
    <xdr:to>
      <xdr:col>1</xdr:col>
      <xdr:colOff>66675</xdr:colOff>
      <xdr:row>105</xdr:row>
      <xdr:rowOff>0</xdr:rowOff>
    </xdr:to>
    <xdr:sp>
      <xdr:nvSpPr>
        <xdr:cNvPr id="67" name="Rectangle 425"/>
        <xdr:cNvSpPr>
          <a:spLocks/>
        </xdr:cNvSpPr>
      </xdr:nvSpPr>
      <xdr:spPr>
        <a:xfrm flipH="1">
          <a:off x="1200150" y="765048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1057275</xdr:colOff>
      <xdr:row>105</xdr:row>
      <xdr:rowOff>0</xdr:rowOff>
    </xdr:from>
    <xdr:to>
      <xdr:col>0</xdr:col>
      <xdr:colOff>1057275</xdr:colOff>
      <xdr:row>105</xdr:row>
      <xdr:rowOff>0</xdr:rowOff>
    </xdr:to>
    <xdr:sp>
      <xdr:nvSpPr>
        <xdr:cNvPr id="68" name="Line 428"/>
        <xdr:cNvSpPr>
          <a:spLocks/>
        </xdr:cNvSpPr>
      </xdr:nvSpPr>
      <xdr:spPr>
        <a:xfrm flipV="1">
          <a:off x="1057275" y="76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1028700</xdr:colOff>
      <xdr:row>105</xdr:row>
      <xdr:rowOff>0</xdr:rowOff>
    </xdr:from>
    <xdr:to>
      <xdr:col>0</xdr:col>
      <xdr:colOff>1200150</xdr:colOff>
      <xdr:row>105</xdr:row>
      <xdr:rowOff>0</xdr:rowOff>
    </xdr:to>
    <xdr:sp>
      <xdr:nvSpPr>
        <xdr:cNvPr id="69" name="Rectangle 431"/>
        <xdr:cNvSpPr>
          <a:spLocks/>
        </xdr:cNvSpPr>
      </xdr:nvSpPr>
      <xdr:spPr>
        <a:xfrm>
          <a:off x="1028700" y="765048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9525</xdr:colOff>
      <xdr:row>105</xdr:row>
      <xdr:rowOff>0</xdr:rowOff>
    </xdr:from>
    <xdr:to>
      <xdr:col>0</xdr:col>
      <xdr:colOff>800100</xdr:colOff>
      <xdr:row>105</xdr:row>
      <xdr:rowOff>0</xdr:rowOff>
    </xdr:to>
    <xdr:sp>
      <xdr:nvSpPr>
        <xdr:cNvPr id="70" name="Rectangle 432"/>
        <xdr:cNvSpPr>
          <a:spLocks/>
        </xdr:cNvSpPr>
      </xdr:nvSpPr>
      <xdr:spPr>
        <a:xfrm>
          <a:off x="9525" y="765048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71" name="Line 433"/>
        <xdr:cNvSpPr>
          <a:spLocks/>
        </xdr:cNvSpPr>
      </xdr:nvSpPr>
      <xdr:spPr>
        <a:xfrm flipV="1">
          <a:off x="1419225" y="76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72" name="Rectangle 434"/>
        <xdr:cNvSpPr>
          <a:spLocks/>
        </xdr:cNvSpPr>
      </xdr:nvSpPr>
      <xdr:spPr>
        <a:xfrm>
          <a:off x="1419225" y="765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1038225</xdr:colOff>
      <xdr:row>105</xdr:row>
      <xdr:rowOff>0</xdr:rowOff>
    </xdr:from>
    <xdr:to>
      <xdr:col>0</xdr:col>
      <xdr:colOff>1200150</xdr:colOff>
      <xdr:row>105</xdr:row>
      <xdr:rowOff>0</xdr:rowOff>
    </xdr:to>
    <xdr:sp>
      <xdr:nvSpPr>
        <xdr:cNvPr id="73" name="Rectangle 437"/>
        <xdr:cNvSpPr>
          <a:spLocks/>
        </xdr:cNvSpPr>
      </xdr:nvSpPr>
      <xdr:spPr>
        <a:xfrm>
          <a:off x="1038225" y="765048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781050</xdr:colOff>
      <xdr:row>105</xdr:row>
      <xdr:rowOff>0</xdr:rowOff>
    </xdr:to>
    <xdr:sp>
      <xdr:nvSpPr>
        <xdr:cNvPr id="74" name="Rectangle 438"/>
        <xdr:cNvSpPr>
          <a:spLocks/>
        </xdr:cNvSpPr>
      </xdr:nvSpPr>
      <xdr:spPr>
        <a:xfrm>
          <a:off x="0" y="765048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75" name="Line 439"/>
        <xdr:cNvSpPr>
          <a:spLocks/>
        </xdr:cNvSpPr>
      </xdr:nvSpPr>
      <xdr:spPr>
        <a:xfrm flipV="1">
          <a:off x="1419225" y="76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76" name="Rectangle 440"/>
        <xdr:cNvSpPr>
          <a:spLocks/>
        </xdr:cNvSpPr>
      </xdr:nvSpPr>
      <xdr:spPr>
        <a:xfrm>
          <a:off x="1419225" y="765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1114425</xdr:colOff>
      <xdr:row>105</xdr:row>
      <xdr:rowOff>0</xdr:rowOff>
    </xdr:from>
    <xdr:to>
      <xdr:col>0</xdr:col>
      <xdr:colOff>1114425</xdr:colOff>
      <xdr:row>105</xdr:row>
      <xdr:rowOff>0</xdr:rowOff>
    </xdr:to>
    <xdr:sp>
      <xdr:nvSpPr>
        <xdr:cNvPr id="77" name="Line 442"/>
        <xdr:cNvSpPr>
          <a:spLocks/>
        </xdr:cNvSpPr>
      </xdr:nvSpPr>
      <xdr:spPr>
        <a:xfrm flipV="1">
          <a:off x="1114425" y="76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1200150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78" name="Rectangle 443"/>
        <xdr:cNvSpPr>
          <a:spLocks/>
        </xdr:cNvSpPr>
      </xdr:nvSpPr>
      <xdr:spPr>
        <a:xfrm>
          <a:off x="1200150" y="765048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781050</xdr:colOff>
      <xdr:row>105</xdr:row>
      <xdr:rowOff>0</xdr:rowOff>
    </xdr:to>
    <xdr:sp>
      <xdr:nvSpPr>
        <xdr:cNvPr id="79" name="Rectangle 444"/>
        <xdr:cNvSpPr>
          <a:spLocks/>
        </xdr:cNvSpPr>
      </xdr:nvSpPr>
      <xdr:spPr>
        <a:xfrm>
          <a:off x="0" y="765048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2К+1Ф</a:t>
          </a:r>
        </a:p>
      </xdr:txBody>
    </xdr:sp>
    <xdr:clientData/>
  </xdr:twoCellAnchor>
  <xdr:twoCellAnchor>
    <xdr:from>
      <xdr:col>0</xdr:col>
      <xdr:colOff>1143000</xdr:colOff>
      <xdr:row>105</xdr:row>
      <xdr:rowOff>0</xdr:rowOff>
    </xdr:from>
    <xdr:to>
      <xdr:col>0</xdr:col>
      <xdr:colOff>1200150</xdr:colOff>
      <xdr:row>105</xdr:row>
      <xdr:rowOff>0</xdr:rowOff>
    </xdr:to>
    <xdr:sp>
      <xdr:nvSpPr>
        <xdr:cNvPr id="80" name="Rectangle 446"/>
        <xdr:cNvSpPr>
          <a:spLocks/>
        </xdr:cNvSpPr>
      </xdr:nvSpPr>
      <xdr:spPr>
        <a:xfrm>
          <a:off x="1143000" y="765048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4К</a:t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81" name="Line 448"/>
        <xdr:cNvSpPr>
          <a:spLocks/>
        </xdr:cNvSpPr>
      </xdr:nvSpPr>
      <xdr:spPr>
        <a:xfrm flipV="1">
          <a:off x="1419225" y="76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82" name="Rectangle 449"/>
        <xdr:cNvSpPr>
          <a:spLocks/>
        </xdr:cNvSpPr>
      </xdr:nvSpPr>
      <xdr:spPr>
        <a:xfrm>
          <a:off x="1419225" y="765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2Ф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83" name="Rectangle 450"/>
        <xdr:cNvSpPr>
          <a:spLocks/>
        </xdr:cNvSpPr>
      </xdr:nvSpPr>
      <xdr:spPr>
        <a:xfrm>
          <a:off x="0" y="7650480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плитные фасады</a:t>
          </a:r>
        </a:p>
      </xdr:txBody>
    </xdr:sp>
    <xdr:clientData/>
  </xdr:twoCellAnchor>
  <xdr:twoCellAnchor>
    <xdr:from>
      <xdr:col>0</xdr:col>
      <xdr:colOff>28575</xdr:colOff>
      <xdr:row>105</xdr:row>
      <xdr:rowOff>0</xdr:rowOff>
    </xdr:from>
    <xdr:to>
      <xdr:col>1</xdr:col>
      <xdr:colOff>219075</xdr:colOff>
      <xdr:row>105</xdr:row>
      <xdr:rowOff>0</xdr:rowOff>
    </xdr:to>
    <xdr:sp>
      <xdr:nvSpPr>
        <xdr:cNvPr id="84" name="Rectangle 451"/>
        <xdr:cNvSpPr>
          <a:spLocks/>
        </xdr:cNvSpPr>
      </xdr:nvSpPr>
      <xdr:spPr>
        <a:xfrm>
          <a:off x="28575" y="765048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стеклянные фасады</a:t>
          </a:r>
        </a:p>
      </xdr:txBody>
    </xdr:sp>
    <xdr:clientData/>
  </xdr:twoCellAnchor>
  <xdr:twoCellAnchor editAs="oneCell">
    <xdr:from>
      <xdr:col>22</xdr:col>
      <xdr:colOff>28575</xdr:colOff>
      <xdr:row>8</xdr:row>
      <xdr:rowOff>28575</xdr:rowOff>
    </xdr:from>
    <xdr:to>
      <xdr:col>22</xdr:col>
      <xdr:colOff>390525</xdr:colOff>
      <xdr:row>8</xdr:row>
      <xdr:rowOff>266700</xdr:rowOff>
    </xdr:to>
    <xdr:pic>
      <xdr:nvPicPr>
        <xdr:cNvPr id="85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3219450"/>
          <a:ext cx="3619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28575</xdr:rowOff>
    </xdr:from>
    <xdr:to>
      <xdr:col>24</xdr:col>
      <xdr:colOff>352425</xdr:colOff>
      <xdr:row>8</xdr:row>
      <xdr:rowOff>266700</xdr:rowOff>
    </xdr:to>
    <xdr:pic>
      <xdr:nvPicPr>
        <xdr:cNvPr id="86" name="Picture 5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3219450"/>
          <a:ext cx="3619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38100</xdr:colOff>
      <xdr:row>8</xdr:row>
      <xdr:rowOff>28575</xdr:rowOff>
    </xdr:from>
    <xdr:to>
      <xdr:col>26</xdr:col>
      <xdr:colOff>352425</xdr:colOff>
      <xdr:row>8</xdr:row>
      <xdr:rowOff>257175</xdr:rowOff>
    </xdr:to>
    <xdr:pic>
      <xdr:nvPicPr>
        <xdr:cNvPr id="87" name="Picture 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3219450"/>
          <a:ext cx="3619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0</xdr:colOff>
      <xdr:row>8</xdr:row>
      <xdr:rowOff>28575</xdr:rowOff>
    </xdr:from>
    <xdr:to>
      <xdr:col>30</xdr:col>
      <xdr:colOff>361950</xdr:colOff>
      <xdr:row>8</xdr:row>
      <xdr:rowOff>266700</xdr:rowOff>
    </xdr:to>
    <xdr:pic>
      <xdr:nvPicPr>
        <xdr:cNvPr id="88" name="Picture 5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0" y="3219450"/>
          <a:ext cx="3619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38100</xdr:colOff>
      <xdr:row>8</xdr:row>
      <xdr:rowOff>28575</xdr:rowOff>
    </xdr:from>
    <xdr:to>
      <xdr:col>28</xdr:col>
      <xdr:colOff>352425</xdr:colOff>
      <xdr:row>8</xdr:row>
      <xdr:rowOff>266700</xdr:rowOff>
    </xdr:to>
    <xdr:pic>
      <xdr:nvPicPr>
        <xdr:cNvPr id="89" name="Picture 5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96625" y="3219450"/>
          <a:ext cx="3619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57150</xdr:colOff>
      <xdr:row>8</xdr:row>
      <xdr:rowOff>28575</xdr:rowOff>
    </xdr:from>
    <xdr:to>
      <xdr:col>32</xdr:col>
      <xdr:colOff>419100</xdr:colOff>
      <xdr:row>8</xdr:row>
      <xdr:rowOff>266700</xdr:rowOff>
    </xdr:to>
    <xdr:pic>
      <xdr:nvPicPr>
        <xdr:cNvPr id="90" name="Picture 5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11025" y="3219450"/>
          <a:ext cx="3619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10</xdr:row>
      <xdr:rowOff>85725</xdr:rowOff>
    </xdr:from>
    <xdr:to>
      <xdr:col>1</xdr:col>
      <xdr:colOff>9525</xdr:colOff>
      <xdr:row>10</xdr:row>
      <xdr:rowOff>885825</xdr:rowOff>
    </xdr:to>
    <xdr:pic>
      <xdr:nvPicPr>
        <xdr:cNvPr id="91" name="Picture 6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3714750"/>
          <a:ext cx="1104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14</xdr:row>
      <xdr:rowOff>95250</xdr:rowOff>
    </xdr:from>
    <xdr:to>
      <xdr:col>1</xdr:col>
      <xdr:colOff>47625</xdr:colOff>
      <xdr:row>14</xdr:row>
      <xdr:rowOff>904875</xdr:rowOff>
    </xdr:to>
    <xdr:grpSp>
      <xdr:nvGrpSpPr>
        <xdr:cNvPr id="92" name="Group 627"/>
        <xdr:cNvGrpSpPr>
          <a:grpSpLocks/>
        </xdr:cNvGrpSpPr>
      </xdr:nvGrpSpPr>
      <xdr:grpSpPr>
        <a:xfrm>
          <a:off x="142875" y="8229600"/>
          <a:ext cx="1104900" cy="800100"/>
          <a:chOff x="285" y="108"/>
          <a:chExt cx="101" cy="85"/>
        </a:xfrm>
        <a:solidFill>
          <a:srgbClr val="FFFFFF"/>
        </a:solidFill>
      </xdr:grpSpPr>
      <xdr:pic>
        <xdr:nvPicPr>
          <xdr:cNvPr id="93" name="Picture 62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85" y="108"/>
            <a:ext cx="101" cy="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4" name="Line 629"/>
          <xdr:cNvSpPr>
            <a:spLocks/>
          </xdr:cNvSpPr>
        </xdr:nvSpPr>
        <xdr:spPr>
          <a:xfrm>
            <a:off x="386" y="130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12</xdr:row>
      <xdr:rowOff>104775</xdr:rowOff>
    </xdr:from>
    <xdr:to>
      <xdr:col>0</xdr:col>
      <xdr:colOff>1181100</xdr:colOff>
      <xdr:row>12</xdr:row>
      <xdr:rowOff>914400</xdr:rowOff>
    </xdr:to>
    <xdr:grpSp>
      <xdr:nvGrpSpPr>
        <xdr:cNvPr id="95" name="Group 630"/>
        <xdr:cNvGrpSpPr>
          <a:grpSpLocks/>
        </xdr:cNvGrpSpPr>
      </xdr:nvGrpSpPr>
      <xdr:grpSpPr>
        <a:xfrm>
          <a:off x="123825" y="6124575"/>
          <a:ext cx="1057275" cy="809625"/>
          <a:chOff x="285" y="108"/>
          <a:chExt cx="101" cy="85"/>
        </a:xfrm>
        <a:solidFill>
          <a:srgbClr val="FFFFFF"/>
        </a:solidFill>
      </xdr:grpSpPr>
      <xdr:pic>
        <xdr:nvPicPr>
          <xdr:cNvPr id="96" name="Picture 63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85" y="108"/>
            <a:ext cx="101" cy="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7" name="Line 632"/>
          <xdr:cNvSpPr>
            <a:spLocks/>
          </xdr:cNvSpPr>
        </xdr:nvSpPr>
        <xdr:spPr>
          <a:xfrm>
            <a:off x="386" y="130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33</xdr:col>
      <xdr:colOff>9525</xdr:colOff>
      <xdr:row>8</xdr:row>
      <xdr:rowOff>28575</xdr:rowOff>
    </xdr:from>
    <xdr:to>
      <xdr:col>34</xdr:col>
      <xdr:colOff>352425</xdr:colOff>
      <xdr:row>8</xdr:row>
      <xdr:rowOff>266700</xdr:rowOff>
    </xdr:to>
    <xdr:pic>
      <xdr:nvPicPr>
        <xdr:cNvPr id="98" name="Picture 6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20600" y="3219450"/>
          <a:ext cx="3619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9525</xdr:colOff>
      <xdr:row>8</xdr:row>
      <xdr:rowOff>9525</xdr:rowOff>
    </xdr:from>
    <xdr:to>
      <xdr:col>36</xdr:col>
      <xdr:colOff>323850</xdr:colOff>
      <xdr:row>8</xdr:row>
      <xdr:rowOff>247650</xdr:rowOff>
    </xdr:to>
    <xdr:pic>
      <xdr:nvPicPr>
        <xdr:cNvPr id="99" name="Picture 6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820650" y="3200400"/>
          <a:ext cx="3619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39</xdr:col>
      <xdr:colOff>38100</xdr:colOff>
      <xdr:row>8</xdr:row>
      <xdr:rowOff>28575</xdr:rowOff>
    </xdr:from>
    <xdr:to>
      <xdr:col>40</xdr:col>
      <xdr:colOff>352425</xdr:colOff>
      <xdr:row>8</xdr:row>
      <xdr:rowOff>266700</xdr:rowOff>
    </xdr:to>
    <xdr:pic>
      <xdr:nvPicPr>
        <xdr:cNvPr id="100" name="Picture 6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06475" y="3219450"/>
          <a:ext cx="3619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38100</xdr:colOff>
      <xdr:row>8</xdr:row>
      <xdr:rowOff>9525</xdr:rowOff>
    </xdr:from>
    <xdr:to>
      <xdr:col>38</xdr:col>
      <xdr:colOff>352425</xdr:colOff>
      <xdr:row>8</xdr:row>
      <xdr:rowOff>247650</xdr:rowOff>
    </xdr:to>
    <xdr:pic>
      <xdr:nvPicPr>
        <xdr:cNvPr id="101" name="Picture 6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277850" y="3200400"/>
          <a:ext cx="3619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20</xdr:row>
      <xdr:rowOff>47625</xdr:rowOff>
    </xdr:from>
    <xdr:to>
      <xdr:col>0</xdr:col>
      <xdr:colOff>714375</xdr:colOff>
      <xdr:row>20</xdr:row>
      <xdr:rowOff>533400</xdr:rowOff>
    </xdr:to>
    <xdr:pic>
      <xdr:nvPicPr>
        <xdr:cNvPr id="102" name="Picture 641" descr="Подушка 1"/>
        <xdr:cNvPicPr preferRelativeResize="1">
          <a:picLocks noChangeAspect="1"/>
        </xdr:cNvPicPr>
      </xdr:nvPicPr>
      <xdr:blipFill>
        <a:blip r:embed="rId13"/>
        <a:srcRect l="70265"/>
        <a:stretch>
          <a:fillRect/>
        </a:stretch>
      </xdr:blipFill>
      <xdr:spPr>
        <a:xfrm>
          <a:off x="161925" y="1318260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</xdr:row>
      <xdr:rowOff>47625</xdr:rowOff>
    </xdr:from>
    <xdr:to>
      <xdr:col>0</xdr:col>
      <xdr:colOff>733425</xdr:colOff>
      <xdr:row>16</xdr:row>
      <xdr:rowOff>457200</xdr:rowOff>
    </xdr:to>
    <xdr:pic>
      <xdr:nvPicPr>
        <xdr:cNvPr id="103" name="Picture 642" descr="Подушка 2"/>
        <xdr:cNvPicPr preferRelativeResize="1">
          <a:picLocks noChangeAspect="1"/>
        </xdr:cNvPicPr>
      </xdr:nvPicPr>
      <xdr:blipFill>
        <a:blip r:embed="rId14"/>
        <a:srcRect r="48147"/>
        <a:stretch>
          <a:fillRect/>
        </a:stretch>
      </xdr:blipFill>
      <xdr:spPr>
        <a:xfrm>
          <a:off x="161925" y="1026795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</xdr:row>
      <xdr:rowOff>38100</xdr:rowOff>
    </xdr:from>
    <xdr:to>
      <xdr:col>0</xdr:col>
      <xdr:colOff>666750</xdr:colOff>
      <xdr:row>18</xdr:row>
      <xdr:rowOff>457200</xdr:rowOff>
    </xdr:to>
    <xdr:pic>
      <xdr:nvPicPr>
        <xdr:cNvPr id="104" name="Picture 643" descr="Подушка 3"/>
        <xdr:cNvPicPr preferRelativeResize="1">
          <a:picLocks noChangeAspect="1"/>
        </xdr:cNvPicPr>
      </xdr:nvPicPr>
      <xdr:blipFill>
        <a:blip r:embed="rId15"/>
        <a:srcRect r="55661" b="9091"/>
        <a:stretch>
          <a:fillRect/>
        </a:stretch>
      </xdr:blipFill>
      <xdr:spPr>
        <a:xfrm>
          <a:off x="161925" y="1189672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</xdr:row>
      <xdr:rowOff>57150</xdr:rowOff>
    </xdr:from>
    <xdr:to>
      <xdr:col>1</xdr:col>
      <xdr:colOff>142875</xdr:colOff>
      <xdr:row>22</xdr:row>
      <xdr:rowOff>361950</xdr:rowOff>
    </xdr:to>
    <xdr:pic>
      <xdr:nvPicPr>
        <xdr:cNvPr id="105" name="Picture 644" descr="Чехо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1493520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76200</xdr:rowOff>
    </xdr:from>
    <xdr:to>
      <xdr:col>1</xdr:col>
      <xdr:colOff>142875</xdr:colOff>
      <xdr:row>24</xdr:row>
      <xdr:rowOff>371475</xdr:rowOff>
    </xdr:to>
    <xdr:pic>
      <xdr:nvPicPr>
        <xdr:cNvPr id="106" name="Picture 645" descr="Чехо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15554325"/>
          <a:ext cx="1257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26</xdr:row>
      <xdr:rowOff>57150</xdr:rowOff>
    </xdr:from>
    <xdr:to>
      <xdr:col>1</xdr:col>
      <xdr:colOff>133350</xdr:colOff>
      <xdr:row>26</xdr:row>
      <xdr:rowOff>361950</xdr:rowOff>
    </xdr:to>
    <xdr:pic>
      <xdr:nvPicPr>
        <xdr:cNvPr id="107" name="Picture 646" descr="Чехо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1613535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85725</xdr:rowOff>
    </xdr:from>
    <xdr:to>
      <xdr:col>1</xdr:col>
      <xdr:colOff>133350</xdr:colOff>
      <xdr:row>28</xdr:row>
      <xdr:rowOff>390525</xdr:rowOff>
    </xdr:to>
    <xdr:pic>
      <xdr:nvPicPr>
        <xdr:cNvPr id="108" name="Picture 647" descr="Чехо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1676400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76200</xdr:rowOff>
    </xdr:from>
    <xdr:to>
      <xdr:col>1</xdr:col>
      <xdr:colOff>142875</xdr:colOff>
      <xdr:row>30</xdr:row>
      <xdr:rowOff>381000</xdr:rowOff>
    </xdr:to>
    <xdr:pic>
      <xdr:nvPicPr>
        <xdr:cNvPr id="109" name="Picture 648" descr="Чехо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1735455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57150</xdr:rowOff>
    </xdr:from>
    <xdr:to>
      <xdr:col>1</xdr:col>
      <xdr:colOff>133350</xdr:colOff>
      <xdr:row>32</xdr:row>
      <xdr:rowOff>361950</xdr:rowOff>
    </xdr:to>
    <xdr:pic>
      <xdr:nvPicPr>
        <xdr:cNvPr id="110" name="Picture 649" descr="Чехо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17935575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38100</xdr:rowOff>
    </xdr:from>
    <xdr:to>
      <xdr:col>0</xdr:col>
      <xdr:colOff>857250</xdr:colOff>
      <xdr:row>34</xdr:row>
      <xdr:rowOff>895350</xdr:rowOff>
    </xdr:to>
    <xdr:pic>
      <xdr:nvPicPr>
        <xdr:cNvPr id="111" name="Picture 6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18516600"/>
          <a:ext cx="733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42</xdr:row>
      <xdr:rowOff>76200</xdr:rowOff>
    </xdr:from>
    <xdr:to>
      <xdr:col>0</xdr:col>
      <xdr:colOff>657225</xdr:colOff>
      <xdr:row>42</xdr:row>
      <xdr:rowOff>704850</xdr:rowOff>
    </xdr:to>
    <xdr:pic>
      <xdr:nvPicPr>
        <xdr:cNvPr id="112" name="Picture 6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25784175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</xdr:row>
      <xdr:rowOff>76200</xdr:rowOff>
    </xdr:from>
    <xdr:to>
      <xdr:col>0</xdr:col>
      <xdr:colOff>590550</xdr:colOff>
      <xdr:row>45</xdr:row>
      <xdr:rowOff>619125</xdr:rowOff>
    </xdr:to>
    <xdr:pic>
      <xdr:nvPicPr>
        <xdr:cNvPr id="113" name="Picture 6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28889325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85725</xdr:rowOff>
    </xdr:from>
    <xdr:to>
      <xdr:col>0</xdr:col>
      <xdr:colOff>952500</xdr:colOff>
      <xdr:row>51</xdr:row>
      <xdr:rowOff>9525</xdr:rowOff>
    </xdr:to>
    <xdr:pic>
      <xdr:nvPicPr>
        <xdr:cNvPr id="114" name="Picture 66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3825" y="328803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</xdr:row>
      <xdr:rowOff>85725</xdr:rowOff>
    </xdr:from>
    <xdr:to>
      <xdr:col>0</xdr:col>
      <xdr:colOff>971550</xdr:colOff>
      <xdr:row>56</xdr:row>
      <xdr:rowOff>885825</xdr:rowOff>
    </xdr:to>
    <xdr:pic>
      <xdr:nvPicPr>
        <xdr:cNvPr id="115" name="Picture 66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3825" y="36576000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</xdr:row>
      <xdr:rowOff>28575</xdr:rowOff>
    </xdr:from>
    <xdr:to>
      <xdr:col>0</xdr:col>
      <xdr:colOff>723900</xdr:colOff>
      <xdr:row>59</xdr:row>
      <xdr:rowOff>571500</xdr:rowOff>
    </xdr:to>
    <xdr:pic>
      <xdr:nvPicPr>
        <xdr:cNvPr id="116" name="Picture 662" descr="Полка 1"/>
        <xdr:cNvPicPr preferRelativeResize="1">
          <a:picLocks noChangeAspect="1"/>
        </xdr:cNvPicPr>
      </xdr:nvPicPr>
      <xdr:blipFill>
        <a:blip r:embed="rId22"/>
        <a:srcRect l="28875" t="18615" r="61024" b="72201"/>
        <a:stretch>
          <a:fillRect/>
        </a:stretch>
      </xdr:blipFill>
      <xdr:spPr>
        <a:xfrm>
          <a:off x="123825" y="3918585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61</xdr:row>
      <xdr:rowOff>9525</xdr:rowOff>
    </xdr:from>
    <xdr:to>
      <xdr:col>0</xdr:col>
      <xdr:colOff>847725</xdr:colOff>
      <xdr:row>61</xdr:row>
      <xdr:rowOff>647700</xdr:rowOff>
    </xdr:to>
    <xdr:pic>
      <xdr:nvPicPr>
        <xdr:cNvPr id="117" name="Picture 663" descr="Полка 2"/>
        <xdr:cNvPicPr preferRelativeResize="1">
          <a:picLocks noChangeAspect="1"/>
        </xdr:cNvPicPr>
      </xdr:nvPicPr>
      <xdr:blipFill>
        <a:blip r:embed="rId23"/>
        <a:srcRect l="12802" t="7923" r="74110" b="80880"/>
        <a:stretch>
          <a:fillRect/>
        </a:stretch>
      </xdr:blipFill>
      <xdr:spPr>
        <a:xfrm>
          <a:off x="95250" y="41081325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63</xdr:row>
      <xdr:rowOff>76200</xdr:rowOff>
    </xdr:from>
    <xdr:to>
      <xdr:col>0</xdr:col>
      <xdr:colOff>657225</xdr:colOff>
      <xdr:row>63</xdr:row>
      <xdr:rowOff>1323975</xdr:rowOff>
    </xdr:to>
    <xdr:pic>
      <xdr:nvPicPr>
        <xdr:cNvPr id="118" name="Picture 66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2795825"/>
          <a:ext cx="504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66</xdr:row>
      <xdr:rowOff>57150</xdr:rowOff>
    </xdr:from>
    <xdr:to>
      <xdr:col>0</xdr:col>
      <xdr:colOff>790575</xdr:colOff>
      <xdr:row>66</xdr:row>
      <xdr:rowOff>1314450</xdr:rowOff>
    </xdr:to>
    <xdr:pic>
      <xdr:nvPicPr>
        <xdr:cNvPr id="119" name="Picture 66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775" y="45958125"/>
          <a:ext cx="685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69</xdr:row>
      <xdr:rowOff>76200</xdr:rowOff>
    </xdr:from>
    <xdr:to>
      <xdr:col>0</xdr:col>
      <xdr:colOff>714375</xdr:colOff>
      <xdr:row>69</xdr:row>
      <xdr:rowOff>1438275</xdr:rowOff>
    </xdr:to>
    <xdr:pic>
      <xdr:nvPicPr>
        <xdr:cNvPr id="120" name="Picture 668" descr="Этажерка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875" y="49225200"/>
          <a:ext cx="571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75</xdr:row>
      <xdr:rowOff>57150</xdr:rowOff>
    </xdr:from>
    <xdr:to>
      <xdr:col>0</xdr:col>
      <xdr:colOff>771525</xdr:colOff>
      <xdr:row>75</xdr:row>
      <xdr:rowOff>1362075</xdr:rowOff>
    </xdr:to>
    <xdr:pic>
      <xdr:nvPicPr>
        <xdr:cNvPr id="121" name="Picture 669" descr="Этажерка 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4775" y="55006875"/>
          <a:ext cx="666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83</xdr:row>
      <xdr:rowOff>85725</xdr:rowOff>
    </xdr:from>
    <xdr:to>
      <xdr:col>0</xdr:col>
      <xdr:colOff>800100</xdr:colOff>
      <xdr:row>83</xdr:row>
      <xdr:rowOff>561975</xdr:rowOff>
    </xdr:to>
    <xdr:pic>
      <xdr:nvPicPr>
        <xdr:cNvPr id="122" name="Picture 67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2400" y="619982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79</xdr:row>
      <xdr:rowOff>28575</xdr:rowOff>
    </xdr:from>
    <xdr:to>
      <xdr:col>0</xdr:col>
      <xdr:colOff>714375</xdr:colOff>
      <xdr:row>79</xdr:row>
      <xdr:rowOff>590550</xdr:rowOff>
    </xdr:to>
    <xdr:pic>
      <xdr:nvPicPr>
        <xdr:cNvPr id="123" name="Picture 67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5725" y="5951220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73</xdr:row>
      <xdr:rowOff>85725</xdr:rowOff>
    </xdr:from>
    <xdr:to>
      <xdr:col>0</xdr:col>
      <xdr:colOff>561975</xdr:colOff>
      <xdr:row>73</xdr:row>
      <xdr:rowOff>647700</xdr:rowOff>
    </xdr:to>
    <xdr:pic>
      <xdr:nvPicPr>
        <xdr:cNvPr id="124" name="Picture 67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4775" y="5380672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81</xdr:row>
      <xdr:rowOff>57150</xdr:rowOff>
    </xdr:from>
    <xdr:to>
      <xdr:col>0</xdr:col>
      <xdr:colOff>609600</xdr:colOff>
      <xdr:row>81</xdr:row>
      <xdr:rowOff>809625</xdr:rowOff>
    </xdr:to>
    <xdr:pic>
      <xdr:nvPicPr>
        <xdr:cNvPr id="125" name="Picture 673" descr="Фасады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4775" y="60550425"/>
          <a:ext cx="504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37</xdr:row>
      <xdr:rowOff>28575</xdr:rowOff>
    </xdr:from>
    <xdr:to>
      <xdr:col>0</xdr:col>
      <xdr:colOff>685800</xdr:colOff>
      <xdr:row>37</xdr:row>
      <xdr:rowOff>647700</xdr:rowOff>
    </xdr:to>
    <xdr:pic>
      <xdr:nvPicPr>
        <xdr:cNvPr id="126" name="Picture 675" descr="Ящики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2875" y="21355050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</xdr:row>
      <xdr:rowOff>76200</xdr:rowOff>
    </xdr:from>
    <xdr:to>
      <xdr:col>0</xdr:col>
      <xdr:colOff>504825</xdr:colOff>
      <xdr:row>48</xdr:row>
      <xdr:rowOff>552450</xdr:rowOff>
    </xdr:to>
    <xdr:pic>
      <xdr:nvPicPr>
        <xdr:cNvPr id="127" name="Picture 67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3825" y="31775400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47625</xdr:rowOff>
    </xdr:from>
    <xdr:to>
      <xdr:col>0</xdr:col>
      <xdr:colOff>542925</xdr:colOff>
      <xdr:row>54</xdr:row>
      <xdr:rowOff>571500</xdr:rowOff>
    </xdr:to>
    <xdr:pic>
      <xdr:nvPicPr>
        <xdr:cNvPr id="128" name="Picture 67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3825" y="35518725"/>
          <a:ext cx="419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85</xdr:row>
      <xdr:rowOff>47625</xdr:rowOff>
    </xdr:from>
    <xdr:to>
      <xdr:col>0</xdr:col>
      <xdr:colOff>438150</xdr:colOff>
      <xdr:row>85</xdr:row>
      <xdr:rowOff>714375</xdr:rowOff>
    </xdr:to>
    <xdr:pic>
      <xdr:nvPicPr>
        <xdr:cNvPr id="129" name="Picture 67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2400" y="63474600"/>
          <a:ext cx="285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87</xdr:row>
      <xdr:rowOff>76200</xdr:rowOff>
    </xdr:from>
    <xdr:to>
      <xdr:col>0</xdr:col>
      <xdr:colOff>447675</xdr:colOff>
      <xdr:row>87</xdr:row>
      <xdr:rowOff>723900</xdr:rowOff>
    </xdr:to>
    <xdr:pic>
      <xdr:nvPicPr>
        <xdr:cNvPr id="130" name="Picture 68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65951100"/>
          <a:ext cx="276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89</xdr:row>
      <xdr:rowOff>28575</xdr:rowOff>
    </xdr:from>
    <xdr:to>
      <xdr:col>0</xdr:col>
      <xdr:colOff>495300</xdr:colOff>
      <xdr:row>89</xdr:row>
      <xdr:rowOff>685800</xdr:rowOff>
    </xdr:to>
    <xdr:pic>
      <xdr:nvPicPr>
        <xdr:cNvPr id="131" name="Picture 68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025" y="67046475"/>
          <a:ext cx="295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91</xdr:row>
      <xdr:rowOff>76200</xdr:rowOff>
    </xdr:from>
    <xdr:to>
      <xdr:col>0</xdr:col>
      <xdr:colOff>838200</xdr:colOff>
      <xdr:row>91</xdr:row>
      <xdr:rowOff>1266825</xdr:rowOff>
    </xdr:to>
    <xdr:pic>
      <xdr:nvPicPr>
        <xdr:cNvPr id="132" name="Picture 68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2875" y="68503800"/>
          <a:ext cx="695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96</xdr:row>
      <xdr:rowOff>28575</xdr:rowOff>
    </xdr:from>
    <xdr:to>
      <xdr:col>0</xdr:col>
      <xdr:colOff>400050</xdr:colOff>
      <xdr:row>96</xdr:row>
      <xdr:rowOff>609600</xdr:rowOff>
    </xdr:to>
    <xdr:pic>
      <xdr:nvPicPr>
        <xdr:cNvPr id="133" name="Picture 683" descr="Фасады 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2875" y="71256525"/>
          <a:ext cx="257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98</xdr:row>
      <xdr:rowOff>123825</xdr:rowOff>
    </xdr:from>
    <xdr:to>
      <xdr:col>0</xdr:col>
      <xdr:colOff>866775</xdr:colOff>
      <xdr:row>98</xdr:row>
      <xdr:rowOff>1266825</xdr:rowOff>
    </xdr:to>
    <xdr:pic>
      <xdr:nvPicPr>
        <xdr:cNvPr id="134" name="Picture 68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2875" y="72151875"/>
          <a:ext cx="72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102</xdr:row>
      <xdr:rowOff>85725</xdr:rowOff>
    </xdr:from>
    <xdr:to>
      <xdr:col>0</xdr:col>
      <xdr:colOff>923925</xdr:colOff>
      <xdr:row>102</xdr:row>
      <xdr:rowOff>1085850</xdr:rowOff>
    </xdr:to>
    <xdr:pic>
      <xdr:nvPicPr>
        <xdr:cNvPr id="135" name="Picture 68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2875" y="74409300"/>
          <a:ext cx="78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16</xdr:row>
      <xdr:rowOff>266700</xdr:rowOff>
    </xdr:from>
    <xdr:to>
      <xdr:col>12</xdr:col>
      <xdr:colOff>1009650</xdr:colOff>
      <xdr:row>16</xdr:row>
      <xdr:rowOff>1390650</xdr:rowOff>
    </xdr:to>
    <xdr:grpSp>
      <xdr:nvGrpSpPr>
        <xdr:cNvPr id="136" name="Group 687"/>
        <xdr:cNvGrpSpPr>
          <a:grpSpLocks/>
        </xdr:cNvGrpSpPr>
      </xdr:nvGrpSpPr>
      <xdr:grpSpPr>
        <a:xfrm>
          <a:off x="6743700" y="10487025"/>
          <a:ext cx="1028700" cy="1123950"/>
          <a:chOff x="1055" y="3903"/>
          <a:chExt cx="69" cy="93"/>
        </a:xfrm>
        <a:solidFill>
          <a:srgbClr val="FFFFFF"/>
        </a:solidFill>
      </xdr:grpSpPr>
      <xdr:grpSp>
        <xdr:nvGrpSpPr>
          <xdr:cNvPr id="137" name="Group 688"/>
          <xdr:cNvGrpSpPr>
            <a:grpSpLocks/>
          </xdr:cNvGrpSpPr>
        </xdr:nvGrpSpPr>
        <xdr:grpSpPr>
          <a:xfrm>
            <a:off x="1055" y="3938"/>
            <a:ext cx="69" cy="58"/>
            <a:chOff x="285" y="108"/>
            <a:chExt cx="101" cy="85"/>
          </a:xfrm>
          <a:solidFill>
            <a:srgbClr val="FFFFFF"/>
          </a:solidFill>
        </xdr:grpSpPr>
        <xdr:pic>
          <xdr:nvPicPr>
            <xdr:cNvPr id="138" name="Picture 689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285" y="108"/>
              <a:ext cx="101" cy="8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39" name="Line 690"/>
            <xdr:cNvSpPr>
              <a:spLocks/>
            </xdr:cNvSpPr>
          </xdr:nvSpPr>
          <xdr:spPr>
            <a:xfrm>
              <a:off x="386" y="130"/>
              <a:ext cx="0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40" name="Line 691"/>
          <xdr:cNvSpPr>
            <a:spLocks/>
          </xdr:cNvSpPr>
        </xdr:nvSpPr>
        <xdr:spPr>
          <a:xfrm>
            <a:off x="1088" y="3903"/>
            <a:ext cx="1" cy="44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1" name="Line 692"/>
          <xdr:cNvSpPr>
            <a:spLocks/>
          </xdr:cNvSpPr>
        </xdr:nvSpPr>
        <xdr:spPr>
          <a:xfrm>
            <a:off x="1063" y="3915"/>
            <a:ext cx="2" cy="44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16</xdr:row>
      <xdr:rowOff>85725</xdr:rowOff>
    </xdr:from>
    <xdr:to>
      <xdr:col>12</xdr:col>
      <xdr:colOff>838200</xdr:colOff>
      <xdr:row>16</xdr:row>
      <xdr:rowOff>219075</xdr:rowOff>
    </xdr:to>
    <xdr:sp>
      <xdr:nvSpPr>
        <xdr:cNvPr id="142" name="Text Box 693"/>
        <xdr:cNvSpPr txBox="1">
          <a:spLocks noChangeArrowheads="1"/>
        </xdr:cNvSpPr>
      </xdr:nvSpPr>
      <xdr:spPr>
        <a:xfrm>
          <a:off x="6229350" y="10306050"/>
          <a:ext cx="1371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Место установки подушек</a:t>
          </a:r>
        </a:p>
      </xdr:txBody>
    </xdr:sp>
    <xdr:clientData/>
  </xdr:twoCellAnchor>
  <xdr:twoCellAnchor>
    <xdr:from>
      <xdr:col>11</xdr:col>
      <xdr:colOff>495300</xdr:colOff>
      <xdr:row>20</xdr:row>
      <xdr:rowOff>333375</xdr:rowOff>
    </xdr:from>
    <xdr:to>
      <xdr:col>12</xdr:col>
      <xdr:colOff>933450</xdr:colOff>
      <xdr:row>20</xdr:row>
      <xdr:rowOff>1457325</xdr:rowOff>
    </xdr:to>
    <xdr:grpSp>
      <xdr:nvGrpSpPr>
        <xdr:cNvPr id="143" name="Group 694"/>
        <xdr:cNvGrpSpPr>
          <a:grpSpLocks/>
        </xdr:cNvGrpSpPr>
      </xdr:nvGrpSpPr>
      <xdr:grpSpPr>
        <a:xfrm>
          <a:off x="6667500" y="13468350"/>
          <a:ext cx="1028700" cy="1123950"/>
          <a:chOff x="1055" y="4109"/>
          <a:chExt cx="69" cy="85"/>
        </a:xfrm>
        <a:solidFill>
          <a:srgbClr val="FFFFFF"/>
        </a:solidFill>
      </xdr:grpSpPr>
      <xdr:grpSp>
        <xdr:nvGrpSpPr>
          <xdr:cNvPr id="144" name="Group 695"/>
          <xdr:cNvGrpSpPr>
            <a:grpSpLocks/>
          </xdr:cNvGrpSpPr>
        </xdr:nvGrpSpPr>
        <xdr:grpSpPr>
          <a:xfrm>
            <a:off x="1055" y="4136"/>
            <a:ext cx="69" cy="58"/>
            <a:chOff x="285" y="108"/>
            <a:chExt cx="101" cy="85"/>
          </a:xfrm>
          <a:solidFill>
            <a:srgbClr val="FFFFFF"/>
          </a:solidFill>
        </xdr:grpSpPr>
        <xdr:pic>
          <xdr:nvPicPr>
            <xdr:cNvPr id="145" name="Picture 696"/>
            <xdr:cNvPicPr preferRelativeResize="1">
              <a:picLocks noChangeAspect="0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285" y="108"/>
              <a:ext cx="101" cy="8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46" name="Line 697"/>
            <xdr:cNvSpPr>
              <a:spLocks/>
            </xdr:cNvSpPr>
          </xdr:nvSpPr>
          <xdr:spPr>
            <a:xfrm>
              <a:off x="386" y="130"/>
              <a:ext cx="0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47" name="Line 698"/>
          <xdr:cNvSpPr>
            <a:spLocks/>
          </xdr:cNvSpPr>
        </xdr:nvSpPr>
        <xdr:spPr>
          <a:xfrm>
            <a:off x="1067" y="4129"/>
            <a:ext cx="2" cy="44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8" name="Line 699"/>
          <xdr:cNvSpPr>
            <a:spLocks/>
          </xdr:cNvSpPr>
        </xdr:nvSpPr>
        <xdr:spPr>
          <a:xfrm flipH="1">
            <a:off x="1109" y="4109"/>
            <a:ext cx="0" cy="39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20</xdr:row>
      <xdr:rowOff>190500</xdr:rowOff>
    </xdr:from>
    <xdr:to>
      <xdr:col>12</xdr:col>
      <xdr:colOff>762000</xdr:colOff>
      <xdr:row>20</xdr:row>
      <xdr:rowOff>333375</xdr:rowOff>
    </xdr:to>
    <xdr:sp>
      <xdr:nvSpPr>
        <xdr:cNvPr id="149" name="Text Box 700"/>
        <xdr:cNvSpPr txBox="1">
          <a:spLocks noChangeArrowheads="1"/>
        </xdr:cNvSpPr>
      </xdr:nvSpPr>
      <xdr:spPr>
        <a:xfrm>
          <a:off x="6257925" y="13325475"/>
          <a:ext cx="1266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Место установки подушек</a:t>
          </a:r>
        </a:p>
      </xdr:txBody>
    </xdr:sp>
    <xdr:clientData/>
  </xdr:twoCellAnchor>
  <xdr:twoCellAnchor>
    <xdr:from>
      <xdr:col>0</xdr:col>
      <xdr:colOff>200025</xdr:colOff>
      <xdr:row>39</xdr:row>
      <xdr:rowOff>152400</xdr:rowOff>
    </xdr:from>
    <xdr:to>
      <xdr:col>0</xdr:col>
      <xdr:colOff>1038225</xdr:colOff>
      <xdr:row>39</xdr:row>
      <xdr:rowOff>1028700</xdr:rowOff>
    </xdr:to>
    <xdr:grpSp>
      <xdr:nvGrpSpPr>
        <xdr:cNvPr id="150" name="Group 701"/>
        <xdr:cNvGrpSpPr>
          <a:grpSpLocks/>
        </xdr:cNvGrpSpPr>
      </xdr:nvGrpSpPr>
      <xdr:grpSpPr>
        <a:xfrm>
          <a:off x="200025" y="22336125"/>
          <a:ext cx="838200" cy="876300"/>
          <a:chOff x="931" y="338"/>
          <a:chExt cx="57" cy="64"/>
        </a:xfrm>
        <a:solidFill>
          <a:srgbClr val="FFFFFF"/>
        </a:solidFill>
      </xdr:grpSpPr>
      <xdr:grpSp>
        <xdr:nvGrpSpPr>
          <xdr:cNvPr id="151" name="Group 702"/>
          <xdr:cNvGrpSpPr>
            <a:grpSpLocks/>
          </xdr:cNvGrpSpPr>
        </xdr:nvGrpSpPr>
        <xdr:grpSpPr>
          <a:xfrm>
            <a:off x="931" y="338"/>
            <a:ext cx="57" cy="64"/>
            <a:chOff x="931" y="338"/>
            <a:chExt cx="57" cy="64"/>
          </a:xfrm>
          <a:solidFill>
            <a:srgbClr val="FFFFFF"/>
          </a:solidFill>
        </xdr:grpSpPr>
        <xdr:pic>
          <xdr:nvPicPr>
            <xdr:cNvPr id="152" name="Picture 703"/>
            <xdr:cNvPicPr preferRelativeResize="1">
              <a:picLocks noChangeAspect="1"/>
            </xdr:cNvPicPr>
          </xdr:nvPicPr>
          <xdr:blipFill>
            <a:blip r:embed="rId39"/>
            <a:stretch>
              <a:fillRect/>
            </a:stretch>
          </xdr:blipFill>
          <xdr:spPr>
            <a:xfrm>
              <a:off x="931" y="338"/>
              <a:ext cx="57" cy="6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53" name="Rectangle 704"/>
            <xdr:cNvSpPr>
              <a:spLocks/>
            </xdr:cNvSpPr>
          </xdr:nvSpPr>
          <xdr:spPr>
            <a:xfrm rot="19440000">
              <a:off x="968" y="394"/>
              <a:ext cx="8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4" name="Line 705"/>
            <xdr:cNvSpPr>
              <a:spLocks/>
            </xdr:cNvSpPr>
          </xdr:nvSpPr>
          <xdr:spPr>
            <a:xfrm>
              <a:off x="969" y="39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5" name="Line 706"/>
            <xdr:cNvSpPr>
              <a:spLocks/>
            </xdr:cNvSpPr>
          </xdr:nvSpPr>
          <xdr:spPr>
            <a:xfrm>
              <a:off x="971" y="392"/>
              <a:ext cx="0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56" name="Line 707"/>
          <xdr:cNvSpPr>
            <a:spLocks/>
          </xdr:cNvSpPr>
        </xdr:nvSpPr>
        <xdr:spPr>
          <a:xfrm>
            <a:off x="969" y="397"/>
            <a:ext cx="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742950</xdr:colOff>
      <xdr:row>91</xdr:row>
      <xdr:rowOff>1362075</xdr:rowOff>
    </xdr:from>
    <xdr:to>
      <xdr:col>1</xdr:col>
      <xdr:colOff>47625</xdr:colOff>
      <xdr:row>93</xdr:row>
      <xdr:rowOff>247650</xdr:rowOff>
    </xdr:to>
    <xdr:pic>
      <xdr:nvPicPr>
        <xdr:cNvPr id="157" name="Picture 10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42950" y="69789675"/>
          <a:ext cx="504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98</xdr:row>
      <xdr:rowOff>1295400</xdr:rowOff>
    </xdr:from>
    <xdr:to>
      <xdr:col>1</xdr:col>
      <xdr:colOff>95250</xdr:colOff>
      <xdr:row>100</xdr:row>
      <xdr:rowOff>171450</xdr:rowOff>
    </xdr:to>
    <xdr:grpSp>
      <xdr:nvGrpSpPr>
        <xdr:cNvPr id="158" name="Group 110"/>
        <xdr:cNvGrpSpPr>
          <a:grpSpLocks/>
        </xdr:cNvGrpSpPr>
      </xdr:nvGrpSpPr>
      <xdr:grpSpPr>
        <a:xfrm>
          <a:off x="762000" y="73323450"/>
          <a:ext cx="533400" cy="762000"/>
          <a:chOff x="845" y="295"/>
          <a:chExt cx="64" cy="111"/>
        </a:xfrm>
        <a:solidFill>
          <a:srgbClr val="FFFFFF"/>
        </a:solidFill>
      </xdr:grpSpPr>
      <xdr:pic>
        <xdr:nvPicPr>
          <xdr:cNvPr id="159" name="Picture 103" descr="Шкаф 2"/>
          <xdr:cNvPicPr preferRelativeResize="1">
            <a:picLocks noChangeAspect="1"/>
          </xdr:cNvPicPr>
        </xdr:nvPicPr>
        <xdr:blipFill>
          <a:blip r:embed="rId41"/>
          <a:srcRect l="58024"/>
          <a:stretch>
            <a:fillRect/>
          </a:stretch>
        </xdr:blipFill>
        <xdr:spPr>
          <a:xfrm>
            <a:off x="845" y="295"/>
            <a:ext cx="64" cy="1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0" name="Line 109"/>
          <xdr:cNvSpPr>
            <a:spLocks/>
          </xdr:cNvSpPr>
        </xdr:nvSpPr>
        <xdr:spPr>
          <a:xfrm>
            <a:off x="870" y="297"/>
            <a:ext cx="36" cy="22"/>
          </a:xfrm>
          <a:prstGeom prst="line">
            <a:avLst/>
          </a:prstGeom>
          <a:noFill/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695325</xdr:colOff>
      <xdr:row>102</xdr:row>
      <xdr:rowOff>1238250</xdr:rowOff>
    </xdr:from>
    <xdr:to>
      <xdr:col>1</xdr:col>
      <xdr:colOff>95250</xdr:colOff>
      <xdr:row>104</xdr:row>
      <xdr:rowOff>152400</xdr:rowOff>
    </xdr:to>
    <xdr:grpSp>
      <xdr:nvGrpSpPr>
        <xdr:cNvPr id="161" name="Group 114"/>
        <xdr:cNvGrpSpPr>
          <a:grpSpLocks/>
        </xdr:cNvGrpSpPr>
      </xdr:nvGrpSpPr>
      <xdr:grpSpPr>
        <a:xfrm>
          <a:off x="695325" y="75561825"/>
          <a:ext cx="600075" cy="828675"/>
          <a:chOff x="778" y="322"/>
          <a:chExt cx="74" cy="107"/>
        </a:xfrm>
        <a:solidFill>
          <a:srgbClr val="FFFFFF"/>
        </a:solidFill>
      </xdr:grpSpPr>
      <xdr:pic>
        <xdr:nvPicPr>
          <xdr:cNvPr id="162" name="Picture 102" descr="Шкаф 1"/>
          <xdr:cNvPicPr preferRelativeResize="1">
            <a:picLocks noChangeAspect="1"/>
          </xdr:cNvPicPr>
        </xdr:nvPicPr>
        <xdr:blipFill>
          <a:blip r:embed="rId42"/>
          <a:srcRect r="48971"/>
          <a:stretch>
            <a:fillRect/>
          </a:stretch>
        </xdr:blipFill>
        <xdr:spPr>
          <a:xfrm>
            <a:off x="778" y="322"/>
            <a:ext cx="74" cy="10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3" name="Line 111"/>
          <xdr:cNvSpPr>
            <a:spLocks/>
          </xdr:cNvSpPr>
        </xdr:nvSpPr>
        <xdr:spPr>
          <a:xfrm flipV="1">
            <a:off x="781" y="325"/>
            <a:ext cx="31" cy="18"/>
          </a:xfrm>
          <a:prstGeom prst="line">
            <a:avLst/>
          </a:prstGeom>
          <a:noFill/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" name="Line 112"/>
          <xdr:cNvSpPr>
            <a:spLocks/>
          </xdr:cNvSpPr>
        </xdr:nvSpPr>
        <xdr:spPr>
          <a:xfrm>
            <a:off x="816" y="324"/>
            <a:ext cx="32" cy="19"/>
          </a:xfrm>
          <a:prstGeom prst="line">
            <a:avLst/>
          </a:prstGeom>
          <a:noFill/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05"/>
  <sheetViews>
    <sheetView view="pageBreakPreview" zoomScale="80" zoomScaleSheetLayoutView="80" zoomScalePageLayoutView="0" workbookViewId="0" topLeftCell="D1">
      <pane ySplit="9" topLeftCell="A31" activePane="bottomLeft" state="frozen"/>
      <selection pane="topLeft" activeCell="A1" sqref="A1"/>
      <selection pane="bottomLeft" activeCell="X65" sqref="X65"/>
    </sheetView>
  </sheetViews>
  <sheetFormatPr defaultColWidth="29.00390625" defaultRowHeight="12.75"/>
  <cols>
    <col min="1" max="1" width="15.75390625" style="1" customWidth="1"/>
    <col min="2" max="2" width="2.875" style="1" customWidth="1"/>
    <col min="3" max="3" width="11.875" style="1" customWidth="1"/>
    <col min="4" max="4" width="5.00390625" style="1" customWidth="1"/>
    <col min="5" max="5" width="12.75390625" style="1" customWidth="1"/>
    <col min="6" max="6" width="7.75390625" style="1" customWidth="1"/>
    <col min="7" max="7" width="3.625" style="1" customWidth="1"/>
    <col min="8" max="8" width="5.125" style="1" customWidth="1"/>
    <col min="9" max="9" width="1.12109375" style="1" customWidth="1"/>
    <col min="10" max="10" width="3.125" style="1" customWidth="1"/>
    <col min="11" max="11" width="12.00390625" style="1" customWidth="1"/>
    <col min="12" max="12" width="7.75390625" style="1" customWidth="1"/>
    <col min="13" max="13" width="17.125" style="1" customWidth="1"/>
    <col min="14" max="14" width="3.375" style="1" customWidth="1"/>
    <col min="15" max="15" width="3.125" style="1" customWidth="1"/>
    <col min="16" max="16" width="4.125" style="1" customWidth="1"/>
    <col min="17" max="18" width="2.625" style="1" customWidth="1"/>
    <col min="19" max="19" width="0.74609375" style="1" customWidth="1"/>
    <col min="20" max="21" width="2.625" style="1" customWidth="1"/>
    <col min="22" max="22" width="0.37109375" style="15" customWidth="1"/>
    <col min="23" max="23" width="6.25390625" style="1" customWidth="1"/>
    <col min="24" max="24" width="0.2421875" style="16" customWidth="1"/>
    <col min="25" max="25" width="5.00390625" style="1" customWidth="1"/>
    <col min="26" max="26" width="0.6171875" style="5" customWidth="1"/>
    <col min="27" max="27" width="4.875" style="1" customWidth="1"/>
    <col min="28" max="28" width="0.6171875" style="1" customWidth="1"/>
    <col min="29" max="29" width="4.875" style="1" customWidth="1"/>
    <col min="30" max="30" width="0.6171875" style="1" customWidth="1"/>
    <col min="31" max="31" width="5.00390625" style="1" customWidth="1"/>
    <col min="32" max="32" width="0.6171875" style="16" customWidth="1"/>
    <col min="33" max="33" width="6.00390625" style="1" customWidth="1"/>
    <col min="34" max="34" width="0.2421875" style="16" customWidth="1"/>
    <col min="35" max="35" width="5.00390625" style="1" customWidth="1"/>
    <col min="36" max="36" width="0.6171875" style="5" customWidth="1"/>
    <col min="37" max="37" width="5.00390625" style="1" customWidth="1"/>
    <col min="38" max="38" width="0.6171875" style="1" customWidth="1"/>
    <col min="39" max="39" width="5.00390625" style="1" customWidth="1"/>
    <col min="40" max="40" width="0.6171875" style="1" customWidth="1"/>
    <col min="41" max="41" width="5.00390625" style="1" customWidth="1"/>
    <col min="42" max="42" width="3.125" style="1" customWidth="1"/>
    <col min="43" max="43" width="4.375" style="10" customWidth="1"/>
    <col min="44" max="44" width="6.00390625" style="10" customWidth="1"/>
    <col min="45" max="46" width="13.375" style="2" customWidth="1"/>
    <col min="47" max="16384" width="29.00390625" style="2" customWidth="1"/>
  </cols>
  <sheetData>
    <row r="1" ht="6" customHeight="1"/>
    <row r="2" spans="1:44" ht="19.5">
      <c r="A2" s="195" t="s">
        <v>90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</row>
    <row r="3" spans="1:44" ht="125.25" customHeight="1">
      <c r="A3" s="205" t="s">
        <v>174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</row>
    <row r="4" spans="1:44" ht="12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7"/>
      <c r="N4" s="221" t="str">
        <f>цены!D2</f>
        <v>01.08.2011 г. Цены указаны в евро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2"/>
    </row>
    <row r="5" spans="1:44" ht="21" customHeight="1">
      <c r="A5" s="218" t="s">
        <v>179</v>
      </c>
      <c r="B5" s="202"/>
      <c r="C5" s="202" t="s">
        <v>180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196" t="s">
        <v>181</v>
      </c>
      <c r="O5" s="196"/>
      <c r="P5" s="196"/>
      <c r="Q5" s="196"/>
      <c r="R5" s="199" t="s">
        <v>175</v>
      </c>
      <c r="S5" s="199"/>
      <c r="T5" s="199"/>
      <c r="U5" s="199"/>
      <c r="V5" s="175" t="s">
        <v>203</v>
      </c>
      <c r="W5" s="176"/>
      <c r="X5" s="27" t="s">
        <v>201</v>
      </c>
      <c r="Y5" s="142" t="s">
        <v>201</v>
      </c>
      <c r="Z5" s="142"/>
      <c r="AA5" s="142"/>
      <c r="AB5" s="142"/>
      <c r="AC5" s="142"/>
      <c r="AD5" s="142"/>
      <c r="AE5" s="142"/>
      <c r="AF5" s="27"/>
      <c r="AG5" s="12" t="s">
        <v>204</v>
      </c>
      <c r="AH5" s="27" t="s">
        <v>201</v>
      </c>
      <c r="AI5" s="142" t="s">
        <v>98</v>
      </c>
      <c r="AJ5" s="142"/>
      <c r="AK5" s="142"/>
      <c r="AL5" s="142"/>
      <c r="AM5" s="142"/>
      <c r="AN5" s="142"/>
      <c r="AO5" s="142"/>
      <c r="AP5" s="137" t="s">
        <v>177</v>
      </c>
      <c r="AQ5" s="210" t="s">
        <v>176</v>
      </c>
      <c r="AR5" s="207" t="s">
        <v>178</v>
      </c>
    </row>
    <row r="6" spans="1:44" s="3" customFormat="1" ht="9.75" customHeight="1">
      <c r="A6" s="219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197"/>
      <c r="O6" s="197"/>
      <c r="P6" s="197"/>
      <c r="Q6" s="197"/>
      <c r="R6" s="200"/>
      <c r="S6" s="200"/>
      <c r="T6" s="200"/>
      <c r="U6" s="200"/>
      <c r="V6" s="177" t="s">
        <v>182</v>
      </c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9"/>
      <c r="AP6" s="138"/>
      <c r="AQ6" s="211"/>
      <c r="AR6" s="208"/>
    </row>
    <row r="7" spans="1:44" s="3" customFormat="1" ht="12.75" customHeight="1">
      <c r="A7" s="219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197"/>
      <c r="O7" s="197"/>
      <c r="P7" s="197"/>
      <c r="Q7" s="197"/>
      <c r="R7" s="200"/>
      <c r="S7" s="200"/>
      <c r="T7" s="200"/>
      <c r="U7" s="200"/>
      <c r="V7" s="132" t="s">
        <v>186</v>
      </c>
      <c r="W7" s="143"/>
      <c r="X7" s="132" t="s">
        <v>191</v>
      </c>
      <c r="Y7" s="132"/>
      <c r="Z7" s="132" t="s">
        <v>192</v>
      </c>
      <c r="AA7" s="132"/>
      <c r="AB7" s="132" t="s">
        <v>193</v>
      </c>
      <c r="AC7" s="132"/>
      <c r="AD7" s="132" t="s">
        <v>194</v>
      </c>
      <c r="AE7" s="132"/>
      <c r="AF7" s="132" t="s">
        <v>195</v>
      </c>
      <c r="AG7" s="132"/>
      <c r="AH7" s="132">
        <v>51</v>
      </c>
      <c r="AI7" s="132"/>
      <c r="AJ7" s="132">
        <v>52</v>
      </c>
      <c r="AK7" s="132"/>
      <c r="AL7" s="132">
        <v>54</v>
      </c>
      <c r="AM7" s="132"/>
      <c r="AN7" s="132">
        <v>55</v>
      </c>
      <c r="AO7" s="132"/>
      <c r="AP7" s="138"/>
      <c r="AQ7" s="211"/>
      <c r="AR7" s="208"/>
    </row>
    <row r="8" spans="1:44" s="3" customFormat="1" ht="45" customHeight="1">
      <c r="A8" s="219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197"/>
      <c r="O8" s="197"/>
      <c r="P8" s="197"/>
      <c r="Q8" s="197"/>
      <c r="R8" s="200"/>
      <c r="S8" s="200"/>
      <c r="T8" s="200"/>
      <c r="U8" s="200"/>
      <c r="V8" s="140" t="s">
        <v>187</v>
      </c>
      <c r="W8" s="141"/>
      <c r="X8" s="140" t="s">
        <v>197</v>
      </c>
      <c r="Y8" s="140"/>
      <c r="Z8" s="140" t="s">
        <v>198</v>
      </c>
      <c r="AA8" s="141"/>
      <c r="AB8" s="140" t="s">
        <v>199</v>
      </c>
      <c r="AC8" s="140"/>
      <c r="AD8" s="140" t="s">
        <v>200</v>
      </c>
      <c r="AE8" s="140"/>
      <c r="AF8" s="140" t="s">
        <v>196</v>
      </c>
      <c r="AG8" s="140"/>
      <c r="AH8" s="140" t="s">
        <v>99</v>
      </c>
      <c r="AI8" s="140"/>
      <c r="AJ8" s="140" t="s">
        <v>100</v>
      </c>
      <c r="AK8" s="141"/>
      <c r="AL8" s="140" t="s">
        <v>101</v>
      </c>
      <c r="AM8" s="140"/>
      <c r="AN8" s="140" t="s">
        <v>198</v>
      </c>
      <c r="AO8" s="140"/>
      <c r="AP8" s="138"/>
      <c r="AQ8" s="211"/>
      <c r="AR8" s="208"/>
    </row>
    <row r="9" spans="1:44" s="3" customFormat="1" ht="21.75" customHeight="1">
      <c r="A9" s="22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198"/>
      <c r="O9" s="198"/>
      <c r="P9" s="198"/>
      <c r="Q9" s="198"/>
      <c r="R9" s="201"/>
      <c r="S9" s="201"/>
      <c r="T9" s="201"/>
      <c r="U9" s="201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9"/>
      <c r="AQ9" s="212"/>
      <c r="AR9" s="209"/>
    </row>
    <row r="10" spans="1:44" s="3" customFormat="1" ht="12.75" customHeight="1">
      <c r="A10" s="72" t="s">
        <v>91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96" t="s">
        <v>94</v>
      </c>
      <c r="O10" s="96"/>
      <c r="P10" s="96"/>
      <c r="Q10" s="96"/>
      <c r="R10" s="106" t="s">
        <v>97</v>
      </c>
      <c r="S10" s="106"/>
      <c r="T10" s="106"/>
      <c r="U10" s="106"/>
      <c r="V10" s="126"/>
      <c r="W10" s="77" t="s">
        <v>202</v>
      </c>
      <c r="X10" s="77"/>
      <c r="Y10" s="77"/>
      <c r="Z10" s="77"/>
      <c r="AA10" s="77"/>
      <c r="AB10" s="77"/>
      <c r="AC10" s="77"/>
      <c r="AD10" s="77"/>
      <c r="AE10" s="77"/>
      <c r="AF10" s="77"/>
      <c r="AG10" s="120"/>
      <c r="AH10" s="123" t="s">
        <v>97</v>
      </c>
      <c r="AI10" s="128">
        <f>VLOOKUP(AH10,цены!A:G,4,FALSE)</f>
        <v>996</v>
      </c>
      <c r="AJ10" s="128"/>
      <c r="AK10" s="128"/>
      <c r="AL10" s="128"/>
      <c r="AM10" s="128"/>
      <c r="AN10" s="128"/>
      <c r="AO10" s="129"/>
      <c r="AP10" s="116">
        <f>VLOOKUP(AH10,цены!A:G,5,FALSE)</f>
        <v>2</v>
      </c>
      <c r="AQ10" s="112">
        <f>VLOOKUP(AH10,цены!A:G,6,FALSE)</f>
        <v>0.158</v>
      </c>
      <c r="AR10" s="110">
        <f>VLOOKUP(AH10,цены!A:G,7,FALSE)</f>
        <v>57</v>
      </c>
    </row>
    <row r="11" spans="1:44" s="3" customFormat="1" ht="175.5" customHeight="1">
      <c r="A11" s="74"/>
      <c r="B11" s="75"/>
      <c r="C11" s="133" t="s">
        <v>13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5"/>
      <c r="N11" s="97"/>
      <c r="O11" s="97"/>
      <c r="P11" s="97"/>
      <c r="Q11" s="97"/>
      <c r="R11" s="107"/>
      <c r="S11" s="107"/>
      <c r="T11" s="107"/>
      <c r="U11" s="107"/>
      <c r="V11" s="127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2"/>
      <c r="AH11" s="124"/>
      <c r="AI11" s="130"/>
      <c r="AJ11" s="130"/>
      <c r="AK11" s="130"/>
      <c r="AL11" s="130"/>
      <c r="AM11" s="130"/>
      <c r="AN11" s="130"/>
      <c r="AO11" s="131"/>
      <c r="AP11" s="117"/>
      <c r="AQ11" s="113"/>
      <c r="AR11" s="111"/>
    </row>
    <row r="12" spans="1:44" s="3" customFormat="1" ht="12.75" customHeight="1">
      <c r="A12" s="72" t="s">
        <v>92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96" t="s">
        <v>95</v>
      </c>
      <c r="O12" s="96"/>
      <c r="P12" s="96"/>
      <c r="Q12" s="96"/>
      <c r="R12" s="106" t="s">
        <v>102</v>
      </c>
      <c r="S12" s="106"/>
      <c r="T12" s="106"/>
      <c r="U12" s="106"/>
      <c r="V12" s="126" t="s">
        <v>102</v>
      </c>
      <c r="W12" s="77">
        <f>VLOOKUP(V12,цены!A:G,4,FALSE)</f>
        <v>1087</v>
      </c>
      <c r="X12" s="33"/>
      <c r="Y12" s="77" t="s">
        <v>202</v>
      </c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120"/>
      <c r="AP12" s="116">
        <f>VLOOKUP(V12,цены!A:G,5,FALSE)</f>
        <v>2</v>
      </c>
      <c r="AQ12" s="112">
        <f>VLOOKUP(V12,цены!A:G,6,FALSE)</f>
        <v>0.174</v>
      </c>
      <c r="AR12" s="114">
        <f>VLOOKUP(V12,цены!A:G,7,FALSE)</f>
        <v>70.5</v>
      </c>
    </row>
    <row r="13" spans="1:44" s="3" customFormat="1" ht="153.75" customHeight="1">
      <c r="A13" s="74"/>
      <c r="B13" s="75"/>
      <c r="C13" s="133" t="s">
        <v>366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5"/>
      <c r="N13" s="97"/>
      <c r="O13" s="97"/>
      <c r="P13" s="97"/>
      <c r="Q13" s="97"/>
      <c r="R13" s="107"/>
      <c r="S13" s="107"/>
      <c r="T13" s="107"/>
      <c r="U13" s="107"/>
      <c r="V13" s="127"/>
      <c r="W13" s="121"/>
      <c r="X13" s="34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2"/>
      <c r="AP13" s="117"/>
      <c r="AQ13" s="113"/>
      <c r="AR13" s="115"/>
    </row>
    <row r="14" spans="1:44" s="3" customFormat="1" ht="12.75" customHeight="1">
      <c r="A14" s="72" t="s">
        <v>93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96" t="s">
        <v>96</v>
      </c>
      <c r="O14" s="96"/>
      <c r="P14" s="96"/>
      <c r="Q14" s="96"/>
      <c r="R14" s="106" t="s">
        <v>103</v>
      </c>
      <c r="S14" s="106"/>
      <c r="T14" s="106"/>
      <c r="U14" s="106"/>
      <c r="V14" s="126" t="s">
        <v>103</v>
      </c>
      <c r="W14" s="77">
        <f>VLOOKUP(V14,цены!A:G,4,FALSE)</f>
        <v>927</v>
      </c>
      <c r="X14" s="33"/>
      <c r="Y14" s="77" t="s">
        <v>202</v>
      </c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120"/>
      <c r="AP14" s="116">
        <f>VLOOKUP(V14,цены!A:G,5,FALSE)</f>
        <v>2</v>
      </c>
      <c r="AQ14" s="112">
        <f>VLOOKUP(V14,цены!A:G,6,FALSE)</f>
        <v>0.078</v>
      </c>
      <c r="AR14" s="114">
        <f>VLOOKUP(V14,цены!A:G,7,FALSE)</f>
        <v>58.2</v>
      </c>
    </row>
    <row r="15" spans="1:44" s="3" customFormat="1" ht="151.5" customHeight="1">
      <c r="A15" s="74"/>
      <c r="B15" s="75"/>
      <c r="C15" s="133" t="s">
        <v>367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5"/>
      <c r="N15" s="97"/>
      <c r="O15" s="97"/>
      <c r="P15" s="97"/>
      <c r="Q15" s="97"/>
      <c r="R15" s="107"/>
      <c r="S15" s="107"/>
      <c r="T15" s="107"/>
      <c r="U15" s="107"/>
      <c r="V15" s="127"/>
      <c r="W15" s="121"/>
      <c r="X15" s="34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2"/>
      <c r="AP15" s="117"/>
      <c r="AQ15" s="113"/>
      <c r="AR15" s="115"/>
    </row>
    <row r="16" spans="1:44" s="3" customFormat="1" ht="12.75" customHeight="1">
      <c r="A16" s="72" t="s">
        <v>104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96" t="s">
        <v>105</v>
      </c>
      <c r="O16" s="96"/>
      <c r="P16" s="96"/>
      <c r="Q16" s="96"/>
      <c r="R16" s="106" t="s">
        <v>121</v>
      </c>
      <c r="S16" s="106"/>
      <c r="T16" s="106"/>
      <c r="U16" s="106"/>
      <c r="V16" s="126"/>
      <c r="W16" s="77" t="s">
        <v>202</v>
      </c>
      <c r="X16" s="77"/>
      <c r="Y16" s="77"/>
      <c r="Z16" s="77"/>
      <c r="AA16" s="77"/>
      <c r="AB16" s="77"/>
      <c r="AC16" s="77"/>
      <c r="AD16" s="77"/>
      <c r="AE16" s="77"/>
      <c r="AF16" s="77"/>
      <c r="AG16" s="120"/>
      <c r="AH16" s="123" t="s">
        <v>121</v>
      </c>
      <c r="AI16" s="128">
        <f>VLOOKUP(AH16,цены!A:G,4,FALSE)</f>
        <v>88</v>
      </c>
      <c r="AJ16" s="128"/>
      <c r="AK16" s="128"/>
      <c r="AL16" s="128"/>
      <c r="AM16" s="128"/>
      <c r="AN16" s="128"/>
      <c r="AO16" s="129"/>
      <c r="AP16" s="156">
        <f>VLOOKUP(AH16,цены!A:G,5,FALSE)</f>
        <v>1</v>
      </c>
      <c r="AQ16" s="158">
        <f>VLOOKUP(AH16,цены!A:G,6,FALSE)</f>
        <v>0.0486</v>
      </c>
      <c r="AR16" s="118">
        <f>VLOOKUP(AH16,цены!A:G,7,FALSE)</f>
        <v>8.5</v>
      </c>
    </row>
    <row r="17" spans="1:44" s="3" customFormat="1" ht="116.25" customHeight="1">
      <c r="A17" s="149"/>
      <c r="B17" s="104"/>
      <c r="C17" s="144" t="s">
        <v>342</v>
      </c>
      <c r="D17" s="145"/>
      <c r="E17" s="145"/>
      <c r="F17" s="145"/>
      <c r="G17" s="145"/>
      <c r="H17" s="145"/>
      <c r="I17" s="145"/>
      <c r="J17" s="145"/>
      <c r="K17" s="145"/>
      <c r="L17" s="165"/>
      <c r="M17" s="166"/>
      <c r="N17" s="97"/>
      <c r="O17" s="97"/>
      <c r="P17" s="97"/>
      <c r="Q17" s="97"/>
      <c r="R17" s="107"/>
      <c r="S17" s="107"/>
      <c r="T17" s="107"/>
      <c r="U17" s="107"/>
      <c r="V17" s="127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2"/>
      <c r="AH17" s="124"/>
      <c r="AI17" s="130"/>
      <c r="AJ17" s="130"/>
      <c r="AK17" s="130"/>
      <c r="AL17" s="130"/>
      <c r="AM17" s="130"/>
      <c r="AN17" s="130"/>
      <c r="AO17" s="131"/>
      <c r="AP17" s="157"/>
      <c r="AQ17" s="159"/>
      <c r="AR17" s="119"/>
    </row>
    <row r="18" spans="1:44" s="3" customFormat="1" ht="12.75" customHeight="1">
      <c r="A18" s="72" t="s">
        <v>106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96" t="s">
        <v>107</v>
      </c>
      <c r="O18" s="96"/>
      <c r="P18" s="96"/>
      <c r="Q18" s="96"/>
      <c r="R18" s="106" t="s">
        <v>122</v>
      </c>
      <c r="S18" s="106"/>
      <c r="T18" s="106"/>
      <c r="U18" s="106"/>
      <c r="V18" s="126"/>
      <c r="W18" s="77" t="s">
        <v>202</v>
      </c>
      <c r="X18" s="77"/>
      <c r="Y18" s="77"/>
      <c r="Z18" s="77"/>
      <c r="AA18" s="77"/>
      <c r="AB18" s="77"/>
      <c r="AC18" s="77"/>
      <c r="AD18" s="77"/>
      <c r="AE18" s="77"/>
      <c r="AF18" s="77"/>
      <c r="AG18" s="120"/>
      <c r="AH18" s="123" t="s">
        <v>122</v>
      </c>
      <c r="AI18" s="128">
        <f>VLOOKUP(AH18,цены!A:G,4,FALSE)</f>
        <v>62</v>
      </c>
      <c r="AJ18" s="128"/>
      <c r="AK18" s="128"/>
      <c r="AL18" s="128"/>
      <c r="AM18" s="128"/>
      <c r="AN18" s="128"/>
      <c r="AO18" s="129"/>
      <c r="AP18" s="156">
        <f>VLOOKUP(AH18,цены!A:G,5,FALSE)</f>
        <v>1</v>
      </c>
      <c r="AQ18" s="158">
        <f>VLOOKUP(AH18,цены!A:G,6,FALSE)</f>
        <v>0</v>
      </c>
      <c r="AR18" s="118">
        <f>VLOOKUP(AH18,цены!A:G,7,FALSE)</f>
        <v>0</v>
      </c>
    </row>
    <row r="19" spans="1:44" s="3" customFormat="1" ht="87.75" customHeight="1">
      <c r="A19" s="149"/>
      <c r="B19" s="104"/>
      <c r="C19" s="105" t="s">
        <v>343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97"/>
      <c r="O19" s="97"/>
      <c r="P19" s="97"/>
      <c r="Q19" s="97"/>
      <c r="R19" s="107"/>
      <c r="S19" s="107"/>
      <c r="T19" s="107"/>
      <c r="U19" s="107"/>
      <c r="V19" s="127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2"/>
      <c r="AH19" s="124"/>
      <c r="AI19" s="130"/>
      <c r="AJ19" s="130"/>
      <c r="AK19" s="130"/>
      <c r="AL19" s="130"/>
      <c r="AM19" s="130"/>
      <c r="AN19" s="130"/>
      <c r="AO19" s="131"/>
      <c r="AP19" s="157"/>
      <c r="AQ19" s="159"/>
      <c r="AR19" s="119"/>
    </row>
    <row r="20" spans="1:44" s="3" customFormat="1" ht="12.75" customHeight="1">
      <c r="A20" s="72" t="s">
        <v>108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96" t="s">
        <v>109</v>
      </c>
      <c r="O20" s="96"/>
      <c r="P20" s="96"/>
      <c r="Q20" s="96"/>
      <c r="R20" s="106" t="s">
        <v>123</v>
      </c>
      <c r="S20" s="106"/>
      <c r="T20" s="106"/>
      <c r="U20" s="106"/>
      <c r="V20" s="126"/>
      <c r="W20" s="77" t="s">
        <v>202</v>
      </c>
      <c r="X20" s="77"/>
      <c r="Y20" s="77"/>
      <c r="Z20" s="77"/>
      <c r="AA20" s="77"/>
      <c r="AB20" s="77"/>
      <c r="AC20" s="77"/>
      <c r="AD20" s="77"/>
      <c r="AE20" s="77"/>
      <c r="AF20" s="77"/>
      <c r="AG20" s="120"/>
      <c r="AH20" s="123" t="s">
        <v>123</v>
      </c>
      <c r="AI20" s="128">
        <f>VLOOKUP(AH20,цены!A:G,4,FALSE)</f>
        <v>54</v>
      </c>
      <c r="AJ20" s="128"/>
      <c r="AK20" s="128"/>
      <c r="AL20" s="128"/>
      <c r="AM20" s="128"/>
      <c r="AN20" s="128"/>
      <c r="AO20" s="129"/>
      <c r="AP20" s="156">
        <f>VLOOKUP(AH20,цены!A:G,5,FALSE)</f>
        <v>1</v>
      </c>
      <c r="AQ20" s="158">
        <f>VLOOKUP(AH20,цены!A:G,6,FALSE)</f>
        <v>0.0286</v>
      </c>
      <c r="AR20" s="118">
        <f>VLOOKUP(AH20,цены!A:G,7,FALSE)</f>
        <v>3.2</v>
      </c>
    </row>
    <row r="21" spans="1:44" s="3" customFormat="1" ht="124.5" customHeight="1">
      <c r="A21" s="149"/>
      <c r="B21" s="104"/>
      <c r="C21" s="144" t="s">
        <v>344</v>
      </c>
      <c r="D21" s="145"/>
      <c r="E21" s="145"/>
      <c r="F21" s="145"/>
      <c r="G21" s="145"/>
      <c r="H21" s="145"/>
      <c r="I21" s="145"/>
      <c r="J21" s="145"/>
      <c r="K21" s="145"/>
      <c r="L21" s="165"/>
      <c r="M21" s="166"/>
      <c r="N21" s="97"/>
      <c r="O21" s="97"/>
      <c r="P21" s="97"/>
      <c r="Q21" s="97"/>
      <c r="R21" s="107"/>
      <c r="S21" s="107"/>
      <c r="T21" s="107"/>
      <c r="U21" s="107"/>
      <c r="V21" s="127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2"/>
      <c r="AH21" s="124"/>
      <c r="AI21" s="130"/>
      <c r="AJ21" s="130"/>
      <c r="AK21" s="130"/>
      <c r="AL21" s="130"/>
      <c r="AM21" s="130"/>
      <c r="AN21" s="130"/>
      <c r="AO21" s="131"/>
      <c r="AP21" s="157"/>
      <c r="AQ21" s="159"/>
      <c r="AR21" s="119"/>
    </row>
    <row r="22" spans="1:44" s="3" customFormat="1" ht="12.75" customHeight="1">
      <c r="A22" s="72" t="s">
        <v>110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96" t="s">
        <v>111</v>
      </c>
      <c r="O22" s="96"/>
      <c r="P22" s="96"/>
      <c r="Q22" s="96"/>
      <c r="R22" s="106" t="s">
        <v>124</v>
      </c>
      <c r="S22" s="106"/>
      <c r="T22" s="106"/>
      <c r="U22" s="106"/>
      <c r="V22" s="126"/>
      <c r="W22" s="77" t="s">
        <v>202</v>
      </c>
      <c r="X22" s="77"/>
      <c r="Y22" s="77"/>
      <c r="Z22" s="77"/>
      <c r="AA22" s="77"/>
      <c r="AB22" s="77"/>
      <c r="AC22" s="77"/>
      <c r="AD22" s="77"/>
      <c r="AE22" s="77"/>
      <c r="AF22" s="77"/>
      <c r="AG22" s="120"/>
      <c r="AH22" s="123" t="s">
        <v>124</v>
      </c>
      <c r="AI22" s="128">
        <f>VLOOKUP(AH22,цены!A:G,4,FALSE)</f>
        <v>169</v>
      </c>
      <c r="AJ22" s="128"/>
      <c r="AK22" s="128"/>
      <c r="AL22" s="128"/>
      <c r="AM22" s="128"/>
      <c r="AN22" s="128"/>
      <c r="AO22" s="129"/>
      <c r="AP22" s="156">
        <f>VLOOKUP(AH22,цены!A:G,5,FALSE)</f>
        <v>1</v>
      </c>
      <c r="AQ22" s="158">
        <f>VLOOKUP(AH22,цены!A:G,6,FALSE)</f>
        <v>0</v>
      </c>
      <c r="AR22" s="118">
        <f>VLOOKUP(AH22,цены!A:G,7,FALSE)</f>
        <v>0</v>
      </c>
    </row>
    <row r="23" spans="1:44" s="3" customFormat="1" ht="34.5" customHeight="1">
      <c r="A23" s="149"/>
      <c r="B23" s="104"/>
      <c r="C23" s="105" t="s">
        <v>337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97"/>
      <c r="O23" s="97"/>
      <c r="P23" s="97"/>
      <c r="Q23" s="97"/>
      <c r="R23" s="107"/>
      <c r="S23" s="107"/>
      <c r="T23" s="107"/>
      <c r="U23" s="107"/>
      <c r="V23" s="127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  <c r="AH23" s="124"/>
      <c r="AI23" s="130"/>
      <c r="AJ23" s="130"/>
      <c r="AK23" s="130"/>
      <c r="AL23" s="130"/>
      <c r="AM23" s="130"/>
      <c r="AN23" s="130"/>
      <c r="AO23" s="131"/>
      <c r="AP23" s="157"/>
      <c r="AQ23" s="159"/>
      <c r="AR23" s="119"/>
    </row>
    <row r="24" spans="1:44" s="3" customFormat="1" ht="12.75" customHeight="1">
      <c r="A24" s="72" t="s">
        <v>112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96" t="s">
        <v>113</v>
      </c>
      <c r="O24" s="96"/>
      <c r="P24" s="96"/>
      <c r="Q24" s="96"/>
      <c r="R24" s="106" t="s">
        <v>125</v>
      </c>
      <c r="S24" s="106"/>
      <c r="T24" s="106"/>
      <c r="U24" s="106"/>
      <c r="V24" s="126"/>
      <c r="W24" s="77" t="s">
        <v>202</v>
      </c>
      <c r="X24" s="77"/>
      <c r="Y24" s="77"/>
      <c r="Z24" s="77"/>
      <c r="AA24" s="77"/>
      <c r="AB24" s="77"/>
      <c r="AC24" s="77"/>
      <c r="AD24" s="77"/>
      <c r="AE24" s="77"/>
      <c r="AF24" s="77"/>
      <c r="AG24" s="120"/>
      <c r="AH24" s="123" t="s">
        <v>125</v>
      </c>
      <c r="AI24" s="128">
        <f>VLOOKUP(AH24,цены!A:G,4,FALSE)</f>
        <v>169</v>
      </c>
      <c r="AJ24" s="128"/>
      <c r="AK24" s="128"/>
      <c r="AL24" s="128"/>
      <c r="AM24" s="128"/>
      <c r="AN24" s="128"/>
      <c r="AO24" s="129"/>
      <c r="AP24" s="156">
        <f>VLOOKUP(AH24,цены!A:G,5,FALSE)</f>
        <v>1</v>
      </c>
      <c r="AQ24" s="158">
        <f>VLOOKUP(AH24,цены!A:G,6,FALSE)</f>
        <v>0</v>
      </c>
      <c r="AR24" s="118">
        <f>VLOOKUP(AH24,цены!A:G,7,FALSE)</f>
        <v>0</v>
      </c>
    </row>
    <row r="25" spans="1:44" s="3" customFormat="1" ht="34.5" customHeight="1">
      <c r="A25" s="149"/>
      <c r="B25" s="104"/>
      <c r="C25" s="105" t="s">
        <v>338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97"/>
      <c r="O25" s="97"/>
      <c r="P25" s="97"/>
      <c r="Q25" s="97"/>
      <c r="R25" s="107"/>
      <c r="S25" s="107"/>
      <c r="T25" s="107"/>
      <c r="U25" s="107"/>
      <c r="V25" s="127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  <c r="AH25" s="124"/>
      <c r="AI25" s="130"/>
      <c r="AJ25" s="130"/>
      <c r="AK25" s="130"/>
      <c r="AL25" s="130"/>
      <c r="AM25" s="130"/>
      <c r="AN25" s="130"/>
      <c r="AO25" s="131"/>
      <c r="AP25" s="157"/>
      <c r="AQ25" s="159"/>
      <c r="AR25" s="119"/>
    </row>
    <row r="26" spans="1:44" s="3" customFormat="1" ht="12.75" customHeight="1">
      <c r="A26" s="72" t="s">
        <v>114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96" t="s">
        <v>115</v>
      </c>
      <c r="O26" s="96"/>
      <c r="P26" s="96"/>
      <c r="Q26" s="96"/>
      <c r="R26" s="106" t="s">
        <v>126</v>
      </c>
      <c r="S26" s="106"/>
      <c r="T26" s="106"/>
      <c r="U26" s="106"/>
      <c r="V26" s="126"/>
      <c r="W26" s="77" t="s">
        <v>202</v>
      </c>
      <c r="X26" s="77"/>
      <c r="Y26" s="77"/>
      <c r="Z26" s="77"/>
      <c r="AA26" s="77"/>
      <c r="AB26" s="77"/>
      <c r="AC26" s="77"/>
      <c r="AD26" s="77"/>
      <c r="AE26" s="77"/>
      <c r="AF26" s="77"/>
      <c r="AG26" s="120"/>
      <c r="AH26" s="123" t="s">
        <v>126</v>
      </c>
      <c r="AI26" s="128">
        <f>VLOOKUP(AH26,цены!A:G,4,FALSE)</f>
        <v>169</v>
      </c>
      <c r="AJ26" s="128"/>
      <c r="AK26" s="128"/>
      <c r="AL26" s="128"/>
      <c r="AM26" s="128"/>
      <c r="AN26" s="128"/>
      <c r="AO26" s="129"/>
      <c r="AP26" s="156">
        <f>VLOOKUP(AH26,цены!A:G,5,FALSE)</f>
        <v>1</v>
      </c>
      <c r="AQ26" s="158">
        <f>VLOOKUP(AH26,цены!A:G,6,FALSE)</f>
        <v>0</v>
      </c>
      <c r="AR26" s="118">
        <f>VLOOKUP(AH26,цены!A:G,7,FALSE)</f>
        <v>0</v>
      </c>
    </row>
    <row r="27" spans="1:44" s="3" customFormat="1" ht="34.5" customHeight="1">
      <c r="A27" s="149"/>
      <c r="B27" s="104"/>
      <c r="C27" s="105" t="s">
        <v>336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97"/>
      <c r="O27" s="97"/>
      <c r="P27" s="97"/>
      <c r="Q27" s="97"/>
      <c r="R27" s="107"/>
      <c r="S27" s="107"/>
      <c r="T27" s="107"/>
      <c r="U27" s="107"/>
      <c r="V27" s="127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2"/>
      <c r="AH27" s="124"/>
      <c r="AI27" s="130"/>
      <c r="AJ27" s="130"/>
      <c r="AK27" s="130"/>
      <c r="AL27" s="130"/>
      <c r="AM27" s="130"/>
      <c r="AN27" s="130"/>
      <c r="AO27" s="131"/>
      <c r="AP27" s="157"/>
      <c r="AQ27" s="159"/>
      <c r="AR27" s="119"/>
    </row>
    <row r="28" spans="1:44" s="3" customFormat="1" ht="12.75" customHeight="1">
      <c r="A28" s="72" t="s">
        <v>116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96" t="s">
        <v>117</v>
      </c>
      <c r="O28" s="96"/>
      <c r="P28" s="96"/>
      <c r="Q28" s="96"/>
      <c r="R28" s="106" t="s">
        <v>127</v>
      </c>
      <c r="S28" s="106"/>
      <c r="T28" s="106"/>
      <c r="U28" s="106"/>
      <c r="V28" s="126"/>
      <c r="W28" s="77" t="s">
        <v>202</v>
      </c>
      <c r="X28" s="77"/>
      <c r="Y28" s="77"/>
      <c r="Z28" s="77"/>
      <c r="AA28" s="77"/>
      <c r="AB28" s="77"/>
      <c r="AC28" s="77"/>
      <c r="AD28" s="77"/>
      <c r="AE28" s="77"/>
      <c r="AF28" s="77"/>
      <c r="AG28" s="120"/>
      <c r="AH28" s="123" t="s">
        <v>127</v>
      </c>
      <c r="AI28" s="128">
        <f>VLOOKUP(AH28,цены!A:G,4,FALSE)</f>
        <v>135</v>
      </c>
      <c r="AJ28" s="128"/>
      <c r="AK28" s="128"/>
      <c r="AL28" s="128"/>
      <c r="AM28" s="128"/>
      <c r="AN28" s="128"/>
      <c r="AO28" s="129"/>
      <c r="AP28" s="156">
        <f>VLOOKUP(AH28,цены!A:G,5,FALSE)</f>
        <v>1</v>
      </c>
      <c r="AQ28" s="158">
        <f>VLOOKUP(AH28,цены!A:G,6,FALSE)</f>
        <v>0.0095</v>
      </c>
      <c r="AR28" s="118">
        <f>VLOOKUP(AH28,цены!A:G,7,FALSE)</f>
        <v>1.8</v>
      </c>
    </row>
    <row r="29" spans="1:44" s="3" customFormat="1" ht="34.5" customHeight="1">
      <c r="A29" s="149"/>
      <c r="B29" s="104"/>
      <c r="C29" s="105" t="s">
        <v>335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97"/>
      <c r="O29" s="97"/>
      <c r="P29" s="97"/>
      <c r="Q29" s="97"/>
      <c r="R29" s="107"/>
      <c r="S29" s="107"/>
      <c r="T29" s="107"/>
      <c r="U29" s="107"/>
      <c r="V29" s="127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2"/>
      <c r="AH29" s="124"/>
      <c r="AI29" s="130"/>
      <c r="AJ29" s="130"/>
      <c r="AK29" s="130"/>
      <c r="AL29" s="130"/>
      <c r="AM29" s="130"/>
      <c r="AN29" s="130"/>
      <c r="AO29" s="131"/>
      <c r="AP29" s="157"/>
      <c r="AQ29" s="159"/>
      <c r="AR29" s="119"/>
    </row>
    <row r="30" spans="1:44" s="3" customFormat="1" ht="12.75" customHeight="1">
      <c r="A30" s="72" t="s">
        <v>118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96" t="s">
        <v>119</v>
      </c>
      <c r="O30" s="96"/>
      <c r="P30" s="96"/>
      <c r="Q30" s="96"/>
      <c r="R30" s="106" t="s">
        <v>128</v>
      </c>
      <c r="S30" s="106"/>
      <c r="T30" s="106"/>
      <c r="U30" s="106"/>
      <c r="V30" s="126"/>
      <c r="W30" s="77" t="s">
        <v>202</v>
      </c>
      <c r="X30" s="77"/>
      <c r="Y30" s="77"/>
      <c r="Z30" s="77"/>
      <c r="AA30" s="77"/>
      <c r="AB30" s="77"/>
      <c r="AC30" s="77"/>
      <c r="AD30" s="77"/>
      <c r="AE30" s="77"/>
      <c r="AF30" s="77"/>
      <c r="AG30" s="120"/>
      <c r="AH30" s="123" t="s">
        <v>128</v>
      </c>
      <c r="AI30" s="128">
        <f>VLOOKUP(AH30,цены!A:G,4,FALSE)</f>
        <v>135</v>
      </c>
      <c r="AJ30" s="128"/>
      <c r="AK30" s="128"/>
      <c r="AL30" s="128"/>
      <c r="AM30" s="128"/>
      <c r="AN30" s="128"/>
      <c r="AO30" s="129"/>
      <c r="AP30" s="156">
        <f>VLOOKUP(AH30,цены!A:G,5,FALSE)</f>
        <v>1</v>
      </c>
      <c r="AQ30" s="158">
        <f>VLOOKUP(AH30,цены!A:G,6,FALSE)</f>
        <v>0.0095</v>
      </c>
      <c r="AR30" s="118">
        <f>VLOOKUP(AH30,цены!A:G,7,FALSE)</f>
        <v>1.8</v>
      </c>
    </row>
    <row r="31" spans="1:44" s="3" customFormat="1" ht="34.5" customHeight="1">
      <c r="A31" s="149"/>
      <c r="B31" s="104"/>
      <c r="C31" s="105" t="s">
        <v>339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97"/>
      <c r="O31" s="97"/>
      <c r="P31" s="97"/>
      <c r="Q31" s="97"/>
      <c r="R31" s="107"/>
      <c r="S31" s="107"/>
      <c r="T31" s="107"/>
      <c r="U31" s="107"/>
      <c r="V31" s="127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2"/>
      <c r="AH31" s="124"/>
      <c r="AI31" s="130"/>
      <c r="AJ31" s="130"/>
      <c r="AK31" s="130"/>
      <c r="AL31" s="130"/>
      <c r="AM31" s="130"/>
      <c r="AN31" s="130"/>
      <c r="AO31" s="131"/>
      <c r="AP31" s="157"/>
      <c r="AQ31" s="159"/>
      <c r="AR31" s="119"/>
    </row>
    <row r="32" spans="1:44" s="3" customFormat="1" ht="12.75" customHeight="1">
      <c r="A32" s="72" t="s">
        <v>340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96" t="s">
        <v>120</v>
      </c>
      <c r="O32" s="96"/>
      <c r="P32" s="96"/>
      <c r="Q32" s="96"/>
      <c r="R32" s="106" t="s">
        <v>129</v>
      </c>
      <c r="S32" s="106"/>
      <c r="T32" s="106"/>
      <c r="U32" s="106"/>
      <c r="V32" s="126"/>
      <c r="W32" s="77" t="s">
        <v>202</v>
      </c>
      <c r="X32" s="77"/>
      <c r="Y32" s="77"/>
      <c r="Z32" s="77"/>
      <c r="AA32" s="77"/>
      <c r="AB32" s="77"/>
      <c r="AC32" s="77"/>
      <c r="AD32" s="77"/>
      <c r="AE32" s="77"/>
      <c r="AF32" s="77"/>
      <c r="AG32" s="120"/>
      <c r="AH32" s="123" t="s">
        <v>129</v>
      </c>
      <c r="AI32" s="128">
        <f>VLOOKUP(AH32,цены!A:G,4,FALSE)</f>
        <v>135</v>
      </c>
      <c r="AJ32" s="128"/>
      <c r="AK32" s="128"/>
      <c r="AL32" s="128"/>
      <c r="AM32" s="128"/>
      <c r="AN32" s="128"/>
      <c r="AO32" s="129"/>
      <c r="AP32" s="156">
        <f>VLOOKUP(AH32,цены!A:G,5,FALSE)</f>
        <v>1</v>
      </c>
      <c r="AQ32" s="158">
        <f>VLOOKUP(AH32,цены!A:G,6,FALSE)</f>
        <v>0.0095</v>
      </c>
      <c r="AR32" s="118">
        <f>VLOOKUP(AH32,цены!A:G,7,FALSE)</f>
        <v>1.8</v>
      </c>
    </row>
    <row r="33" spans="1:44" s="3" customFormat="1" ht="34.5" customHeight="1">
      <c r="A33" s="149"/>
      <c r="B33" s="104"/>
      <c r="C33" s="105" t="s">
        <v>341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97"/>
      <c r="O33" s="97"/>
      <c r="P33" s="97"/>
      <c r="Q33" s="97"/>
      <c r="R33" s="107"/>
      <c r="S33" s="107"/>
      <c r="T33" s="107"/>
      <c r="U33" s="107"/>
      <c r="V33" s="127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2"/>
      <c r="AH33" s="124"/>
      <c r="AI33" s="130"/>
      <c r="AJ33" s="130"/>
      <c r="AK33" s="130"/>
      <c r="AL33" s="130"/>
      <c r="AM33" s="130"/>
      <c r="AN33" s="130"/>
      <c r="AO33" s="131"/>
      <c r="AP33" s="157"/>
      <c r="AQ33" s="159"/>
      <c r="AR33" s="119"/>
    </row>
    <row r="34" spans="1:44" s="3" customFormat="1" ht="12.75" customHeight="1">
      <c r="A34" s="146" t="s">
        <v>130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8"/>
      <c r="N34" s="96" t="s">
        <v>131</v>
      </c>
      <c r="O34" s="96"/>
      <c r="P34" s="96"/>
      <c r="Q34" s="96"/>
      <c r="R34" s="106" t="s">
        <v>141</v>
      </c>
      <c r="S34" s="106"/>
      <c r="T34" s="106"/>
      <c r="U34" s="106"/>
      <c r="V34" s="154" t="s">
        <v>141</v>
      </c>
      <c r="W34" s="77">
        <f>VLOOKUP(V34,цены!A:G,4,FALSE)</f>
        <v>279</v>
      </c>
      <c r="X34" s="184" t="s">
        <v>202</v>
      </c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6"/>
      <c r="AP34" s="116">
        <f>VLOOKUP(V34,цены!A:G,5,FALSE)</f>
        <v>1</v>
      </c>
      <c r="AQ34" s="112">
        <f>VLOOKUP(V34,цены!A:G,6,FALSE)</f>
        <v>0</v>
      </c>
      <c r="AR34" s="114">
        <f>VLOOKUP(V34,цены!A:G,7,FALSE)</f>
        <v>0</v>
      </c>
    </row>
    <row r="35" spans="1:44" s="3" customFormat="1" ht="72.75" customHeight="1">
      <c r="A35" s="150"/>
      <c r="B35" s="151"/>
      <c r="C35" s="161" t="s">
        <v>345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3"/>
      <c r="N35" s="153"/>
      <c r="O35" s="153"/>
      <c r="P35" s="153"/>
      <c r="Q35" s="153"/>
      <c r="R35" s="125"/>
      <c r="S35" s="125"/>
      <c r="T35" s="125"/>
      <c r="U35" s="125"/>
      <c r="V35" s="155"/>
      <c r="W35" s="78"/>
      <c r="X35" s="187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9"/>
      <c r="AP35" s="117"/>
      <c r="AQ35" s="113"/>
      <c r="AR35" s="115"/>
    </row>
    <row r="36" spans="1:44" s="3" customFormat="1" ht="138.75" customHeight="1">
      <c r="A36" s="74"/>
      <c r="B36" s="75"/>
      <c r="C36" s="63" t="s">
        <v>15</v>
      </c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97"/>
      <c r="O36" s="97"/>
      <c r="P36" s="97"/>
      <c r="Q36" s="97"/>
      <c r="R36" s="152" t="s">
        <v>142</v>
      </c>
      <c r="S36" s="152"/>
      <c r="T36" s="152"/>
      <c r="U36" s="152"/>
      <c r="V36" s="13"/>
      <c r="W36" s="40" t="s">
        <v>202</v>
      </c>
      <c r="X36" s="26" t="s">
        <v>142</v>
      </c>
      <c r="Y36" s="190">
        <f>VLOOKUP(X36,цены!A:G,4,FALSE)</f>
        <v>137</v>
      </c>
      <c r="Z36" s="190"/>
      <c r="AA36" s="190"/>
      <c r="AB36" s="190"/>
      <c r="AC36" s="190"/>
      <c r="AD36" s="190"/>
      <c r="AE36" s="190"/>
      <c r="AF36" s="190"/>
      <c r="AG36" s="191"/>
      <c r="AH36" s="192" t="s">
        <v>202</v>
      </c>
      <c r="AI36" s="193"/>
      <c r="AJ36" s="193"/>
      <c r="AK36" s="193"/>
      <c r="AL36" s="193"/>
      <c r="AM36" s="193"/>
      <c r="AN36" s="193"/>
      <c r="AO36" s="194"/>
      <c r="AP36" s="29">
        <f>VLOOKUP(X36,цены!A:G,5,FALSE)</f>
        <v>1</v>
      </c>
      <c r="AQ36" s="30">
        <f>VLOOKUP(X36,цены!A:G,6,FALSE)</f>
        <v>0</v>
      </c>
      <c r="AR36" s="62">
        <f>VLOOKUP(X36,цены!A:G,7,FALSE)</f>
        <v>0</v>
      </c>
    </row>
    <row r="37" spans="1:44" s="3" customFormat="1" ht="12.75">
      <c r="A37" s="72" t="s">
        <v>157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96" t="s">
        <v>158</v>
      </c>
      <c r="O37" s="96"/>
      <c r="P37" s="96"/>
      <c r="Q37" s="96"/>
      <c r="R37" s="106" t="s">
        <v>159</v>
      </c>
      <c r="S37" s="106"/>
      <c r="T37" s="106"/>
      <c r="U37" s="106"/>
      <c r="V37" s="108"/>
      <c r="W37" s="227" t="s">
        <v>202</v>
      </c>
      <c r="X37" s="227"/>
      <c r="Y37" s="227"/>
      <c r="Z37" s="227"/>
      <c r="AA37" s="227"/>
      <c r="AB37" s="227"/>
      <c r="AC37" s="227"/>
      <c r="AD37" s="227"/>
      <c r="AE37" s="182"/>
      <c r="AF37" s="94" t="s">
        <v>159</v>
      </c>
      <c r="AG37" s="80">
        <f>VLOOKUP(AF37,цены!A:G,4,FALSE)</f>
        <v>542</v>
      </c>
      <c r="AH37" s="31"/>
      <c r="AI37" s="77" t="s">
        <v>202</v>
      </c>
      <c r="AJ37" s="128"/>
      <c r="AK37" s="128"/>
      <c r="AL37" s="128"/>
      <c r="AM37" s="128"/>
      <c r="AN37" s="128"/>
      <c r="AO37" s="129"/>
      <c r="AP37" s="116">
        <f>VLOOKUP(AF37,цены!A:G,5,FALSE)</f>
        <v>1</v>
      </c>
      <c r="AQ37" s="112">
        <f>VLOOKUP(AF37,цены!A:G,6,FALSE)</f>
        <v>0</v>
      </c>
      <c r="AR37" s="110">
        <f>VLOOKUP(AF37,цены!A:G,7,FALSE)</f>
        <v>0</v>
      </c>
    </row>
    <row r="38" spans="1:44" s="3" customFormat="1" ht="54.75" customHeight="1">
      <c r="A38" s="103"/>
      <c r="B38" s="104"/>
      <c r="C38" s="105" t="s">
        <v>14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97"/>
      <c r="O38" s="97"/>
      <c r="P38" s="97"/>
      <c r="Q38" s="97"/>
      <c r="R38" s="107"/>
      <c r="S38" s="107"/>
      <c r="T38" s="107"/>
      <c r="U38" s="107"/>
      <c r="V38" s="109"/>
      <c r="W38" s="228"/>
      <c r="X38" s="228"/>
      <c r="Y38" s="228"/>
      <c r="Z38" s="228"/>
      <c r="AA38" s="228"/>
      <c r="AB38" s="228"/>
      <c r="AC38" s="228"/>
      <c r="AD38" s="228"/>
      <c r="AE38" s="183"/>
      <c r="AF38" s="95"/>
      <c r="AG38" s="93"/>
      <c r="AH38" s="32"/>
      <c r="AI38" s="130"/>
      <c r="AJ38" s="130"/>
      <c r="AK38" s="130"/>
      <c r="AL38" s="130"/>
      <c r="AM38" s="130"/>
      <c r="AN38" s="130"/>
      <c r="AO38" s="131"/>
      <c r="AP38" s="117"/>
      <c r="AQ38" s="113"/>
      <c r="AR38" s="111"/>
    </row>
    <row r="39" spans="1:44" s="3" customFormat="1" ht="12.75" customHeight="1">
      <c r="A39" s="72" t="s">
        <v>132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96" t="s">
        <v>133</v>
      </c>
      <c r="O39" s="96"/>
      <c r="P39" s="96"/>
      <c r="Q39" s="96"/>
      <c r="R39" s="106" t="s">
        <v>143</v>
      </c>
      <c r="S39" s="106"/>
      <c r="T39" s="106"/>
      <c r="U39" s="106"/>
      <c r="V39" s="154" t="s">
        <v>143</v>
      </c>
      <c r="W39" s="77">
        <f>VLOOKUP(V39,цены!A:G,4,FALSE)</f>
        <v>461</v>
      </c>
      <c r="X39" s="184" t="s">
        <v>202</v>
      </c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6"/>
      <c r="AP39" s="116">
        <f>VLOOKUP(V39,цены!A:G,5,FALSE)</f>
        <v>1</v>
      </c>
      <c r="AQ39" s="112">
        <f>VLOOKUP(V39,цены!A:G,6,FALSE)</f>
        <v>0</v>
      </c>
      <c r="AR39" s="114">
        <f>VLOOKUP(V39,цены!A:G,7,FALSE)</f>
        <v>0</v>
      </c>
    </row>
    <row r="40" spans="1:44" s="3" customFormat="1" ht="177" customHeight="1">
      <c r="A40" s="150"/>
      <c r="B40" s="151"/>
      <c r="C40" s="167" t="s">
        <v>347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9"/>
      <c r="N40" s="153"/>
      <c r="O40" s="153"/>
      <c r="P40" s="153"/>
      <c r="Q40" s="153"/>
      <c r="R40" s="125"/>
      <c r="S40" s="125"/>
      <c r="T40" s="125"/>
      <c r="U40" s="125"/>
      <c r="V40" s="155"/>
      <c r="W40" s="78"/>
      <c r="X40" s="187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9"/>
      <c r="AP40" s="117"/>
      <c r="AQ40" s="113"/>
      <c r="AR40" s="115"/>
    </row>
    <row r="41" spans="1:44" s="3" customFormat="1" ht="87.75" customHeight="1">
      <c r="A41" s="74"/>
      <c r="B41" s="75"/>
      <c r="C41" s="144" t="s">
        <v>16</v>
      </c>
      <c r="D41" s="145"/>
      <c r="E41" s="145"/>
      <c r="F41" s="145"/>
      <c r="G41" s="145"/>
      <c r="H41" s="145"/>
      <c r="I41" s="145"/>
      <c r="J41" s="145"/>
      <c r="K41" s="145"/>
      <c r="L41" s="145"/>
      <c r="M41" s="206"/>
      <c r="N41" s="97"/>
      <c r="O41" s="97"/>
      <c r="P41" s="97"/>
      <c r="Q41" s="97"/>
      <c r="R41" s="152" t="s">
        <v>144</v>
      </c>
      <c r="S41" s="152"/>
      <c r="T41" s="152"/>
      <c r="U41" s="152"/>
      <c r="V41" s="13"/>
      <c r="W41" s="22" t="s">
        <v>202</v>
      </c>
      <c r="X41" s="17" t="s">
        <v>144</v>
      </c>
      <c r="Y41" s="190">
        <f>VLOOKUP(X41,цены!A:G,4,FALSE)</f>
        <v>156</v>
      </c>
      <c r="Z41" s="190"/>
      <c r="AA41" s="190"/>
      <c r="AB41" s="190"/>
      <c r="AC41" s="190"/>
      <c r="AD41" s="190"/>
      <c r="AE41" s="190"/>
      <c r="AF41" s="190"/>
      <c r="AG41" s="191"/>
      <c r="AH41" s="213" t="s">
        <v>202</v>
      </c>
      <c r="AI41" s="214"/>
      <c r="AJ41" s="214"/>
      <c r="AK41" s="214"/>
      <c r="AL41" s="214"/>
      <c r="AM41" s="214"/>
      <c r="AN41" s="214"/>
      <c r="AO41" s="215"/>
      <c r="AP41" s="29">
        <f>VLOOKUP(X41,цены!A:G,5,FALSE)</f>
        <v>1</v>
      </c>
      <c r="AQ41" s="30">
        <f>VLOOKUP(X41,цены!A:G,6,FALSE)</f>
        <v>0</v>
      </c>
      <c r="AR41" s="62">
        <f>VLOOKUP(X41,цены!A:G,7,FALSE)</f>
        <v>0</v>
      </c>
    </row>
    <row r="42" spans="1:44" s="3" customFormat="1" ht="12.75">
      <c r="A42" s="72" t="s">
        <v>134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96" t="s">
        <v>136</v>
      </c>
      <c r="O42" s="96"/>
      <c r="P42" s="96"/>
      <c r="Q42" s="96"/>
      <c r="R42" s="106" t="s">
        <v>145</v>
      </c>
      <c r="S42" s="106"/>
      <c r="T42" s="106"/>
      <c r="U42" s="106"/>
      <c r="V42" s="154" t="s">
        <v>145</v>
      </c>
      <c r="W42" s="77">
        <f>VLOOKUP(V42,цены!A:G,4,FALSE)</f>
        <v>176</v>
      </c>
      <c r="X42" s="184" t="s">
        <v>202</v>
      </c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6"/>
      <c r="AP42" s="116">
        <f>VLOOKUP(V42,цены!A:G,5,FALSE)</f>
        <v>1</v>
      </c>
      <c r="AQ42" s="112">
        <f>VLOOKUP(V42,цены!A:G,6,FALSE)</f>
        <v>0.087</v>
      </c>
      <c r="AR42" s="114">
        <f>VLOOKUP(V42,цены!A:G,7,FALSE)</f>
        <v>32</v>
      </c>
    </row>
    <row r="43" spans="1:44" s="3" customFormat="1" ht="114" customHeight="1">
      <c r="A43" s="150"/>
      <c r="B43" s="151"/>
      <c r="C43" s="161" t="s">
        <v>346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3"/>
      <c r="N43" s="153"/>
      <c r="O43" s="153"/>
      <c r="P43" s="153"/>
      <c r="Q43" s="153"/>
      <c r="R43" s="125"/>
      <c r="S43" s="125"/>
      <c r="T43" s="125"/>
      <c r="U43" s="125"/>
      <c r="V43" s="155"/>
      <c r="W43" s="78"/>
      <c r="X43" s="187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9"/>
      <c r="AP43" s="117"/>
      <c r="AQ43" s="113"/>
      <c r="AR43" s="115"/>
    </row>
    <row r="44" spans="1:44" s="3" customFormat="1" ht="117.75" customHeight="1">
      <c r="A44" s="74"/>
      <c r="B44" s="75"/>
      <c r="C44" s="63" t="s">
        <v>17</v>
      </c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97"/>
      <c r="O44" s="97"/>
      <c r="P44" s="97"/>
      <c r="Q44" s="97"/>
      <c r="R44" s="152" t="s">
        <v>146</v>
      </c>
      <c r="S44" s="152"/>
      <c r="T44" s="152"/>
      <c r="U44" s="152"/>
      <c r="V44" s="13"/>
      <c r="W44" s="22" t="s">
        <v>202</v>
      </c>
      <c r="X44" s="17" t="s">
        <v>146</v>
      </c>
      <c r="Y44" s="190">
        <f>VLOOKUP(X44,цены!A:G,4,FALSE)</f>
        <v>100</v>
      </c>
      <c r="Z44" s="190"/>
      <c r="AA44" s="190"/>
      <c r="AB44" s="190"/>
      <c r="AC44" s="190"/>
      <c r="AD44" s="190"/>
      <c r="AE44" s="190"/>
      <c r="AF44" s="190"/>
      <c r="AG44" s="191"/>
      <c r="AH44" s="213" t="s">
        <v>202</v>
      </c>
      <c r="AI44" s="214"/>
      <c r="AJ44" s="214"/>
      <c r="AK44" s="214"/>
      <c r="AL44" s="214"/>
      <c r="AM44" s="214"/>
      <c r="AN44" s="214"/>
      <c r="AO44" s="215"/>
      <c r="AP44" s="29">
        <f>VLOOKUP(X44,цены!A:G,5,FALSE)</f>
        <v>1</v>
      </c>
      <c r="AQ44" s="30">
        <f>VLOOKUP(X44,цены!A:G,6,FALSE)</f>
        <v>0.012</v>
      </c>
      <c r="AR44" s="62">
        <f>VLOOKUP(X44,цены!A:G,7,FALSE)</f>
        <v>4</v>
      </c>
    </row>
    <row r="45" spans="1:44" s="3" customFormat="1" ht="12.75">
      <c r="A45" s="72" t="s">
        <v>135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96" t="s">
        <v>137</v>
      </c>
      <c r="O45" s="96"/>
      <c r="P45" s="96"/>
      <c r="Q45" s="96"/>
      <c r="R45" s="106" t="s">
        <v>147</v>
      </c>
      <c r="S45" s="106"/>
      <c r="T45" s="106"/>
      <c r="U45" s="106"/>
      <c r="V45" s="154" t="s">
        <v>147</v>
      </c>
      <c r="W45" s="77">
        <f>VLOOKUP(V45,цены!A:G,4,FALSE)</f>
        <v>153</v>
      </c>
      <c r="X45" s="184" t="s">
        <v>202</v>
      </c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6"/>
      <c r="AP45" s="116">
        <f>VLOOKUP(V45,цены!A:G,5,FALSE)</f>
        <v>1</v>
      </c>
      <c r="AQ45" s="112">
        <f>VLOOKUP(V45,цены!A:G,6,FALSE)</f>
        <v>0.069</v>
      </c>
      <c r="AR45" s="114">
        <f>VLOOKUP(V45,цены!A:G,7,FALSE)</f>
        <v>16.5</v>
      </c>
    </row>
    <row r="46" spans="1:44" s="3" customFormat="1" ht="102.75" customHeight="1">
      <c r="A46" s="150"/>
      <c r="B46" s="151"/>
      <c r="C46" s="161" t="s">
        <v>1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3"/>
      <c r="N46" s="153"/>
      <c r="O46" s="153"/>
      <c r="P46" s="153"/>
      <c r="Q46" s="153"/>
      <c r="R46" s="125"/>
      <c r="S46" s="125"/>
      <c r="T46" s="125"/>
      <c r="U46" s="125"/>
      <c r="V46" s="155"/>
      <c r="W46" s="78"/>
      <c r="X46" s="187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9"/>
      <c r="AP46" s="117"/>
      <c r="AQ46" s="113"/>
      <c r="AR46" s="115"/>
    </row>
    <row r="47" spans="1:44" s="3" customFormat="1" ht="111.75" customHeight="1">
      <c r="A47" s="74"/>
      <c r="B47" s="75"/>
      <c r="C47" s="63" t="s">
        <v>2</v>
      </c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97"/>
      <c r="O47" s="97"/>
      <c r="P47" s="97"/>
      <c r="Q47" s="97"/>
      <c r="R47" s="152" t="s">
        <v>146</v>
      </c>
      <c r="S47" s="152"/>
      <c r="T47" s="152"/>
      <c r="U47" s="152"/>
      <c r="V47" s="13"/>
      <c r="W47" s="22" t="s">
        <v>202</v>
      </c>
      <c r="X47" s="17" t="s">
        <v>146</v>
      </c>
      <c r="Y47" s="190">
        <f>VLOOKUP(X47,цены!A:G,4,FALSE)</f>
        <v>100</v>
      </c>
      <c r="Z47" s="190"/>
      <c r="AA47" s="190"/>
      <c r="AB47" s="190"/>
      <c r="AC47" s="190"/>
      <c r="AD47" s="190"/>
      <c r="AE47" s="190"/>
      <c r="AF47" s="190"/>
      <c r="AG47" s="191"/>
      <c r="AH47" s="213" t="s">
        <v>202</v>
      </c>
      <c r="AI47" s="214"/>
      <c r="AJ47" s="214"/>
      <c r="AK47" s="214"/>
      <c r="AL47" s="214"/>
      <c r="AM47" s="214"/>
      <c r="AN47" s="214"/>
      <c r="AO47" s="215"/>
      <c r="AP47" s="29">
        <f>VLOOKUP(X47,цены!A:G,5,FALSE)</f>
        <v>1</v>
      </c>
      <c r="AQ47" s="30">
        <f>VLOOKUP(X47,цены!A:G,6,FALSE)</f>
        <v>0.012</v>
      </c>
      <c r="AR47" s="62">
        <f>VLOOKUP(X47,цены!A:G,7,FALSE)</f>
        <v>4</v>
      </c>
    </row>
    <row r="48" spans="1:44" s="3" customFormat="1" ht="12.75">
      <c r="A48" s="72" t="s">
        <v>160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96" t="s">
        <v>163</v>
      </c>
      <c r="O48" s="96"/>
      <c r="P48" s="96"/>
      <c r="Q48" s="96"/>
      <c r="R48" s="106" t="s">
        <v>165</v>
      </c>
      <c r="S48" s="106"/>
      <c r="T48" s="106"/>
      <c r="U48" s="106"/>
      <c r="V48" s="108"/>
      <c r="W48" s="227" t="s">
        <v>202</v>
      </c>
      <c r="X48" s="227"/>
      <c r="Y48" s="227"/>
      <c r="Z48" s="227"/>
      <c r="AA48" s="227"/>
      <c r="AB48" s="227"/>
      <c r="AC48" s="227"/>
      <c r="AD48" s="227"/>
      <c r="AE48" s="182"/>
      <c r="AF48" s="94" t="s">
        <v>165</v>
      </c>
      <c r="AG48" s="80">
        <f>VLOOKUP(AF48,цены!A:G,4,FALSE)</f>
        <v>298</v>
      </c>
      <c r="AH48" s="31"/>
      <c r="AI48" s="77" t="s">
        <v>202</v>
      </c>
      <c r="AJ48" s="128"/>
      <c r="AK48" s="128"/>
      <c r="AL48" s="128"/>
      <c r="AM48" s="128"/>
      <c r="AN48" s="128"/>
      <c r="AO48" s="129"/>
      <c r="AP48" s="116">
        <f>VLOOKUP(AF48,цены!A:G,5,FALSE)</f>
        <v>1</v>
      </c>
      <c r="AQ48" s="112">
        <f>VLOOKUP(AF48,цены!A:G,6,FALSE)</f>
        <v>0.023</v>
      </c>
      <c r="AR48" s="110">
        <f>VLOOKUP(AF48,цены!A:G,7,FALSE)</f>
        <v>11</v>
      </c>
    </row>
    <row r="49" spans="1:44" s="3" customFormat="1" ht="73.5" customHeight="1">
      <c r="A49" s="103"/>
      <c r="B49" s="104"/>
      <c r="C49" s="105" t="s">
        <v>10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97"/>
      <c r="O49" s="97"/>
      <c r="P49" s="97"/>
      <c r="Q49" s="97"/>
      <c r="R49" s="107"/>
      <c r="S49" s="107"/>
      <c r="T49" s="107"/>
      <c r="U49" s="107"/>
      <c r="V49" s="109"/>
      <c r="W49" s="228"/>
      <c r="X49" s="228"/>
      <c r="Y49" s="228"/>
      <c r="Z49" s="228"/>
      <c r="AA49" s="228"/>
      <c r="AB49" s="228"/>
      <c r="AC49" s="228"/>
      <c r="AD49" s="228"/>
      <c r="AE49" s="183"/>
      <c r="AF49" s="95"/>
      <c r="AG49" s="93"/>
      <c r="AH49" s="32"/>
      <c r="AI49" s="130"/>
      <c r="AJ49" s="130"/>
      <c r="AK49" s="130"/>
      <c r="AL49" s="130"/>
      <c r="AM49" s="130"/>
      <c r="AN49" s="130"/>
      <c r="AO49" s="131"/>
      <c r="AP49" s="117"/>
      <c r="AQ49" s="113"/>
      <c r="AR49" s="111"/>
    </row>
    <row r="50" spans="1:44" s="3" customFormat="1" ht="12.75" customHeight="1">
      <c r="A50" s="72" t="s">
        <v>138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96" t="s">
        <v>140</v>
      </c>
      <c r="O50" s="96"/>
      <c r="P50" s="96"/>
      <c r="Q50" s="96"/>
      <c r="R50" s="106" t="s">
        <v>148</v>
      </c>
      <c r="S50" s="106"/>
      <c r="T50" s="106"/>
      <c r="U50" s="106"/>
      <c r="V50" s="154" t="s">
        <v>148</v>
      </c>
      <c r="W50" s="77">
        <f>VLOOKUP(V50,цены!A:G,4,FALSE)</f>
        <v>382</v>
      </c>
      <c r="X50" s="184" t="s">
        <v>202</v>
      </c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6"/>
      <c r="AP50" s="116">
        <f>VLOOKUP(V50,цены!A:G,5,FALSE)</f>
        <v>1</v>
      </c>
      <c r="AQ50" s="112">
        <f>VLOOKUP(V50,цены!A:G,6,FALSE)</f>
        <v>0.08</v>
      </c>
      <c r="AR50" s="114">
        <f>VLOOKUP(V50,цены!A:G,7,FALSE)</f>
        <v>34</v>
      </c>
    </row>
    <row r="51" spans="1:44" s="3" customFormat="1" ht="67.5" customHeight="1">
      <c r="A51" s="150"/>
      <c r="B51" s="151"/>
      <c r="C51" s="161" t="s">
        <v>6</v>
      </c>
      <c r="D51" s="162"/>
      <c r="E51" s="162"/>
      <c r="F51" s="162"/>
      <c r="G51" s="162"/>
      <c r="H51" s="162"/>
      <c r="I51" s="162"/>
      <c r="J51" s="162"/>
      <c r="K51" s="163"/>
      <c r="L51" s="229" t="s">
        <v>7</v>
      </c>
      <c r="M51" s="230"/>
      <c r="N51" s="153"/>
      <c r="O51" s="153"/>
      <c r="P51" s="153"/>
      <c r="Q51" s="153"/>
      <c r="R51" s="125"/>
      <c r="S51" s="125"/>
      <c r="T51" s="125"/>
      <c r="U51" s="125"/>
      <c r="V51" s="155"/>
      <c r="W51" s="78"/>
      <c r="X51" s="187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9"/>
      <c r="AP51" s="117"/>
      <c r="AQ51" s="113"/>
      <c r="AR51" s="115"/>
    </row>
    <row r="52" spans="1:44" s="3" customFormat="1" ht="75" customHeight="1">
      <c r="A52" s="150"/>
      <c r="B52" s="151"/>
      <c r="C52" s="224" t="s">
        <v>5</v>
      </c>
      <c r="D52" s="225"/>
      <c r="E52" s="225"/>
      <c r="F52" s="225"/>
      <c r="G52" s="225"/>
      <c r="H52" s="225"/>
      <c r="I52" s="225"/>
      <c r="J52" s="225"/>
      <c r="K52" s="226"/>
      <c r="L52" s="231"/>
      <c r="M52" s="232"/>
      <c r="N52" s="153"/>
      <c r="O52" s="153"/>
      <c r="P52" s="153"/>
      <c r="Q52" s="153"/>
      <c r="R52" s="170" t="s">
        <v>149</v>
      </c>
      <c r="S52" s="170"/>
      <c r="T52" s="170"/>
      <c r="U52" s="170"/>
      <c r="V52" s="35"/>
      <c r="W52" s="36" t="s">
        <v>202</v>
      </c>
      <c r="X52" s="37" t="s">
        <v>149</v>
      </c>
      <c r="Y52" s="83">
        <f>VLOOKUP(X52,цены!A:G,4,FALSE)</f>
        <v>95</v>
      </c>
      <c r="Z52" s="83"/>
      <c r="AA52" s="83"/>
      <c r="AB52" s="83"/>
      <c r="AC52" s="83"/>
      <c r="AD52" s="83"/>
      <c r="AE52" s="83"/>
      <c r="AF52" s="83"/>
      <c r="AG52" s="84"/>
      <c r="AH52" s="172" t="s">
        <v>202</v>
      </c>
      <c r="AI52" s="173"/>
      <c r="AJ52" s="173"/>
      <c r="AK52" s="173"/>
      <c r="AL52" s="173"/>
      <c r="AM52" s="173"/>
      <c r="AN52" s="173"/>
      <c r="AO52" s="174"/>
      <c r="AP52" s="7">
        <f>VLOOKUP(X52,цены!A:G,5,FALSE)</f>
        <v>1</v>
      </c>
      <c r="AQ52" s="9">
        <f>VLOOKUP(X52,цены!A:G,6,FALSE)</f>
        <v>0.01</v>
      </c>
      <c r="AR52" s="61">
        <f>VLOOKUP(X52,цены!A:G,7,FALSE)</f>
        <v>3.5</v>
      </c>
    </row>
    <row r="53" spans="1:44" s="3" customFormat="1" ht="55.5" customHeight="1">
      <c r="A53" s="74"/>
      <c r="B53" s="75"/>
      <c r="C53" s="63" t="s">
        <v>8</v>
      </c>
      <c r="D53" s="64"/>
      <c r="E53" s="64"/>
      <c r="F53" s="64"/>
      <c r="G53" s="64"/>
      <c r="H53" s="64"/>
      <c r="I53" s="64"/>
      <c r="J53" s="64"/>
      <c r="K53" s="64"/>
      <c r="L53" s="63"/>
      <c r="M53" s="65"/>
      <c r="N53" s="97"/>
      <c r="O53" s="97"/>
      <c r="P53" s="97"/>
      <c r="Q53" s="97"/>
      <c r="R53" s="170" t="s">
        <v>150</v>
      </c>
      <c r="S53" s="170"/>
      <c r="T53" s="170"/>
      <c r="U53" s="170"/>
      <c r="V53" s="13"/>
      <c r="W53" s="22" t="s">
        <v>202</v>
      </c>
      <c r="X53" s="37" t="s">
        <v>150</v>
      </c>
      <c r="Y53" s="190">
        <f>VLOOKUP(X53,цены!A:G,4,FALSE)</f>
        <v>134</v>
      </c>
      <c r="Z53" s="190"/>
      <c r="AA53" s="190"/>
      <c r="AB53" s="190"/>
      <c r="AC53" s="190"/>
      <c r="AD53" s="190"/>
      <c r="AE53" s="190"/>
      <c r="AF53" s="190"/>
      <c r="AG53" s="191"/>
      <c r="AH53" s="213" t="s">
        <v>202</v>
      </c>
      <c r="AI53" s="214"/>
      <c r="AJ53" s="214"/>
      <c r="AK53" s="214"/>
      <c r="AL53" s="214"/>
      <c r="AM53" s="214"/>
      <c r="AN53" s="214"/>
      <c r="AO53" s="215"/>
      <c r="AP53" s="29">
        <f>VLOOKUP(X53,цены!A:G,5,FALSE)</f>
        <v>1</v>
      </c>
      <c r="AQ53" s="30">
        <f>VLOOKUP(X53,цены!A:G,6,FALSE)</f>
        <v>0.032</v>
      </c>
      <c r="AR53" s="62">
        <f>VLOOKUP(X53,цены!A:G,7,FALSE)</f>
        <v>8</v>
      </c>
    </row>
    <row r="54" spans="1:44" s="3" customFormat="1" ht="12.75">
      <c r="A54" s="72" t="s">
        <v>161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96" t="s">
        <v>162</v>
      </c>
      <c r="O54" s="96"/>
      <c r="P54" s="96"/>
      <c r="Q54" s="96"/>
      <c r="R54" s="106" t="s">
        <v>164</v>
      </c>
      <c r="S54" s="106"/>
      <c r="T54" s="106"/>
      <c r="U54" s="106"/>
      <c r="V54" s="108"/>
      <c r="W54" s="227" t="s">
        <v>202</v>
      </c>
      <c r="X54" s="227"/>
      <c r="Y54" s="227"/>
      <c r="Z54" s="227"/>
      <c r="AA54" s="227"/>
      <c r="AB54" s="227"/>
      <c r="AC54" s="227"/>
      <c r="AD54" s="227"/>
      <c r="AE54" s="182"/>
      <c r="AF54" s="94" t="s">
        <v>164</v>
      </c>
      <c r="AG54" s="80">
        <f>VLOOKUP(AF54,цены!A:G,4,FALSE)</f>
        <v>286</v>
      </c>
      <c r="AH54" s="31"/>
      <c r="AI54" s="77" t="s">
        <v>202</v>
      </c>
      <c r="AJ54" s="128"/>
      <c r="AK54" s="128"/>
      <c r="AL54" s="128"/>
      <c r="AM54" s="128"/>
      <c r="AN54" s="128"/>
      <c r="AO54" s="129"/>
      <c r="AP54" s="116">
        <f>VLOOKUP(AF54,цены!A:G,5,FALSE)</f>
        <v>1</v>
      </c>
      <c r="AQ54" s="112">
        <f>VLOOKUP(AF54,цены!A:G,6,FALSE)</f>
        <v>0</v>
      </c>
      <c r="AR54" s="110">
        <f>VLOOKUP(AF54,цены!A:G,7,FALSE)</f>
        <v>0</v>
      </c>
    </row>
    <row r="55" spans="1:44" s="3" customFormat="1" ht="67.5" customHeight="1">
      <c r="A55" s="103"/>
      <c r="B55" s="104"/>
      <c r="C55" s="105" t="s">
        <v>9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97"/>
      <c r="O55" s="97"/>
      <c r="P55" s="97"/>
      <c r="Q55" s="97"/>
      <c r="R55" s="107"/>
      <c r="S55" s="107"/>
      <c r="T55" s="107"/>
      <c r="U55" s="107"/>
      <c r="V55" s="109"/>
      <c r="W55" s="228"/>
      <c r="X55" s="228"/>
      <c r="Y55" s="228"/>
      <c r="Z55" s="228"/>
      <c r="AA55" s="228"/>
      <c r="AB55" s="228"/>
      <c r="AC55" s="228"/>
      <c r="AD55" s="228"/>
      <c r="AE55" s="183"/>
      <c r="AF55" s="95"/>
      <c r="AG55" s="93"/>
      <c r="AH55" s="32"/>
      <c r="AI55" s="130"/>
      <c r="AJ55" s="130"/>
      <c r="AK55" s="130"/>
      <c r="AL55" s="130"/>
      <c r="AM55" s="130"/>
      <c r="AN55" s="130"/>
      <c r="AO55" s="131"/>
      <c r="AP55" s="117"/>
      <c r="AQ55" s="113"/>
      <c r="AR55" s="111"/>
    </row>
    <row r="56" spans="1:44" s="3" customFormat="1" ht="12.75">
      <c r="A56" s="72" t="s">
        <v>139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96" t="s">
        <v>140</v>
      </c>
      <c r="O56" s="96"/>
      <c r="P56" s="96"/>
      <c r="Q56" s="96"/>
      <c r="R56" s="106" t="s">
        <v>369</v>
      </c>
      <c r="S56" s="106"/>
      <c r="T56" s="106"/>
      <c r="U56" s="106"/>
      <c r="V56" s="154" t="s">
        <v>369</v>
      </c>
      <c r="W56" s="77">
        <f>VLOOKUP(V56,цены!A:G,4,FALSE)</f>
        <v>380</v>
      </c>
      <c r="X56" s="184" t="s">
        <v>202</v>
      </c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6"/>
      <c r="AP56" s="116">
        <f>VLOOKUP(V56,цены!A:G,5,FALSE)</f>
        <v>1</v>
      </c>
      <c r="AQ56" s="112">
        <f>VLOOKUP(V56,цены!A:G,6,FALSE)</f>
        <v>0.104</v>
      </c>
      <c r="AR56" s="114">
        <f>VLOOKUP(V56,цены!A:G,7,FALSE)</f>
        <v>33</v>
      </c>
    </row>
    <row r="57" spans="1:44" s="3" customFormat="1" ht="115.5" customHeight="1">
      <c r="A57" s="150"/>
      <c r="B57" s="151"/>
      <c r="C57" s="161" t="s">
        <v>12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3"/>
      <c r="N57" s="153"/>
      <c r="O57" s="153"/>
      <c r="P57" s="153"/>
      <c r="Q57" s="153"/>
      <c r="R57" s="125"/>
      <c r="S57" s="125"/>
      <c r="T57" s="125"/>
      <c r="U57" s="125"/>
      <c r="V57" s="155"/>
      <c r="W57" s="78"/>
      <c r="X57" s="187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9"/>
      <c r="AP57" s="117"/>
      <c r="AQ57" s="113"/>
      <c r="AR57" s="115"/>
    </row>
    <row r="58" spans="1:44" s="3" customFormat="1" ht="81.75" customHeight="1">
      <c r="A58" s="74"/>
      <c r="B58" s="75"/>
      <c r="C58" s="63" t="s">
        <v>11</v>
      </c>
      <c r="D58" s="64"/>
      <c r="E58" s="64"/>
      <c r="F58" s="64"/>
      <c r="G58" s="64"/>
      <c r="H58" s="64"/>
      <c r="I58" s="64"/>
      <c r="J58" s="64"/>
      <c r="K58" s="64"/>
      <c r="L58" s="64"/>
      <c r="M58" s="65"/>
      <c r="N58" s="97"/>
      <c r="O58" s="97"/>
      <c r="P58" s="97"/>
      <c r="Q58" s="97"/>
      <c r="R58" s="152" t="s">
        <v>150</v>
      </c>
      <c r="S58" s="152"/>
      <c r="T58" s="152"/>
      <c r="U58" s="152"/>
      <c r="V58" s="13"/>
      <c r="W58" s="22" t="s">
        <v>202</v>
      </c>
      <c r="X58" s="17" t="s">
        <v>150</v>
      </c>
      <c r="Y58" s="190">
        <f>VLOOKUP(X58,цены!A:G,4,FALSE)</f>
        <v>134</v>
      </c>
      <c r="Z58" s="190"/>
      <c r="AA58" s="190"/>
      <c r="AB58" s="190"/>
      <c r="AC58" s="190"/>
      <c r="AD58" s="190"/>
      <c r="AE58" s="190"/>
      <c r="AF58" s="190"/>
      <c r="AG58" s="191"/>
      <c r="AH58" s="213" t="s">
        <v>202</v>
      </c>
      <c r="AI58" s="214"/>
      <c r="AJ58" s="214"/>
      <c r="AK58" s="214"/>
      <c r="AL58" s="214"/>
      <c r="AM58" s="214"/>
      <c r="AN58" s="214"/>
      <c r="AO58" s="215"/>
      <c r="AP58" s="7">
        <f>VLOOKUP(X58,цены!A:G,5,FALSE)</f>
        <v>1</v>
      </c>
      <c r="AQ58" s="9">
        <f>VLOOKUP(X58,цены!A:G,6,FALSE)</f>
        <v>0.032</v>
      </c>
      <c r="AR58" s="61">
        <f>VLOOKUP(X58,цены!A:G,7,FALSE)</f>
        <v>8</v>
      </c>
    </row>
    <row r="59" spans="1:44" s="3" customFormat="1" ht="12.75" customHeight="1">
      <c r="A59" s="72" t="s">
        <v>151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96" t="s">
        <v>153</v>
      </c>
      <c r="O59" s="96"/>
      <c r="P59" s="96"/>
      <c r="Q59" s="96"/>
      <c r="R59" s="106" t="s">
        <v>155</v>
      </c>
      <c r="S59" s="106"/>
      <c r="T59" s="106"/>
      <c r="U59" s="106"/>
      <c r="V59" s="126" t="s">
        <v>155</v>
      </c>
      <c r="W59" s="77">
        <f>VLOOKUP(V59,цены!A:G,4,FALSE)</f>
        <v>138</v>
      </c>
      <c r="X59" s="77"/>
      <c r="Y59" s="77"/>
      <c r="Z59" s="233"/>
      <c r="AA59" s="77" t="s">
        <v>202</v>
      </c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9"/>
      <c r="AP59" s="116">
        <f>VLOOKUP(V59,цены!A:G,5,FALSE)</f>
        <v>1</v>
      </c>
      <c r="AQ59" s="112">
        <f>VLOOKUP(V59,цены!A:G,6,FALSE)</f>
        <v>0.032</v>
      </c>
      <c r="AR59" s="114">
        <f>VLOOKUP(V59,цены!A:G,7,FALSE)</f>
        <v>14</v>
      </c>
    </row>
    <row r="60" spans="1:44" s="3" customFormat="1" ht="138" customHeight="1">
      <c r="A60" s="149"/>
      <c r="B60" s="104"/>
      <c r="C60" s="105" t="s">
        <v>3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97"/>
      <c r="O60" s="97"/>
      <c r="P60" s="97"/>
      <c r="Q60" s="97"/>
      <c r="R60" s="107"/>
      <c r="S60" s="107"/>
      <c r="T60" s="107"/>
      <c r="U60" s="107"/>
      <c r="V60" s="127"/>
      <c r="W60" s="121"/>
      <c r="X60" s="121"/>
      <c r="Y60" s="121"/>
      <c r="Z60" s="234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1"/>
      <c r="AP60" s="117"/>
      <c r="AQ60" s="113"/>
      <c r="AR60" s="115"/>
    </row>
    <row r="61" spans="1:44" s="3" customFormat="1" ht="12.75" customHeight="1">
      <c r="A61" s="72" t="s">
        <v>152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96" t="s">
        <v>154</v>
      </c>
      <c r="O61" s="96"/>
      <c r="P61" s="96"/>
      <c r="Q61" s="96"/>
      <c r="R61" s="106" t="s">
        <v>156</v>
      </c>
      <c r="S61" s="106"/>
      <c r="T61" s="106"/>
      <c r="U61" s="106"/>
      <c r="V61" s="126" t="s">
        <v>156</v>
      </c>
      <c r="W61" s="77">
        <f>VLOOKUP(V61,цены!A:G,4,FALSE)</f>
        <v>181</v>
      </c>
      <c r="X61" s="77"/>
      <c r="Y61" s="77"/>
      <c r="Z61" s="233"/>
      <c r="AA61" s="77" t="s">
        <v>202</v>
      </c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9"/>
      <c r="AP61" s="116">
        <f>VLOOKUP(V61,цены!A:G,5,FALSE)</f>
        <v>1</v>
      </c>
      <c r="AQ61" s="112">
        <f>VLOOKUP(V61,цены!A:G,6,FALSE)</f>
        <v>0.049</v>
      </c>
      <c r="AR61" s="114">
        <f>VLOOKUP(V61,цены!A:G,7,FALSE)</f>
        <v>18.5</v>
      </c>
    </row>
    <row r="62" spans="1:44" s="3" customFormat="1" ht="117" customHeight="1">
      <c r="A62" s="149"/>
      <c r="B62" s="104"/>
      <c r="C62" s="105" t="s">
        <v>4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97"/>
      <c r="O62" s="97"/>
      <c r="P62" s="97"/>
      <c r="Q62" s="97"/>
      <c r="R62" s="107"/>
      <c r="S62" s="107"/>
      <c r="T62" s="107"/>
      <c r="U62" s="107"/>
      <c r="V62" s="127"/>
      <c r="W62" s="121"/>
      <c r="X62" s="121"/>
      <c r="Y62" s="121"/>
      <c r="Z62" s="234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1"/>
      <c r="AP62" s="117"/>
      <c r="AQ62" s="113"/>
      <c r="AR62" s="115"/>
    </row>
    <row r="63" spans="1:44" s="3" customFormat="1" ht="12.75" customHeight="1">
      <c r="A63" s="72" t="s">
        <v>274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96" t="s">
        <v>275</v>
      </c>
      <c r="O63" s="96"/>
      <c r="P63" s="96"/>
      <c r="Q63" s="96"/>
      <c r="R63" s="106" t="s">
        <v>283</v>
      </c>
      <c r="S63" s="106"/>
      <c r="T63" s="106"/>
      <c r="U63" s="106"/>
      <c r="V63" s="108" t="s">
        <v>283</v>
      </c>
      <c r="W63" s="77">
        <f>VLOOKUP(V63,цены!A:G,4,FALSE)</f>
        <v>450</v>
      </c>
      <c r="X63" s="18"/>
      <c r="Y63" s="79" t="s">
        <v>202</v>
      </c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80"/>
      <c r="AP63" s="116">
        <f>VLOOKUP(V63,цены!A:G,5,FALSE)</f>
        <v>1</v>
      </c>
      <c r="AQ63" s="112">
        <f>VLOOKUP(V63,цены!A:G,6,FALSE)</f>
        <v>0.15</v>
      </c>
      <c r="AR63" s="114">
        <f>VLOOKUP(V63,цены!A:G,7,FALSE)</f>
        <v>49</v>
      </c>
    </row>
    <row r="64" spans="1:44" s="3" customFormat="1" ht="219" customHeight="1">
      <c r="A64" s="150"/>
      <c r="B64" s="151"/>
      <c r="C64" s="160" t="s">
        <v>0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53"/>
      <c r="O64" s="153"/>
      <c r="P64" s="153"/>
      <c r="Q64" s="153"/>
      <c r="R64" s="125"/>
      <c r="S64" s="125"/>
      <c r="T64" s="125"/>
      <c r="U64" s="125"/>
      <c r="V64" s="164"/>
      <c r="W64" s="78"/>
      <c r="X64" s="19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2"/>
      <c r="AP64" s="117"/>
      <c r="AQ64" s="113"/>
      <c r="AR64" s="115"/>
    </row>
    <row r="65" spans="1:44" s="3" customFormat="1" ht="18.75" customHeight="1">
      <c r="A65" s="74"/>
      <c r="B65" s="75"/>
      <c r="C65" s="63" t="s">
        <v>282</v>
      </c>
      <c r="D65" s="64"/>
      <c r="E65" s="64"/>
      <c r="F65" s="64"/>
      <c r="G65" s="64"/>
      <c r="H65" s="64"/>
      <c r="I65" s="64"/>
      <c r="J65" s="64"/>
      <c r="K65" s="64"/>
      <c r="L65" s="64"/>
      <c r="M65" s="65"/>
      <c r="N65" s="97"/>
      <c r="O65" s="97"/>
      <c r="P65" s="97"/>
      <c r="Q65" s="97"/>
      <c r="R65" s="152" t="s">
        <v>284</v>
      </c>
      <c r="S65" s="152"/>
      <c r="T65" s="152"/>
      <c r="U65" s="152"/>
      <c r="V65" s="13"/>
      <c r="W65" s="21" t="s">
        <v>202</v>
      </c>
      <c r="X65" s="17" t="s">
        <v>284</v>
      </c>
      <c r="Y65" s="190">
        <f>VLOOKUP(X65,цены!A:G,4,FALSE)</f>
        <v>10</v>
      </c>
      <c r="Z65" s="190"/>
      <c r="AA65" s="190"/>
      <c r="AB65" s="190"/>
      <c r="AC65" s="190"/>
      <c r="AD65" s="190"/>
      <c r="AE65" s="190"/>
      <c r="AF65" s="190"/>
      <c r="AG65" s="191"/>
      <c r="AH65" s="17"/>
      <c r="AI65" s="235" t="s">
        <v>202</v>
      </c>
      <c r="AJ65" s="88"/>
      <c r="AK65" s="88"/>
      <c r="AL65" s="88"/>
      <c r="AM65" s="88"/>
      <c r="AN65" s="88"/>
      <c r="AO65" s="89"/>
      <c r="AP65" s="7">
        <f>VLOOKUP(X65,цены!A:G,5,FALSE)</f>
        <v>1</v>
      </c>
      <c r="AQ65" s="9">
        <f>VLOOKUP(X65,цены!A:G,6,FALSE)</f>
        <v>0.0022</v>
      </c>
      <c r="AR65" s="61">
        <f>VLOOKUP(X65,цены!A:G,7,FALSE)</f>
        <v>0.8</v>
      </c>
    </row>
    <row r="66" spans="1:44" s="3" customFormat="1" ht="12.75" customHeight="1">
      <c r="A66" s="72" t="s">
        <v>276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96" t="s">
        <v>277</v>
      </c>
      <c r="O66" s="96"/>
      <c r="P66" s="96"/>
      <c r="Q66" s="96"/>
      <c r="R66" s="106" t="s">
        <v>286</v>
      </c>
      <c r="S66" s="106"/>
      <c r="T66" s="106"/>
      <c r="U66" s="106"/>
      <c r="V66" s="108" t="s">
        <v>286</v>
      </c>
      <c r="W66" s="77">
        <f>VLOOKUP(V66,цены!A:G,4,FALSE)</f>
        <v>549</v>
      </c>
      <c r="X66" s="18"/>
      <c r="Y66" s="79" t="s">
        <v>202</v>
      </c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80"/>
      <c r="AP66" s="116">
        <f>VLOOKUP(V66,цены!A:G,5,FALSE)</f>
        <v>1</v>
      </c>
      <c r="AQ66" s="112">
        <f>VLOOKUP(V66,цены!A:G,6,FALSE)</f>
        <v>0.228</v>
      </c>
      <c r="AR66" s="114">
        <f>VLOOKUP(V66,цены!A:G,7,FALSE)</f>
        <v>79</v>
      </c>
    </row>
    <row r="67" spans="1:44" s="3" customFormat="1" ht="222" customHeight="1">
      <c r="A67" s="150"/>
      <c r="B67" s="151"/>
      <c r="C67" s="244" t="s">
        <v>348</v>
      </c>
      <c r="D67" s="245"/>
      <c r="E67" s="245"/>
      <c r="F67" s="245"/>
      <c r="G67" s="245"/>
      <c r="H67" s="245"/>
      <c r="I67" s="245"/>
      <c r="J67" s="245"/>
      <c r="K67" s="245"/>
      <c r="L67" s="245"/>
      <c r="M67" s="246"/>
      <c r="N67" s="153"/>
      <c r="O67" s="153"/>
      <c r="P67" s="153"/>
      <c r="Q67" s="153"/>
      <c r="R67" s="125"/>
      <c r="S67" s="125"/>
      <c r="T67" s="125"/>
      <c r="U67" s="125"/>
      <c r="V67" s="164"/>
      <c r="W67" s="78"/>
      <c r="X67" s="19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2"/>
      <c r="AP67" s="117"/>
      <c r="AQ67" s="113"/>
      <c r="AR67" s="115"/>
    </row>
    <row r="68" spans="1:44" s="3" customFormat="1" ht="21" customHeight="1">
      <c r="A68" s="74"/>
      <c r="B68" s="75"/>
      <c r="C68" s="239" t="s">
        <v>285</v>
      </c>
      <c r="D68" s="240"/>
      <c r="E68" s="240"/>
      <c r="F68" s="240"/>
      <c r="G68" s="240"/>
      <c r="H68" s="240"/>
      <c r="I68" s="240"/>
      <c r="J68" s="240"/>
      <c r="K68" s="240"/>
      <c r="L68" s="240"/>
      <c r="M68" s="241"/>
      <c r="N68" s="97"/>
      <c r="O68" s="97"/>
      <c r="P68" s="97"/>
      <c r="Q68" s="97"/>
      <c r="R68" s="152" t="s">
        <v>287</v>
      </c>
      <c r="S68" s="152"/>
      <c r="T68" s="152"/>
      <c r="U68" s="152"/>
      <c r="V68" s="13"/>
      <c r="W68" s="21" t="s">
        <v>202</v>
      </c>
      <c r="X68" s="17" t="s">
        <v>287</v>
      </c>
      <c r="Y68" s="190">
        <f>VLOOKUP(X68,цены!A:G,4,FALSE)</f>
        <v>16</v>
      </c>
      <c r="Z68" s="190"/>
      <c r="AA68" s="190"/>
      <c r="AB68" s="190"/>
      <c r="AC68" s="190"/>
      <c r="AD68" s="190"/>
      <c r="AE68" s="190"/>
      <c r="AF68" s="190"/>
      <c r="AG68" s="191"/>
      <c r="AH68" s="17"/>
      <c r="AI68" s="235" t="s">
        <v>202</v>
      </c>
      <c r="AJ68" s="88"/>
      <c r="AK68" s="88"/>
      <c r="AL68" s="88"/>
      <c r="AM68" s="88"/>
      <c r="AN68" s="88"/>
      <c r="AO68" s="89"/>
      <c r="AP68" s="7">
        <f>VLOOKUP(X68,цены!A:G,5,FALSE)</f>
        <v>1</v>
      </c>
      <c r="AQ68" s="9">
        <f>VLOOKUP(X68,цены!A:G,6,FALSE)</f>
        <v>0.0054</v>
      </c>
      <c r="AR68" s="61">
        <f>VLOOKUP(X68,цены!A:G,7,FALSE)</f>
        <v>1.4</v>
      </c>
    </row>
    <row r="69" spans="1:44" s="3" customFormat="1" ht="12.75" customHeight="1">
      <c r="A69" s="72" t="s">
        <v>278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96" t="s">
        <v>275</v>
      </c>
      <c r="O69" s="96"/>
      <c r="P69" s="96"/>
      <c r="Q69" s="96"/>
      <c r="R69" s="106" t="s">
        <v>288</v>
      </c>
      <c r="S69" s="106"/>
      <c r="T69" s="106"/>
      <c r="U69" s="106"/>
      <c r="V69" s="108" t="s">
        <v>288</v>
      </c>
      <c r="W69" s="77">
        <f>VLOOKUP(V69,цены!A:G,4,FALSE)</f>
        <v>422</v>
      </c>
      <c r="X69" s="18"/>
      <c r="Y69" s="79" t="s">
        <v>202</v>
      </c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80"/>
      <c r="AP69" s="116">
        <f>VLOOKUP(V69,цены!A:G,5,FALSE)</f>
        <v>1</v>
      </c>
      <c r="AQ69" s="112">
        <f>VLOOKUP(V69,цены!A:G,6,FALSE)</f>
        <v>0.022</v>
      </c>
      <c r="AR69" s="114">
        <f>VLOOKUP(V69,цены!A:G,7,FALSE)</f>
        <v>5.6</v>
      </c>
    </row>
    <row r="70" spans="1:44" s="3" customFormat="1" ht="188.25" customHeight="1">
      <c r="A70" s="150"/>
      <c r="B70" s="151"/>
      <c r="C70" s="167" t="s">
        <v>349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9"/>
      <c r="N70" s="153"/>
      <c r="O70" s="153"/>
      <c r="P70" s="153"/>
      <c r="Q70" s="153"/>
      <c r="R70" s="125"/>
      <c r="S70" s="125"/>
      <c r="T70" s="125"/>
      <c r="U70" s="125"/>
      <c r="V70" s="164"/>
      <c r="W70" s="78"/>
      <c r="X70" s="19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2"/>
      <c r="AP70" s="117"/>
      <c r="AQ70" s="113"/>
      <c r="AR70" s="115"/>
    </row>
    <row r="71" spans="1:44" s="3" customFormat="1" ht="16.5" customHeight="1">
      <c r="A71" s="150"/>
      <c r="B71" s="151"/>
      <c r="C71" s="66" t="s">
        <v>282</v>
      </c>
      <c r="D71" s="67"/>
      <c r="E71" s="67"/>
      <c r="F71" s="67"/>
      <c r="G71" s="67"/>
      <c r="H71" s="67"/>
      <c r="I71" s="67"/>
      <c r="J71" s="67"/>
      <c r="K71" s="67"/>
      <c r="L71" s="67"/>
      <c r="M71" s="68"/>
      <c r="N71" s="153"/>
      <c r="O71" s="153"/>
      <c r="P71" s="153"/>
      <c r="Q71" s="153"/>
      <c r="R71" s="170" t="s">
        <v>284</v>
      </c>
      <c r="S71" s="170"/>
      <c r="T71" s="170"/>
      <c r="U71" s="170"/>
      <c r="V71" s="14"/>
      <c r="W71" s="25" t="s">
        <v>202</v>
      </c>
      <c r="X71" s="20" t="s">
        <v>284</v>
      </c>
      <c r="Y71" s="83">
        <f>VLOOKUP(X71,цены!A:G,4,FALSE)</f>
        <v>10</v>
      </c>
      <c r="Z71" s="83"/>
      <c r="AA71" s="83"/>
      <c r="AB71" s="83"/>
      <c r="AC71" s="83"/>
      <c r="AD71" s="83"/>
      <c r="AE71" s="83"/>
      <c r="AF71" s="83"/>
      <c r="AG71" s="84"/>
      <c r="AH71" s="20"/>
      <c r="AI71" s="237" t="s">
        <v>202</v>
      </c>
      <c r="AJ71" s="83"/>
      <c r="AK71" s="83"/>
      <c r="AL71" s="83"/>
      <c r="AM71" s="83"/>
      <c r="AN71" s="83"/>
      <c r="AO71" s="84"/>
      <c r="AP71" s="7">
        <f>VLOOKUP(X71,цены!A:G,5,FALSE)</f>
        <v>1</v>
      </c>
      <c r="AQ71" s="9">
        <f>VLOOKUP(X71,цены!A:G,6,FALSE)</f>
        <v>0.0022</v>
      </c>
      <c r="AR71" s="61">
        <f>VLOOKUP(X71,цены!A:G,7,FALSE)</f>
        <v>0.8</v>
      </c>
    </row>
    <row r="72" spans="1:44" s="3" customFormat="1" ht="142.5" customHeight="1">
      <c r="A72" s="74"/>
      <c r="B72" s="75"/>
      <c r="C72" s="63" t="s">
        <v>350</v>
      </c>
      <c r="D72" s="64"/>
      <c r="E72" s="64"/>
      <c r="F72" s="64"/>
      <c r="G72" s="64"/>
      <c r="H72" s="64"/>
      <c r="I72" s="64"/>
      <c r="J72" s="64"/>
      <c r="K72" s="64"/>
      <c r="L72" s="64"/>
      <c r="M72" s="65"/>
      <c r="N72" s="97"/>
      <c r="O72" s="97"/>
      <c r="P72" s="97"/>
      <c r="Q72" s="97"/>
      <c r="R72" s="171" t="s">
        <v>289</v>
      </c>
      <c r="S72" s="171"/>
      <c r="T72" s="171"/>
      <c r="U72" s="171"/>
      <c r="V72" s="14"/>
      <c r="W72" s="25" t="s">
        <v>202</v>
      </c>
      <c r="X72" s="20" t="s">
        <v>289</v>
      </c>
      <c r="Y72" s="190">
        <f>VLOOKUP(X72,цены!A:G,4,FALSE)</f>
        <v>110</v>
      </c>
      <c r="Z72" s="190"/>
      <c r="AA72" s="190"/>
      <c r="AB72" s="190"/>
      <c r="AC72" s="190"/>
      <c r="AD72" s="190"/>
      <c r="AE72" s="190"/>
      <c r="AF72" s="190"/>
      <c r="AG72" s="191"/>
      <c r="AH72" s="20"/>
      <c r="AI72" s="237" t="s">
        <v>202</v>
      </c>
      <c r="AJ72" s="83"/>
      <c r="AK72" s="83"/>
      <c r="AL72" s="83"/>
      <c r="AM72" s="83"/>
      <c r="AN72" s="83"/>
      <c r="AO72" s="84"/>
      <c r="AP72" s="7">
        <f>VLOOKUP(X72,цены!A:G,5,FALSE)</f>
        <v>1</v>
      </c>
      <c r="AQ72" s="9">
        <f>VLOOKUP(X72,цены!A:G,6,FALSE)</f>
        <v>0.011</v>
      </c>
      <c r="AR72" s="61">
        <f>VLOOKUP(X72,цены!A:G,7,FALSE)</f>
        <v>4.4</v>
      </c>
    </row>
    <row r="73" spans="1:44" s="3" customFormat="1" ht="12.75" customHeight="1">
      <c r="A73" s="72" t="s">
        <v>279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96" t="s">
        <v>291</v>
      </c>
      <c r="O73" s="96"/>
      <c r="P73" s="96"/>
      <c r="Q73" s="96"/>
      <c r="R73" s="106" t="s">
        <v>290</v>
      </c>
      <c r="S73" s="106"/>
      <c r="T73" s="106"/>
      <c r="U73" s="106"/>
      <c r="V73" s="108"/>
      <c r="W73" s="227" t="s">
        <v>202</v>
      </c>
      <c r="X73" s="227"/>
      <c r="Y73" s="227"/>
      <c r="Z73" s="227"/>
      <c r="AA73" s="227"/>
      <c r="AB73" s="227"/>
      <c r="AC73" s="227"/>
      <c r="AD73" s="227"/>
      <c r="AE73" s="182"/>
      <c r="AF73" s="94" t="s">
        <v>290</v>
      </c>
      <c r="AG73" s="80">
        <f>VLOOKUP(AF73,цены!A:G,4,FALSE)</f>
        <v>310</v>
      </c>
      <c r="AH73" s="31"/>
      <c r="AI73" s="77" t="s">
        <v>202</v>
      </c>
      <c r="AJ73" s="128"/>
      <c r="AK73" s="128"/>
      <c r="AL73" s="128"/>
      <c r="AM73" s="128"/>
      <c r="AN73" s="128"/>
      <c r="AO73" s="129"/>
      <c r="AP73" s="116">
        <f>VLOOKUP(AF73,цены!A:G,5,FALSE)</f>
        <v>1</v>
      </c>
      <c r="AQ73" s="112">
        <f>VLOOKUP(AF73,цены!A:G,6,FALSE)</f>
        <v>0</v>
      </c>
      <c r="AR73" s="110">
        <f>VLOOKUP(AF73,цены!A:G,7,FALSE)</f>
        <v>0</v>
      </c>
    </row>
    <row r="74" spans="1:44" s="3" customFormat="1" ht="84" customHeight="1">
      <c r="A74" s="149"/>
      <c r="B74" s="104"/>
      <c r="C74" s="105" t="s">
        <v>351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97"/>
      <c r="O74" s="97"/>
      <c r="P74" s="97"/>
      <c r="Q74" s="97"/>
      <c r="R74" s="107"/>
      <c r="S74" s="107"/>
      <c r="T74" s="107"/>
      <c r="U74" s="107"/>
      <c r="V74" s="109"/>
      <c r="W74" s="228"/>
      <c r="X74" s="228"/>
      <c r="Y74" s="228"/>
      <c r="Z74" s="228"/>
      <c r="AA74" s="228"/>
      <c r="AB74" s="228"/>
      <c r="AC74" s="228"/>
      <c r="AD74" s="228"/>
      <c r="AE74" s="183"/>
      <c r="AF74" s="95"/>
      <c r="AG74" s="93"/>
      <c r="AH74" s="32"/>
      <c r="AI74" s="130"/>
      <c r="AJ74" s="130"/>
      <c r="AK74" s="130"/>
      <c r="AL74" s="130"/>
      <c r="AM74" s="130"/>
      <c r="AN74" s="130"/>
      <c r="AO74" s="131"/>
      <c r="AP74" s="117"/>
      <c r="AQ74" s="113"/>
      <c r="AR74" s="111"/>
    </row>
    <row r="75" spans="1:44" s="3" customFormat="1" ht="12.75" customHeight="1">
      <c r="A75" s="72" t="s">
        <v>280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96" t="s">
        <v>277</v>
      </c>
      <c r="O75" s="96"/>
      <c r="P75" s="96"/>
      <c r="Q75" s="96"/>
      <c r="R75" s="106" t="s">
        <v>293</v>
      </c>
      <c r="S75" s="106"/>
      <c r="T75" s="106"/>
      <c r="U75" s="106"/>
      <c r="V75" s="108" t="s">
        <v>293</v>
      </c>
      <c r="W75" s="77">
        <f>VLOOKUP(V75,цены!A:G,4,FALSE)</f>
        <v>527</v>
      </c>
      <c r="X75" s="18"/>
      <c r="Y75" s="79" t="s">
        <v>202</v>
      </c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80"/>
      <c r="AP75" s="116">
        <f>VLOOKUP(V75,цены!A:G,5,FALSE)</f>
        <v>2</v>
      </c>
      <c r="AQ75" s="112">
        <f>VLOOKUP(V75,цены!A:G,6,FALSE)</f>
        <v>0.257</v>
      </c>
      <c r="AR75" s="114">
        <f>VLOOKUP(V75,цены!A:G,7,FALSE)</f>
        <v>62.5</v>
      </c>
    </row>
    <row r="76" spans="1:44" s="3" customFormat="1" ht="182.25" customHeight="1">
      <c r="A76" s="150"/>
      <c r="B76" s="151"/>
      <c r="C76" s="167" t="s">
        <v>352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53"/>
      <c r="O76" s="153"/>
      <c r="P76" s="153"/>
      <c r="Q76" s="153"/>
      <c r="R76" s="125"/>
      <c r="S76" s="125"/>
      <c r="T76" s="125"/>
      <c r="U76" s="125"/>
      <c r="V76" s="164"/>
      <c r="W76" s="78"/>
      <c r="X76" s="19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2"/>
      <c r="AP76" s="117"/>
      <c r="AQ76" s="113"/>
      <c r="AR76" s="115"/>
    </row>
    <row r="77" spans="1:44" s="3" customFormat="1" ht="16.5" customHeight="1">
      <c r="A77" s="150"/>
      <c r="B77" s="151"/>
      <c r="C77" s="66" t="s">
        <v>285</v>
      </c>
      <c r="D77" s="67"/>
      <c r="E77" s="67"/>
      <c r="F77" s="67"/>
      <c r="G77" s="67"/>
      <c r="H77" s="67"/>
      <c r="I77" s="67"/>
      <c r="J77" s="67"/>
      <c r="K77" s="67"/>
      <c r="L77" s="67"/>
      <c r="M77" s="68"/>
      <c r="N77" s="153"/>
      <c r="O77" s="153"/>
      <c r="P77" s="153"/>
      <c r="Q77" s="153"/>
      <c r="R77" s="170" t="s">
        <v>287</v>
      </c>
      <c r="S77" s="170"/>
      <c r="T77" s="170"/>
      <c r="U77" s="170"/>
      <c r="V77" s="14"/>
      <c r="W77" s="25" t="s">
        <v>202</v>
      </c>
      <c r="X77" s="20" t="s">
        <v>287</v>
      </c>
      <c r="Y77" s="83">
        <f>VLOOKUP(X77,цены!A:G,4,FALSE)</f>
        <v>16</v>
      </c>
      <c r="Z77" s="83"/>
      <c r="AA77" s="83"/>
      <c r="AB77" s="83"/>
      <c r="AC77" s="83"/>
      <c r="AD77" s="83"/>
      <c r="AE77" s="83"/>
      <c r="AF77" s="83"/>
      <c r="AG77" s="84"/>
      <c r="AH77" s="20"/>
      <c r="AI77" s="237" t="s">
        <v>202</v>
      </c>
      <c r="AJ77" s="83"/>
      <c r="AK77" s="83"/>
      <c r="AL77" s="83"/>
      <c r="AM77" s="83"/>
      <c r="AN77" s="83"/>
      <c r="AO77" s="84"/>
      <c r="AP77" s="7">
        <f>VLOOKUP(X77,цены!A:G,5,FALSE)</f>
        <v>1</v>
      </c>
      <c r="AQ77" s="9">
        <f>VLOOKUP(X77,цены!A:G,6,FALSE)</f>
        <v>0.0054</v>
      </c>
      <c r="AR77" s="61">
        <f>VLOOKUP(X77,цены!A:G,7,FALSE)</f>
        <v>1.4</v>
      </c>
    </row>
    <row r="78" spans="1:44" s="3" customFormat="1" ht="145.5" customHeight="1">
      <c r="A78" s="74"/>
      <c r="B78" s="75"/>
      <c r="C78" s="63" t="s">
        <v>353</v>
      </c>
      <c r="D78" s="64"/>
      <c r="E78" s="64"/>
      <c r="F78" s="64"/>
      <c r="G78" s="64"/>
      <c r="H78" s="64"/>
      <c r="I78" s="64"/>
      <c r="J78" s="64"/>
      <c r="K78" s="64"/>
      <c r="L78" s="64"/>
      <c r="M78" s="65"/>
      <c r="N78" s="97"/>
      <c r="O78" s="97"/>
      <c r="P78" s="97"/>
      <c r="Q78" s="97"/>
      <c r="R78" s="171" t="s">
        <v>294</v>
      </c>
      <c r="S78" s="171"/>
      <c r="T78" s="171"/>
      <c r="U78" s="171"/>
      <c r="V78" s="14"/>
      <c r="W78" s="25" t="s">
        <v>202</v>
      </c>
      <c r="X78" s="20" t="s">
        <v>294</v>
      </c>
      <c r="Y78" s="190">
        <f>VLOOKUP(X78,цены!A:G,4,FALSE)</f>
        <v>147</v>
      </c>
      <c r="Z78" s="190"/>
      <c r="AA78" s="190"/>
      <c r="AB78" s="190"/>
      <c r="AC78" s="190"/>
      <c r="AD78" s="190"/>
      <c r="AE78" s="190"/>
      <c r="AF78" s="190"/>
      <c r="AG78" s="191"/>
      <c r="AH78" s="20"/>
      <c r="AI78" s="237" t="s">
        <v>202</v>
      </c>
      <c r="AJ78" s="83"/>
      <c r="AK78" s="83"/>
      <c r="AL78" s="83"/>
      <c r="AM78" s="83"/>
      <c r="AN78" s="83"/>
      <c r="AO78" s="84"/>
      <c r="AP78" s="7">
        <f>VLOOKUP(X78,цены!A:G,5,FALSE)</f>
        <v>1</v>
      </c>
      <c r="AQ78" s="9">
        <f>VLOOKUP(X78,цены!A:G,6,FALSE)</f>
        <v>0.023</v>
      </c>
      <c r="AR78" s="61">
        <f>VLOOKUP(X78,цены!A:G,7,FALSE)</f>
        <v>6.5</v>
      </c>
    </row>
    <row r="79" spans="1:44" s="3" customFormat="1" ht="12.75">
      <c r="A79" s="72" t="s">
        <v>281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96" t="s">
        <v>292</v>
      </c>
      <c r="O79" s="96"/>
      <c r="P79" s="96"/>
      <c r="Q79" s="96"/>
      <c r="R79" s="106" t="s">
        <v>295</v>
      </c>
      <c r="S79" s="106"/>
      <c r="T79" s="106"/>
      <c r="U79" s="106"/>
      <c r="V79" s="108"/>
      <c r="W79" s="227" t="s">
        <v>202</v>
      </c>
      <c r="X79" s="227"/>
      <c r="Y79" s="227"/>
      <c r="Z79" s="227"/>
      <c r="AA79" s="227"/>
      <c r="AB79" s="227"/>
      <c r="AC79" s="227"/>
      <c r="AD79" s="227"/>
      <c r="AE79" s="182"/>
      <c r="AF79" s="94" t="s">
        <v>295</v>
      </c>
      <c r="AG79" s="80">
        <f>VLOOKUP(AF79,цены!A:G,4,FALSE)</f>
        <v>419</v>
      </c>
      <c r="AH79" s="31"/>
      <c r="AI79" s="77" t="s">
        <v>202</v>
      </c>
      <c r="AJ79" s="128"/>
      <c r="AK79" s="128"/>
      <c r="AL79" s="128"/>
      <c r="AM79" s="128"/>
      <c r="AN79" s="128"/>
      <c r="AO79" s="129"/>
      <c r="AP79" s="116">
        <f>VLOOKUP(AF79,цены!A:G,5,FALSE)</f>
        <v>1</v>
      </c>
      <c r="AQ79" s="112">
        <f>VLOOKUP(AF79,цены!A:G,6,FALSE)</f>
        <v>0</v>
      </c>
      <c r="AR79" s="110">
        <f>VLOOKUP(AF79,цены!A:G,7,FALSE)</f>
        <v>0</v>
      </c>
    </row>
    <row r="80" spans="1:44" s="3" customFormat="1" ht="66.75" customHeight="1">
      <c r="A80" s="103"/>
      <c r="B80" s="104"/>
      <c r="C80" s="105" t="s">
        <v>354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97"/>
      <c r="O80" s="97"/>
      <c r="P80" s="97"/>
      <c r="Q80" s="97"/>
      <c r="R80" s="107"/>
      <c r="S80" s="107"/>
      <c r="T80" s="107"/>
      <c r="U80" s="107"/>
      <c r="V80" s="109"/>
      <c r="W80" s="228"/>
      <c r="X80" s="228"/>
      <c r="Y80" s="228"/>
      <c r="Z80" s="228"/>
      <c r="AA80" s="228"/>
      <c r="AB80" s="228"/>
      <c r="AC80" s="228"/>
      <c r="AD80" s="228"/>
      <c r="AE80" s="183"/>
      <c r="AF80" s="95"/>
      <c r="AG80" s="93"/>
      <c r="AH80" s="32"/>
      <c r="AI80" s="130"/>
      <c r="AJ80" s="130"/>
      <c r="AK80" s="130"/>
      <c r="AL80" s="130"/>
      <c r="AM80" s="130"/>
      <c r="AN80" s="130"/>
      <c r="AO80" s="131"/>
      <c r="AP80" s="117"/>
      <c r="AQ80" s="113"/>
      <c r="AR80" s="111"/>
    </row>
    <row r="81" spans="1:44" s="3" customFormat="1" ht="12.75" customHeight="1">
      <c r="A81" s="72" t="s">
        <v>297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96" t="s">
        <v>296</v>
      </c>
      <c r="O81" s="96"/>
      <c r="P81" s="96"/>
      <c r="Q81" s="96"/>
      <c r="R81" s="223" t="s">
        <v>298</v>
      </c>
      <c r="S81" s="106"/>
      <c r="T81" s="106"/>
      <c r="U81" s="106"/>
      <c r="V81" s="108"/>
      <c r="W81" s="227" t="s">
        <v>202</v>
      </c>
      <c r="X81" s="227"/>
      <c r="Y81" s="227"/>
      <c r="Z81" s="227"/>
      <c r="AA81" s="227"/>
      <c r="AB81" s="227"/>
      <c r="AC81" s="227"/>
      <c r="AD81" s="227"/>
      <c r="AE81" s="182"/>
      <c r="AF81" s="94" t="s">
        <v>298</v>
      </c>
      <c r="AG81" s="80">
        <f>VLOOKUP(AF81,цены!A:G,4,FALSE)</f>
        <v>126</v>
      </c>
      <c r="AH81" s="31"/>
      <c r="AI81" s="77" t="s">
        <v>202</v>
      </c>
      <c r="AJ81" s="128"/>
      <c r="AK81" s="128"/>
      <c r="AL81" s="128"/>
      <c r="AM81" s="128"/>
      <c r="AN81" s="128"/>
      <c r="AO81" s="129"/>
      <c r="AP81" s="116">
        <f>VLOOKUP(AF81,цены!A:G,5,FALSE)</f>
        <v>1</v>
      </c>
      <c r="AQ81" s="112">
        <f>VLOOKUP(AF81,цены!A:G,6,FALSE)</f>
        <v>0</v>
      </c>
      <c r="AR81" s="110">
        <f>VLOOKUP(AF81,цены!A:G,7,FALSE)</f>
        <v>0</v>
      </c>
    </row>
    <row r="82" spans="1:44" s="3" customFormat="1" ht="99" customHeight="1">
      <c r="A82" s="74"/>
      <c r="B82" s="75"/>
      <c r="C82" s="133" t="s">
        <v>357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5"/>
      <c r="N82" s="97"/>
      <c r="O82" s="97"/>
      <c r="P82" s="97"/>
      <c r="Q82" s="97"/>
      <c r="R82" s="107"/>
      <c r="S82" s="107"/>
      <c r="T82" s="107"/>
      <c r="U82" s="107"/>
      <c r="V82" s="109"/>
      <c r="W82" s="228"/>
      <c r="X82" s="228"/>
      <c r="Y82" s="228"/>
      <c r="Z82" s="228"/>
      <c r="AA82" s="228"/>
      <c r="AB82" s="228"/>
      <c r="AC82" s="228"/>
      <c r="AD82" s="228"/>
      <c r="AE82" s="183"/>
      <c r="AF82" s="95"/>
      <c r="AG82" s="93"/>
      <c r="AH82" s="32"/>
      <c r="AI82" s="130"/>
      <c r="AJ82" s="130"/>
      <c r="AK82" s="130"/>
      <c r="AL82" s="130"/>
      <c r="AM82" s="130"/>
      <c r="AN82" s="130"/>
      <c r="AO82" s="131"/>
      <c r="AP82" s="117"/>
      <c r="AQ82" s="113"/>
      <c r="AR82" s="111"/>
    </row>
    <row r="83" spans="1:44" s="3" customFormat="1" ht="12.75" customHeight="1">
      <c r="A83" s="72" t="s">
        <v>300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96" t="s">
        <v>299</v>
      </c>
      <c r="O83" s="96"/>
      <c r="P83" s="96"/>
      <c r="Q83" s="96"/>
      <c r="R83" s="106" t="s">
        <v>289</v>
      </c>
      <c r="S83" s="106"/>
      <c r="T83" s="106"/>
      <c r="U83" s="106"/>
      <c r="V83" s="108" t="s">
        <v>301</v>
      </c>
      <c r="W83" s="77">
        <f>VLOOKUP(V83,цены!A:G,4,FALSE)</f>
        <v>59</v>
      </c>
      <c r="X83" s="31"/>
      <c r="Y83" s="77" t="s">
        <v>202</v>
      </c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9"/>
      <c r="AP83" s="116">
        <f>VLOOKUP(V83,цены!A:G,5,FALSE)</f>
        <v>1</v>
      </c>
      <c r="AQ83" s="112">
        <f>VLOOKUP(V83,цены!A:G,6,FALSE)</f>
        <v>0.044</v>
      </c>
      <c r="AR83" s="114">
        <f>VLOOKUP(V83,цены!A:G,7,FALSE)</f>
        <v>6</v>
      </c>
    </row>
    <row r="84" spans="1:44" s="3" customFormat="1" ht="106.5" customHeight="1">
      <c r="A84" s="149"/>
      <c r="B84" s="104"/>
      <c r="C84" s="105" t="s">
        <v>355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97"/>
      <c r="O84" s="97"/>
      <c r="P84" s="97"/>
      <c r="Q84" s="97"/>
      <c r="R84" s="107"/>
      <c r="S84" s="107"/>
      <c r="T84" s="107"/>
      <c r="U84" s="107"/>
      <c r="V84" s="109"/>
      <c r="W84" s="78"/>
      <c r="X84" s="32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1"/>
      <c r="AP84" s="117"/>
      <c r="AQ84" s="113"/>
      <c r="AR84" s="115"/>
    </row>
    <row r="85" spans="1:44" s="3" customFormat="1" ht="12.75" customHeight="1">
      <c r="A85" s="72" t="s">
        <v>166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96" t="s">
        <v>167</v>
      </c>
      <c r="O85" s="96"/>
      <c r="P85" s="96"/>
      <c r="Q85" s="96"/>
      <c r="R85" s="223" t="s">
        <v>171</v>
      </c>
      <c r="S85" s="106"/>
      <c r="T85" s="106"/>
      <c r="U85" s="106"/>
      <c r="V85" s="108"/>
      <c r="W85" s="182" t="s">
        <v>202</v>
      </c>
      <c r="X85" s="180" t="s">
        <v>171</v>
      </c>
      <c r="Y85" s="128">
        <f>VLOOKUP(X85,цены!A:G,4,FALSE)</f>
        <v>69</v>
      </c>
      <c r="Z85" s="128"/>
      <c r="AA85" s="128"/>
      <c r="AB85" s="128"/>
      <c r="AC85" s="128"/>
      <c r="AD85" s="128"/>
      <c r="AE85" s="128"/>
      <c r="AF85" s="128"/>
      <c r="AG85" s="129"/>
      <c r="AH85" s="31"/>
      <c r="AI85" s="77" t="s">
        <v>202</v>
      </c>
      <c r="AJ85" s="128"/>
      <c r="AK85" s="128"/>
      <c r="AL85" s="128"/>
      <c r="AM85" s="128"/>
      <c r="AN85" s="128"/>
      <c r="AO85" s="129"/>
      <c r="AP85" s="116">
        <f>VLOOKUP(X85,цены!A:G,5,FALSE)</f>
        <v>1</v>
      </c>
      <c r="AQ85" s="112">
        <f>VLOOKUP(X85,цены!A:G,6,FALSE)</f>
        <v>0.018</v>
      </c>
      <c r="AR85" s="110">
        <f>VLOOKUP(X85,цены!A:G,7,FALSE)</f>
        <v>6.5</v>
      </c>
    </row>
    <row r="86" spans="1:44" s="3" customFormat="1" ht="180" customHeight="1">
      <c r="A86" s="74"/>
      <c r="B86" s="75"/>
      <c r="C86" s="133" t="s">
        <v>356</v>
      </c>
      <c r="D86" s="134"/>
      <c r="E86" s="134"/>
      <c r="F86" s="134"/>
      <c r="G86" s="134"/>
      <c r="H86" s="134"/>
      <c r="I86" s="134"/>
      <c r="J86" s="134"/>
      <c r="K86" s="134"/>
      <c r="L86" s="134"/>
      <c r="M86" s="135"/>
      <c r="N86" s="97"/>
      <c r="O86" s="97"/>
      <c r="P86" s="97"/>
      <c r="Q86" s="97"/>
      <c r="R86" s="107"/>
      <c r="S86" s="107"/>
      <c r="T86" s="107"/>
      <c r="U86" s="107"/>
      <c r="V86" s="109"/>
      <c r="W86" s="183"/>
      <c r="X86" s="181"/>
      <c r="Y86" s="130"/>
      <c r="Z86" s="130"/>
      <c r="AA86" s="130"/>
      <c r="AB86" s="130"/>
      <c r="AC86" s="130"/>
      <c r="AD86" s="130"/>
      <c r="AE86" s="130"/>
      <c r="AF86" s="130"/>
      <c r="AG86" s="131"/>
      <c r="AH86" s="32"/>
      <c r="AI86" s="130"/>
      <c r="AJ86" s="130"/>
      <c r="AK86" s="130"/>
      <c r="AL86" s="130"/>
      <c r="AM86" s="130"/>
      <c r="AN86" s="130"/>
      <c r="AO86" s="131"/>
      <c r="AP86" s="117"/>
      <c r="AQ86" s="113"/>
      <c r="AR86" s="111"/>
    </row>
    <row r="87" spans="1:44" s="3" customFormat="1" ht="12.75" customHeight="1">
      <c r="A87" s="72" t="s">
        <v>168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96" t="s">
        <v>169</v>
      </c>
      <c r="O87" s="96"/>
      <c r="P87" s="96"/>
      <c r="Q87" s="96"/>
      <c r="R87" s="223" t="s">
        <v>172</v>
      </c>
      <c r="S87" s="106"/>
      <c r="T87" s="106"/>
      <c r="U87" s="106"/>
      <c r="V87" s="126" t="s">
        <v>172</v>
      </c>
      <c r="W87" s="77">
        <f>VLOOKUP(V87,цены!A:G,4,FALSE)</f>
        <v>160</v>
      </c>
      <c r="X87" s="38"/>
      <c r="Y87" s="98" t="s">
        <v>202</v>
      </c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100"/>
      <c r="AP87" s="116">
        <f>VLOOKUP(V87,цены!A:G,5,FALSE)</f>
        <v>1</v>
      </c>
      <c r="AQ87" s="112">
        <f>VLOOKUP(V87,цены!A:G,6,FALSE)</f>
        <v>0.062</v>
      </c>
      <c r="AR87" s="114">
        <f>VLOOKUP(V87,цены!A:G,7,FALSE)</f>
        <v>18</v>
      </c>
    </row>
    <row r="88" spans="1:44" s="3" customFormat="1" ht="77.25" customHeight="1">
      <c r="A88" s="74"/>
      <c r="B88" s="75"/>
      <c r="C88" s="76" t="s">
        <v>358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97"/>
      <c r="O88" s="97"/>
      <c r="P88" s="97"/>
      <c r="Q88" s="97"/>
      <c r="R88" s="107"/>
      <c r="S88" s="107"/>
      <c r="T88" s="107"/>
      <c r="U88" s="107"/>
      <c r="V88" s="127"/>
      <c r="W88" s="78"/>
      <c r="X88" s="39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1"/>
      <c r="AP88" s="117"/>
      <c r="AQ88" s="113"/>
      <c r="AR88" s="115"/>
    </row>
    <row r="89" spans="1:44" s="3" customFormat="1" ht="12.75" customHeight="1">
      <c r="A89" s="72" t="s">
        <v>170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96" t="s">
        <v>169</v>
      </c>
      <c r="O89" s="96"/>
      <c r="P89" s="96"/>
      <c r="Q89" s="96"/>
      <c r="R89" s="223" t="s">
        <v>173</v>
      </c>
      <c r="S89" s="106"/>
      <c r="T89" s="106"/>
      <c r="U89" s="106"/>
      <c r="V89" s="126" t="s">
        <v>173</v>
      </c>
      <c r="W89" s="77">
        <f>VLOOKUP(V89,цены!A:G,4,FALSE)</f>
        <v>162</v>
      </c>
      <c r="X89" s="38"/>
      <c r="Y89" s="98" t="s">
        <v>202</v>
      </c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100"/>
      <c r="AP89" s="116">
        <f>VLOOKUP(V89,цены!A:G,5,FALSE)</f>
        <v>1</v>
      </c>
      <c r="AQ89" s="112">
        <f>VLOOKUP(V89,цены!A:G,6,FALSE)</f>
        <v>0</v>
      </c>
      <c r="AR89" s="114">
        <f>VLOOKUP(V89,цены!A:G,7,FALSE)</f>
        <v>0</v>
      </c>
    </row>
    <row r="90" spans="1:44" s="3" customFormat="1" ht="98.25" customHeight="1">
      <c r="A90" s="74"/>
      <c r="B90" s="75"/>
      <c r="C90" s="76" t="s">
        <v>359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97"/>
      <c r="O90" s="97"/>
      <c r="P90" s="97"/>
      <c r="Q90" s="97"/>
      <c r="R90" s="107"/>
      <c r="S90" s="107"/>
      <c r="T90" s="107"/>
      <c r="U90" s="107"/>
      <c r="V90" s="127"/>
      <c r="W90" s="78"/>
      <c r="X90" s="39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1"/>
      <c r="AP90" s="117"/>
      <c r="AQ90" s="113"/>
      <c r="AR90" s="115"/>
    </row>
    <row r="91" spans="1:44" s="3" customFormat="1" ht="12.75" customHeight="1">
      <c r="A91" s="72" t="s">
        <v>302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96" t="s">
        <v>303</v>
      </c>
      <c r="O91" s="96"/>
      <c r="P91" s="96"/>
      <c r="Q91" s="96"/>
      <c r="R91" s="106" t="s">
        <v>310</v>
      </c>
      <c r="S91" s="106"/>
      <c r="T91" s="106"/>
      <c r="U91" s="106"/>
      <c r="V91" s="108" t="s">
        <v>310</v>
      </c>
      <c r="W91" s="77">
        <f>VLOOKUP(V91,цены!A:G,4,FALSE)</f>
        <v>593</v>
      </c>
      <c r="X91" s="38"/>
      <c r="Y91" s="98" t="s">
        <v>202</v>
      </c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100"/>
      <c r="AP91" s="116">
        <f>VLOOKUP(V91,цены!A:G,5,FALSE)</f>
        <v>2</v>
      </c>
      <c r="AQ91" s="112">
        <f>VLOOKUP(V91,цены!A:G,6,FALSE)</f>
        <v>0.373</v>
      </c>
      <c r="AR91" s="114">
        <f>VLOOKUP(V91,цены!A:G,7,FALSE)</f>
        <v>112</v>
      </c>
    </row>
    <row r="92" spans="1:44" s="3" customFormat="1" ht="137.25" customHeight="1">
      <c r="A92" s="150"/>
      <c r="B92" s="151"/>
      <c r="C92" s="69" t="s">
        <v>361</v>
      </c>
      <c r="D92" s="70"/>
      <c r="E92" s="70"/>
      <c r="F92" s="70"/>
      <c r="G92" s="70"/>
      <c r="H92" s="70"/>
      <c r="I92" s="70"/>
      <c r="J92" s="70"/>
      <c r="K92" s="70"/>
      <c r="L92" s="70"/>
      <c r="M92" s="71"/>
      <c r="N92" s="153"/>
      <c r="O92" s="153"/>
      <c r="P92" s="153"/>
      <c r="Q92" s="153"/>
      <c r="R92" s="125"/>
      <c r="S92" s="125"/>
      <c r="T92" s="125"/>
      <c r="U92" s="125"/>
      <c r="V92" s="164"/>
      <c r="W92" s="78"/>
      <c r="X92" s="46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17"/>
      <c r="AQ92" s="113"/>
      <c r="AR92" s="115"/>
    </row>
    <row r="93" spans="1:44" s="3" customFormat="1" ht="19.5" customHeight="1">
      <c r="A93" s="150"/>
      <c r="B93" s="151"/>
      <c r="C93" s="66" t="s">
        <v>285</v>
      </c>
      <c r="D93" s="67"/>
      <c r="E93" s="67"/>
      <c r="F93" s="67"/>
      <c r="G93" s="67"/>
      <c r="H93" s="67"/>
      <c r="I93" s="67"/>
      <c r="J93" s="67"/>
      <c r="K93" s="67"/>
      <c r="L93" s="67"/>
      <c r="M93" s="68"/>
      <c r="N93" s="153"/>
      <c r="O93" s="153"/>
      <c r="P93" s="153"/>
      <c r="Q93" s="153"/>
      <c r="R93" s="170" t="s">
        <v>287</v>
      </c>
      <c r="S93" s="170"/>
      <c r="T93" s="170"/>
      <c r="U93" s="170"/>
      <c r="V93" s="14"/>
      <c r="W93" s="45" t="s">
        <v>202</v>
      </c>
      <c r="X93" s="19" t="s">
        <v>287</v>
      </c>
      <c r="Y93" s="83">
        <f>VLOOKUP(X93,цены!A:G,4,FALSE)</f>
        <v>16</v>
      </c>
      <c r="Z93" s="83"/>
      <c r="AA93" s="83"/>
      <c r="AB93" s="83"/>
      <c r="AC93" s="83"/>
      <c r="AD93" s="83"/>
      <c r="AE93" s="83"/>
      <c r="AF93" s="83"/>
      <c r="AG93" s="84"/>
      <c r="AH93" s="19"/>
      <c r="AI93" s="85" t="s">
        <v>202</v>
      </c>
      <c r="AJ93" s="86"/>
      <c r="AK93" s="86"/>
      <c r="AL93" s="86"/>
      <c r="AM93" s="86"/>
      <c r="AN93" s="86"/>
      <c r="AO93" s="87"/>
      <c r="AP93" s="7">
        <f>VLOOKUP(X93,цены!A:G,5,FALSE)</f>
        <v>1</v>
      </c>
      <c r="AQ93" s="9">
        <f>VLOOKUP(X93,цены!A:G,6,FALSE)</f>
        <v>0.0054</v>
      </c>
      <c r="AR93" s="61">
        <f>VLOOKUP(X93,цены!A:G,7,FALSE)</f>
        <v>1.4</v>
      </c>
    </row>
    <row r="94" spans="1:44" s="3" customFormat="1" ht="32.25" customHeight="1">
      <c r="A94" s="242"/>
      <c r="B94" s="243"/>
      <c r="C94" s="66" t="s">
        <v>362</v>
      </c>
      <c r="D94" s="67"/>
      <c r="E94" s="67"/>
      <c r="F94" s="67"/>
      <c r="G94" s="67"/>
      <c r="H94" s="67"/>
      <c r="I94" s="67"/>
      <c r="J94" s="67"/>
      <c r="K94" s="67"/>
      <c r="L94" s="67"/>
      <c r="M94" s="68"/>
      <c r="N94" s="236"/>
      <c r="O94" s="236"/>
      <c r="P94" s="236"/>
      <c r="Q94" s="236"/>
      <c r="R94" s="170" t="s">
        <v>312</v>
      </c>
      <c r="S94" s="170"/>
      <c r="T94" s="170"/>
      <c r="U94" s="170"/>
      <c r="V94" s="14"/>
      <c r="W94" s="45" t="s">
        <v>202</v>
      </c>
      <c r="X94" s="20" t="s">
        <v>312</v>
      </c>
      <c r="Y94" s="83">
        <f>VLOOKUP(X94,цены!A:G,4,FALSE)</f>
        <v>100</v>
      </c>
      <c r="Z94" s="83"/>
      <c r="AA94" s="83"/>
      <c r="AB94" s="83"/>
      <c r="AC94" s="83"/>
      <c r="AD94" s="83"/>
      <c r="AE94" s="83"/>
      <c r="AF94" s="83"/>
      <c r="AG94" s="84"/>
      <c r="AH94" s="20"/>
      <c r="AI94" s="85" t="s">
        <v>202</v>
      </c>
      <c r="AJ94" s="86"/>
      <c r="AK94" s="86"/>
      <c r="AL94" s="86"/>
      <c r="AM94" s="86"/>
      <c r="AN94" s="86"/>
      <c r="AO94" s="87"/>
      <c r="AP94" s="7">
        <f>VLOOKUP(X94,цены!A:G,5,FALSE)</f>
        <v>1</v>
      </c>
      <c r="AQ94" s="9">
        <f>VLOOKUP(X94,цены!A:G,6,FALSE)</f>
        <v>0.043</v>
      </c>
      <c r="AR94" s="61">
        <f>VLOOKUP(X94,цены!A:G,7,FALSE)</f>
        <v>9.5</v>
      </c>
    </row>
    <row r="95" spans="1:44" s="3" customFormat="1" ht="18.75" customHeight="1">
      <c r="A95" s="74"/>
      <c r="B95" s="75"/>
      <c r="C95" s="63" t="s">
        <v>311</v>
      </c>
      <c r="D95" s="64"/>
      <c r="E95" s="64"/>
      <c r="F95" s="64"/>
      <c r="G95" s="64"/>
      <c r="H95" s="64"/>
      <c r="I95" s="64"/>
      <c r="J95" s="64"/>
      <c r="K95" s="64"/>
      <c r="L95" s="64"/>
      <c r="M95" s="65"/>
      <c r="N95" s="97"/>
      <c r="O95" s="97"/>
      <c r="P95" s="97"/>
      <c r="Q95" s="97"/>
      <c r="R95" s="170" t="s">
        <v>313</v>
      </c>
      <c r="S95" s="170"/>
      <c r="T95" s="170"/>
      <c r="U95" s="170"/>
      <c r="V95" s="24"/>
      <c r="W95" s="45" t="s">
        <v>202</v>
      </c>
      <c r="X95" s="20" t="s">
        <v>313</v>
      </c>
      <c r="Y95" s="83">
        <f>VLOOKUP(X95,цены!A:G,4,FALSE)</f>
        <v>163</v>
      </c>
      <c r="Z95" s="83"/>
      <c r="AA95" s="83"/>
      <c r="AB95" s="83"/>
      <c r="AC95" s="83"/>
      <c r="AD95" s="83"/>
      <c r="AE95" s="83"/>
      <c r="AF95" s="83"/>
      <c r="AG95" s="84"/>
      <c r="AH95" s="26"/>
      <c r="AI95" s="85" t="s">
        <v>202</v>
      </c>
      <c r="AJ95" s="86"/>
      <c r="AK95" s="86"/>
      <c r="AL95" s="86"/>
      <c r="AM95" s="86"/>
      <c r="AN95" s="86"/>
      <c r="AO95" s="87"/>
      <c r="AP95" s="7">
        <f>VLOOKUP(X95,цены!A:G,5,FALSE)</f>
        <v>1</v>
      </c>
      <c r="AQ95" s="9">
        <f>VLOOKUP(X95,цены!A:G,6,FALSE)</f>
        <v>0.049</v>
      </c>
      <c r="AR95" s="61">
        <f>VLOOKUP(X95,цены!A:G,7,FALSE)</f>
        <v>8.5</v>
      </c>
    </row>
    <row r="96" spans="1:44" s="3" customFormat="1" ht="12.75" customHeight="1">
      <c r="A96" s="72" t="s">
        <v>308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96" t="s">
        <v>309</v>
      </c>
      <c r="O96" s="96"/>
      <c r="P96" s="96"/>
      <c r="Q96" s="96"/>
      <c r="R96" s="106" t="s">
        <v>325</v>
      </c>
      <c r="S96" s="106"/>
      <c r="T96" s="106"/>
      <c r="U96" s="106"/>
      <c r="V96" s="108"/>
      <c r="W96" s="79" t="s">
        <v>202</v>
      </c>
      <c r="X96" s="90"/>
      <c r="Y96" s="90"/>
      <c r="Z96" s="90"/>
      <c r="AA96" s="90"/>
      <c r="AB96" s="90"/>
      <c r="AC96" s="90"/>
      <c r="AD96" s="90"/>
      <c r="AE96" s="90"/>
      <c r="AF96" s="94" t="s">
        <v>325</v>
      </c>
      <c r="AG96" s="80">
        <f>VLOOKUP(AF96,цены!A:G,4,FALSE)</f>
        <v>182</v>
      </c>
      <c r="AH96" s="18"/>
      <c r="AI96" s="79" t="s">
        <v>202</v>
      </c>
      <c r="AJ96" s="79"/>
      <c r="AK96" s="79"/>
      <c r="AL96" s="79"/>
      <c r="AM96" s="79"/>
      <c r="AN96" s="79"/>
      <c r="AO96" s="80"/>
      <c r="AP96" s="116">
        <f>VLOOKUP(AF96,цены!A:G,5,FALSE)</f>
        <v>1</v>
      </c>
      <c r="AQ96" s="112">
        <f>VLOOKUP(AF96,цены!A:G,6,FALSE)</f>
        <v>0.042</v>
      </c>
      <c r="AR96" s="110">
        <f>VLOOKUP(AF96,цены!A:G,7,FALSE)</f>
        <v>16.5</v>
      </c>
    </row>
    <row r="97" spans="1:44" s="3" customFormat="1" ht="50.25" customHeight="1">
      <c r="A97" s="150"/>
      <c r="B97" s="151"/>
      <c r="C97" s="144" t="s">
        <v>360</v>
      </c>
      <c r="D97" s="145"/>
      <c r="E97" s="145"/>
      <c r="F97" s="145"/>
      <c r="G97" s="145"/>
      <c r="H97" s="145"/>
      <c r="I97" s="145"/>
      <c r="J97" s="145"/>
      <c r="K97" s="145"/>
      <c r="L97" s="145"/>
      <c r="M97" s="206"/>
      <c r="N97" s="153"/>
      <c r="O97" s="153"/>
      <c r="P97" s="153"/>
      <c r="Q97" s="153"/>
      <c r="R97" s="125"/>
      <c r="S97" s="125"/>
      <c r="T97" s="125"/>
      <c r="U97" s="125"/>
      <c r="V97" s="164"/>
      <c r="W97" s="91"/>
      <c r="X97" s="91"/>
      <c r="Y97" s="91"/>
      <c r="Z97" s="91"/>
      <c r="AA97" s="91"/>
      <c r="AB97" s="91"/>
      <c r="AC97" s="91"/>
      <c r="AD97" s="91"/>
      <c r="AE97" s="91"/>
      <c r="AF97" s="95"/>
      <c r="AG97" s="93"/>
      <c r="AH97" s="19"/>
      <c r="AI97" s="92"/>
      <c r="AJ97" s="92"/>
      <c r="AK97" s="92"/>
      <c r="AL97" s="92"/>
      <c r="AM97" s="92"/>
      <c r="AN97" s="92"/>
      <c r="AO97" s="93"/>
      <c r="AP97" s="117"/>
      <c r="AQ97" s="113"/>
      <c r="AR97" s="111"/>
    </row>
    <row r="98" spans="1:44" s="3" customFormat="1" ht="12.75" customHeight="1">
      <c r="A98" s="72" t="s">
        <v>304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96" t="s">
        <v>305</v>
      </c>
      <c r="O98" s="96"/>
      <c r="P98" s="96"/>
      <c r="Q98" s="96"/>
      <c r="R98" s="106" t="s">
        <v>328</v>
      </c>
      <c r="S98" s="106"/>
      <c r="T98" s="106"/>
      <c r="U98" s="106"/>
      <c r="V98" s="126" t="s">
        <v>328</v>
      </c>
      <c r="W98" s="77">
        <f>VLOOKUP(V98,цены!A:G,4,FALSE)</f>
        <v>862</v>
      </c>
      <c r="X98" s="18"/>
      <c r="Y98" s="79" t="s">
        <v>202</v>
      </c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116">
        <f>VLOOKUP(V98,цены!A:G,5,FALSE)</f>
        <v>3</v>
      </c>
      <c r="AQ98" s="112">
        <f>VLOOKUP(V98,цены!A:G,6,FALSE)</f>
        <v>0.3</v>
      </c>
      <c r="AR98" s="114">
        <f>VLOOKUP(V98,цены!A:G,7,FALSE)</f>
        <v>102</v>
      </c>
    </row>
    <row r="99" spans="1:44" s="3" customFormat="1" ht="129.75" customHeight="1">
      <c r="A99" s="150"/>
      <c r="B99" s="151"/>
      <c r="C99" s="69" t="s">
        <v>363</v>
      </c>
      <c r="D99" s="70"/>
      <c r="E99" s="70"/>
      <c r="F99" s="70"/>
      <c r="G99" s="70"/>
      <c r="H99" s="70"/>
      <c r="I99" s="70"/>
      <c r="J99" s="70"/>
      <c r="K99" s="70"/>
      <c r="L99" s="70"/>
      <c r="M99" s="71"/>
      <c r="N99" s="153"/>
      <c r="O99" s="153"/>
      <c r="P99" s="153"/>
      <c r="Q99" s="153"/>
      <c r="R99" s="125"/>
      <c r="S99" s="125"/>
      <c r="T99" s="125"/>
      <c r="U99" s="125"/>
      <c r="V99" s="238"/>
      <c r="W99" s="78"/>
      <c r="X99" s="19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117"/>
      <c r="AQ99" s="113"/>
      <c r="AR99" s="115"/>
    </row>
    <row r="100" spans="1:44" s="3" customFormat="1" ht="18.75" customHeight="1">
      <c r="A100" s="150"/>
      <c r="B100" s="151"/>
      <c r="C100" s="66" t="s">
        <v>326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8"/>
      <c r="N100" s="153"/>
      <c r="O100" s="153"/>
      <c r="P100" s="153"/>
      <c r="Q100" s="153"/>
      <c r="R100" s="170" t="s">
        <v>329</v>
      </c>
      <c r="S100" s="170"/>
      <c r="T100" s="170"/>
      <c r="U100" s="170"/>
      <c r="V100" s="14"/>
      <c r="W100" s="23" t="s">
        <v>202</v>
      </c>
      <c r="X100" s="20" t="s">
        <v>329</v>
      </c>
      <c r="Y100" s="83">
        <f>VLOOKUP(X100,цены!A:G,4,FALSE)</f>
        <v>21</v>
      </c>
      <c r="Z100" s="83"/>
      <c r="AA100" s="83"/>
      <c r="AB100" s="83"/>
      <c r="AC100" s="83"/>
      <c r="AD100" s="83"/>
      <c r="AE100" s="83"/>
      <c r="AF100" s="83"/>
      <c r="AG100" s="84"/>
      <c r="AH100" s="20"/>
      <c r="AI100" s="85" t="s">
        <v>202</v>
      </c>
      <c r="AJ100" s="86"/>
      <c r="AK100" s="86"/>
      <c r="AL100" s="86"/>
      <c r="AM100" s="86"/>
      <c r="AN100" s="86"/>
      <c r="AO100" s="87"/>
      <c r="AP100" s="7">
        <f>VLOOKUP(X100,цены!A:G,5,FALSE)</f>
        <v>1</v>
      </c>
      <c r="AQ100" s="9">
        <f>VLOOKUP(X100,цены!A:G,6,FALSE)</f>
        <v>0.01</v>
      </c>
      <c r="AR100" s="61">
        <f>VLOOKUP(X100,цены!A:G,7,FALSE)</f>
        <v>2</v>
      </c>
    </row>
    <row r="101" spans="1:44" s="3" customFormat="1" ht="19.5" customHeight="1">
      <c r="A101" s="74"/>
      <c r="B101" s="75"/>
      <c r="C101" s="63" t="s">
        <v>327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97"/>
      <c r="O101" s="97"/>
      <c r="P101" s="97"/>
      <c r="Q101" s="97"/>
      <c r="R101" s="152" t="s">
        <v>330</v>
      </c>
      <c r="S101" s="152"/>
      <c r="T101" s="152"/>
      <c r="U101" s="152"/>
      <c r="V101" s="24"/>
      <c r="W101" s="23" t="s">
        <v>202</v>
      </c>
      <c r="X101" s="26" t="s">
        <v>330</v>
      </c>
      <c r="Y101" s="88">
        <f>VLOOKUP(X101,цены!A:G,4,FALSE)</f>
        <v>198</v>
      </c>
      <c r="Z101" s="88"/>
      <c r="AA101" s="88"/>
      <c r="AB101" s="88"/>
      <c r="AC101" s="88"/>
      <c r="AD101" s="88"/>
      <c r="AE101" s="88"/>
      <c r="AF101" s="88"/>
      <c r="AG101" s="89"/>
      <c r="AH101" s="26"/>
      <c r="AI101" s="85" t="s">
        <v>202</v>
      </c>
      <c r="AJ101" s="86"/>
      <c r="AK101" s="86"/>
      <c r="AL101" s="86"/>
      <c r="AM101" s="86"/>
      <c r="AN101" s="86"/>
      <c r="AO101" s="87"/>
      <c r="AP101" s="7">
        <f>VLOOKUP(X101,цены!A:G,5,FALSE)</f>
        <v>1</v>
      </c>
      <c r="AQ101" s="9">
        <f>VLOOKUP(X101,цены!A:G,6,FALSE)</f>
        <v>0.061</v>
      </c>
      <c r="AR101" s="61">
        <f>VLOOKUP(X101,цены!A:G,7,FALSE)</f>
        <v>20</v>
      </c>
    </row>
    <row r="102" spans="1:44" s="3" customFormat="1" ht="12.75">
      <c r="A102" s="72" t="s">
        <v>306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96" t="s">
        <v>307</v>
      </c>
      <c r="O102" s="96"/>
      <c r="P102" s="96"/>
      <c r="Q102" s="96"/>
      <c r="R102" s="106" t="s">
        <v>332</v>
      </c>
      <c r="S102" s="106"/>
      <c r="T102" s="106"/>
      <c r="U102" s="106"/>
      <c r="V102" s="126" t="s">
        <v>332</v>
      </c>
      <c r="W102" s="77">
        <f>VLOOKUP(V102,цены!A:G,4,FALSE)</f>
        <v>927</v>
      </c>
      <c r="X102" s="18"/>
      <c r="Y102" s="79" t="s">
        <v>202</v>
      </c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80"/>
      <c r="AP102" s="116">
        <f>VLOOKUP(V102,цены!A:G,5,FALSE)</f>
        <v>3</v>
      </c>
      <c r="AQ102" s="112">
        <f>VLOOKUP(V102,цены!A:G,6,FALSE)</f>
        <v>0.353</v>
      </c>
      <c r="AR102" s="114">
        <f>VLOOKUP(V102,цены!A:G,7,FALSE)</f>
        <v>130</v>
      </c>
    </row>
    <row r="103" spans="1:44" s="3" customFormat="1" ht="127.5" customHeight="1">
      <c r="A103" s="150"/>
      <c r="B103" s="151"/>
      <c r="C103" s="69" t="s">
        <v>364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1"/>
      <c r="N103" s="153"/>
      <c r="O103" s="153"/>
      <c r="P103" s="153"/>
      <c r="Q103" s="153"/>
      <c r="R103" s="125"/>
      <c r="S103" s="125"/>
      <c r="T103" s="125"/>
      <c r="U103" s="125"/>
      <c r="V103" s="238"/>
      <c r="W103" s="78"/>
      <c r="X103" s="19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2"/>
      <c r="AP103" s="117"/>
      <c r="AQ103" s="113"/>
      <c r="AR103" s="115"/>
    </row>
    <row r="104" spans="1:44" s="3" customFormat="1" ht="23.25" customHeight="1">
      <c r="A104" s="150"/>
      <c r="B104" s="151"/>
      <c r="C104" s="66" t="s">
        <v>365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8"/>
      <c r="N104" s="153"/>
      <c r="O104" s="153"/>
      <c r="P104" s="153"/>
      <c r="Q104" s="153"/>
      <c r="R104" s="170" t="s">
        <v>333</v>
      </c>
      <c r="S104" s="170"/>
      <c r="T104" s="170"/>
      <c r="U104" s="170"/>
      <c r="V104" s="14"/>
      <c r="W104" s="23" t="s">
        <v>202</v>
      </c>
      <c r="X104" s="20" t="s">
        <v>333</v>
      </c>
      <c r="Y104" s="83">
        <f>VLOOKUP(X104,цены!A:G,4,FALSE)</f>
        <v>31</v>
      </c>
      <c r="Z104" s="83"/>
      <c r="AA104" s="83"/>
      <c r="AB104" s="83"/>
      <c r="AC104" s="83"/>
      <c r="AD104" s="83"/>
      <c r="AE104" s="83"/>
      <c r="AF104" s="83"/>
      <c r="AG104" s="84"/>
      <c r="AH104" s="20"/>
      <c r="AI104" s="85" t="s">
        <v>202</v>
      </c>
      <c r="AJ104" s="86"/>
      <c r="AK104" s="86"/>
      <c r="AL104" s="86"/>
      <c r="AM104" s="86"/>
      <c r="AN104" s="86"/>
      <c r="AO104" s="87"/>
      <c r="AP104" s="7">
        <f>VLOOKUP(X104,цены!A:G,5,FALSE)</f>
        <v>1</v>
      </c>
      <c r="AQ104" s="9">
        <f>VLOOKUP(X104,цены!A:G,6,FALSE)</f>
        <v>0.01</v>
      </c>
      <c r="AR104" s="61">
        <f>VLOOKUP(X104,цены!A:G,7,FALSE)</f>
        <v>4</v>
      </c>
    </row>
    <row r="105" spans="1:44" s="3" customFormat="1" ht="21" customHeight="1">
      <c r="A105" s="74"/>
      <c r="B105" s="75"/>
      <c r="C105" s="63" t="s">
        <v>331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5"/>
      <c r="N105" s="97"/>
      <c r="O105" s="97"/>
      <c r="P105" s="97"/>
      <c r="Q105" s="97"/>
      <c r="R105" s="152" t="s">
        <v>334</v>
      </c>
      <c r="S105" s="152"/>
      <c r="T105" s="152"/>
      <c r="U105" s="152"/>
      <c r="V105" s="24"/>
      <c r="W105" s="23" t="s">
        <v>202</v>
      </c>
      <c r="X105" s="26" t="s">
        <v>334</v>
      </c>
      <c r="Y105" s="88">
        <f>VLOOKUP(X105,цены!A:G,4,FALSE)</f>
        <v>269</v>
      </c>
      <c r="Z105" s="88"/>
      <c r="AA105" s="88"/>
      <c r="AB105" s="88"/>
      <c r="AC105" s="88"/>
      <c r="AD105" s="88"/>
      <c r="AE105" s="88"/>
      <c r="AF105" s="88"/>
      <c r="AG105" s="89"/>
      <c r="AH105" s="26"/>
      <c r="AI105" s="85" t="s">
        <v>202</v>
      </c>
      <c r="AJ105" s="86"/>
      <c r="AK105" s="86"/>
      <c r="AL105" s="86"/>
      <c r="AM105" s="86"/>
      <c r="AN105" s="86"/>
      <c r="AO105" s="87"/>
      <c r="AP105" s="7">
        <f>VLOOKUP(X105,цены!A:G,5,FALSE)</f>
        <v>1</v>
      </c>
      <c r="AQ105" s="9">
        <f>VLOOKUP(X105,цены!A:G,6,FALSE)</f>
        <v>0.061</v>
      </c>
      <c r="AR105" s="61">
        <f>VLOOKUP(X105,цены!A:G,7,FALSE)</f>
        <v>20</v>
      </c>
    </row>
  </sheetData>
  <sheetProtection/>
  <mergeCells count="574">
    <mergeCell ref="C67:M67"/>
    <mergeCell ref="AP102:AP103"/>
    <mergeCell ref="AQ102:AQ103"/>
    <mergeCell ref="AR102:AR103"/>
    <mergeCell ref="A103:B105"/>
    <mergeCell ref="R104:U104"/>
    <mergeCell ref="R105:U105"/>
    <mergeCell ref="A102:M102"/>
    <mergeCell ref="N102:Q105"/>
    <mergeCell ref="R102:U103"/>
    <mergeCell ref="V102:V103"/>
    <mergeCell ref="C68:M68"/>
    <mergeCell ref="V98:V99"/>
    <mergeCell ref="V91:V92"/>
    <mergeCell ref="A92:B95"/>
    <mergeCell ref="AP98:AP99"/>
    <mergeCell ref="N98:Q101"/>
    <mergeCell ref="R98:U99"/>
    <mergeCell ref="AI81:AO82"/>
    <mergeCell ref="Y78:AG78"/>
    <mergeCell ref="AQ98:AQ99"/>
    <mergeCell ref="AR98:AR99"/>
    <mergeCell ref="A99:B101"/>
    <mergeCell ref="R100:U100"/>
    <mergeCell ref="R101:U101"/>
    <mergeCell ref="R87:U88"/>
    <mergeCell ref="N89:Q90"/>
    <mergeCell ref="R89:U90"/>
    <mergeCell ref="A89:M89"/>
    <mergeCell ref="A98:M98"/>
    <mergeCell ref="AI78:AO78"/>
    <mergeCell ref="W79:AE80"/>
    <mergeCell ref="AF79:AF80"/>
    <mergeCell ref="AG79:AG80"/>
    <mergeCell ref="AI79:AO80"/>
    <mergeCell ref="W81:AE82"/>
    <mergeCell ref="AF81:AF82"/>
    <mergeCell ref="AG81:AG82"/>
    <mergeCell ref="W75:W76"/>
    <mergeCell ref="Y75:AO76"/>
    <mergeCell ref="Y77:AG77"/>
    <mergeCell ref="AI77:AO77"/>
    <mergeCell ref="AI71:AO71"/>
    <mergeCell ref="Y72:AG72"/>
    <mergeCell ref="AI72:AO72"/>
    <mergeCell ref="W73:AE74"/>
    <mergeCell ref="AI73:AO74"/>
    <mergeCell ref="AG73:AG74"/>
    <mergeCell ref="AF73:AF74"/>
    <mergeCell ref="AP48:AP49"/>
    <mergeCell ref="AQ48:AQ49"/>
    <mergeCell ref="AR48:AR49"/>
    <mergeCell ref="AG54:AG55"/>
    <mergeCell ref="AI54:AO55"/>
    <mergeCell ref="AP54:AP55"/>
    <mergeCell ref="Y53:AG53"/>
    <mergeCell ref="AH53:AO53"/>
    <mergeCell ref="AR50:AR51"/>
    <mergeCell ref="V48:V49"/>
    <mergeCell ref="W48:AE49"/>
    <mergeCell ref="AF48:AF49"/>
    <mergeCell ref="A48:M48"/>
    <mergeCell ref="N48:Q49"/>
    <mergeCell ref="A49:B49"/>
    <mergeCell ref="C49:M49"/>
    <mergeCell ref="V96:V97"/>
    <mergeCell ref="A97:B97"/>
    <mergeCell ref="C97:M97"/>
    <mergeCell ref="R83:U84"/>
    <mergeCell ref="C84:M84"/>
    <mergeCell ref="A85:M85"/>
    <mergeCell ref="N85:Q86"/>
    <mergeCell ref="R85:U86"/>
    <mergeCell ref="A86:B86"/>
    <mergeCell ref="C86:M86"/>
    <mergeCell ref="A96:M96"/>
    <mergeCell ref="N96:Q97"/>
    <mergeCell ref="R96:U97"/>
    <mergeCell ref="A91:M91"/>
    <mergeCell ref="N91:Q95"/>
    <mergeCell ref="R91:U92"/>
    <mergeCell ref="R94:U94"/>
    <mergeCell ref="R95:U95"/>
    <mergeCell ref="C95:M95"/>
    <mergeCell ref="C94:M94"/>
    <mergeCell ref="R68:U68"/>
    <mergeCell ref="A69:M69"/>
    <mergeCell ref="N69:Q72"/>
    <mergeCell ref="R69:U70"/>
    <mergeCell ref="A67:B68"/>
    <mergeCell ref="R66:U67"/>
    <mergeCell ref="A66:M66"/>
    <mergeCell ref="R71:U71"/>
    <mergeCell ref="R72:U72"/>
    <mergeCell ref="A70:B72"/>
    <mergeCell ref="AR85:AR86"/>
    <mergeCell ref="AI85:AO86"/>
    <mergeCell ref="AP96:AP97"/>
    <mergeCell ref="AQ96:AQ97"/>
    <mergeCell ref="AR96:AR97"/>
    <mergeCell ref="AP87:AP88"/>
    <mergeCell ref="AQ87:AQ88"/>
    <mergeCell ref="AR87:AR88"/>
    <mergeCell ref="Y89:AO90"/>
    <mergeCell ref="AP91:AP92"/>
    <mergeCell ref="Y63:AO64"/>
    <mergeCell ref="Y65:AG65"/>
    <mergeCell ref="AI65:AO65"/>
    <mergeCell ref="Y66:AO67"/>
    <mergeCell ref="Y68:AG68"/>
    <mergeCell ref="AI68:AO68"/>
    <mergeCell ref="W66:W67"/>
    <mergeCell ref="AQ63:AQ64"/>
    <mergeCell ref="V87:V88"/>
    <mergeCell ref="Y87:AO88"/>
    <mergeCell ref="W87:W88"/>
    <mergeCell ref="AQ69:AQ70"/>
    <mergeCell ref="V69:V70"/>
    <mergeCell ref="W69:W70"/>
    <mergeCell ref="Y69:AO70"/>
    <mergeCell ref="Y71:AG71"/>
    <mergeCell ref="Z61:Z62"/>
    <mergeCell ref="AA61:AO62"/>
    <mergeCell ref="N50:Q53"/>
    <mergeCell ref="W59:Y60"/>
    <mergeCell ref="AQ50:AQ51"/>
    <mergeCell ref="R50:U51"/>
    <mergeCell ref="Y52:AG52"/>
    <mergeCell ref="Z59:Z60"/>
    <mergeCell ref="W54:AE55"/>
    <mergeCell ref="N61:Q62"/>
    <mergeCell ref="V66:V67"/>
    <mergeCell ref="AP66:AP67"/>
    <mergeCell ref="AH58:AO58"/>
    <mergeCell ref="V59:V60"/>
    <mergeCell ref="V61:V62"/>
    <mergeCell ref="AA59:AO60"/>
    <mergeCell ref="AP63:AP64"/>
    <mergeCell ref="AP59:AP60"/>
    <mergeCell ref="AP61:AP62"/>
    <mergeCell ref="W61:Y62"/>
    <mergeCell ref="X45:AO46"/>
    <mergeCell ref="Y47:AG47"/>
    <mergeCell ref="AH47:AO47"/>
    <mergeCell ref="W56:W57"/>
    <mergeCell ref="X56:AO57"/>
    <mergeCell ref="AG48:AG49"/>
    <mergeCell ref="AI48:AO49"/>
    <mergeCell ref="W45:W46"/>
    <mergeCell ref="W50:W51"/>
    <mergeCell ref="X50:AO51"/>
    <mergeCell ref="C62:M62"/>
    <mergeCell ref="AQ91:AQ92"/>
    <mergeCell ref="AR91:AR92"/>
    <mergeCell ref="R93:U93"/>
    <mergeCell ref="AQ89:AQ90"/>
    <mergeCell ref="AR89:AR90"/>
    <mergeCell ref="V89:V90"/>
    <mergeCell ref="Y93:AG93"/>
    <mergeCell ref="AI93:AO93"/>
    <mergeCell ref="N66:Q68"/>
    <mergeCell ref="AI30:AO31"/>
    <mergeCell ref="A27:B27"/>
    <mergeCell ref="C27:M27"/>
    <mergeCell ref="A81:M81"/>
    <mergeCell ref="N81:Q82"/>
    <mergeCell ref="A82:B82"/>
    <mergeCell ref="C82:M82"/>
    <mergeCell ref="N26:Q27"/>
    <mergeCell ref="C74:M74"/>
    <mergeCell ref="A62:B62"/>
    <mergeCell ref="A63:M63"/>
    <mergeCell ref="C72:M72"/>
    <mergeCell ref="C71:M71"/>
    <mergeCell ref="C70:M70"/>
    <mergeCell ref="V37:V38"/>
    <mergeCell ref="W37:AE38"/>
    <mergeCell ref="L51:M53"/>
    <mergeCell ref="C40:M40"/>
    <mergeCell ref="C44:M44"/>
    <mergeCell ref="C43:M43"/>
    <mergeCell ref="N87:Q88"/>
    <mergeCell ref="C36:M36"/>
    <mergeCell ref="A25:B25"/>
    <mergeCell ref="C25:M25"/>
    <mergeCell ref="R26:U27"/>
    <mergeCell ref="N24:Q25"/>
    <mergeCell ref="C53:K53"/>
    <mergeCell ref="C52:K52"/>
    <mergeCell ref="C51:K51"/>
    <mergeCell ref="R48:U49"/>
    <mergeCell ref="Y58:AG58"/>
    <mergeCell ref="V26:V27"/>
    <mergeCell ref="A83:M83"/>
    <mergeCell ref="A84:B84"/>
    <mergeCell ref="AP89:AP90"/>
    <mergeCell ref="N83:Q84"/>
    <mergeCell ref="W89:W90"/>
    <mergeCell ref="A90:B90"/>
    <mergeCell ref="C90:M90"/>
    <mergeCell ref="A87:M87"/>
    <mergeCell ref="AD8:AE8"/>
    <mergeCell ref="AP75:AP76"/>
    <mergeCell ref="X42:AO43"/>
    <mergeCell ref="Y44:AG44"/>
    <mergeCell ref="R81:U82"/>
    <mergeCell ref="AP81:AP82"/>
    <mergeCell ref="V81:V82"/>
    <mergeCell ref="R79:U80"/>
    <mergeCell ref="R61:U62"/>
    <mergeCell ref="AH44:AO44"/>
    <mergeCell ref="AD7:AE7"/>
    <mergeCell ref="AP73:AP74"/>
    <mergeCell ref="AQ73:AQ74"/>
    <mergeCell ref="AP26:AP27"/>
    <mergeCell ref="N4:AR4"/>
    <mergeCell ref="AQ26:AQ27"/>
    <mergeCell ref="AP39:AP40"/>
    <mergeCell ref="AQ39:AQ40"/>
    <mergeCell ref="Y5:AE5"/>
    <mergeCell ref="R24:U25"/>
    <mergeCell ref="AR24:AR25"/>
    <mergeCell ref="AH41:AO41"/>
    <mergeCell ref="A4:M4"/>
    <mergeCell ref="Z8:AA8"/>
    <mergeCell ref="A73:M73"/>
    <mergeCell ref="A5:B9"/>
    <mergeCell ref="Z9:AA9"/>
    <mergeCell ref="Z7:AA7"/>
    <mergeCell ref="A24:M24"/>
    <mergeCell ref="AD9:AE9"/>
    <mergeCell ref="Y41:AG41"/>
    <mergeCell ref="AR5:AR9"/>
    <mergeCell ref="AQ5:AQ9"/>
    <mergeCell ref="AR34:AR35"/>
    <mergeCell ref="AR39:AR40"/>
    <mergeCell ref="AR28:AR29"/>
    <mergeCell ref="AQ10:AQ11"/>
    <mergeCell ref="AQ24:AQ25"/>
    <mergeCell ref="AR18:AR19"/>
    <mergeCell ref="AR10:AR11"/>
    <mergeCell ref="AQ61:AQ62"/>
    <mergeCell ref="AP69:AP70"/>
    <mergeCell ref="AR16:AR17"/>
    <mergeCell ref="AP10:AP11"/>
    <mergeCell ref="W42:W43"/>
    <mergeCell ref="AQ75:AQ76"/>
    <mergeCell ref="AQ30:AQ31"/>
    <mergeCell ref="AR75:AR76"/>
    <mergeCell ref="AH32:AH33"/>
    <mergeCell ref="AI32:AO33"/>
    <mergeCell ref="AQ66:AQ67"/>
    <mergeCell ref="R73:U74"/>
    <mergeCell ref="AR69:AR70"/>
    <mergeCell ref="AR63:AR64"/>
    <mergeCell ref="AP24:AP25"/>
    <mergeCell ref="AP32:AP33"/>
    <mergeCell ref="AR26:AR27"/>
    <mergeCell ref="AP28:AP29"/>
    <mergeCell ref="AQ28:AQ29"/>
    <mergeCell ref="AP50:AP51"/>
    <mergeCell ref="A61:M61"/>
    <mergeCell ref="R32:U33"/>
    <mergeCell ref="C41:M41"/>
    <mergeCell ref="AR73:AR74"/>
    <mergeCell ref="AQ32:AQ33"/>
    <mergeCell ref="AR32:AR33"/>
    <mergeCell ref="AR59:AR60"/>
    <mergeCell ref="AR61:AR62"/>
    <mergeCell ref="AR66:AR67"/>
    <mergeCell ref="AQ59:AQ60"/>
    <mergeCell ref="C33:M33"/>
    <mergeCell ref="R44:U44"/>
    <mergeCell ref="R59:U60"/>
    <mergeCell ref="A60:B60"/>
    <mergeCell ref="C60:M60"/>
    <mergeCell ref="A51:B53"/>
    <mergeCell ref="R52:U52"/>
    <mergeCell ref="R53:U53"/>
    <mergeCell ref="R39:U40"/>
    <mergeCell ref="N79:Q80"/>
    <mergeCell ref="A46:B47"/>
    <mergeCell ref="R47:U47"/>
    <mergeCell ref="A42:M42"/>
    <mergeCell ref="N42:Q44"/>
    <mergeCell ref="R42:U43"/>
    <mergeCell ref="A43:B44"/>
    <mergeCell ref="C46:M46"/>
    <mergeCell ref="A50:M50"/>
    <mergeCell ref="N73:Q74"/>
    <mergeCell ref="AR79:AR80"/>
    <mergeCell ref="AR83:AR84"/>
    <mergeCell ref="AP79:AP80"/>
    <mergeCell ref="AQ79:AQ80"/>
    <mergeCell ref="AP83:AP84"/>
    <mergeCell ref="AQ83:AQ84"/>
    <mergeCell ref="AQ81:AQ82"/>
    <mergeCell ref="A80:B80"/>
    <mergeCell ref="V32:V33"/>
    <mergeCell ref="V73:V74"/>
    <mergeCell ref="V79:V80"/>
    <mergeCell ref="N34:Q36"/>
    <mergeCell ref="R34:U35"/>
    <mergeCell ref="V34:V35"/>
    <mergeCell ref="R36:U36"/>
    <mergeCell ref="A74:B74"/>
    <mergeCell ref="N37:Q38"/>
    <mergeCell ref="A2:AR2"/>
    <mergeCell ref="C80:M80"/>
    <mergeCell ref="N5:Q9"/>
    <mergeCell ref="R5:U9"/>
    <mergeCell ref="AR81:AR82"/>
    <mergeCell ref="C5:M9"/>
    <mergeCell ref="A3:AR3"/>
    <mergeCell ref="V24:V25"/>
    <mergeCell ref="V50:V51"/>
    <mergeCell ref="V10:V11"/>
    <mergeCell ref="W32:AG33"/>
    <mergeCell ref="X34:AO35"/>
    <mergeCell ref="W34:W35"/>
    <mergeCell ref="Y36:AG36"/>
    <mergeCell ref="AH36:AO36"/>
    <mergeCell ref="W39:W40"/>
    <mergeCell ref="AI37:AO38"/>
    <mergeCell ref="AG37:AG38"/>
    <mergeCell ref="AF37:AF38"/>
    <mergeCell ref="X39:AO40"/>
    <mergeCell ref="V83:V84"/>
    <mergeCell ref="V85:V86"/>
    <mergeCell ref="AP85:AP86"/>
    <mergeCell ref="AQ85:AQ86"/>
    <mergeCell ref="Y85:AG86"/>
    <mergeCell ref="X85:X86"/>
    <mergeCell ref="W85:W86"/>
    <mergeCell ref="Y83:AO84"/>
    <mergeCell ref="W83:W84"/>
    <mergeCell ref="W24:AG25"/>
    <mergeCell ref="AH24:AH25"/>
    <mergeCell ref="AI24:AO25"/>
    <mergeCell ref="W26:AG27"/>
    <mergeCell ref="AH26:AH27"/>
    <mergeCell ref="AI26:AO27"/>
    <mergeCell ref="V5:W5"/>
    <mergeCell ref="V9:W9"/>
    <mergeCell ref="AF7:AG7"/>
    <mergeCell ref="AF8:AG8"/>
    <mergeCell ref="AH22:AH23"/>
    <mergeCell ref="AI22:AO23"/>
    <mergeCell ref="AH16:AH17"/>
    <mergeCell ref="AB7:AC7"/>
    <mergeCell ref="V20:V21"/>
    <mergeCell ref="V6:AO6"/>
    <mergeCell ref="C47:M47"/>
    <mergeCell ref="A39:M39"/>
    <mergeCell ref="N39:Q41"/>
    <mergeCell ref="AH52:AO52"/>
    <mergeCell ref="AI16:AO17"/>
    <mergeCell ref="W18:AG19"/>
    <mergeCell ref="AH18:AH19"/>
    <mergeCell ref="AI18:AO19"/>
    <mergeCell ref="W16:AG17"/>
    <mergeCell ref="W22:AG23"/>
    <mergeCell ref="AI28:AO29"/>
    <mergeCell ref="W30:AG31"/>
    <mergeCell ref="AH30:AH31"/>
    <mergeCell ref="R75:U76"/>
    <mergeCell ref="V75:V76"/>
    <mergeCell ref="A76:B78"/>
    <mergeCell ref="R77:U77"/>
    <mergeCell ref="R78:U78"/>
    <mergeCell ref="C78:M78"/>
    <mergeCell ref="C77:M77"/>
    <mergeCell ref="C76:M76"/>
    <mergeCell ref="A28:M28"/>
    <mergeCell ref="N28:Q29"/>
    <mergeCell ref="C21:K21"/>
    <mergeCell ref="L21:M21"/>
    <mergeCell ref="A26:M26"/>
    <mergeCell ref="A75:M75"/>
    <mergeCell ref="N75:Q78"/>
    <mergeCell ref="A38:B38"/>
    <mergeCell ref="N32:Q33"/>
    <mergeCell ref="V28:V29"/>
    <mergeCell ref="A29:B29"/>
    <mergeCell ref="C29:M29"/>
    <mergeCell ref="W28:AG29"/>
    <mergeCell ref="AH28:AH29"/>
    <mergeCell ref="V30:V31"/>
    <mergeCell ref="A21:B21"/>
    <mergeCell ref="A22:M22"/>
    <mergeCell ref="N22:Q23"/>
    <mergeCell ref="A23:B23"/>
    <mergeCell ref="C23:M23"/>
    <mergeCell ref="R30:U31"/>
    <mergeCell ref="R28:U29"/>
    <mergeCell ref="A31:B31"/>
    <mergeCell ref="C31:M31"/>
    <mergeCell ref="AR20:AR21"/>
    <mergeCell ref="R22:U23"/>
    <mergeCell ref="V22:V23"/>
    <mergeCell ref="AR22:AR23"/>
    <mergeCell ref="W20:AG21"/>
    <mergeCell ref="AH20:AH21"/>
    <mergeCell ref="AI20:AO21"/>
    <mergeCell ref="AF9:AG9"/>
    <mergeCell ref="V18:V19"/>
    <mergeCell ref="A19:B19"/>
    <mergeCell ref="C19:M19"/>
    <mergeCell ref="A20:M20"/>
    <mergeCell ref="N20:Q21"/>
    <mergeCell ref="R20:U21"/>
    <mergeCell ref="L17:M17"/>
    <mergeCell ref="A11:B11"/>
    <mergeCell ref="C11:M11"/>
    <mergeCell ref="A30:M30"/>
    <mergeCell ref="N30:Q31"/>
    <mergeCell ref="V39:V40"/>
    <mergeCell ref="A40:B41"/>
    <mergeCell ref="R41:U41"/>
    <mergeCell ref="A37:M37"/>
    <mergeCell ref="A35:B36"/>
    <mergeCell ref="C38:M38"/>
    <mergeCell ref="A32:M32"/>
    <mergeCell ref="A33:B33"/>
    <mergeCell ref="A64:B65"/>
    <mergeCell ref="C35:M35"/>
    <mergeCell ref="V56:V57"/>
    <mergeCell ref="A59:M59"/>
    <mergeCell ref="N59:Q60"/>
    <mergeCell ref="C58:M58"/>
    <mergeCell ref="C57:M57"/>
    <mergeCell ref="V63:V64"/>
    <mergeCell ref="R37:U38"/>
    <mergeCell ref="V42:V43"/>
    <mergeCell ref="AP30:AP31"/>
    <mergeCell ref="R65:U65"/>
    <mergeCell ref="R63:U64"/>
    <mergeCell ref="W63:W64"/>
    <mergeCell ref="C64:M64"/>
    <mergeCell ref="C65:M65"/>
    <mergeCell ref="AP56:AP57"/>
    <mergeCell ref="N63:Q65"/>
    <mergeCell ref="A56:M56"/>
    <mergeCell ref="N56:Q58"/>
    <mergeCell ref="AR45:AR46"/>
    <mergeCell ref="AQ56:AQ57"/>
    <mergeCell ref="AP16:AP17"/>
    <mergeCell ref="AQ16:AQ17"/>
    <mergeCell ref="AP18:AP19"/>
    <mergeCell ref="AQ18:AQ19"/>
    <mergeCell ref="AP20:AP21"/>
    <mergeCell ref="AQ20:AQ21"/>
    <mergeCell ref="AP22:AP23"/>
    <mergeCell ref="AQ22:AQ23"/>
    <mergeCell ref="AR56:AR57"/>
    <mergeCell ref="A57:B58"/>
    <mergeCell ref="R58:U58"/>
    <mergeCell ref="A45:M45"/>
    <mergeCell ref="N45:Q47"/>
    <mergeCell ref="R45:U46"/>
    <mergeCell ref="V45:V46"/>
    <mergeCell ref="AP45:AP46"/>
    <mergeCell ref="AQ45:AQ46"/>
    <mergeCell ref="AQ54:AQ55"/>
    <mergeCell ref="AQ37:AQ38"/>
    <mergeCell ref="AR37:AR38"/>
    <mergeCell ref="AP34:AP35"/>
    <mergeCell ref="AQ34:AQ35"/>
    <mergeCell ref="A34:M34"/>
    <mergeCell ref="A16:M16"/>
    <mergeCell ref="N16:Q17"/>
    <mergeCell ref="R16:U17"/>
    <mergeCell ref="V16:V17"/>
    <mergeCell ref="A17:B17"/>
    <mergeCell ref="A12:M12"/>
    <mergeCell ref="N12:Q13"/>
    <mergeCell ref="R12:U13"/>
    <mergeCell ref="AP37:AP38"/>
    <mergeCell ref="A18:M18"/>
    <mergeCell ref="N18:Q19"/>
    <mergeCell ref="R18:U19"/>
    <mergeCell ref="C17:K17"/>
    <mergeCell ref="A15:B15"/>
    <mergeCell ref="C15:M15"/>
    <mergeCell ref="AJ8:AK8"/>
    <mergeCell ref="AI5:AO5"/>
    <mergeCell ref="AH7:AI7"/>
    <mergeCell ref="AN8:AO8"/>
    <mergeCell ref="X9:Y9"/>
    <mergeCell ref="V7:W7"/>
    <mergeCell ref="X7:Y7"/>
    <mergeCell ref="V8:W8"/>
    <mergeCell ref="X8:Y8"/>
    <mergeCell ref="AB8:AC8"/>
    <mergeCell ref="A13:B13"/>
    <mergeCell ref="C13:M13"/>
    <mergeCell ref="Y12:AO13"/>
    <mergeCell ref="V12:V13"/>
    <mergeCell ref="W12:W13"/>
    <mergeCell ref="AB9:AC9"/>
    <mergeCell ref="AN9:AO9"/>
    <mergeCell ref="AH9:AI9"/>
    <mergeCell ref="AJ9:AK9"/>
    <mergeCell ref="AL9:AM9"/>
    <mergeCell ref="W14:W15"/>
    <mergeCell ref="AP14:AP15"/>
    <mergeCell ref="AI10:AO11"/>
    <mergeCell ref="W10:AG11"/>
    <mergeCell ref="AL7:AM7"/>
    <mergeCell ref="AN7:AO7"/>
    <mergeCell ref="AJ7:AK7"/>
    <mergeCell ref="AP5:AP9"/>
    <mergeCell ref="AL8:AM8"/>
    <mergeCell ref="AH8:AI8"/>
    <mergeCell ref="Y14:AO15"/>
    <mergeCell ref="AH10:AH11"/>
    <mergeCell ref="A14:M14"/>
    <mergeCell ref="A10:M10"/>
    <mergeCell ref="N10:Q11"/>
    <mergeCell ref="R56:U57"/>
    <mergeCell ref="R10:U11"/>
    <mergeCell ref="N14:Q15"/>
    <mergeCell ref="R14:U15"/>
    <mergeCell ref="V14:V15"/>
    <mergeCell ref="AR54:AR55"/>
    <mergeCell ref="AQ12:AQ13"/>
    <mergeCell ref="AR12:AR13"/>
    <mergeCell ref="AP42:AP43"/>
    <mergeCell ref="AQ42:AQ43"/>
    <mergeCell ref="AR42:AR43"/>
    <mergeCell ref="AR30:AR31"/>
    <mergeCell ref="AR14:AR15"/>
    <mergeCell ref="AQ14:AQ15"/>
    <mergeCell ref="AP12:AP13"/>
    <mergeCell ref="AF96:AF97"/>
    <mergeCell ref="AF54:AF55"/>
    <mergeCell ref="A54:M54"/>
    <mergeCell ref="N54:Q55"/>
    <mergeCell ref="W91:W92"/>
    <mergeCell ref="Y91:AO92"/>
    <mergeCell ref="A55:B55"/>
    <mergeCell ref="C55:M55"/>
    <mergeCell ref="R54:U55"/>
    <mergeCell ref="V54:V55"/>
    <mergeCell ref="Y100:AG100"/>
    <mergeCell ref="Y101:AG101"/>
    <mergeCell ref="AI101:AO101"/>
    <mergeCell ref="Y94:AG94"/>
    <mergeCell ref="Y95:AG95"/>
    <mergeCell ref="AI94:AO94"/>
    <mergeCell ref="AI95:AO95"/>
    <mergeCell ref="W96:AE97"/>
    <mergeCell ref="AI96:AO97"/>
    <mergeCell ref="AG96:AG97"/>
    <mergeCell ref="C99:M99"/>
    <mergeCell ref="W102:W103"/>
    <mergeCell ref="Y102:AO103"/>
    <mergeCell ref="Y104:AG104"/>
    <mergeCell ref="AI104:AO104"/>
    <mergeCell ref="Y105:AG105"/>
    <mergeCell ref="AI105:AO105"/>
    <mergeCell ref="W98:W99"/>
    <mergeCell ref="Y98:AO99"/>
    <mergeCell ref="AI100:AO100"/>
    <mergeCell ref="C105:M105"/>
    <mergeCell ref="C104:M104"/>
    <mergeCell ref="C103:M103"/>
    <mergeCell ref="C93:M93"/>
    <mergeCell ref="C92:M92"/>
    <mergeCell ref="A79:M79"/>
    <mergeCell ref="A88:B88"/>
    <mergeCell ref="C88:M88"/>
    <mergeCell ref="C101:M101"/>
    <mergeCell ref="C100:M100"/>
  </mergeCells>
  <printOptions/>
  <pageMargins left="0.2755905511811024" right="0.1968503937007874" top="0.15748031496062992" bottom="0.15748031496062992" header="0.15748031496062992" footer="0.1968503937007874"/>
  <pageSetup horizontalDpi="600" verticalDpi="600" orientation="landscape" paperSize="9" scale="72" r:id="rId2"/>
  <rowBreaks count="6" manualBreakCount="6">
    <brk id="15" max="43" man="1"/>
    <brk id="33" max="43" man="1"/>
    <brk id="44" max="43" man="1"/>
    <brk id="58" max="43" man="1"/>
    <brk id="68" max="43" man="1"/>
    <brk id="90" max="43" man="1"/>
  </rowBreaks>
  <ignoredErrors>
    <ignoredError sqref="V7:W7 X7:AF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="80" zoomScaleNormal="80" zoomScalePageLayoutView="0" workbookViewId="0" topLeftCell="A1">
      <pane xSplit="3" ySplit="2" topLeftCell="D13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58" sqref="E158"/>
    </sheetView>
  </sheetViews>
  <sheetFormatPr defaultColWidth="9.00390625" defaultRowHeight="12.75"/>
  <cols>
    <col min="1" max="1" width="12.00390625" style="50" bestFit="1" customWidth="1"/>
    <col min="2" max="2" width="11.75390625" style="50" customWidth="1"/>
    <col min="3" max="3" width="55.875" style="6" bestFit="1" customWidth="1"/>
    <col min="4" max="4" width="17.125" style="43" customWidth="1"/>
    <col min="5" max="5" width="6.625" style="6" customWidth="1"/>
    <col min="6" max="6" width="9.125" style="56" customWidth="1"/>
    <col min="7" max="7" width="9.125" style="60" customWidth="1"/>
    <col min="8" max="16384" width="9.125" style="4" customWidth="1"/>
  </cols>
  <sheetData>
    <row r="1" spans="5:7" ht="12.75">
      <c r="E1" s="50"/>
      <c r="F1" s="55"/>
      <c r="G1" s="57"/>
    </row>
    <row r="2" spans="1:7" ht="43.5" customHeight="1">
      <c r="A2" s="41" t="s">
        <v>183</v>
      </c>
      <c r="B2" s="41" t="s">
        <v>184</v>
      </c>
      <c r="C2" s="8" t="s">
        <v>185</v>
      </c>
      <c r="D2" s="44" t="s">
        <v>368</v>
      </c>
      <c r="E2" s="28" t="s">
        <v>188</v>
      </c>
      <c r="F2" s="11" t="s">
        <v>189</v>
      </c>
      <c r="G2" s="58" t="s">
        <v>190</v>
      </c>
    </row>
    <row r="3" spans="1:7" ht="12.75">
      <c r="A3" s="41" t="str">
        <f aca="true" t="shared" si="0" ref="A3:A34">LEFT(C3,6)</f>
        <v>63АК01</v>
      </c>
      <c r="B3" s="51">
        <v>58757121</v>
      </c>
      <c r="C3" s="47" t="s">
        <v>205</v>
      </c>
      <c r="D3" s="42">
        <v>88</v>
      </c>
      <c r="E3" s="54">
        <v>1</v>
      </c>
      <c r="F3" s="49">
        <v>0.0486</v>
      </c>
      <c r="G3" s="59">
        <v>8.5</v>
      </c>
    </row>
    <row r="4" spans="1:7" ht="12.75">
      <c r="A4" s="41" t="str">
        <f t="shared" si="0"/>
        <v>63АК01</v>
      </c>
      <c r="B4" s="51">
        <v>58757122</v>
      </c>
      <c r="C4" s="47" t="s">
        <v>206</v>
      </c>
      <c r="D4" s="42">
        <v>88</v>
      </c>
      <c r="E4" s="54">
        <v>1</v>
      </c>
      <c r="F4" s="49">
        <v>0.0486</v>
      </c>
      <c r="G4" s="59">
        <v>8.5</v>
      </c>
    </row>
    <row r="5" spans="1:7" ht="12.75">
      <c r="A5" s="41" t="str">
        <f t="shared" si="0"/>
        <v>63АК01</v>
      </c>
      <c r="B5" s="51">
        <v>58757123</v>
      </c>
      <c r="C5" s="47" t="s">
        <v>207</v>
      </c>
      <c r="D5" s="42">
        <v>88</v>
      </c>
      <c r="E5" s="54">
        <v>1</v>
      </c>
      <c r="F5" s="49">
        <v>0.0486</v>
      </c>
      <c r="G5" s="59">
        <v>8.5</v>
      </c>
    </row>
    <row r="6" spans="1:7" ht="12.75">
      <c r="A6" s="41" t="str">
        <f t="shared" si="0"/>
        <v>63АК01</v>
      </c>
      <c r="B6" s="51">
        <v>58757124</v>
      </c>
      <c r="C6" s="47" t="s">
        <v>208</v>
      </c>
      <c r="D6" s="42">
        <v>88</v>
      </c>
      <c r="E6" s="54">
        <v>1</v>
      </c>
      <c r="F6" s="49">
        <v>0.0486</v>
      </c>
      <c r="G6" s="59">
        <v>8.5</v>
      </c>
    </row>
    <row r="7" spans="1:7" ht="12.75">
      <c r="A7" s="41" t="str">
        <f t="shared" si="0"/>
        <v>63АК02</v>
      </c>
      <c r="B7" s="51">
        <v>58757131</v>
      </c>
      <c r="C7" s="47" t="s">
        <v>209</v>
      </c>
      <c r="D7" s="42">
        <v>62</v>
      </c>
      <c r="E7" s="54">
        <v>1</v>
      </c>
      <c r="F7" s="49">
        <v>0</v>
      </c>
      <c r="G7" s="59">
        <v>0</v>
      </c>
    </row>
    <row r="8" spans="1:7" ht="12.75">
      <c r="A8" s="41" t="str">
        <f t="shared" si="0"/>
        <v>63АК02</v>
      </c>
      <c r="B8" s="51">
        <v>58757132</v>
      </c>
      <c r="C8" s="47" t="s">
        <v>210</v>
      </c>
      <c r="D8" s="42">
        <v>62</v>
      </c>
      <c r="E8" s="54">
        <v>1</v>
      </c>
      <c r="F8" s="49">
        <v>0</v>
      </c>
      <c r="G8" s="59">
        <v>0</v>
      </c>
    </row>
    <row r="9" spans="1:7" ht="12.75">
      <c r="A9" s="41" t="str">
        <f t="shared" si="0"/>
        <v>63АК02</v>
      </c>
      <c r="B9" s="51">
        <v>58757133</v>
      </c>
      <c r="C9" s="47" t="s">
        <v>211</v>
      </c>
      <c r="D9" s="42">
        <v>62</v>
      </c>
      <c r="E9" s="54">
        <v>1</v>
      </c>
      <c r="F9" s="49">
        <v>0</v>
      </c>
      <c r="G9" s="59">
        <v>0</v>
      </c>
    </row>
    <row r="10" spans="1:7" ht="12.75">
      <c r="A10" s="41" t="str">
        <f t="shared" si="0"/>
        <v>63АК02</v>
      </c>
      <c r="B10" s="51">
        <v>58757134</v>
      </c>
      <c r="C10" s="47" t="s">
        <v>212</v>
      </c>
      <c r="D10" s="42">
        <v>62</v>
      </c>
      <c r="E10" s="54">
        <v>1</v>
      </c>
      <c r="F10" s="49">
        <v>0</v>
      </c>
      <c r="G10" s="59">
        <v>0</v>
      </c>
    </row>
    <row r="11" spans="1:7" ht="12.75">
      <c r="A11" s="41" t="str">
        <f t="shared" si="0"/>
        <v>63АК03</v>
      </c>
      <c r="B11" s="51">
        <v>58757141</v>
      </c>
      <c r="C11" s="47" t="s">
        <v>213</v>
      </c>
      <c r="D11" s="42">
        <v>54</v>
      </c>
      <c r="E11" s="54">
        <v>1</v>
      </c>
      <c r="F11" s="49">
        <v>0.0286</v>
      </c>
      <c r="G11" s="59">
        <v>3.2</v>
      </c>
    </row>
    <row r="12" spans="1:7" ht="12.75">
      <c r="A12" s="41" t="str">
        <f t="shared" si="0"/>
        <v>63АК03</v>
      </c>
      <c r="B12" s="51">
        <v>58757142</v>
      </c>
      <c r="C12" s="47" t="s">
        <v>214</v>
      </c>
      <c r="D12" s="42">
        <v>54</v>
      </c>
      <c r="E12" s="54">
        <v>1</v>
      </c>
      <c r="F12" s="49">
        <v>0.0286</v>
      </c>
      <c r="G12" s="59">
        <v>3.2</v>
      </c>
    </row>
    <row r="13" spans="1:7" ht="12.75">
      <c r="A13" s="41" t="str">
        <f t="shared" si="0"/>
        <v>63АК03</v>
      </c>
      <c r="B13" s="51">
        <v>58757143</v>
      </c>
      <c r="C13" s="47" t="s">
        <v>215</v>
      </c>
      <c r="D13" s="42">
        <v>54</v>
      </c>
      <c r="E13" s="54">
        <v>1</v>
      </c>
      <c r="F13" s="49">
        <v>0.0286</v>
      </c>
      <c r="G13" s="59">
        <v>3.2</v>
      </c>
    </row>
    <row r="14" spans="1:7" ht="12.75">
      <c r="A14" s="41" t="str">
        <f t="shared" si="0"/>
        <v>63АК03</v>
      </c>
      <c r="B14" s="51">
        <v>58757144</v>
      </c>
      <c r="C14" s="47" t="s">
        <v>216</v>
      </c>
      <c r="D14" s="42">
        <v>54</v>
      </c>
      <c r="E14" s="54">
        <v>1</v>
      </c>
      <c r="F14" s="49">
        <v>0.0286</v>
      </c>
      <c r="G14" s="59">
        <v>3.2</v>
      </c>
    </row>
    <row r="15" spans="1:7" ht="12.75">
      <c r="A15" s="41" t="str">
        <f t="shared" si="0"/>
        <v>63АК04</v>
      </c>
      <c r="B15" s="51">
        <v>58757341</v>
      </c>
      <c r="C15" s="47" t="s">
        <v>217</v>
      </c>
      <c r="D15" s="42">
        <v>169</v>
      </c>
      <c r="E15" s="54">
        <v>1</v>
      </c>
      <c r="F15" s="49">
        <v>0</v>
      </c>
      <c r="G15" s="59">
        <v>0</v>
      </c>
    </row>
    <row r="16" spans="1:7" ht="12.75">
      <c r="A16" s="41" t="str">
        <f t="shared" si="0"/>
        <v>63АК04</v>
      </c>
      <c r="B16" s="51">
        <v>58757342</v>
      </c>
      <c r="C16" s="47" t="s">
        <v>218</v>
      </c>
      <c r="D16" s="42">
        <v>169</v>
      </c>
      <c r="E16" s="54">
        <v>1</v>
      </c>
      <c r="F16" s="49">
        <v>0</v>
      </c>
      <c r="G16" s="59">
        <v>0</v>
      </c>
    </row>
    <row r="17" spans="1:7" ht="12.75">
      <c r="A17" s="41" t="str">
        <f t="shared" si="0"/>
        <v>63АК04</v>
      </c>
      <c r="B17" s="51">
        <v>58757343</v>
      </c>
      <c r="C17" s="47" t="s">
        <v>219</v>
      </c>
      <c r="D17" s="42">
        <v>169</v>
      </c>
      <c r="E17" s="54">
        <v>1</v>
      </c>
      <c r="F17" s="49">
        <v>0</v>
      </c>
      <c r="G17" s="59">
        <v>0</v>
      </c>
    </row>
    <row r="18" spans="1:7" ht="12.75">
      <c r="A18" s="41" t="str">
        <f t="shared" si="0"/>
        <v>63АК04</v>
      </c>
      <c r="B18" s="51">
        <v>58757344</v>
      </c>
      <c r="C18" s="47" t="s">
        <v>220</v>
      </c>
      <c r="D18" s="42">
        <v>169</v>
      </c>
      <c r="E18" s="54">
        <v>1</v>
      </c>
      <c r="F18" s="49">
        <v>0</v>
      </c>
      <c r="G18" s="59">
        <v>0</v>
      </c>
    </row>
    <row r="19" spans="1:7" ht="12.75">
      <c r="A19" s="41" t="str">
        <f t="shared" si="0"/>
        <v>63АК05</v>
      </c>
      <c r="B19" s="51">
        <v>58757351</v>
      </c>
      <c r="C19" s="47" t="s">
        <v>221</v>
      </c>
      <c r="D19" s="42">
        <v>169</v>
      </c>
      <c r="E19" s="54">
        <v>1</v>
      </c>
      <c r="F19" s="49">
        <v>0</v>
      </c>
      <c r="G19" s="59">
        <v>0</v>
      </c>
    </row>
    <row r="20" spans="1:7" ht="12.75">
      <c r="A20" s="41" t="str">
        <f t="shared" si="0"/>
        <v>63АК05</v>
      </c>
      <c r="B20" s="51">
        <v>58757352</v>
      </c>
      <c r="C20" s="47" t="s">
        <v>222</v>
      </c>
      <c r="D20" s="42">
        <v>169</v>
      </c>
      <c r="E20" s="54">
        <v>1</v>
      </c>
      <c r="F20" s="49">
        <v>0</v>
      </c>
      <c r="G20" s="59">
        <v>0</v>
      </c>
    </row>
    <row r="21" spans="1:7" ht="12.75">
      <c r="A21" s="41" t="str">
        <f t="shared" si="0"/>
        <v>63АК05</v>
      </c>
      <c r="B21" s="51">
        <v>58757353</v>
      </c>
      <c r="C21" s="47" t="s">
        <v>223</v>
      </c>
      <c r="D21" s="42">
        <v>169</v>
      </c>
      <c r="E21" s="54">
        <v>1</v>
      </c>
      <c r="F21" s="49">
        <v>0</v>
      </c>
      <c r="G21" s="59">
        <v>0</v>
      </c>
    </row>
    <row r="22" spans="1:7" ht="12.75">
      <c r="A22" s="41" t="str">
        <f t="shared" si="0"/>
        <v>63АК05</v>
      </c>
      <c r="B22" s="51">
        <v>58757354</v>
      </c>
      <c r="C22" s="47" t="s">
        <v>224</v>
      </c>
      <c r="D22" s="42">
        <v>169</v>
      </c>
      <c r="E22" s="54">
        <v>1</v>
      </c>
      <c r="F22" s="49">
        <v>0</v>
      </c>
      <c r="G22" s="59">
        <v>0</v>
      </c>
    </row>
    <row r="23" spans="1:7" ht="12.75">
      <c r="A23" s="41" t="str">
        <f t="shared" si="0"/>
        <v>63АК06</v>
      </c>
      <c r="B23" s="51">
        <v>58757361</v>
      </c>
      <c r="C23" s="47" t="s">
        <v>225</v>
      </c>
      <c r="D23" s="42">
        <v>169</v>
      </c>
      <c r="E23" s="54">
        <v>1</v>
      </c>
      <c r="F23" s="49">
        <v>0</v>
      </c>
      <c r="G23" s="59">
        <v>0</v>
      </c>
    </row>
    <row r="24" spans="1:7" ht="12.75">
      <c r="A24" s="41" t="str">
        <f t="shared" si="0"/>
        <v>63АК06</v>
      </c>
      <c r="B24" s="51">
        <v>58757362</v>
      </c>
      <c r="C24" s="47" t="s">
        <v>226</v>
      </c>
      <c r="D24" s="42">
        <v>169</v>
      </c>
      <c r="E24" s="54">
        <v>1</v>
      </c>
      <c r="F24" s="49">
        <v>0</v>
      </c>
      <c r="G24" s="59">
        <v>0</v>
      </c>
    </row>
    <row r="25" spans="1:7" ht="12.75">
      <c r="A25" s="41" t="str">
        <f t="shared" si="0"/>
        <v>63АК06</v>
      </c>
      <c r="B25" s="51">
        <v>58757363</v>
      </c>
      <c r="C25" s="47" t="s">
        <v>227</v>
      </c>
      <c r="D25" s="42">
        <v>169</v>
      </c>
      <c r="E25" s="54">
        <v>1</v>
      </c>
      <c r="F25" s="49">
        <v>0</v>
      </c>
      <c r="G25" s="59">
        <v>0</v>
      </c>
    </row>
    <row r="26" spans="1:7" ht="12.75">
      <c r="A26" s="41" t="str">
        <f t="shared" si="0"/>
        <v>63АК06</v>
      </c>
      <c r="B26" s="51">
        <v>58757364</v>
      </c>
      <c r="C26" s="47" t="s">
        <v>228</v>
      </c>
      <c r="D26" s="42">
        <v>169</v>
      </c>
      <c r="E26" s="54">
        <v>1</v>
      </c>
      <c r="F26" s="49">
        <v>0</v>
      </c>
      <c r="G26" s="59">
        <v>0</v>
      </c>
    </row>
    <row r="27" spans="1:7" ht="12.75">
      <c r="A27" s="41" t="str">
        <f t="shared" si="0"/>
        <v>63АК09</v>
      </c>
      <c r="B27" s="51">
        <v>58757481</v>
      </c>
      <c r="C27" s="47" t="s">
        <v>229</v>
      </c>
      <c r="D27" s="42">
        <v>135</v>
      </c>
      <c r="E27" s="54">
        <v>1</v>
      </c>
      <c r="F27" s="49">
        <v>0.0095</v>
      </c>
      <c r="G27" s="59">
        <v>1.8</v>
      </c>
    </row>
    <row r="28" spans="1:7" ht="12.75">
      <c r="A28" s="41" t="str">
        <f t="shared" si="0"/>
        <v>63АК09</v>
      </c>
      <c r="B28" s="51">
        <v>58757482</v>
      </c>
      <c r="C28" s="47" t="s">
        <v>230</v>
      </c>
      <c r="D28" s="42">
        <v>135</v>
      </c>
      <c r="E28" s="54">
        <v>1</v>
      </c>
      <c r="F28" s="49">
        <v>0.0095</v>
      </c>
      <c r="G28" s="59">
        <v>1.8</v>
      </c>
    </row>
    <row r="29" spans="1:7" ht="12.75">
      <c r="A29" s="41" t="str">
        <f t="shared" si="0"/>
        <v>63АК09</v>
      </c>
      <c r="B29" s="51">
        <v>58757483</v>
      </c>
      <c r="C29" s="47" t="s">
        <v>231</v>
      </c>
      <c r="D29" s="42">
        <v>135</v>
      </c>
      <c r="E29" s="54">
        <v>1</v>
      </c>
      <c r="F29" s="49">
        <v>0.0095</v>
      </c>
      <c r="G29" s="59">
        <v>1.8</v>
      </c>
    </row>
    <row r="30" spans="1:7" ht="12.75">
      <c r="A30" s="41" t="str">
        <f t="shared" si="0"/>
        <v>63АК09</v>
      </c>
      <c r="B30" s="51">
        <v>58757484</v>
      </c>
      <c r="C30" s="47" t="s">
        <v>232</v>
      </c>
      <c r="D30" s="42">
        <v>135</v>
      </c>
      <c r="E30" s="54">
        <v>1</v>
      </c>
      <c r="F30" s="49">
        <v>0.0095</v>
      </c>
      <c r="G30" s="59">
        <v>1.8</v>
      </c>
    </row>
    <row r="31" spans="1:7" ht="12.75">
      <c r="A31" s="41" t="str">
        <f t="shared" si="0"/>
        <v>63АК10</v>
      </c>
      <c r="B31" s="51">
        <v>58757491</v>
      </c>
      <c r="C31" s="47" t="s">
        <v>233</v>
      </c>
      <c r="D31" s="42">
        <v>135</v>
      </c>
      <c r="E31" s="54">
        <v>1</v>
      </c>
      <c r="F31" s="49">
        <v>0.0095</v>
      </c>
      <c r="G31" s="59">
        <v>1.8</v>
      </c>
    </row>
    <row r="32" spans="1:7" ht="12.75">
      <c r="A32" s="41" t="str">
        <f t="shared" si="0"/>
        <v>63АК10</v>
      </c>
      <c r="B32" s="51">
        <v>58757492</v>
      </c>
      <c r="C32" s="47" t="s">
        <v>234</v>
      </c>
      <c r="D32" s="42">
        <v>135</v>
      </c>
      <c r="E32" s="54">
        <v>1</v>
      </c>
      <c r="F32" s="49">
        <v>0.0095</v>
      </c>
      <c r="G32" s="59">
        <v>1.8</v>
      </c>
    </row>
    <row r="33" spans="1:7" ht="12.75">
      <c r="A33" s="41" t="str">
        <f t="shared" si="0"/>
        <v>63АК10</v>
      </c>
      <c r="B33" s="51">
        <v>58757493</v>
      </c>
      <c r="C33" s="47" t="s">
        <v>235</v>
      </c>
      <c r="D33" s="42">
        <v>135</v>
      </c>
      <c r="E33" s="54">
        <v>1</v>
      </c>
      <c r="F33" s="49">
        <v>0.0095</v>
      </c>
      <c r="G33" s="59">
        <v>1.8</v>
      </c>
    </row>
    <row r="34" spans="1:7" ht="12.75">
      <c r="A34" s="41" t="str">
        <f t="shared" si="0"/>
        <v>63АК10</v>
      </c>
      <c r="B34" s="51">
        <v>58757494</v>
      </c>
      <c r="C34" s="47" t="s">
        <v>236</v>
      </c>
      <c r="D34" s="42">
        <v>135</v>
      </c>
      <c r="E34" s="54">
        <v>1</v>
      </c>
      <c r="F34" s="49">
        <v>0.0095</v>
      </c>
      <c r="G34" s="59">
        <v>1.8</v>
      </c>
    </row>
    <row r="35" spans="1:7" ht="12.75">
      <c r="A35" s="41" t="str">
        <f aca="true" t="shared" si="1" ref="A35:A66">LEFT(C35,6)</f>
        <v>63АК11</v>
      </c>
      <c r="B35" s="51">
        <v>58757501</v>
      </c>
      <c r="C35" s="47" t="s">
        <v>237</v>
      </c>
      <c r="D35" s="42">
        <v>135</v>
      </c>
      <c r="E35" s="54">
        <v>1</v>
      </c>
      <c r="F35" s="49">
        <v>0.0095</v>
      </c>
      <c r="G35" s="59">
        <v>1.8</v>
      </c>
    </row>
    <row r="36" spans="1:7" ht="12.75">
      <c r="A36" s="41" t="str">
        <f t="shared" si="1"/>
        <v>63АК11</v>
      </c>
      <c r="B36" s="51">
        <v>58757502</v>
      </c>
      <c r="C36" s="47" t="s">
        <v>238</v>
      </c>
      <c r="D36" s="42">
        <v>135</v>
      </c>
      <c r="E36" s="54">
        <v>1</v>
      </c>
      <c r="F36" s="49">
        <v>0.0095</v>
      </c>
      <c r="G36" s="59">
        <v>1.8</v>
      </c>
    </row>
    <row r="37" spans="1:7" ht="12.75">
      <c r="A37" s="41" t="str">
        <f t="shared" si="1"/>
        <v>63АК11</v>
      </c>
      <c r="B37" s="51">
        <v>58757503</v>
      </c>
      <c r="C37" s="47" t="s">
        <v>239</v>
      </c>
      <c r="D37" s="42">
        <v>135</v>
      </c>
      <c r="E37" s="54">
        <v>1</v>
      </c>
      <c r="F37" s="49">
        <v>0.0095</v>
      </c>
      <c r="G37" s="59">
        <v>1.8</v>
      </c>
    </row>
    <row r="38" spans="1:7" ht="12.75">
      <c r="A38" s="41" t="str">
        <f t="shared" si="1"/>
        <v>63АК11</v>
      </c>
      <c r="B38" s="51">
        <v>58757504</v>
      </c>
      <c r="C38" s="47" t="s">
        <v>240</v>
      </c>
      <c r="D38" s="42">
        <v>135</v>
      </c>
      <c r="E38" s="54">
        <v>1</v>
      </c>
      <c r="F38" s="49">
        <v>0.0095</v>
      </c>
      <c r="G38" s="59">
        <v>1.8</v>
      </c>
    </row>
    <row r="39" spans="1:7" ht="12.75">
      <c r="A39" s="41" t="str">
        <f t="shared" si="1"/>
        <v>63КВ20</v>
      </c>
      <c r="B39" s="51">
        <v>58755151</v>
      </c>
      <c r="C39" s="47" t="s">
        <v>241</v>
      </c>
      <c r="D39" s="42">
        <v>996</v>
      </c>
      <c r="E39" s="54">
        <v>2</v>
      </c>
      <c r="F39" s="49">
        <v>0.158</v>
      </c>
      <c r="G39" s="59">
        <v>57</v>
      </c>
    </row>
    <row r="40" spans="1:7" ht="12.75">
      <c r="A40" s="41" t="str">
        <f t="shared" si="1"/>
        <v>63КВ20</v>
      </c>
      <c r="B40" s="51">
        <v>58755152</v>
      </c>
      <c r="C40" s="47" t="s">
        <v>242</v>
      </c>
      <c r="D40" s="42">
        <v>996</v>
      </c>
      <c r="E40" s="54">
        <v>2</v>
      </c>
      <c r="F40" s="49">
        <v>0.158</v>
      </c>
      <c r="G40" s="59">
        <v>57</v>
      </c>
    </row>
    <row r="41" spans="1:7" ht="12.75">
      <c r="A41" s="41" t="str">
        <f t="shared" si="1"/>
        <v>63КВ20</v>
      </c>
      <c r="B41" s="51">
        <v>58755154</v>
      </c>
      <c r="C41" s="47" t="s">
        <v>243</v>
      </c>
      <c r="D41" s="42">
        <v>996</v>
      </c>
      <c r="E41" s="54">
        <v>2</v>
      </c>
      <c r="F41" s="49">
        <v>0.158</v>
      </c>
      <c r="G41" s="59">
        <v>57</v>
      </c>
    </row>
    <row r="42" spans="1:7" ht="12.75">
      <c r="A42" s="41" t="str">
        <f t="shared" si="1"/>
        <v>63КВ20</v>
      </c>
      <c r="B42" s="51">
        <v>58755155</v>
      </c>
      <c r="C42" s="47" t="s">
        <v>244</v>
      </c>
      <c r="D42" s="42">
        <v>996</v>
      </c>
      <c r="E42" s="54">
        <v>2</v>
      </c>
      <c r="F42" s="49">
        <v>0.158</v>
      </c>
      <c r="G42" s="59">
        <v>57</v>
      </c>
    </row>
    <row r="43" spans="1:7" ht="12.75">
      <c r="A43" s="41" t="str">
        <f t="shared" si="1"/>
        <v>63КВ21</v>
      </c>
      <c r="B43" s="52">
        <v>58755161</v>
      </c>
      <c r="C43" s="53" t="s">
        <v>245</v>
      </c>
      <c r="D43" s="42">
        <v>1087</v>
      </c>
      <c r="E43" s="54">
        <v>2</v>
      </c>
      <c r="F43" s="49">
        <v>0.174</v>
      </c>
      <c r="G43" s="59">
        <v>70.5</v>
      </c>
    </row>
    <row r="44" spans="1:7" ht="12.75">
      <c r="A44" s="41" t="str">
        <f t="shared" si="1"/>
        <v>63КВ22</v>
      </c>
      <c r="B44" s="52">
        <v>58757151</v>
      </c>
      <c r="C44" s="53" t="s">
        <v>246</v>
      </c>
      <c r="D44" s="42">
        <v>927</v>
      </c>
      <c r="E44" s="54">
        <v>2</v>
      </c>
      <c r="F44" s="49">
        <v>0.078</v>
      </c>
      <c r="G44" s="59">
        <v>58.2</v>
      </c>
    </row>
    <row r="45" spans="1:7" ht="12.75">
      <c r="A45" s="41" t="str">
        <f t="shared" si="1"/>
        <v>63КР20</v>
      </c>
      <c r="B45" s="51">
        <v>58757752</v>
      </c>
      <c r="C45" s="47" t="s">
        <v>69</v>
      </c>
      <c r="D45" s="42">
        <v>10</v>
      </c>
      <c r="E45" s="54">
        <v>1</v>
      </c>
      <c r="F45" s="49">
        <v>0.0022</v>
      </c>
      <c r="G45" s="59">
        <v>0.8</v>
      </c>
    </row>
    <row r="46" spans="1:7" ht="12.75">
      <c r="A46" s="41" t="str">
        <f t="shared" si="1"/>
        <v>63КР20</v>
      </c>
      <c r="B46" s="51">
        <v>58757753</v>
      </c>
      <c r="C46" s="47" t="s">
        <v>70</v>
      </c>
      <c r="D46" s="42">
        <v>10</v>
      </c>
      <c r="E46" s="54">
        <v>1</v>
      </c>
      <c r="F46" s="49">
        <v>0.0022</v>
      </c>
      <c r="G46" s="59">
        <v>0.8</v>
      </c>
    </row>
    <row r="47" spans="1:7" ht="12.75">
      <c r="A47" s="41" t="str">
        <f t="shared" si="1"/>
        <v>63КР20</v>
      </c>
      <c r="B47" s="51">
        <v>58757754</v>
      </c>
      <c r="C47" s="47" t="s">
        <v>71</v>
      </c>
      <c r="D47" s="42">
        <v>10</v>
      </c>
      <c r="E47" s="54">
        <v>1</v>
      </c>
      <c r="F47" s="49">
        <v>0.0022</v>
      </c>
      <c r="G47" s="59">
        <v>0.8</v>
      </c>
    </row>
    <row r="48" spans="1:7" ht="12.75">
      <c r="A48" s="41" t="str">
        <f t="shared" si="1"/>
        <v>63КР20</v>
      </c>
      <c r="B48" s="51">
        <v>58757756</v>
      </c>
      <c r="C48" s="47" t="s">
        <v>72</v>
      </c>
      <c r="D48" s="42">
        <v>10</v>
      </c>
      <c r="E48" s="54">
        <v>1</v>
      </c>
      <c r="F48" s="49">
        <v>0.0022</v>
      </c>
      <c r="G48" s="59">
        <v>0.8</v>
      </c>
    </row>
    <row r="49" spans="1:7" ht="12.75">
      <c r="A49" s="41" t="str">
        <f t="shared" si="1"/>
        <v>63КР20</v>
      </c>
      <c r="B49" s="51">
        <v>58757757</v>
      </c>
      <c r="C49" s="47" t="s">
        <v>73</v>
      </c>
      <c r="D49" s="42">
        <v>10</v>
      </c>
      <c r="E49" s="54">
        <v>1</v>
      </c>
      <c r="F49" s="49">
        <v>0.0022</v>
      </c>
      <c r="G49" s="59">
        <v>0.8</v>
      </c>
    </row>
    <row r="50" spans="1:7" ht="12.75">
      <c r="A50" s="41" t="str">
        <f t="shared" si="1"/>
        <v>63КР21</v>
      </c>
      <c r="B50" s="51">
        <v>58757762</v>
      </c>
      <c r="C50" s="47" t="s">
        <v>248</v>
      </c>
      <c r="D50" s="42">
        <v>16</v>
      </c>
      <c r="E50" s="54">
        <v>1</v>
      </c>
      <c r="F50" s="49">
        <v>0.0054</v>
      </c>
      <c r="G50" s="59">
        <v>1.4</v>
      </c>
    </row>
    <row r="51" spans="1:7" ht="12.75">
      <c r="A51" s="41" t="str">
        <f t="shared" si="1"/>
        <v>63КР21</v>
      </c>
      <c r="B51" s="51">
        <v>58757763</v>
      </c>
      <c r="C51" s="47" t="s">
        <v>249</v>
      </c>
      <c r="D51" s="42">
        <v>16</v>
      </c>
      <c r="E51" s="54">
        <v>1</v>
      </c>
      <c r="F51" s="49">
        <v>0.0054</v>
      </c>
      <c r="G51" s="59">
        <v>1.4</v>
      </c>
    </row>
    <row r="52" spans="1:7" ht="12.75">
      <c r="A52" s="41" t="str">
        <f t="shared" si="1"/>
        <v>63КР21</v>
      </c>
      <c r="B52" s="51">
        <v>58757764</v>
      </c>
      <c r="C52" s="47" t="s">
        <v>250</v>
      </c>
      <c r="D52" s="42">
        <v>16</v>
      </c>
      <c r="E52" s="54">
        <v>1</v>
      </c>
      <c r="F52" s="49">
        <v>0.0054</v>
      </c>
      <c r="G52" s="59">
        <v>1.4</v>
      </c>
    </row>
    <row r="53" spans="1:7" ht="12.75">
      <c r="A53" s="41" t="str">
        <f t="shared" si="1"/>
        <v>63КР21</v>
      </c>
      <c r="B53" s="51">
        <v>58757766</v>
      </c>
      <c r="C53" s="47" t="s">
        <v>251</v>
      </c>
      <c r="D53" s="42">
        <v>16</v>
      </c>
      <c r="E53" s="54">
        <v>1</v>
      </c>
      <c r="F53" s="49">
        <v>0.0054</v>
      </c>
      <c r="G53" s="59">
        <v>1.4</v>
      </c>
    </row>
    <row r="54" spans="1:7" ht="12.75">
      <c r="A54" s="41" t="str">
        <f t="shared" si="1"/>
        <v>63КР21</v>
      </c>
      <c r="B54" s="51">
        <v>58757767</v>
      </c>
      <c r="C54" s="47" t="s">
        <v>252</v>
      </c>
      <c r="D54" s="42">
        <v>16</v>
      </c>
      <c r="E54" s="54">
        <v>1</v>
      </c>
      <c r="F54" s="49">
        <v>0.0054</v>
      </c>
      <c r="G54" s="59">
        <v>1.4</v>
      </c>
    </row>
    <row r="55" spans="1:7" ht="12.75">
      <c r="A55" s="41" t="str">
        <f t="shared" si="1"/>
        <v>63КР22</v>
      </c>
      <c r="B55" s="51">
        <v>58757772</v>
      </c>
      <c r="C55" s="47" t="s">
        <v>254</v>
      </c>
      <c r="D55" s="42">
        <v>21</v>
      </c>
      <c r="E55" s="54">
        <v>1</v>
      </c>
      <c r="F55" s="49">
        <v>0.01</v>
      </c>
      <c r="G55" s="59">
        <v>2</v>
      </c>
    </row>
    <row r="56" spans="1:7" ht="12.75">
      <c r="A56" s="41" t="str">
        <f t="shared" si="1"/>
        <v>63КР22</v>
      </c>
      <c r="B56" s="51">
        <v>58757773</v>
      </c>
      <c r="C56" s="47" t="s">
        <v>255</v>
      </c>
      <c r="D56" s="42">
        <v>21</v>
      </c>
      <c r="E56" s="54">
        <v>1</v>
      </c>
      <c r="F56" s="49">
        <v>0.01</v>
      </c>
      <c r="G56" s="59">
        <v>2</v>
      </c>
    </row>
    <row r="57" spans="1:7" ht="12.75">
      <c r="A57" s="41" t="str">
        <f t="shared" si="1"/>
        <v>63КР22</v>
      </c>
      <c r="B57" s="51">
        <v>58757774</v>
      </c>
      <c r="C57" s="47" t="s">
        <v>256</v>
      </c>
      <c r="D57" s="42">
        <v>21</v>
      </c>
      <c r="E57" s="54">
        <v>1</v>
      </c>
      <c r="F57" s="49">
        <v>0.01</v>
      </c>
      <c r="G57" s="59">
        <v>2</v>
      </c>
    </row>
    <row r="58" spans="1:7" ht="12.75">
      <c r="A58" s="41" t="str">
        <f t="shared" si="1"/>
        <v>63КР22</v>
      </c>
      <c r="B58" s="51">
        <v>58757776</v>
      </c>
      <c r="C58" s="47" t="s">
        <v>257</v>
      </c>
      <c r="D58" s="42">
        <v>21</v>
      </c>
      <c r="E58" s="54">
        <v>1</v>
      </c>
      <c r="F58" s="49">
        <v>0.01</v>
      </c>
      <c r="G58" s="59">
        <v>2</v>
      </c>
    </row>
    <row r="59" spans="1:7" ht="12.75">
      <c r="A59" s="41" t="str">
        <f t="shared" si="1"/>
        <v>63КР22</v>
      </c>
      <c r="B59" s="51">
        <v>58757777</v>
      </c>
      <c r="C59" s="47" t="s">
        <v>258</v>
      </c>
      <c r="D59" s="42">
        <v>21</v>
      </c>
      <c r="E59" s="54">
        <v>1</v>
      </c>
      <c r="F59" s="49">
        <v>0.01</v>
      </c>
      <c r="G59" s="59">
        <v>2</v>
      </c>
    </row>
    <row r="60" spans="1:7" ht="12.75">
      <c r="A60" s="41" t="str">
        <f t="shared" si="1"/>
        <v>63КР23</v>
      </c>
      <c r="B60" s="51">
        <v>58757782</v>
      </c>
      <c r="C60" s="47" t="s">
        <v>265</v>
      </c>
      <c r="D60" s="42">
        <v>31</v>
      </c>
      <c r="E60" s="54">
        <v>1</v>
      </c>
      <c r="F60" s="49">
        <v>0.01</v>
      </c>
      <c r="G60" s="59">
        <v>4</v>
      </c>
    </row>
    <row r="61" spans="1:7" ht="12.75">
      <c r="A61" s="41" t="str">
        <f t="shared" si="1"/>
        <v>63КР23</v>
      </c>
      <c r="B61" s="51">
        <v>58757783</v>
      </c>
      <c r="C61" s="47" t="s">
        <v>266</v>
      </c>
      <c r="D61" s="42">
        <v>31</v>
      </c>
      <c r="E61" s="54">
        <v>1</v>
      </c>
      <c r="F61" s="49">
        <v>0.01</v>
      </c>
      <c r="G61" s="59">
        <v>4</v>
      </c>
    </row>
    <row r="62" spans="1:7" ht="12.75">
      <c r="A62" s="41" t="str">
        <f t="shared" si="1"/>
        <v>63КР23</v>
      </c>
      <c r="B62" s="51">
        <v>58757784</v>
      </c>
      <c r="C62" s="47" t="s">
        <v>267</v>
      </c>
      <c r="D62" s="42">
        <v>31</v>
      </c>
      <c r="E62" s="54">
        <v>1</v>
      </c>
      <c r="F62" s="49">
        <v>0.01</v>
      </c>
      <c r="G62" s="59">
        <v>4</v>
      </c>
    </row>
    <row r="63" spans="1:7" ht="12.75">
      <c r="A63" s="41" t="str">
        <f t="shared" si="1"/>
        <v>63КР23</v>
      </c>
      <c r="B63" s="51">
        <v>58757786</v>
      </c>
      <c r="C63" s="47" t="s">
        <v>268</v>
      </c>
      <c r="D63" s="42">
        <v>31</v>
      </c>
      <c r="E63" s="54">
        <v>1</v>
      </c>
      <c r="F63" s="49">
        <v>0.01</v>
      </c>
      <c r="G63" s="59">
        <v>4</v>
      </c>
    </row>
    <row r="64" spans="1:7" ht="12.75">
      <c r="A64" s="41" t="str">
        <f t="shared" si="1"/>
        <v>63КР23</v>
      </c>
      <c r="B64" s="51">
        <v>58757787</v>
      </c>
      <c r="C64" s="47" t="s">
        <v>269</v>
      </c>
      <c r="D64" s="42">
        <v>31</v>
      </c>
      <c r="E64" s="54">
        <v>1</v>
      </c>
      <c r="F64" s="49">
        <v>0.01</v>
      </c>
      <c r="G64" s="59">
        <v>4</v>
      </c>
    </row>
    <row r="65" spans="1:7" ht="12.75">
      <c r="A65" s="41" t="str">
        <f t="shared" si="1"/>
        <v>63КШ20</v>
      </c>
      <c r="B65" s="51">
        <v>58756892</v>
      </c>
      <c r="C65" s="47" t="s">
        <v>247</v>
      </c>
      <c r="D65" s="42">
        <v>593</v>
      </c>
      <c r="E65" s="54">
        <v>2</v>
      </c>
      <c r="F65" s="49">
        <v>0.373</v>
      </c>
      <c r="G65" s="59">
        <v>112</v>
      </c>
    </row>
    <row r="66" spans="1:7" ht="12.75">
      <c r="A66" s="41" t="str">
        <f t="shared" si="1"/>
        <v>63КШ21</v>
      </c>
      <c r="B66" s="51">
        <v>58756902</v>
      </c>
      <c r="C66" s="47" t="s">
        <v>253</v>
      </c>
      <c r="D66" s="42">
        <v>862</v>
      </c>
      <c r="E66" s="54">
        <v>3</v>
      </c>
      <c r="F66" s="49">
        <v>0.3</v>
      </c>
      <c r="G66" s="59">
        <v>102</v>
      </c>
    </row>
    <row r="67" spans="1:7" ht="12.75">
      <c r="A67" s="41" t="str">
        <f aca="true" t="shared" si="2" ref="A67:A98">LEFT(C67,6)</f>
        <v>63КШ22</v>
      </c>
      <c r="B67" s="51">
        <v>58756912</v>
      </c>
      <c r="C67" s="47" t="s">
        <v>264</v>
      </c>
      <c r="D67" s="42">
        <v>927</v>
      </c>
      <c r="E67" s="54">
        <v>3</v>
      </c>
      <c r="F67" s="49">
        <v>0.353</v>
      </c>
      <c r="G67" s="59">
        <v>130</v>
      </c>
    </row>
    <row r="68" spans="1:7" ht="12.75">
      <c r="A68" s="41" t="str">
        <f t="shared" si="2"/>
        <v>63ПЛ20</v>
      </c>
      <c r="B68" s="51">
        <v>58756841</v>
      </c>
      <c r="C68" s="47" t="s">
        <v>19</v>
      </c>
      <c r="D68" s="42">
        <v>138</v>
      </c>
      <c r="E68" s="54">
        <v>1</v>
      </c>
      <c r="F68" s="49">
        <v>0.032</v>
      </c>
      <c r="G68" s="59">
        <v>14</v>
      </c>
    </row>
    <row r="69" spans="1:7" ht="12.75">
      <c r="A69" s="41" t="str">
        <f t="shared" si="2"/>
        <v>63ПЛ20</v>
      </c>
      <c r="B69" s="51">
        <v>58756842</v>
      </c>
      <c r="C69" s="47" t="s">
        <v>20</v>
      </c>
      <c r="D69" s="42">
        <v>138</v>
      </c>
      <c r="E69" s="54">
        <v>1</v>
      </c>
      <c r="F69" s="49">
        <v>0.032</v>
      </c>
      <c r="G69" s="59">
        <v>14</v>
      </c>
    </row>
    <row r="70" spans="1:7" ht="12.75">
      <c r="A70" s="41" t="str">
        <f t="shared" si="2"/>
        <v>63ПЛ21</v>
      </c>
      <c r="B70" s="51">
        <v>58756851</v>
      </c>
      <c r="C70" s="47" t="s">
        <v>21</v>
      </c>
      <c r="D70" s="42">
        <v>181</v>
      </c>
      <c r="E70" s="54">
        <v>1</v>
      </c>
      <c r="F70" s="49">
        <v>0.049</v>
      </c>
      <c r="G70" s="59">
        <v>18.5</v>
      </c>
    </row>
    <row r="71" spans="1:7" ht="12.75">
      <c r="A71" s="41" t="str">
        <f t="shared" si="2"/>
        <v>63ПЛ21</v>
      </c>
      <c r="B71" s="51">
        <v>58756852</v>
      </c>
      <c r="C71" s="47" t="s">
        <v>22</v>
      </c>
      <c r="D71" s="42">
        <v>181</v>
      </c>
      <c r="E71" s="54">
        <v>1</v>
      </c>
      <c r="F71" s="49">
        <v>0.049</v>
      </c>
      <c r="G71" s="59">
        <v>18.5</v>
      </c>
    </row>
    <row r="72" spans="1:7" ht="12.75">
      <c r="A72" s="41" t="str">
        <f t="shared" si="2"/>
        <v>63СТ20</v>
      </c>
      <c r="B72" s="51">
        <v>58756582</v>
      </c>
      <c r="C72" s="47" t="s">
        <v>23</v>
      </c>
      <c r="D72" s="42">
        <v>382</v>
      </c>
      <c r="E72" s="54">
        <v>1</v>
      </c>
      <c r="F72" s="49">
        <v>0.08</v>
      </c>
      <c r="G72" s="59">
        <v>34</v>
      </c>
    </row>
    <row r="73" spans="1:7" ht="12.75">
      <c r="A73" s="41" t="str">
        <f t="shared" si="2"/>
        <v>63СТ21</v>
      </c>
      <c r="B73" s="51">
        <v>58756712</v>
      </c>
      <c r="C73" s="47" t="s">
        <v>34</v>
      </c>
      <c r="D73" s="42">
        <v>380</v>
      </c>
      <c r="E73" s="54">
        <v>1</v>
      </c>
      <c r="F73" s="49">
        <v>0.104</v>
      </c>
      <c r="G73" s="59">
        <v>33</v>
      </c>
    </row>
    <row r="74" spans="1:7" ht="12.75">
      <c r="A74" s="41" t="str">
        <f t="shared" si="2"/>
        <v>63ТБ20</v>
      </c>
      <c r="B74" s="51">
        <v>58755182</v>
      </c>
      <c r="C74" s="47" t="s">
        <v>35</v>
      </c>
      <c r="D74" s="42">
        <v>461</v>
      </c>
      <c r="E74" s="54">
        <v>1</v>
      </c>
      <c r="F74" s="49">
        <v>0</v>
      </c>
      <c r="G74" s="59">
        <v>0</v>
      </c>
    </row>
    <row r="75" spans="1:7" ht="12.75">
      <c r="A75" s="41" t="str">
        <f t="shared" si="2"/>
        <v>63ТБ21</v>
      </c>
      <c r="B75" s="51">
        <v>58755202</v>
      </c>
      <c r="C75" s="47" t="s">
        <v>41</v>
      </c>
      <c r="D75" s="42">
        <v>279</v>
      </c>
      <c r="E75" s="54">
        <v>1</v>
      </c>
      <c r="F75" s="49">
        <v>0</v>
      </c>
      <c r="G75" s="59">
        <v>0</v>
      </c>
    </row>
    <row r="76" spans="1:7" ht="12.75">
      <c r="A76" s="41" t="str">
        <f t="shared" si="2"/>
        <v>63ТБ22</v>
      </c>
      <c r="B76" s="51">
        <v>58756722</v>
      </c>
      <c r="C76" s="47" t="s">
        <v>47</v>
      </c>
      <c r="D76" s="42">
        <v>176</v>
      </c>
      <c r="E76" s="54">
        <v>1</v>
      </c>
      <c r="F76" s="49">
        <v>0.087</v>
      </c>
      <c r="G76" s="59">
        <v>32</v>
      </c>
    </row>
    <row r="77" spans="1:7" ht="12.75">
      <c r="A77" s="41" t="str">
        <f t="shared" si="2"/>
        <v>63ТБ23</v>
      </c>
      <c r="B77" s="51">
        <v>58756832</v>
      </c>
      <c r="C77" s="47" t="s">
        <v>53</v>
      </c>
      <c r="D77" s="42">
        <v>153</v>
      </c>
      <c r="E77" s="54">
        <v>1</v>
      </c>
      <c r="F77" s="49">
        <v>0.069</v>
      </c>
      <c r="G77" s="59">
        <v>16.5</v>
      </c>
    </row>
    <row r="78" spans="1:7" ht="12.75">
      <c r="A78" s="41" t="str">
        <f t="shared" si="2"/>
        <v>63ФС05</v>
      </c>
      <c r="B78" s="51">
        <v>58751452</v>
      </c>
      <c r="C78" s="47" t="s">
        <v>314</v>
      </c>
      <c r="D78" s="42">
        <v>100</v>
      </c>
      <c r="E78" s="48">
        <v>1</v>
      </c>
      <c r="F78" s="49">
        <v>0.043</v>
      </c>
      <c r="G78" s="59">
        <v>9.5</v>
      </c>
    </row>
    <row r="79" spans="1:7" ht="12.75">
      <c r="A79" s="41" t="str">
        <f t="shared" si="2"/>
        <v>63ФС05</v>
      </c>
      <c r="B79" s="51">
        <v>58751453</v>
      </c>
      <c r="C79" s="47" t="s">
        <v>315</v>
      </c>
      <c r="D79" s="42">
        <v>100</v>
      </c>
      <c r="E79" s="48">
        <v>1</v>
      </c>
      <c r="F79" s="49">
        <v>0.043</v>
      </c>
      <c r="G79" s="59">
        <v>9.5</v>
      </c>
    </row>
    <row r="80" spans="1:7" ht="12.75">
      <c r="A80" s="41" t="str">
        <f t="shared" si="2"/>
        <v>63ФС05</v>
      </c>
      <c r="B80" s="51">
        <v>58751454</v>
      </c>
      <c r="C80" s="47" t="s">
        <v>316</v>
      </c>
      <c r="D80" s="42">
        <v>100</v>
      </c>
      <c r="E80" s="48">
        <v>1</v>
      </c>
      <c r="F80" s="49">
        <v>0.043</v>
      </c>
      <c r="G80" s="59">
        <v>9.5</v>
      </c>
    </row>
    <row r="81" spans="1:7" ht="12.75">
      <c r="A81" s="41" t="str">
        <f t="shared" si="2"/>
        <v>63ФС05</v>
      </c>
      <c r="B81" s="51">
        <v>58751456</v>
      </c>
      <c r="C81" s="47" t="s">
        <v>317</v>
      </c>
      <c r="D81" s="42">
        <v>100</v>
      </c>
      <c r="E81" s="48">
        <v>1</v>
      </c>
      <c r="F81" s="49">
        <v>0.043</v>
      </c>
      <c r="G81" s="59">
        <v>9.5</v>
      </c>
    </row>
    <row r="82" spans="1:7" ht="12.75">
      <c r="A82" s="41" t="str">
        <f t="shared" si="2"/>
        <v>63ФС05</v>
      </c>
      <c r="B82" s="51">
        <v>58751457</v>
      </c>
      <c r="C82" s="47" t="s">
        <v>318</v>
      </c>
      <c r="D82" s="42">
        <v>100</v>
      </c>
      <c r="E82" s="48">
        <v>1</v>
      </c>
      <c r="F82" s="49">
        <v>0.043</v>
      </c>
      <c r="G82" s="59">
        <v>9.5</v>
      </c>
    </row>
    <row r="83" spans="1:7" ht="12.75">
      <c r="A83" s="41" t="str">
        <f t="shared" si="2"/>
        <v>63ФС06</v>
      </c>
      <c r="B83" s="51">
        <v>58751462</v>
      </c>
      <c r="C83" s="47" t="s">
        <v>319</v>
      </c>
      <c r="D83" s="42">
        <v>163</v>
      </c>
      <c r="E83" s="48">
        <v>1</v>
      </c>
      <c r="F83" s="49">
        <v>0.049</v>
      </c>
      <c r="G83" s="59">
        <v>8.5</v>
      </c>
    </row>
    <row r="84" spans="1:7" ht="12.75">
      <c r="A84" s="41" t="str">
        <f t="shared" si="2"/>
        <v>63ФС06</v>
      </c>
      <c r="B84" s="51">
        <v>58751463</v>
      </c>
      <c r="C84" s="47" t="s">
        <v>320</v>
      </c>
      <c r="D84" s="42">
        <v>163</v>
      </c>
      <c r="E84" s="48">
        <v>1</v>
      </c>
      <c r="F84" s="49">
        <v>0.049</v>
      </c>
      <c r="G84" s="59">
        <v>8.5</v>
      </c>
    </row>
    <row r="85" spans="1:7" ht="12.75">
      <c r="A85" s="41" t="str">
        <f t="shared" si="2"/>
        <v>63ФС06</v>
      </c>
      <c r="B85" s="51">
        <v>58751464</v>
      </c>
      <c r="C85" s="47" t="s">
        <v>321</v>
      </c>
      <c r="D85" s="42">
        <v>163</v>
      </c>
      <c r="E85" s="48">
        <v>1</v>
      </c>
      <c r="F85" s="49">
        <v>0.049</v>
      </c>
      <c r="G85" s="59">
        <v>8.5</v>
      </c>
    </row>
    <row r="86" spans="1:7" ht="12.75">
      <c r="A86" s="41" t="str">
        <f t="shared" si="2"/>
        <v>63ФС06</v>
      </c>
      <c r="B86" s="51">
        <v>58751466</v>
      </c>
      <c r="C86" s="47" t="s">
        <v>322</v>
      </c>
      <c r="D86" s="42">
        <v>163</v>
      </c>
      <c r="E86" s="48">
        <v>1</v>
      </c>
      <c r="F86" s="49">
        <v>0.049</v>
      </c>
      <c r="G86" s="59">
        <v>8.5</v>
      </c>
    </row>
    <row r="87" spans="1:7" ht="12.75">
      <c r="A87" s="41" t="str">
        <f t="shared" si="2"/>
        <v>63ФС06</v>
      </c>
      <c r="B87" s="51">
        <v>58751467</v>
      </c>
      <c r="C87" s="47" t="s">
        <v>323</v>
      </c>
      <c r="D87" s="42">
        <v>163</v>
      </c>
      <c r="E87" s="48">
        <v>1</v>
      </c>
      <c r="F87" s="49">
        <v>0.049</v>
      </c>
      <c r="G87" s="59">
        <v>8.5</v>
      </c>
    </row>
    <row r="88" spans="1:7" ht="12.75">
      <c r="A88" s="41" t="str">
        <f t="shared" si="2"/>
        <v>63ФС09</v>
      </c>
      <c r="B88" s="51">
        <v>58757457</v>
      </c>
      <c r="C88" s="47" t="s">
        <v>324</v>
      </c>
      <c r="D88" s="42">
        <v>182</v>
      </c>
      <c r="E88" s="48">
        <v>1</v>
      </c>
      <c r="F88" s="49">
        <v>0.042</v>
      </c>
      <c r="G88" s="59">
        <v>16.5</v>
      </c>
    </row>
    <row r="89" spans="1:7" ht="12.75">
      <c r="A89" s="41" t="str">
        <f t="shared" si="2"/>
        <v>63ФС20</v>
      </c>
      <c r="B89" s="51">
        <v>58756962</v>
      </c>
      <c r="C89" s="47" t="s">
        <v>76</v>
      </c>
      <c r="D89" s="42">
        <v>110</v>
      </c>
      <c r="E89" s="54">
        <v>1</v>
      </c>
      <c r="F89" s="49">
        <v>0.011</v>
      </c>
      <c r="G89" s="59">
        <v>4.4</v>
      </c>
    </row>
    <row r="90" spans="1:7" ht="12.75">
      <c r="A90" s="41" t="str">
        <f t="shared" si="2"/>
        <v>63ФС20</v>
      </c>
      <c r="B90" s="51">
        <v>58756963</v>
      </c>
      <c r="C90" s="47" t="s">
        <v>77</v>
      </c>
      <c r="D90" s="42">
        <v>110</v>
      </c>
      <c r="E90" s="54">
        <v>1</v>
      </c>
      <c r="F90" s="49">
        <v>0.011</v>
      </c>
      <c r="G90" s="59">
        <v>4.4</v>
      </c>
    </row>
    <row r="91" spans="1:7" ht="12.75">
      <c r="A91" s="41" t="str">
        <f t="shared" si="2"/>
        <v>63ФС20</v>
      </c>
      <c r="B91" s="51">
        <v>58756964</v>
      </c>
      <c r="C91" s="47" t="s">
        <v>78</v>
      </c>
      <c r="D91" s="42">
        <v>110</v>
      </c>
      <c r="E91" s="54">
        <v>1</v>
      </c>
      <c r="F91" s="49">
        <v>0.011</v>
      </c>
      <c r="G91" s="59">
        <v>4.4</v>
      </c>
    </row>
    <row r="92" spans="1:7" ht="12.75">
      <c r="A92" s="41" t="str">
        <f t="shared" si="2"/>
        <v>63ФС20</v>
      </c>
      <c r="B92" s="51">
        <v>58756966</v>
      </c>
      <c r="C92" s="47" t="s">
        <v>79</v>
      </c>
      <c r="D92" s="42">
        <v>110</v>
      </c>
      <c r="E92" s="54">
        <v>1</v>
      </c>
      <c r="F92" s="49">
        <v>0.011</v>
      </c>
      <c r="G92" s="59">
        <v>4.4</v>
      </c>
    </row>
    <row r="93" spans="1:7" ht="12.75">
      <c r="A93" s="41" t="str">
        <f t="shared" si="2"/>
        <v>63ФС20</v>
      </c>
      <c r="B93" s="51">
        <v>58756967</v>
      </c>
      <c r="C93" s="47" t="s">
        <v>80</v>
      </c>
      <c r="D93" s="42">
        <v>110</v>
      </c>
      <c r="E93" s="54">
        <v>1</v>
      </c>
      <c r="F93" s="49">
        <v>0.011</v>
      </c>
      <c r="G93" s="59">
        <v>4.4</v>
      </c>
    </row>
    <row r="94" spans="1:7" ht="12.75">
      <c r="A94" s="41" t="str">
        <f t="shared" si="2"/>
        <v>63ФС21</v>
      </c>
      <c r="B94" s="51">
        <v>58756972</v>
      </c>
      <c r="C94" s="47" t="s">
        <v>83</v>
      </c>
      <c r="D94" s="42">
        <v>147</v>
      </c>
      <c r="E94" s="54">
        <v>1</v>
      </c>
      <c r="F94" s="49">
        <v>0.023</v>
      </c>
      <c r="G94" s="59">
        <v>6.5</v>
      </c>
    </row>
    <row r="95" spans="1:7" ht="12.75">
      <c r="A95" s="41" t="str">
        <f t="shared" si="2"/>
        <v>63ФС21</v>
      </c>
      <c r="B95" s="51">
        <v>58756973</v>
      </c>
      <c r="C95" s="47" t="s">
        <v>84</v>
      </c>
      <c r="D95" s="42">
        <v>147</v>
      </c>
      <c r="E95" s="54">
        <v>1</v>
      </c>
      <c r="F95" s="49">
        <v>0.023</v>
      </c>
      <c r="G95" s="59">
        <v>6.5</v>
      </c>
    </row>
    <row r="96" spans="1:7" ht="12.75">
      <c r="A96" s="41" t="str">
        <f t="shared" si="2"/>
        <v>63ФС21</v>
      </c>
      <c r="B96" s="51">
        <v>58756974</v>
      </c>
      <c r="C96" s="47" t="s">
        <v>85</v>
      </c>
      <c r="D96" s="42">
        <v>147</v>
      </c>
      <c r="E96" s="54">
        <v>1</v>
      </c>
      <c r="F96" s="49">
        <v>0.023</v>
      </c>
      <c r="G96" s="59">
        <v>6.5</v>
      </c>
    </row>
    <row r="97" spans="1:7" ht="12.75">
      <c r="A97" s="41" t="str">
        <f t="shared" si="2"/>
        <v>63ФС21</v>
      </c>
      <c r="B97" s="51">
        <v>58756976</v>
      </c>
      <c r="C97" s="47" t="s">
        <v>86</v>
      </c>
      <c r="D97" s="42">
        <v>147</v>
      </c>
      <c r="E97" s="54">
        <v>1</v>
      </c>
      <c r="F97" s="49">
        <v>0.023</v>
      </c>
      <c r="G97" s="59">
        <v>6.5</v>
      </c>
    </row>
    <row r="98" spans="1:7" ht="12.75">
      <c r="A98" s="41" t="str">
        <f t="shared" si="2"/>
        <v>63ФС21</v>
      </c>
      <c r="B98" s="51">
        <v>58756977</v>
      </c>
      <c r="C98" s="47" t="s">
        <v>87</v>
      </c>
      <c r="D98" s="42">
        <v>147</v>
      </c>
      <c r="E98" s="54">
        <v>1</v>
      </c>
      <c r="F98" s="49">
        <v>0.023</v>
      </c>
      <c r="G98" s="59">
        <v>6.5</v>
      </c>
    </row>
    <row r="99" spans="1:7" ht="12.75">
      <c r="A99" s="41" t="str">
        <f aca="true" t="shared" si="3" ref="A99:A130">LEFT(C99,6)</f>
        <v>63ФС22</v>
      </c>
      <c r="B99" s="51">
        <v>58756982</v>
      </c>
      <c r="C99" s="47" t="s">
        <v>54</v>
      </c>
      <c r="D99" s="42">
        <v>69</v>
      </c>
      <c r="E99" s="54">
        <v>1</v>
      </c>
      <c r="F99" s="49">
        <v>0.018</v>
      </c>
      <c r="G99" s="59">
        <v>6.5</v>
      </c>
    </row>
    <row r="100" spans="1:7" ht="12.75">
      <c r="A100" s="41" t="str">
        <f t="shared" si="3"/>
        <v>63ФС22</v>
      </c>
      <c r="B100" s="51">
        <v>58756983</v>
      </c>
      <c r="C100" s="47" t="s">
        <v>55</v>
      </c>
      <c r="D100" s="42">
        <v>69</v>
      </c>
      <c r="E100" s="54">
        <v>1</v>
      </c>
      <c r="F100" s="49">
        <v>0.018</v>
      </c>
      <c r="G100" s="59">
        <v>6.5</v>
      </c>
    </row>
    <row r="101" spans="1:7" ht="12.75">
      <c r="A101" s="41" t="str">
        <f t="shared" si="3"/>
        <v>63ФС22</v>
      </c>
      <c r="B101" s="51">
        <v>58756984</v>
      </c>
      <c r="C101" s="47" t="s">
        <v>56</v>
      </c>
      <c r="D101" s="42">
        <v>69</v>
      </c>
      <c r="E101" s="54">
        <v>1</v>
      </c>
      <c r="F101" s="49">
        <v>0.018</v>
      </c>
      <c r="G101" s="59">
        <v>6.5</v>
      </c>
    </row>
    <row r="102" spans="1:7" ht="12.75">
      <c r="A102" s="41" t="str">
        <f t="shared" si="3"/>
        <v>63ФС22</v>
      </c>
      <c r="B102" s="51">
        <v>58756986</v>
      </c>
      <c r="C102" s="47" t="s">
        <v>57</v>
      </c>
      <c r="D102" s="42">
        <v>69</v>
      </c>
      <c r="E102" s="54">
        <v>1</v>
      </c>
      <c r="F102" s="49">
        <v>0.018</v>
      </c>
      <c r="G102" s="59">
        <v>6.5</v>
      </c>
    </row>
    <row r="103" spans="1:7" ht="12.75">
      <c r="A103" s="41" t="str">
        <f t="shared" si="3"/>
        <v>63ФС22</v>
      </c>
      <c r="B103" s="51">
        <v>58756987</v>
      </c>
      <c r="C103" s="47" t="s">
        <v>58</v>
      </c>
      <c r="D103" s="42">
        <v>69</v>
      </c>
      <c r="E103" s="54">
        <v>1</v>
      </c>
      <c r="F103" s="49">
        <v>0.018</v>
      </c>
      <c r="G103" s="59">
        <v>6.5</v>
      </c>
    </row>
    <row r="104" spans="1:7" ht="12.75">
      <c r="A104" s="41" t="str">
        <f t="shared" si="3"/>
        <v>63ФС23</v>
      </c>
      <c r="B104" s="51">
        <v>58756991</v>
      </c>
      <c r="C104" s="47" t="s">
        <v>59</v>
      </c>
      <c r="D104" s="42">
        <v>160</v>
      </c>
      <c r="E104" s="54">
        <v>1</v>
      </c>
      <c r="F104" s="49">
        <v>0.062</v>
      </c>
      <c r="G104" s="59">
        <v>18</v>
      </c>
    </row>
    <row r="105" spans="1:7" ht="12.75">
      <c r="A105" s="41" t="str">
        <f t="shared" si="3"/>
        <v>63ФС24</v>
      </c>
      <c r="B105" s="51">
        <v>58757612</v>
      </c>
      <c r="C105" s="47" t="s">
        <v>42</v>
      </c>
      <c r="D105" s="42">
        <v>137</v>
      </c>
      <c r="E105" s="54">
        <v>1</v>
      </c>
      <c r="F105" s="49">
        <v>0</v>
      </c>
      <c r="G105" s="59">
        <v>0</v>
      </c>
    </row>
    <row r="106" spans="1:7" ht="12.75">
      <c r="A106" s="41" t="str">
        <f t="shared" si="3"/>
        <v>63ФС24</v>
      </c>
      <c r="B106" s="51">
        <v>58757613</v>
      </c>
      <c r="C106" s="47" t="s">
        <v>43</v>
      </c>
      <c r="D106" s="42">
        <v>137</v>
      </c>
      <c r="E106" s="54">
        <v>1</v>
      </c>
      <c r="F106" s="49">
        <v>0</v>
      </c>
      <c r="G106" s="59">
        <v>0</v>
      </c>
    </row>
    <row r="107" spans="1:7" ht="12.75">
      <c r="A107" s="41" t="str">
        <f t="shared" si="3"/>
        <v>63ФС24</v>
      </c>
      <c r="B107" s="51">
        <v>58757614</v>
      </c>
      <c r="C107" s="47" t="s">
        <v>44</v>
      </c>
      <c r="D107" s="42">
        <v>137</v>
      </c>
      <c r="E107" s="54">
        <v>1</v>
      </c>
      <c r="F107" s="49">
        <v>0</v>
      </c>
      <c r="G107" s="59">
        <v>0</v>
      </c>
    </row>
    <row r="108" spans="1:7" ht="12.75">
      <c r="A108" s="41" t="str">
        <f t="shared" si="3"/>
        <v>63ФС24</v>
      </c>
      <c r="B108" s="51">
        <v>58757616</v>
      </c>
      <c r="C108" s="47" t="s">
        <v>45</v>
      </c>
      <c r="D108" s="42">
        <v>137</v>
      </c>
      <c r="E108" s="54">
        <v>1</v>
      </c>
      <c r="F108" s="49">
        <v>0</v>
      </c>
      <c r="G108" s="59">
        <v>0</v>
      </c>
    </row>
    <row r="109" spans="1:7" ht="12.75">
      <c r="A109" s="41" t="str">
        <f t="shared" si="3"/>
        <v>63ФС24</v>
      </c>
      <c r="B109" s="51">
        <v>58757617</v>
      </c>
      <c r="C109" s="47" t="s">
        <v>46</v>
      </c>
      <c r="D109" s="42">
        <v>137</v>
      </c>
      <c r="E109" s="54">
        <v>1</v>
      </c>
      <c r="F109" s="49">
        <v>0</v>
      </c>
      <c r="G109" s="59">
        <v>0</v>
      </c>
    </row>
    <row r="110" spans="1:7" ht="12.75">
      <c r="A110" s="41" t="str">
        <f t="shared" si="3"/>
        <v>63ФС25</v>
      </c>
      <c r="B110" s="51">
        <v>58757622</v>
      </c>
      <c r="C110" s="47" t="s">
        <v>48</v>
      </c>
      <c r="D110" s="42">
        <v>100</v>
      </c>
      <c r="E110" s="54">
        <v>1</v>
      </c>
      <c r="F110" s="49">
        <v>0.012</v>
      </c>
      <c r="G110" s="59">
        <v>4</v>
      </c>
    </row>
    <row r="111" spans="1:7" ht="12.75">
      <c r="A111" s="41" t="str">
        <f t="shared" si="3"/>
        <v>63ФС25</v>
      </c>
      <c r="B111" s="51">
        <v>58757623</v>
      </c>
      <c r="C111" s="47" t="s">
        <v>49</v>
      </c>
      <c r="D111" s="42">
        <v>100</v>
      </c>
      <c r="E111" s="54">
        <v>1</v>
      </c>
      <c r="F111" s="49">
        <v>0.012</v>
      </c>
      <c r="G111" s="59">
        <v>4</v>
      </c>
    </row>
    <row r="112" spans="1:7" ht="12.75">
      <c r="A112" s="41" t="str">
        <f t="shared" si="3"/>
        <v>63ФС25</v>
      </c>
      <c r="B112" s="51">
        <v>58757624</v>
      </c>
      <c r="C112" s="47" t="s">
        <v>50</v>
      </c>
      <c r="D112" s="42">
        <v>100</v>
      </c>
      <c r="E112" s="54">
        <v>1</v>
      </c>
      <c r="F112" s="49">
        <v>0.012</v>
      </c>
      <c r="G112" s="59">
        <v>4</v>
      </c>
    </row>
    <row r="113" spans="1:7" ht="12.75">
      <c r="A113" s="41" t="str">
        <f t="shared" si="3"/>
        <v>63ФС25</v>
      </c>
      <c r="B113" s="51">
        <v>58757626</v>
      </c>
      <c r="C113" s="47" t="s">
        <v>51</v>
      </c>
      <c r="D113" s="42">
        <v>100</v>
      </c>
      <c r="E113" s="54">
        <v>1</v>
      </c>
      <c r="F113" s="49">
        <v>0.012</v>
      </c>
      <c r="G113" s="59">
        <v>4</v>
      </c>
    </row>
    <row r="114" spans="1:7" ht="12.75">
      <c r="A114" s="41" t="str">
        <f t="shared" si="3"/>
        <v>63ФС25</v>
      </c>
      <c r="B114" s="51">
        <v>58757627</v>
      </c>
      <c r="C114" s="47" t="s">
        <v>52</v>
      </c>
      <c r="D114" s="42">
        <v>100</v>
      </c>
      <c r="E114" s="54">
        <v>1</v>
      </c>
      <c r="F114" s="49">
        <v>0.012</v>
      </c>
      <c r="G114" s="59">
        <v>4</v>
      </c>
    </row>
    <row r="115" spans="1:7" ht="12.75">
      <c r="A115" s="41" t="str">
        <f t="shared" si="3"/>
        <v>63ФС26</v>
      </c>
      <c r="B115" s="51">
        <v>58757632</v>
      </c>
      <c r="C115" s="47" t="s">
        <v>36</v>
      </c>
      <c r="D115" s="42">
        <v>156</v>
      </c>
      <c r="E115" s="54">
        <v>1</v>
      </c>
      <c r="F115" s="49">
        <v>0</v>
      </c>
      <c r="G115" s="59">
        <v>0</v>
      </c>
    </row>
    <row r="116" spans="1:7" ht="12.75">
      <c r="A116" s="41" t="str">
        <f t="shared" si="3"/>
        <v>63ФС26</v>
      </c>
      <c r="B116" s="51">
        <v>58757633</v>
      </c>
      <c r="C116" s="47" t="s">
        <v>37</v>
      </c>
      <c r="D116" s="42">
        <v>156</v>
      </c>
      <c r="E116" s="54">
        <v>1</v>
      </c>
      <c r="F116" s="49">
        <v>0</v>
      </c>
      <c r="G116" s="59">
        <v>0</v>
      </c>
    </row>
    <row r="117" spans="1:7" ht="12.75">
      <c r="A117" s="41" t="str">
        <f t="shared" si="3"/>
        <v>63ФС26</v>
      </c>
      <c r="B117" s="51">
        <v>58757634</v>
      </c>
      <c r="C117" s="47" t="s">
        <v>38</v>
      </c>
      <c r="D117" s="42">
        <v>156</v>
      </c>
      <c r="E117" s="54">
        <v>1</v>
      </c>
      <c r="F117" s="49">
        <v>0</v>
      </c>
      <c r="G117" s="59">
        <v>0</v>
      </c>
    </row>
    <row r="118" spans="1:7" ht="12.75">
      <c r="A118" s="41" t="str">
        <f t="shared" si="3"/>
        <v>63ФС26</v>
      </c>
      <c r="B118" s="51">
        <v>58757636</v>
      </c>
      <c r="C118" s="47" t="s">
        <v>39</v>
      </c>
      <c r="D118" s="42">
        <v>156</v>
      </c>
      <c r="E118" s="54">
        <v>1</v>
      </c>
      <c r="F118" s="49">
        <v>0</v>
      </c>
      <c r="G118" s="59">
        <v>0</v>
      </c>
    </row>
    <row r="119" spans="1:7" ht="12.75">
      <c r="A119" s="41" t="str">
        <f t="shared" si="3"/>
        <v>63ФС26</v>
      </c>
      <c r="B119" s="51">
        <v>58757637</v>
      </c>
      <c r="C119" s="47" t="s">
        <v>40</v>
      </c>
      <c r="D119" s="42">
        <v>156</v>
      </c>
      <c r="E119" s="54">
        <v>1</v>
      </c>
      <c r="F119" s="49">
        <v>0</v>
      </c>
      <c r="G119" s="59">
        <v>0</v>
      </c>
    </row>
    <row r="120" spans="1:7" ht="12.75">
      <c r="A120" s="41" t="str">
        <f t="shared" si="3"/>
        <v>63ФС27</v>
      </c>
      <c r="B120" s="51">
        <v>58757642</v>
      </c>
      <c r="C120" s="47" t="s">
        <v>24</v>
      </c>
      <c r="D120" s="42">
        <v>95</v>
      </c>
      <c r="E120" s="54">
        <v>1</v>
      </c>
      <c r="F120" s="49">
        <v>0.01</v>
      </c>
      <c r="G120" s="59">
        <v>3.5</v>
      </c>
    </row>
    <row r="121" spans="1:7" ht="12.75">
      <c r="A121" s="41" t="str">
        <f t="shared" si="3"/>
        <v>63ФС27</v>
      </c>
      <c r="B121" s="51">
        <v>58757643</v>
      </c>
      <c r="C121" s="47" t="s">
        <v>25</v>
      </c>
      <c r="D121" s="42">
        <v>95</v>
      </c>
      <c r="E121" s="54">
        <v>1</v>
      </c>
      <c r="F121" s="49">
        <v>0.01</v>
      </c>
      <c r="G121" s="59">
        <v>3.5</v>
      </c>
    </row>
    <row r="122" spans="1:7" ht="12.75">
      <c r="A122" s="41" t="str">
        <f t="shared" si="3"/>
        <v>63ФС27</v>
      </c>
      <c r="B122" s="51">
        <v>58757644</v>
      </c>
      <c r="C122" s="47" t="s">
        <v>26</v>
      </c>
      <c r="D122" s="42">
        <v>95</v>
      </c>
      <c r="E122" s="54">
        <v>1</v>
      </c>
      <c r="F122" s="49">
        <v>0.01</v>
      </c>
      <c r="G122" s="59">
        <v>3.5</v>
      </c>
    </row>
    <row r="123" spans="1:7" ht="12.75">
      <c r="A123" s="41" t="str">
        <f t="shared" si="3"/>
        <v>63ФС27</v>
      </c>
      <c r="B123" s="51">
        <v>58757646</v>
      </c>
      <c r="C123" s="47" t="s">
        <v>27</v>
      </c>
      <c r="D123" s="42">
        <v>95</v>
      </c>
      <c r="E123" s="54">
        <v>1</v>
      </c>
      <c r="F123" s="49">
        <v>0.01</v>
      </c>
      <c r="G123" s="59">
        <v>3.5</v>
      </c>
    </row>
    <row r="124" spans="1:7" ht="12.75">
      <c r="A124" s="41" t="str">
        <f t="shared" si="3"/>
        <v>63ФС27</v>
      </c>
      <c r="B124" s="51">
        <v>58757647</v>
      </c>
      <c r="C124" s="47" t="s">
        <v>28</v>
      </c>
      <c r="D124" s="42">
        <v>95</v>
      </c>
      <c r="E124" s="54">
        <v>1</v>
      </c>
      <c r="F124" s="49">
        <v>0.01</v>
      </c>
      <c r="G124" s="59">
        <v>3.5</v>
      </c>
    </row>
    <row r="125" spans="1:7" ht="12.75">
      <c r="A125" s="41" t="str">
        <f t="shared" si="3"/>
        <v>63ФС28</v>
      </c>
      <c r="B125" s="51">
        <v>58757652</v>
      </c>
      <c r="C125" s="47" t="s">
        <v>29</v>
      </c>
      <c r="D125" s="42">
        <v>134</v>
      </c>
      <c r="E125" s="54">
        <v>1</v>
      </c>
      <c r="F125" s="49">
        <v>0.032</v>
      </c>
      <c r="G125" s="59">
        <v>8</v>
      </c>
    </row>
    <row r="126" spans="1:7" ht="12.75">
      <c r="A126" s="41" t="str">
        <f t="shared" si="3"/>
        <v>63ФС28</v>
      </c>
      <c r="B126" s="51">
        <v>58757653</v>
      </c>
      <c r="C126" s="47" t="s">
        <v>30</v>
      </c>
      <c r="D126" s="42">
        <v>134</v>
      </c>
      <c r="E126" s="54">
        <v>1</v>
      </c>
      <c r="F126" s="49">
        <v>0.032</v>
      </c>
      <c r="G126" s="59">
        <v>8</v>
      </c>
    </row>
    <row r="127" spans="1:7" ht="12.75">
      <c r="A127" s="41" t="str">
        <f t="shared" si="3"/>
        <v>63ФС28</v>
      </c>
      <c r="B127" s="51">
        <v>58757654</v>
      </c>
      <c r="C127" s="47" t="s">
        <v>31</v>
      </c>
      <c r="D127" s="42">
        <v>134</v>
      </c>
      <c r="E127" s="54">
        <v>1</v>
      </c>
      <c r="F127" s="49">
        <v>0.032</v>
      </c>
      <c r="G127" s="59">
        <v>8</v>
      </c>
    </row>
    <row r="128" spans="1:7" ht="12.75">
      <c r="A128" s="41" t="str">
        <f t="shared" si="3"/>
        <v>63ФС28</v>
      </c>
      <c r="B128" s="51">
        <v>58757656</v>
      </c>
      <c r="C128" s="47" t="s">
        <v>32</v>
      </c>
      <c r="D128" s="42">
        <v>134</v>
      </c>
      <c r="E128" s="54">
        <v>1</v>
      </c>
      <c r="F128" s="49">
        <v>0.032</v>
      </c>
      <c r="G128" s="59">
        <v>8</v>
      </c>
    </row>
    <row r="129" spans="1:7" ht="12.75">
      <c r="A129" s="41" t="str">
        <f t="shared" si="3"/>
        <v>63ФС28</v>
      </c>
      <c r="B129" s="51">
        <v>58757657</v>
      </c>
      <c r="C129" s="47" t="s">
        <v>33</v>
      </c>
      <c r="D129" s="42">
        <v>134</v>
      </c>
      <c r="E129" s="54">
        <v>1</v>
      </c>
      <c r="F129" s="49">
        <v>0.032</v>
      </c>
      <c r="G129" s="59">
        <v>8</v>
      </c>
    </row>
    <row r="130" spans="1:7" ht="12.75">
      <c r="A130" s="41" t="str">
        <f t="shared" si="3"/>
        <v>63ФС29</v>
      </c>
      <c r="B130" s="51">
        <v>58757662</v>
      </c>
      <c r="C130" s="47" t="s">
        <v>60</v>
      </c>
      <c r="D130" s="42">
        <v>162</v>
      </c>
      <c r="E130" s="54">
        <v>1</v>
      </c>
      <c r="F130" s="49">
        <v>0</v>
      </c>
      <c r="G130" s="59">
        <v>0</v>
      </c>
    </row>
    <row r="131" spans="1:7" ht="12.75">
      <c r="A131" s="41" t="str">
        <f aca="true" t="shared" si="4" ref="A131:A154">LEFT(C131,6)</f>
        <v>63ФС29</v>
      </c>
      <c r="B131" s="51">
        <v>58757663</v>
      </c>
      <c r="C131" s="47" t="s">
        <v>61</v>
      </c>
      <c r="D131" s="42">
        <v>162</v>
      </c>
      <c r="E131" s="54">
        <v>1</v>
      </c>
      <c r="F131" s="49">
        <v>0</v>
      </c>
      <c r="G131" s="59">
        <v>0</v>
      </c>
    </row>
    <row r="132" spans="1:7" ht="12.75">
      <c r="A132" s="41" t="str">
        <f t="shared" si="4"/>
        <v>63ФС29</v>
      </c>
      <c r="B132" s="51">
        <v>58757664</v>
      </c>
      <c r="C132" s="47" t="s">
        <v>62</v>
      </c>
      <c r="D132" s="42">
        <v>162</v>
      </c>
      <c r="E132" s="54">
        <v>1</v>
      </c>
      <c r="F132" s="49">
        <v>0</v>
      </c>
      <c r="G132" s="59">
        <v>0</v>
      </c>
    </row>
    <row r="133" spans="1:7" ht="12.75">
      <c r="A133" s="41" t="str">
        <f t="shared" si="4"/>
        <v>63ФС29</v>
      </c>
      <c r="B133" s="51">
        <v>58757665</v>
      </c>
      <c r="C133" s="47" t="s">
        <v>63</v>
      </c>
      <c r="D133" s="42">
        <v>162</v>
      </c>
      <c r="E133" s="54">
        <v>1</v>
      </c>
      <c r="F133" s="49">
        <v>0</v>
      </c>
      <c r="G133" s="59">
        <v>0</v>
      </c>
    </row>
    <row r="134" spans="1:7" ht="12.75">
      <c r="A134" s="41" t="str">
        <f t="shared" si="4"/>
        <v>63ФС30</v>
      </c>
      <c r="B134" s="51">
        <v>58757677</v>
      </c>
      <c r="C134" s="47" t="s">
        <v>64</v>
      </c>
      <c r="D134" s="42">
        <v>542</v>
      </c>
      <c r="E134" s="54">
        <v>1</v>
      </c>
      <c r="F134" s="49">
        <v>0</v>
      </c>
      <c r="G134" s="59">
        <v>0</v>
      </c>
    </row>
    <row r="135" spans="1:7" ht="12.75">
      <c r="A135" s="41" t="str">
        <f t="shared" si="4"/>
        <v>63ФС31</v>
      </c>
      <c r="B135" s="51">
        <v>58757687</v>
      </c>
      <c r="C135" s="47" t="s">
        <v>65</v>
      </c>
      <c r="D135" s="42">
        <v>298</v>
      </c>
      <c r="E135" s="54">
        <v>1</v>
      </c>
      <c r="F135" s="49">
        <v>0.023</v>
      </c>
      <c r="G135" s="59">
        <v>11</v>
      </c>
    </row>
    <row r="136" spans="1:7" ht="12.75">
      <c r="A136" s="41" t="str">
        <f t="shared" si="4"/>
        <v>63ФС32</v>
      </c>
      <c r="B136" s="51">
        <v>58757697</v>
      </c>
      <c r="C136" s="47" t="s">
        <v>66</v>
      </c>
      <c r="D136" s="42">
        <v>286</v>
      </c>
      <c r="E136" s="54">
        <v>1</v>
      </c>
      <c r="F136" s="49">
        <v>0</v>
      </c>
      <c r="G136" s="59">
        <v>0</v>
      </c>
    </row>
    <row r="137" spans="1:7" ht="12.75">
      <c r="A137" s="41" t="str">
        <f t="shared" si="4"/>
        <v>63ФС33</v>
      </c>
      <c r="B137" s="51">
        <v>58757707</v>
      </c>
      <c r="C137" s="47" t="s">
        <v>67</v>
      </c>
      <c r="D137" s="42">
        <v>126</v>
      </c>
      <c r="E137" s="54">
        <v>1</v>
      </c>
      <c r="F137" s="49">
        <v>0</v>
      </c>
      <c r="G137" s="59">
        <v>0</v>
      </c>
    </row>
    <row r="138" spans="1:7" ht="12.75">
      <c r="A138" s="41" t="str">
        <f t="shared" si="4"/>
        <v>63ФС34</v>
      </c>
      <c r="B138" s="51">
        <v>58757712</v>
      </c>
      <c r="C138" s="47" t="s">
        <v>259</v>
      </c>
      <c r="D138" s="42">
        <v>198</v>
      </c>
      <c r="E138" s="54">
        <v>1</v>
      </c>
      <c r="F138" s="49">
        <v>0.061</v>
      </c>
      <c r="G138" s="59">
        <v>20</v>
      </c>
    </row>
    <row r="139" spans="1:7" ht="12.75">
      <c r="A139" s="41" t="str">
        <f t="shared" si="4"/>
        <v>63ФС34</v>
      </c>
      <c r="B139" s="51">
        <v>58757713</v>
      </c>
      <c r="C139" s="47" t="s">
        <v>260</v>
      </c>
      <c r="D139" s="42">
        <v>198</v>
      </c>
      <c r="E139" s="54">
        <v>1</v>
      </c>
      <c r="F139" s="49">
        <v>0.061</v>
      </c>
      <c r="G139" s="59">
        <v>20</v>
      </c>
    </row>
    <row r="140" spans="1:7" ht="12.75">
      <c r="A140" s="41" t="str">
        <f t="shared" si="4"/>
        <v>63ФС34</v>
      </c>
      <c r="B140" s="51">
        <v>58757714</v>
      </c>
      <c r="C140" s="47" t="s">
        <v>261</v>
      </c>
      <c r="D140" s="42">
        <v>198</v>
      </c>
      <c r="E140" s="54">
        <v>1</v>
      </c>
      <c r="F140" s="49">
        <v>0.061</v>
      </c>
      <c r="G140" s="59">
        <v>20</v>
      </c>
    </row>
    <row r="141" spans="1:7" ht="12.75">
      <c r="A141" s="41" t="str">
        <f t="shared" si="4"/>
        <v>63ФС34</v>
      </c>
      <c r="B141" s="51">
        <v>58757716</v>
      </c>
      <c r="C141" s="47" t="s">
        <v>262</v>
      </c>
      <c r="D141" s="42">
        <v>198</v>
      </c>
      <c r="E141" s="54">
        <v>1</v>
      </c>
      <c r="F141" s="49">
        <v>0.061</v>
      </c>
      <c r="G141" s="59">
        <v>20</v>
      </c>
    </row>
    <row r="142" spans="1:7" ht="12.75">
      <c r="A142" s="41" t="str">
        <f t="shared" si="4"/>
        <v>63ФС34</v>
      </c>
      <c r="B142" s="51">
        <v>58757717</v>
      </c>
      <c r="C142" s="47" t="s">
        <v>263</v>
      </c>
      <c r="D142" s="42">
        <v>198</v>
      </c>
      <c r="E142" s="54">
        <v>1</v>
      </c>
      <c r="F142" s="49">
        <v>0.061</v>
      </c>
      <c r="G142" s="59">
        <v>20</v>
      </c>
    </row>
    <row r="143" spans="1:7" ht="12.75">
      <c r="A143" s="41" t="str">
        <f t="shared" si="4"/>
        <v>63ФС35</v>
      </c>
      <c r="B143" s="51">
        <v>58757722</v>
      </c>
      <c r="C143" s="47" t="s">
        <v>270</v>
      </c>
      <c r="D143" s="42">
        <v>269</v>
      </c>
      <c r="E143" s="54">
        <v>1</v>
      </c>
      <c r="F143" s="49">
        <v>0.061</v>
      </c>
      <c r="G143" s="59">
        <v>20</v>
      </c>
    </row>
    <row r="144" spans="1:7" ht="12.75">
      <c r="A144" s="41" t="str">
        <f t="shared" si="4"/>
        <v>63ФС35</v>
      </c>
      <c r="B144" s="51">
        <v>58757723</v>
      </c>
      <c r="C144" s="47" t="s">
        <v>271</v>
      </c>
      <c r="D144" s="42">
        <v>269</v>
      </c>
      <c r="E144" s="54">
        <v>1</v>
      </c>
      <c r="F144" s="49">
        <v>0.061</v>
      </c>
      <c r="G144" s="59">
        <v>20</v>
      </c>
    </row>
    <row r="145" spans="1:7" ht="12.75">
      <c r="A145" s="41" t="str">
        <f t="shared" si="4"/>
        <v>63ФС35</v>
      </c>
      <c r="B145" s="51">
        <v>58757724</v>
      </c>
      <c r="C145" s="47" t="s">
        <v>272</v>
      </c>
      <c r="D145" s="42">
        <v>269</v>
      </c>
      <c r="E145" s="54">
        <v>1</v>
      </c>
      <c r="F145" s="49">
        <v>0.061</v>
      </c>
      <c r="G145" s="59">
        <v>20</v>
      </c>
    </row>
    <row r="146" spans="1:7" ht="12.75">
      <c r="A146" s="41" t="str">
        <f t="shared" si="4"/>
        <v>63ФС35</v>
      </c>
      <c r="B146" s="51">
        <v>58757726</v>
      </c>
      <c r="C146" s="47" t="s">
        <v>273</v>
      </c>
      <c r="D146" s="42">
        <v>269</v>
      </c>
      <c r="E146" s="54">
        <v>1</v>
      </c>
      <c r="F146" s="49">
        <v>0.061</v>
      </c>
      <c r="G146" s="59">
        <v>20</v>
      </c>
    </row>
    <row r="147" spans="1:7" ht="12.75">
      <c r="A147" s="41" t="str">
        <f t="shared" si="4"/>
        <v>63ФС35</v>
      </c>
      <c r="B147" s="51">
        <v>58757727</v>
      </c>
      <c r="C147" s="47" t="s">
        <v>18</v>
      </c>
      <c r="D147" s="42">
        <v>269</v>
      </c>
      <c r="E147" s="54">
        <v>1</v>
      </c>
      <c r="F147" s="49">
        <v>0.061</v>
      </c>
      <c r="G147" s="59">
        <v>20</v>
      </c>
    </row>
    <row r="148" spans="1:7" ht="12.75">
      <c r="A148" s="41" t="str">
        <f t="shared" si="4"/>
        <v>63ФС36</v>
      </c>
      <c r="B148" s="51">
        <v>58757737</v>
      </c>
      <c r="C148" s="47" t="s">
        <v>81</v>
      </c>
      <c r="D148" s="42">
        <v>310</v>
      </c>
      <c r="E148" s="54">
        <v>1</v>
      </c>
      <c r="F148" s="49">
        <v>0</v>
      </c>
      <c r="G148" s="59">
        <v>0</v>
      </c>
    </row>
    <row r="149" spans="1:7" ht="12.75">
      <c r="A149" s="41" t="str">
        <f t="shared" si="4"/>
        <v>63ФС37</v>
      </c>
      <c r="B149" s="51">
        <v>58757747</v>
      </c>
      <c r="C149" s="47" t="s">
        <v>88</v>
      </c>
      <c r="D149" s="42">
        <v>419</v>
      </c>
      <c r="E149" s="54">
        <v>1</v>
      </c>
      <c r="F149" s="49">
        <v>0</v>
      </c>
      <c r="G149" s="59">
        <v>0</v>
      </c>
    </row>
    <row r="150" spans="1:7" ht="12.75">
      <c r="A150" s="41" t="str">
        <f t="shared" si="4"/>
        <v>63ЭТ20</v>
      </c>
      <c r="B150" s="51">
        <v>58756922</v>
      </c>
      <c r="C150" s="47" t="s">
        <v>68</v>
      </c>
      <c r="D150" s="42">
        <v>450</v>
      </c>
      <c r="E150" s="54">
        <v>1</v>
      </c>
      <c r="F150" s="49">
        <v>0.15</v>
      </c>
      <c r="G150" s="59">
        <v>49</v>
      </c>
    </row>
    <row r="151" spans="1:7" ht="12.75">
      <c r="A151" s="41" t="str">
        <f t="shared" si="4"/>
        <v>63ЭТ21</v>
      </c>
      <c r="B151" s="51">
        <v>58756932</v>
      </c>
      <c r="C151" s="47" t="s">
        <v>74</v>
      </c>
      <c r="D151" s="42">
        <v>549</v>
      </c>
      <c r="E151" s="54">
        <v>1</v>
      </c>
      <c r="F151" s="49">
        <v>0.228</v>
      </c>
      <c r="G151" s="59">
        <v>79</v>
      </c>
    </row>
    <row r="152" spans="1:7" ht="12.75">
      <c r="A152" s="41" t="str">
        <f t="shared" si="4"/>
        <v>63ЭТ22</v>
      </c>
      <c r="B152" s="51">
        <v>58756942</v>
      </c>
      <c r="C152" s="47" t="s">
        <v>75</v>
      </c>
      <c r="D152" s="42">
        <v>422</v>
      </c>
      <c r="E152" s="54">
        <v>1</v>
      </c>
      <c r="F152" s="49">
        <v>0.022</v>
      </c>
      <c r="G152" s="59">
        <v>5.6</v>
      </c>
    </row>
    <row r="153" spans="1:7" ht="12.75">
      <c r="A153" s="41" t="str">
        <f t="shared" si="4"/>
        <v>63ЭТ23</v>
      </c>
      <c r="B153" s="51">
        <v>58756952</v>
      </c>
      <c r="C153" s="47" t="s">
        <v>82</v>
      </c>
      <c r="D153" s="42">
        <v>527</v>
      </c>
      <c r="E153" s="54">
        <v>2</v>
      </c>
      <c r="F153" s="49">
        <v>0.257</v>
      </c>
      <c r="G153" s="59">
        <v>62.5</v>
      </c>
    </row>
    <row r="154" spans="1:7" ht="12.75">
      <c r="A154" s="41" t="str">
        <f t="shared" si="4"/>
        <v>63ЯЩ20</v>
      </c>
      <c r="B154" s="52">
        <v>58757001</v>
      </c>
      <c r="C154" s="53" t="s">
        <v>89</v>
      </c>
      <c r="D154" s="42">
        <v>59</v>
      </c>
      <c r="E154" s="54">
        <v>1</v>
      </c>
      <c r="F154" s="49">
        <v>0.044</v>
      </c>
      <c r="G154" s="59">
        <v>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Tyryshkina Olga</cp:lastModifiedBy>
  <cp:lastPrinted>2011-07-18T13:50:35Z</cp:lastPrinted>
  <dcterms:created xsi:type="dcterms:W3CDTF">2009-06-08T07:51:00Z</dcterms:created>
  <dcterms:modified xsi:type="dcterms:W3CDTF">2012-03-19T11:41:15Z</dcterms:modified>
  <cp:category/>
  <cp:version/>
  <cp:contentType/>
  <cp:contentStatus/>
</cp:coreProperties>
</file>