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05" windowWidth="14145" windowHeight="81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'Лист1'!$A$1:$T$764</definedName>
  </definedNames>
  <calcPr fullCalcOnLoad="1"/>
</workbook>
</file>

<file path=xl/sharedStrings.xml><?xml version="1.0" encoding="utf-8"?>
<sst xmlns="http://schemas.openxmlformats.org/spreadsheetml/2006/main" count="4676" uniqueCount="2081">
  <si>
    <t>pufa</t>
  </si>
  <si>
    <t>http://www.victoriassecret.com/pink/panties/lace-trim-mesh-thong-panty-pink?ProductID=164655&amp;CatalogueType=OLS</t>
  </si>
  <si>
    <t>NEW! Lace Trim Mesh Thong Panty</t>
  </si>
  <si>
    <t>VH-312-405</t>
  </si>
  <si>
    <t>M</t>
  </si>
  <si>
    <t>S</t>
  </si>
  <si>
    <t>XS</t>
  </si>
  <si>
    <t>сломанная сова</t>
  </si>
  <si>
    <t>http://www.victoriassecret.com/pink/panties/lace-wrap-cheekster-panty-pink?ProductID=164580&amp;CatalogueType=OLS</t>
  </si>
  <si>
    <t>VH-315-718</t>
  </si>
  <si>
    <t>Navy Floral (3p4)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</si>
  <si>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</si>
  <si>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</si>
  <si>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</si>
  <si>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</si>
  <si>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</si>
  <si>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</si>
  <si>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</si>
  <si>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</si>
  <si>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</si>
  <si>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</si>
  <si>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Pufa</t>
  </si>
  <si>
    <t>http://www.victoriassecret.com/pink/rose-lace/lace-trim-thong-panty-pink?ProductID=164664&amp;CatalogueType=OLS</t>
  </si>
  <si>
    <t>Lace Trim Thong Panty</t>
  </si>
  <si>
    <t>GJ-313-794</t>
  </si>
  <si>
    <t>Таракашек</t>
  </si>
  <si>
    <t>http://www.victoriassecret.com/sale/swim/jeweled-floral-bandeau-top-beach-sexy?ProductID=42968&amp;CatalogueType=OLS</t>
  </si>
  <si>
    <t>Paisley Side Ruched Low-rise Hipkini Bottom</t>
  </si>
  <si>
    <t>GJ-281-722</t>
  </si>
  <si>
    <t>Jeweled Floral Bandeau Top</t>
  </si>
  <si>
    <t>GJ-281-721</t>
  </si>
  <si>
    <t>s</t>
  </si>
  <si>
    <t>http://www.victoriassecret.com/sale/panties-special/allover-lace-thong-panty-pink?ProductID=154772&amp;CatalogueType=OLS</t>
  </si>
  <si>
    <t>Allover Lace Thong Panty</t>
  </si>
  <si>
    <t>GJ-302-039</t>
  </si>
  <si>
    <t>parisienne</t>
  </si>
  <si>
    <t>http://www.victoriassecret.com/valentines-day/lingerie/satin-lace-slip-very-sexy?ProductID=168821&amp;CatalogueType=OLS</t>
  </si>
  <si>
    <t>NEW! Satin &amp; Lace Slip</t>
  </si>
  <si>
    <t xml:space="preserve">GJ-313-648 </t>
  </si>
  <si>
    <t>GJ-299-039</t>
  </si>
  <si>
    <t>White Lace (DK9)</t>
  </si>
  <si>
    <t>Nata_li.N</t>
  </si>
  <si>
    <t>GJ-269-662</t>
  </si>
  <si>
    <t>xs</t>
  </si>
  <si>
    <t>http://www.victoriassecret.com/sale/swim/neon-paisley-push-up-triangle-top-beach-sexy?ProductID=5395&amp;CatalogueType=OLS</t>
  </si>
  <si>
    <t>GJ-269-663</t>
  </si>
  <si>
    <t>http://www.victoriassecret.com/swimwear/forever-sexy/one-shoulder-monokini-forever-sexy?ProductID=160074&amp;CatalogueType=OLS</t>
  </si>
  <si>
    <t>One-shoulder Monokini</t>
  </si>
  <si>
    <t>GJ-311-997</t>
  </si>
  <si>
    <t>В шоколаде</t>
  </si>
  <si>
    <t>http://www.victoriassecret.com/swimwear/one-piece/colorblock-one-piece-forever-sexy?ProductID=160071&amp;CatalogueType=OLS</t>
  </si>
  <si>
    <t>NEW! COLORBLOCK ONE-PIECE</t>
  </si>
  <si>
    <t xml:space="preserve">GJ-312-000 </t>
  </si>
  <si>
    <t>М</t>
  </si>
  <si>
    <t>http://www.victoriassecret.com/swimwear/bikinis/jeweled-floral-bandeau-top-beach-sexy?ProductID=42968&amp;CatalogueType=OLS</t>
  </si>
  <si>
    <t>JEWELED FLORAL BANDEAU TOP</t>
  </si>
  <si>
    <t xml:space="preserve">GJ-281-721 </t>
  </si>
  <si>
    <t>м</t>
  </si>
  <si>
    <t>PAISLEY SIDE RUCHED LOW-RISE HIPKINI BOTTOM</t>
  </si>
  <si>
    <t xml:space="preserve">GJ-281-722 </t>
  </si>
  <si>
    <t>http://www.victoriassecret.com/bras/angels-by-victorias-secret/dream-angels-demi-bra-angels-by-victorias-secret?ProductID=168606&amp;CatalogueType=OLS</t>
  </si>
  <si>
    <t>Dream Angels Demi Bra</t>
  </si>
  <si>
    <t xml:space="preserve">GJ-306-620 </t>
  </si>
  <si>
    <t>32B</t>
  </si>
  <si>
    <t>Ice Pink Embellished (3xg)</t>
  </si>
  <si>
    <t xml:space="preserve">GJ-301-602 </t>
  </si>
  <si>
    <t>Rose Print (53E)</t>
  </si>
  <si>
    <t>http://www.victoriassecret.com/sale/panties-special/lace-waist-cheeky-panty-cotton-lingerie?ProductID=168570&amp;CatalogueType=OLS</t>
  </si>
  <si>
    <t>Lace-waist Cheeky Panty</t>
  </si>
  <si>
    <t>GJ-304-353</t>
  </si>
  <si>
    <t>Hawaiian Stripe (AP2)</t>
  </si>
  <si>
    <t>Surfer Stripe (AP6)</t>
  </si>
  <si>
    <t>Pink Maui Floral Print (4CZ)</t>
  </si>
  <si>
    <t>Blue Palm Print (634)</t>
  </si>
  <si>
    <t>Foil Turtle Print (DX0)</t>
  </si>
  <si>
    <t>olgakmr</t>
  </si>
  <si>
    <t>http://www.victoriassecret.com/beauty/fragrance/eau-de-parfum-victorias-secret-bombshell?ProductID=101479&amp;CatalogueType=OLS</t>
  </si>
  <si>
    <t>Eau de Parfum- VS Bombshell</t>
  </si>
  <si>
    <t>GJ-258-637</t>
  </si>
  <si>
    <t>парфюм</t>
  </si>
  <si>
    <t>http://www.victoriassecret.com/clothing/dresses-a/zigzag-sweaterdress-a-kiss-of-cashmere?ProductID=145895&amp;CatalogueType=OLS</t>
  </si>
  <si>
    <t>http://www.victoriassecret.com/clothing/dresses-a/bow-back-knit-dress?ProductID=130141&amp;CatalogueType=OLS</t>
  </si>
  <si>
    <t>DMarinaV</t>
  </si>
  <si>
    <t>http://www.victoriassecret.com/shoes/sneakers/chuck-taylor-all-star-sneaker-converse?ProductID=168478&amp;CatalogueType=OLS</t>
  </si>
  <si>
    <t>lenuusik</t>
  </si>
  <si>
    <t>http://www.victoriassecret.com/swimwear/shop-by-size/bow-bandeau-top-very-sexy?ProductID=155948&amp;CatalogueType=OLS</t>
  </si>
  <si>
    <t xml:space="preserve">GJ-315-913 </t>
  </si>
  <si>
    <t>kn_v@bk.ru</t>
  </si>
  <si>
    <t>Katrina-1</t>
  </si>
  <si>
    <t>http://www.victoriassecret.com/swimwear/very-sexy/leopard-print-wrap-monokini-very-sexy?ProductID=4887&amp;CatalogueType=OLS</t>
  </si>
  <si>
    <t>leopard-print wrap monokini</t>
  </si>
  <si>
    <t>253-518</t>
  </si>
  <si>
    <t>yasik_22</t>
  </si>
  <si>
    <t>http://www.victoriassecret.com/beauty/new-arrivals/ultimate-valentinersquos-day-gift-box-victorias-secret-bombshell?ProductID=159974&amp;CatalogueType=OLS</t>
  </si>
  <si>
    <t>NEW! Ultimate Valentine’s Day Gift Box</t>
  </si>
  <si>
    <t>GJ-310-227</t>
  </si>
  <si>
    <t>Black (093)</t>
  </si>
  <si>
    <t>http://www.victoriassecret.com/swimwear/bikini-mixer#/top_293949/tc_V387081/bottom_297161/bc_V387083</t>
  </si>
  <si>
    <t>POSLOVA</t>
  </si>
  <si>
    <t>White Gem (52B)</t>
  </si>
  <si>
    <t>White Garden Floral (4ST)</t>
  </si>
  <si>
    <t>GJ-312-178</t>
  </si>
  <si>
    <t>GJ-297-174</t>
  </si>
  <si>
    <t>Estimated Ship: 2/5</t>
  </si>
  <si>
    <t>Estimated Ship: 2/19</t>
  </si>
  <si>
    <t>White (092)</t>
  </si>
  <si>
    <t>GJ-279-361</t>
  </si>
  <si>
    <t>Pink (NA4)</t>
  </si>
  <si>
    <t>Hawaiian Floral (CV1)</t>
  </si>
  <si>
    <t>Blue Paisley (2UX)</t>
  </si>
  <si>
    <t>Buff (B15)</t>
  </si>
  <si>
    <t>Red (39B)</t>
  </si>
  <si>
    <t>Rainbow (ND7)</t>
  </si>
  <si>
    <t>Leopard (3XB)</t>
  </si>
  <si>
    <t>GJ-313-805</t>
  </si>
  <si>
    <t>через посредника в США</t>
  </si>
  <si>
    <t>Куриная лапка</t>
  </si>
  <si>
    <t>http://www.victoriassecret.com/clothing/all-sweaters-a/reversible-top-a-kiss-of-cashmere?ProductID=132242&amp;CatalogueType=OLS</t>
  </si>
  <si>
    <t>A Kiss of Cashmere Reversible Top</t>
  </si>
  <si>
    <t>GJ-286-563</t>
  </si>
  <si>
    <t>http://www.victoriassecret.com/sale/clothing/keyhole-bra-top?ProductID=63914&amp;CatalogueType=OLS</t>
  </si>
  <si>
    <t>ариша11</t>
  </si>
  <si>
    <t>Blue Tie Dye (4RP)</t>
  </si>
  <si>
    <t>Yellow Dot (BE8)</t>
  </si>
  <si>
    <t>Tinted Lilac (LH3)</t>
  </si>
  <si>
    <t>Coral Pink (2RZ)</t>
  </si>
  <si>
    <t>Leopard (B05)</t>
  </si>
  <si>
    <t>Aqua/silver Lurex (4ME)</t>
  </si>
  <si>
    <t>Classic Navy (S87)</t>
  </si>
  <si>
    <t>GJ-304-689</t>
  </si>
  <si>
    <t>GJ-302-169</t>
  </si>
  <si>
    <t>отправлена 28.01.13, трек не дали</t>
  </si>
  <si>
    <t>lu_sun</t>
  </si>
  <si>
    <t>http://www.victoriassecret.com/panties/5-for-26-styles/lace-waist-hiphugger-panty-cotton-lingerie?ProductID=166417&amp;CatalogueType=OLS</t>
  </si>
  <si>
    <t>Lace-waist Hiphugger Panty</t>
  </si>
  <si>
    <t>VH-304-350</t>
  </si>
  <si>
    <t>Sunset Glow (B93)</t>
  </si>
  <si>
    <t>КсенияЮ</t>
  </si>
  <si>
    <t>http://www.victoriassecret.com/clothing/knit-tops-and-tees/lace-trim-cami?ProductID=126201&amp;CatalogueType=OLS</t>
  </si>
  <si>
    <t>GJ-306-691</t>
  </si>
  <si>
    <t>Guava Pink (4FW)</t>
  </si>
  <si>
    <t>Pinky Cheeks (3EG)</t>
  </si>
  <si>
    <t>GJ-264-744</t>
  </si>
  <si>
    <t>Island Citrus (39T)</t>
  </si>
  <si>
    <t>Tinted Lilac (3AJ)</t>
  </si>
  <si>
    <t>Black/white Colorblock (4S9)</t>
  </si>
  <si>
    <t>Neon Coral Paisley (2UZ)</t>
  </si>
  <si>
    <t>Red/ Black Dot (5TH)</t>
  </si>
  <si>
    <t>http://www.victoriassecret.com/bras/push-up-padding-level/dream-angels-push-up-bra-angels-by-victorias-secret?ProductID=168653&amp;CatalogueType=OLS</t>
  </si>
  <si>
    <t>GJ-318-792</t>
  </si>
  <si>
    <t>34B</t>
  </si>
  <si>
    <t>Flawless Pink Bi Color Chantilly Lace (AH2)</t>
  </si>
  <si>
    <t xml:space="preserve">GJ-318-205 </t>
  </si>
  <si>
    <t>32А</t>
  </si>
  <si>
    <t>http://www.victoriassecret.com/beauty/vs-fantasies-bodycare-specials/vanilla-lace-ultra-moisturizing-hand-and-body-cream-vs-fantasies?ProductID=154892&amp;CatalogueType=OLS</t>
  </si>
  <si>
    <t>GJ-317-795</t>
  </si>
  <si>
    <t>Vanilla Lace (763)</t>
  </si>
  <si>
    <t>http://www.victoriassecret.com/beauty/vs-fantasies-bodycare-specials/aqua-kiss-deep-softening-body-butter-vs-fantasies?ProductID=154946&amp;CatalogueType=OLS</t>
  </si>
  <si>
    <t>GJ-317-848</t>
  </si>
  <si>
    <t>Aqua Kiss (96F)</t>
  </si>
  <si>
    <t>http://www.victoriassecret.com/beauty/vs-fantasies-bodycare-specials/pure-daydream-deep-softening-body-butter-vs-fantasies?ProductID=154945&amp;CatalogueType=OLS</t>
  </si>
  <si>
    <t>GJ-317-851</t>
  </si>
  <si>
    <t>Pure Daydream (M19)</t>
  </si>
  <si>
    <t>sde_eds</t>
  </si>
  <si>
    <t>http://www.victoriassecret.com/beauty/vs-fantasies-bodycare-specials/luscious-crush-hydrating-body-lotion-vs-fantasies?ProductID=154983&amp;CatalogueType=OLS</t>
  </si>
  <si>
    <t>GJ-317-886</t>
  </si>
  <si>
    <t>Luscious Crush (36F)</t>
  </si>
  <si>
    <t>http://www.victoriassecret.com/beauty/vs-fantasies-bodycare-specials/love-spell-deep-softening-body-butter-vs-fantasies?ProductID=166526&amp;CatalogueType=OLS</t>
  </si>
  <si>
    <t>GJ-320-380</t>
  </si>
  <si>
    <t>Love Spell (999)</t>
  </si>
  <si>
    <t>Кошка Алёшка</t>
  </si>
  <si>
    <t>http://www.victoriassecret.com/beauty/vs-fantasies-bodycare-specials/love-spell-cleansing-shower-and-bath-oil-vs-fantasies?ProductID=166724&amp;CatalogueType=OLS</t>
  </si>
  <si>
    <t>GJ-320-397</t>
  </si>
  <si>
    <t>http://www.victoriassecret.com/clothing/yoga-and-lounge-a/supermodel-pant-vs-sport?ProductID=167576&amp;CatalogueType=OLS</t>
  </si>
  <si>
    <t>GJ-312-774</t>
  </si>
  <si>
    <t>XS.S</t>
  </si>
  <si>
    <t>Black/Jungle Palms Multi/Hello Lovely Mesh (52V)</t>
  </si>
  <si>
    <t>veschev</t>
  </si>
  <si>
    <t>http://www.victoriassecret.com/clothing/denim/vs-love-bootcut-jean?ProductID=139266&amp;CatalogueType=OLS</t>
  </si>
  <si>
    <t>GJ-304-716</t>
  </si>
  <si>
    <t>14.R</t>
  </si>
  <si>
    <t>Well Worn Dark Blue (38G)</t>
  </si>
  <si>
    <t>Snow Heather (3SV)</t>
  </si>
  <si>
    <t>http://www.victoriassecret.com/swimwear/bikinis/push-up-bandeau-top-beach-sexy?ProductID=168457&amp;CatalogueType=OLS</t>
  </si>
  <si>
    <t>GJ-293-949</t>
  </si>
  <si>
    <t>http://www.victoriassecret.com/panties/cheekies-and-cheekinis/dream-angels-lace-trim-cheekini-panty-angels-by-victorias-secret?ProductID=158634&amp;CatalogueType=OLS</t>
  </si>
  <si>
    <t>Flawless Lace (AH2)</t>
  </si>
  <si>
    <t>Lovely Bouquet Lace (Y01)</t>
  </si>
  <si>
    <t>Ivory/black Lace (E26)</t>
  </si>
  <si>
    <t>http://www.victoriassecret.com/victorias-secret-sport/sport-panties-accessories-specials/ruched-reversible-headband-vs-sport?ProductID=117211&amp;CatalogueType=OLS</t>
  </si>
  <si>
    <t>GJ-301-053</t>
  </si>
  <si>
    <t>Hello Lovely/White Stripe (BY5)</t>
  </si>
  <si>
    <t>Orange Chevron (4VQ)</t>
  </si>
  <si>
    <t>Multi Animal (43H)</t>
  </si>
  <si>
    <t>Blue Geo (3NS)</t>
  </si>
  <si>
    <t>Soft Paisley (3VR)</t>
  </si>
  <si>
    <t>http://www.victoriassecret.com/pink/rose-lace/lace-trim-boyshort-panty-pink?ProductID=168352&amp;CatalogueType=OLS</t>
  </si>
  <si>
    <t>Lace Trim Boyshort Panty</t>
  </si>
  <si>
    <t>GJ-313-811</t>
  </si>
  <si>
    <t>Purple Floral (3WQ)</t>
  </si>
  <si>
    <t>Watercolor (CF9)</t>
  </si>
  <si>
    <t>Multi Leopard (3ZA)</t>
  </si>
  <si>
    <t>Black Mini Floral (3YK)</t>
  </si>
  <si>
    <t>http://www.victoriassecret.com/panties/5-for-26-styles/lace-waist-hiphugger-panty-cotton-lingerie?ProductID=168838&amp;CatalogueType=OLS</t>
  </si>
  <si>
    <t>Coral Blaze (49J)</t>
  </si>
  <si>
    <t>The item is expected to ship on 2/9</t>
  </si>
  <si>
    <t>http://www.victoriassecret.com/sale/panties-special/seamless-boyshort-panty-pink?ProductID=143752&amp;CatalogueType=OLS</t>
  </si>
  <si>
    <t>GJ-278-204</t>
  </si>
  <si>
    <t>Wild Pink (3NJ)</t>
  </si>
  <si>
    <t>http://www.victoriassecret.com/sale/panties-special/ruched-back-hiphugger-panty-cotton-lingerie?ProductID=168792&amp;CatalogueType=OLS</t>
  </si>
  <si>
    <t>GJ-313-895</t>
  </si>
  <si>
    <t>Ruffle Back Pink Ruffle (Y38)</t>
  </si>
  <si>
    <t>http://www.victoriassecret.com/sale/panties/lace-waist-hiphugger-panty-cotton-lingerie?ProductID=114705&amp;CatalogueType=OLS</t>
  </si>
  <si>
    <t>The item is expected to ship on 1/23</t>
  </si>
  <si>
    <t>The item is expected to ship on 1/30</t>
  </si>
  <si>
    <t>irisha19850</t>
  </si>
  <si>
    <t>http://www.victoriassecret.com/clothing/dresses-a/high-neck-dress?ProductID=164869&amp;CatalogueType=OLS</t>
  </si>
  <si>
    <t>NEW! High-neck Dress</t>
  </si>
  <si>
    <t xml:space="preserve">
GJ-309-162 </t>
  </si>
  <si>
    <t>Silver Spoon (4GR)</t>
  </si>
  <si>
    <t>нет в наличии</t>
  </si>
  <si>
    <t>Почтой</t>
  </si>
  <si>
    <t>Miss Kapriz</t>
  </si>
  <si>
    <t xml:space="preserve">http://www.victoriassecret.com/bras/angels-by-victorias-secret/dream-angels-push-up-bra-angels-by-victorias-secret?ProductID=168637&amp;CatalogueType=OLS
Dream Angels Push-Up Bra </t>
  </si>
  <si>
    <t xml:space="preserve">Dream Angels Push-Up Bra </t>
  </si>
  <si>
    <t>GJ-306-630</t>
  </si>
  <si>
    <t>32D</t>
  </si>
  <si>
    <t>Spa Blue (AT7)</t>
  </si>
  <si>
    <t>http://www.victoriassecret.com/sleepwear/satin-essentials/lace-appliqu-satin-slip-very-sexy?ProductID=168946&amp;CatalogueType=OLS</t>
  </si>
  <si>
    <t>Lace Appliqué Satin Slip</t>
  </si>
  <si>
    <t>GJ-246-614</t>
  </si>
  <si>
    <t>Neon Apricot/Pinky Cheeks Lace (B72)</t>
  </si>
  <si>
    <t>http://www.victoriassecret.com/swimwear/cover-ups/high-low-cover-up?ProductID=151644&amp;CatalogueType=OLS</t>
  </si>
  <si>
    <t>GJ-310-867</t>
  </si>
  <si>
    <t>White (DK9)</t>
  </si>
  <si>
    <t>Dream Angels Lace-trim Cheekini Panty</t>
  </si>
  <si>
    <t xml:space="preserve">GJ-299-039 </t>
  </si>
  <si>
    <t>Spa Blue Lace (AT7)</t>
  </si>
  <si>
    <t>http://www.victoriassecret.com/valentines-day/panties/dream-angels-lace-trim-cheekini-panty-angels-by-victorias-secret?ProductID=158634&amp;CatalogueType=OLS</t>
  </si>
  <si>
    <t>Ivory Cross Dye (011)</t>
  </si>
  <si>
    <t>Tropical Fantasy Foil Lace (V20)</t>
  </si>
  <si>
    <t>http://www.victoriassecret.com/clearance/swim/twist-bandeau-top-forever-sexy?ProductID=153129&amp;CatalogueType=OLS</t>
  </si>
  <si>
    <t>GR-307-354</t>
  </si>
  <si>
    <t>Black Round Dot (3NG)</t>
  </si>
  <si>
    <t>http://www.victoriassecret.com/clearance/swim/string-bottom-forever-sexy?ProductID=155444&amp;CatalogueType=OLS</t>
  </si>
  <si>
    <t>GR-306-362</t>
  </si>
  <si>
    <t>http://www.victoriassecret.com/clearance/swim/fabulous-push-up-triangle-top-beach-sexy?ProductID=132349&amp;CatalogueType=OLS</t>
  </si>
  <si>
    <t>GR-306-701</t>
  </si>
  <si>
    <t>36A</t>
  </si>
  <si>
    <t>Deep Blue Dot Stripe (3HC)</t>
  </si>
  <si>
    <t>GR-306-710</t>
  </si>
  <si>
    <t>http://www.victoriassecret.com/clearance/swim/ruched-side-bikini-bottom-very-sexy?ProductID=146057&amp;CatalogueType=OLS</t>
  </si>
  <si>
    <t>GR-306-446</t>
  </si>
  <si>
    <t>Super Galaxy (39D)</t>
  </si>
  <si>
    <t>http://www.victoriassecret.com/clearance/swim/push-up-bandeau-top-the-gorgeous-swim-collection?ProductID=120123&amp;CatalogueType=OLS</t>
  </si>
  <si>
    <t>GR-306-567</t>
  </si>
  <si>
    <t>White Eyelet (3CZ)</t>
  </si>
  <si>
    <t>http://www.victoriassecret.com/clearance/swim/side-tie-bikini-bottom-the-gorgeous-swim-collection?ProductID=146034&amp;CatalogueType=OLS</t>
  </si>
  <si>
    <t>GR-294-007</t>
  </si>
  <si>
    <t>http://www.victoriassecret.com/clearance/panties/eyelet-garter-belt-gorgeous-collection?ProductID=43071&amp;CatalogueType=OLS</t>
  </si>
  <si>
    <t>GR-282-587</t>
  </si>
  <si>
    <t>M/L</t>
  </si>
  <si>
    <t>Limoncello W/ Leopard Ribbon (158)</t>
  </si>
  <si>
    <t>Ayris</t>
  </si>
  <si>
    <t>http://www.victoriassecret.com/sale/clothing/graphic-high-low-tank?ProductID=126306&amp;CatalogueType=OLS</t>
  </si>
  <si>
    <t>Graphic High-low Tank</t>
  </si>
  <si>
    <t>GJ-309-644</t>
  </si>
  <si>
    <t>Paradise/white (AN5)</t>
  </si>
  <si>
    <t>http://www.victoriassecret.com/sale/clothing/faux-leather-front-legging-a-kiss-of-cashmere?ProductID=125985&amp;CatalogueType=OLS</t>
  </si>
  <si>
    <t>Faux Leather-front Legging</t>
  </si>
  <si>
    <t>GJ-303-083</t>
  </si>
  <si>
    <t xml:space="preserve">black </t>
  </si>
  <si>
    <t>marishka578</t>
  </si>
  <si>
    <t>http://www.victoriassecret.com/clearance/tops-and-tees/tie-front-bra-top?ProductID=126205&amp;CatalogueType=OLS</t>
  </si>
  <si>
    <t xml:space="preserve"> Shell Pink(H 32)</t>
  </si>
  <si>
    <t>Таша С</t>
  </si>
  <si>
    <t>http://www.victoriassecret.com/clearance/yoga-and-lounge/the-velour-hoodie?ProductID=160608&amp;CatalogueType=OLS</t>
  </si>
  <si>
    <t>The Velour Hoodie</t>
  </si>
  <si>
    <t>GR-317-360</t>
  </si>
  <si>
    <t>Graphite (C89)</t>
  </si>
  <si>
    <t>VinniPooh</t>
  </si>
  <si>
    <t>http://www.victoriassecret.com/clearance/victorias-secret-sport/the-standout-by-victoria39s-secret-capri-vs-sport?ProductID=149444&amp;CatalogueType=OLS</t>
  </si>
  <si>
    <t>The Standout by Victoria's Secret Capri</t>
  </si>
  <si>
    <t>GR-306-752</t>
  </si>
  <si>
    <t>Neon Pink (487)</t>
  </si>
  <si>
    <t>ykoprova</t>
  </si>
  <si>
    <t>http://www.victoriassecret.com/clearance/swim/double-string-bottom-beach-sexy?ProductID=145095&amp;CatalogueType=OLS</t>
  </si>
  <si>
    <t>Double-string Bottom</t>
  </si>
  <si>
    <t>GR-289-599</t>
  </si>
  <si>
    <t>Pink Plaid (GH2)</t>
  </si>
  <si>
    <t>http://www.victoriassecret.com/clearance/swim/ruched-low-rise-hipkini-bottom-beach-sexy?ProductID=144475&amp;CatalogueType=OLS</t>
  </si>
  <si>
    <t>Ruched Low-rise Hipkini Bottom</t>
  </si>
  <si>
    <t>GR-313-959</t>
  </si>
  <si>
    <t>White Metallic Paisley (3D9)</t>
  </si>
  <si>
    <t>http://www.victoriassecret.com/sale/clothing/sequin-graphic-tank?ProductID=151527&amp;CatalogueType=OLS</t>
  </si>
  <si>
    <t>Sequin Graphic Tank</t>
  </si>
  <si>
    <t>GJ-308-530</t>
  </si>
  <si>
    <t>graphite sequins (C89)</t>
  </si>
  <si>
    <t>Николь^</t>
  </si>
  <si>
    <t>http://www.victoriassecret.com/clearance/swim/ruched-halter-tankini-forever-sexy?ProductID=118629&amp;CatalogueType=OLS</t>
  </si>
  <si>
    <t>Forever Sexy Ruched Halter Tankini</t>
  </si>
  <si>
    <t>GR-306-275</t>
  </si>
  <si>
    <t>L.L</t>
  </si>
  <si>
    <t>Dolce Red (511)</t>
  </si>
  <si>
    <t>евваНН</t>
  </si>
  <si>
    <t>Frosted Coral Sequins (3R9)</t>
  </si>
  <si>
    <t>http://www.victoriassecret.com/clearance/yoga-and-lounge/fleece-riding-pant?ProductID=142086&amp;CatalogueType=OLS</t>
  </si>
  <si>
    <t>GR-302-969</t>
  </si>
  <si>
    <t>Caper (2Z7)</t>
  </si>
  <si>
    <t>The item is expected to ship on 2/12</t>
  </si>
  <si>
    <t>GJ-293-955</t>
  </si>
  <si>
    <t>http://www.victoriassecret.com/sleepwear/babydolls-and-slips/lace-halter-babydoll-very-sexy?ProductID=132159&amp;CatalogueType=OLS</t>
  </si>
  <si>
    <t>Lace Halter Babydoll</t>
  </si>
  <si>
    <t xml:space="preserve">
GJ-180-533 </t>
  </si>
  <si>
    <t>Scuba (4gn)</t>
  </si>
  <si>
    <t>http://www.victoriassecret.com/bras/angels-by-victorias-secret/dream-angels-demi-bra-angels-by-victorias-secret?ProductID=168617&amp;CatalogueType=OLS</t>
  </si>
  <si>
    <t xml:space="preserve">GJ-298-722 </t>
  </si>
  <si>
    <t>38С</t>
  </si>
  <si>
    <t xml:space="preserve">
Lilac Frost Bi Color Lace (P54)</t>
  </si>
  <si>
    <t>Svetlana.Kulkova</t>
  </si>
  <si>
    <t>http://www.victoriassecret.com/swimwear/bikinis/neon-paisley-push-up-triangle-top-beach-sexy?ProductID=5395&amp;CatalogueType=OLS</t>
  </si>
  <si>
    <t>Beach Sexy Neon Paisley String Bottom</t>
  </si>
  <si>
    <t>White (2DE)</t>
  </si>
  <si>
    <t>The item is expected to ship on 2/14</t>
  </si>
  <si>
    <t>Beach Sexy Neon Paisley Push-Up Triangle Top</t>
  </si>
  <si>
    <t>L</t>
  </si>
  <si>
    <t>desertik</t>
  </si>
  <si>
    <t>http://www.victoriassecret.com/beauty/vs-fantasies-bodycare-specials/dare-hydrating-body-lotion-vs-fantasies?ProductID=166731&amp;CatalogueType=OLS</t>
  </si>
  <si>
    <t>GJ-320-403</t>
  </si>
  <si>
    <t>OS</t>
  </si>
  <si>
    <t>Dare (X50)</t>
  </si>
  <si>
    <t>http://www.victoriassecret.com/beauty/vs-fantasies-bodycare-specials/dare-ultra-moisturizing-hand-and-body-cream-vs-fantasies?ProductID=166734&amp;CatalogueType=OLS</t>
  </si>
  <si>
    <t>GJ-320-406</t>
  </si>
  <si>
    <t>http://www.victoriassecret.com/beauty/vs-fantasies-bodycare-specials/moonlight-dream-ultra-moisturizing-hand-and-body-cream-vs-fantasies?ProductID=154893&amp;CatalogueType=OLS</t>
  </si>
  <si>
    <t>GJ-317-800</t>
  </si>
  <si>
    <t>Moonlight Dream (97F)</t>
  </si>
  <si>
    <t>http://www.victoriassecret.com/beauty/vs-fantasies-bodycare-specials/secret-charm-ultra-moisturizing-hand-and-body-cream-vs-fantasies?ProductID=154886&amp;CatalogueType=OLS</t>
  </si>
  <si>
    <t>GJ-317-790</t>
  </si>
  <si>
    <t>Secret Charm (29G)</t>
  </si>
  <si>
    <t>Эх Морозова</t>
  </si>
  <si>
    <t>http://www.victoriassecret.com/beauty/vs-fantasies-bodycare-specials/amber-romance-smoothing-body-scrub-vs-fantasies?ProductID=154948&amp;CatalogueType=OLS</t>
  </si>
  <si>
    <t>GJ-317-852</t>
  </si>
  <si>
    <t>Amber Romance (259)</t>
  </si>
  <si>
    <t>Эллиот</t>
  </si>
  <si>
    <t>http://www.victoriassecret.com/beauty/vs-fantasies-bodycare-specials/amber-romance-daily-body-wash-vs-fantasies?ProductID=154921&amp;CatalogueType=OLS</t>
  </si>
  <si>
    <t>GJ-317-828</t>
  </si>
  <si>
    <t>http://www.victoriassecret.com/beauty/vs-fantasies-bodycare-specials/secret-charm-deep-softening-body-butter-vs-fantasies?ProductID=154934&amp;CatalogueType=OLS</t>
  </si>
  <si>
    <t>GJ-317-845</t>
  </si>
  <si>
    <t>http://www.victoriassecret.com/beauty/vs-fantasies-bodycare-specials/strawberries-champagne-daily-body-wash-vs-fantasies?ProductID=154926&amp;CatalogueType=OLS</t>
  </si>
  <si>
    <t>GJ-317-835</t>
  </si>
  <si>
    <t>Strawberries And Champagne (797)</t>
  </si>
  <si>
    <t>http://www.victoriassecret.com/beauty/vs-fantasies-bodycare-specials/such-a-flirt-deep-softening-body-butter-vs-fantasies?ProductID=154941&amp;CatalogueType=OLS</t>
  </si>
  <si>
    <t>GJ-317-850</t>
  </si>
  <si>
    <t>Such A Flirt (AJ5)</t>
  </si>
  <si>
    <t>http://www.victoriassecret.com/sale/sleepwear/the-angel-sleep-tee-by-victoriarsquos-secret?ProductID=151044&amp;CatalogueType=OLS</t>
  </si>
  <si>
    <t>GJ-307-346</t>
  </si>
  <si>
    <t>Heather Grey/striped Sleeves (R12)</t>
  </si>
  <si>
    <t>http://www.victoriassecret.com/sale/sleepwear/the-angel-sleep-tee-by-victoriarsquos-secret?ProductID=168831&amp;CatalogueType=OLS</t>
  </si>
  <si>
    <t>GJ-317-137</t>
  </si>
  <si>
    <t>Heather Grey (3TA)</t>
  </si>
  <si>
    <t>http://www.victoriassecret.com/bras/buy-more-and-save-bras/the-lacie-bralette?ProductID=169118&amp;CatalogueType=OLS</t>
  </si>
  <si>
    <t>NEW! THE LACIE BRALETTE</t>
  </si>
  <si>
    <t>GJ-311-980</t>
  </si>
  <si>
    <t>Scuba Blue (4GN)</t>
  </si>
  <si>
    <t>http://www.victoriassecret.com/bras/buy-more-and-save-bras/multi-way-bra-sexy-tee?ProductID=142151&amp;CatalogueType=OLS</t>
  </si>
  <si>
    <t>NEW! MULTI-WAY BRA</t>
  </si>
  <si>
    <t>GJ-314-813</t>
  </si>
  <si>
    <t>38C</t>
  </si>
  <si>
    <t>Black Lace (75E)</t>
  </si>
  <si>
    <t>THE ANGEL SLEEP TEE BY VICTORIA’S SECRET</t>
  </si>
  <si>
    <t>Black Angels (093)</t>
  </si>
  <si>
    <t>GJ-304-350</t>
  </si>
  <si>
    <t>Black/white Leopard Print (3WN)</t>
  </si>
  <si>
    <t>http://www.victoriassecret.com/sale/panties-special/allover-lace-mini-cheekster-panty-pink?ProductID=124537&amp;CatalogueType=OLS</t>
  </si>
  <si>
    <t>GJ-295-107</t>
  </si>
  <si>
    <t>Neon Roses (DA0)</t>
  </si>
  <si>
    <t>http://www.victoriassecret.com/sale/panties-special/the-date-mini-cheekster-panty-pink?ProductID=131505&amp;CatalogueType=OLS</t>
  </si>
  <si>
    <t>GJ-301-878</t>
  </si>
  <si>
    <t>Leopard (3M5)</t>
  </si>
  <si>
    <t>http://www.victoriassecret.com/sale/panties-special/rose-lace-cheekster-panty-pink?ProductID=168320&amp;CatalogueType=OLS</t>
  </si>
  <si>
    <t>coral</t>
  </si>
  <si>
    <t>http://www.victoriassecret.com/pink/panties/lace-back-bikini-panty-pink?ProductID=94071&amp;CatalogueType=OLS</t>
  </si>
  <si>
    <t>GJ-294-209</t>
  </si>
  <si>
    <t>Lilac Hello There (LH3)</t>
  </si>
  <si>
    <t>GJ-313-010</t>
  </si>
  <si>
    <t>Blue Animal (2VU)</t>
  </si>
  <si>
    <t>http://www.victoriassecret.com/pink/panties/the-date-mini-cheekster-panty-pink?ProductID=131505&amp;CatalogueType=OLS</t>
  </si>
  <si>
    <t>GJ-313-013</t>
  </si>
  <si>
    <t>Orange (2QJ)</t>
  </si>
  <si>
    <t>http://www.victoriassecret.com/pink/panties/lace-back-bikini-panty-pink?ProductID=94069&amp;CatalogueType=OLS</t>
  </si>
  <si>
    <t>Multi Leopard (36S)</t>
  </si>
  <si>
    <t>http://www.victoriassecret.com/victorias-secret-sport/sport-bras-training-tops-specials/supermodel-cami-sport-bra-vs-sport?ProductID=152158&amp;CatalogueType=OLS</t>
  </si>
  <si>
    <t>GJ-294-262</t>
  </si>
  <si>
    <t>High Voltage Barcode (49J)</t>
  </si>
  <si>
    <t>http://www.victoriassecret.com/victorias-secret-sport/sport-bras-training-tops-specials/supermodel-racerback-sport-bra-vs-sport?ProductID=149549&amp;CatalogueType=OLS</t>
  </si>
  <si>
    <t>GJ-295-730</t>
  </si>
  <si>
    <t>Marl (3BN)</t>
  </si>
  <si>
    <t>http://www.victoriassecret.com/pink/panties/lace-trim-thong-panty-pink?ProductID=163465&amp;CatalogueType=OLS</t>
  </si>
  <si>
    <t>VH-313-011</t>
  </si>
  <si>
    <t>Pink Mini Dot (bd2)</t>
  </si>
  <si>
    <t>http://www.victoriassecret.com/panties/5-for-26-styles/the-date-mini-cheekster-panty-pink?ProductID=108252&amp;CatalogueType=OLS</t>
  </si>
  <si>
    <t>THE DATE MINI CHEEKSTER PANTY</t>
  </si>
  <si>
    <t>Pink (3GP)</t>
  </si>
  <si>
    <t>http://www.victoriassecret.com/panties/5-for-26-styles/lace-waist-shortie-panty-cotton-lingerie?ProductID=139971&amp;CatalogueType=OLS</t>
  </si>
  <si>
    <t>LACE-WAIST SHORTIE PANTY</t>
  </si>
  <si>
    <t>GJ-304-355</t>
  </si>
  <si>
    <t>Pink/black Dot Print (3ER)</t>
  </si>
  <si>
    <t>http://www.victoriassecret.com/panties/5-for-26-styles/ruched-back-hiphugger-panty-cotton-lingerie?ProductID=169126&amp;CatalogueType=OLS</t>
  </si>
  <si>
    <t>RUCHED-BACK HIPHUGGER PANTY</t>
  </si>
  <si>
    <t>GJ-313-865</t>
  </si>
  <si>
    <t>Scuba Blue Lace Back (4GN)</t>
  </si>
  <si>
    <t>http://www.victoriassecret.com/pink/panties/lace-trim-thong-panty-pink?ProductID=164666&amp;CatalogueType=OLS</t>
  </si>
  <si>
    <t>Zebra Rose (3DP)</t>
  </si>
  <si>
    <t xml:space="preserve">ариша11 </t>
  </si>
  <si>
    <t>http://www.victoriassecret.com/sale/beauty/body-lotion-pink?ProductID=99153&amp;CatalogueType=OLS</t>
  </si>
  <si>
    <t>GJ-294-158</t>
  </si>
  <si>
    <t>Total Flirt (22U)</t>
  </si>
  <si>
    <t>Wild And Breezy (35V)</t>
  </si>
  <si>
    <t>Ready To Party (2QF)</t>
  </si>
  <si>
    <t>Bogdana</t>
  </si>
  <si>
    <t>http://www.victoriassecret.com/beauty/pink-body-care-specials/body-lotion-pink?ProductID=99155&amp;CatalogueType=OLS</t>
  </si>
  <si>
    <t>GJ-294-149</t>
  </si>
  <si>
    <t>Sweet And Flirty (M59)</t>
  </si>
  <si>
    <t>ponka100</t>
  </si>
  <si>
    <t>http://www.victoriassecret.com/clothing/view-all-tops/long-lean-tee-vintage-tees?ProductID=149525&amp;CatalogueType=OLS</t>
  </si>
  <si>
    <t>GJ-302-833</t>
  </si>
  <si>
    <t>Oatmeal (4NZ)</t>
  </si>
  <si>
    <t>nikitany</t>
  </si>
  <si>
    <t>http://www.victoriassecret.com/swimwear/low-rise/cheeky-low-rise-bottom-beach-sexy?ProductID=148131&amp;CatalogueType=OLS</t>
  </si>
  <si>
    <t>Aqua Reef (4R6)</t>
  </si>
  <si>
    <t>The item is expected to ship on 2/19</t>
  </si>
  <si>
    <t>http://www.victoriassecret.com/clothing/dresses/off-the-shoulder-lace-dress?ProductID=168549&amp;CatalogueType=OLS</t>
  </si>
  <si>
    <t>Neon Apricot (4SG)</t>
  </si>
  <si>
    <t>http://www.victoriassecret.com/sale/clothing/the-essential-bra-top?ProductID=168351&amp;CatalogueType=OLS</t>
  </si>
  <si>
    <t>The Essential Bra Top</t>
  </si>
  <si>
    <t>GJ-256-943</t>
  </si>
  <si>
    <t xml:space="preserve">Sea Breeze (5AG)
</t>
  </si>
  <si>
    <t>California Coral (59D)</t>
  </si>
  <si>
    <t>http://www.victoriassecret.com/swimwear/bandeau/push-up-bandeau-top-beach-sexy?ProductID=163366&amp;CatalogueType=OLS</t>
  </si>
  <si>
    <t>GJ-293-950</t>
  </si>
  <si>
    <t>34C</t>
  </si>
  <si>
    <t>Blue Blossom Palm (5AN)</t>
  </si>
  <si>
    <t>Libelle</t>
  </si>
  <si>
    <t>http://www.victoriassecret.com/swimwear/shop-by-size/triangle-top-beach-sexy?ProductID=169013&amp;CatalogueType=OLS</t>
  </si>
  <si>
    <t>TRIANGLE TOP</t>
  </si>
  <si>
    <t>GJ-293-953</t>
  </si>
  <si>
    <t>black(093)</t>
  </si>
  <si>
    <t>http://www.victoriassecret.com/victorias-secret-sport/gear/5-pack-hair-ties-vs-sport?ProductID=130832&amp;CatalogueType=OLS</t>
  </si>
  <si>
    <t>VS SPORT 5-PACK HAIR TIES</t>
  </si>
  <si>
    <t>GJ-308-512</t>
  </si>
  <si>
    <t>All (GI9)</t>
  </si>
  <si>
    <t>garochka</t>
  </si>
  <si>
    <t>http://www.victoriassecret.com/beauty/vs-fantasies-bodycare-specials/citrus-dream-buffing-body-wash-vs-fantasies?ProductID=154986&amp;CatalogueType=OLS</t>
  </si>
  <si>
    <t>GJ-317-893</t>
  </si>
  <si>
    <t>Citrus Dream (2ZA)</t>
  </si>
  <si>
    <t>http://www.victoriassecret.com/beauty/vs-fantasies-bodycare-specials/desire-hydrating-body-lotion-vs-fantasies?ProductID=166732&amp;CatalogueType=OLS</t>
  </si>
  <si>
    <t>VS FANTASIES DESIRE HYDRATING BODY LOTION</t>
  </si>
  <si>
    <t>GJ-320-402</t>
  </si>
  <si>
    <t>Desire (LL7)</t>
  </si>
  <si>
    <t>http://www.victoriassecret.com/beauty/makeup-specials/shiny-kiss-flavored-gloss-beauty-rush?ProductID=165141&amp;CatalogueType=OLS</t>
  </si>
  <si>
    <t>GJ-312-885</t>
  </si>
  <si>
    <t>Candy Baby (06G)</t>
  </si>
  <si>
    <t>К@лерия</t>
  </si>
  <si>
    <t>Grapefruit Blast (LK0)</t>
  </si>
  <si>
    <t>http://www.victoriassecret.com/beauty/makeup-specials/sparkle-gloss-lip-shine-beauty-rush?ProductID=165133&amp;CatalogueType=OLS</t>
  </si>
  <si>
    <t>GJ-312-898</t>
  </si>
  <si>
    <t>Gilty Pleasure (619)</t>
  </si>
  <si>
    <t>Glitzy (23C)</t>
  </si>
  <si>
    <t>ashatan</t>
  </si>
  <si>
    <t>http://www.victoriassecret.com/clothing/all-sweaters/double-v-neck-sweater-essential-sweaters?ProductID=164992&amp;CatalogueType=OLS</t>
  </si>
  <si>
    <t>GJ-310-868</t>
  </si>
  <si>
    <t>Grace Blue (3CB)</t>
  </si>
  <si>
    <t>http://www.victoriassecret.com/clearance/swim/tie-front-tankini-forever-sexy?ProductID=144889&amp;CatalogueType=OLS</t>
  </si>
  <si>
    <t>Tie-front Tankini</t>
  </si>
  <si>
    <t>GR-306-323</t>
  </si>
  <si>
    <t>long 34B</t>
  </si>
  <si>
    <t>Fire Coral (3BV)</t>
  </si>
  <si>
    <t>http://www.victoriassecret.com/clearance/denim/vs-hipster-straight-leg-jean?ProductID=21298&amp;CatalogueType=OLS</t>
  </si>
  <si>
    <t>GR-277-965</t>
  </si>
  <si>
    <t>8.R</t>
  </si>
  <si>
    <t>Galaxy (2PA)</t>
  </si>
  <si>
    <t>m.n</t>
  </si>
  <si>
    <t>http://www.victoriassecret.com/clearance/sleep/the-dreamer-flannel-pajama?ProductID=168813&amp;CatalogueType=OLS</t>
  </si>
  <si>
    <t>The Dreamer Flannel Pajama</t>
  </si>
  <si>
    <t>GR-301-188</t>
  </si>
  <si>
    <t>S/Long</t>
  </si>
  <si>
    <t>Pink/grey Toile (GJ4)</t>
  </si>
  <si>
    <t>fler_jonh</t>
  </si>
  <si>
    <t>http://www.victoriassecret.com/clearance/tops-and-tees/v-neck-tee-essential-tees?ProductID=142261&amp;CatalogueType=OLS</t>
  </si>
  <si>
    <t>V-neck Tee</t>
  </si>
  <si>
    <t>GR-295-293</t>
  </si>
  <si>
    <t>S(4-6)</t>
  </si>
  <si>
    <t>Parisian Leopard (43E)</t>
  </si>
  <si>
    <t>http://www.victoriassecret.com/clearance/panties/limited-edition-lace-high-waist-thong-panty-very-sexy?ProductID=159152&amp;CatalogueType=OLS</t>
  </si>
  <si>
    <t>GR-317-231</t>
  </si>
  <si>
    <t>Bright Cherry Embellished (2YE)</t>
  </si>
  <si>
    <t>http://www.victoriassecret.com/clearance/bras/perfect-coverage-bra-sexy-tee?ProductID=163574&amp;CatalogueType=OLS</t>
  </si>
  <si>
    <t xml:space="preserve">
Sexy Tee Perfect Coverage Bra
</t>
  </si>
  <si>
    <t>GR-304-855</t>
  </si>
  <si>
    <t>Coral Blossom (W57)</t>
  </si>
  <si>
    <t>http://www.victoriassecret.com/clearance/bras/perfect-coverage-bra-original-body-by-victoria?ProductID=121471&amp;CatalogueType=OLS</t>
  </si>
  <si>
    <t>Original Body by Victoria Perfect Coverage Bra</t>
  </si>
  <si>
    <t xml:space="preserve"> GR-241-205</t>
  </si>
  <si>
    <t>32DD</t>
  </si>
  <si>
    <t>Pink Floral (AK2)</t>
  </si>
  <si>
    <t>2.R</t>
  </si>
  <si>
    <t>http://www.victoriassecret.com/clearance/yoga-and-lounge/fleece-short?ProductID=99637&amp;CatalogueType=OLS</t>
  </si>
  <si>
    <t>FLEECE SHORT</t>
  </si>
  <si>
    <t>GR-292-442</t>
  </si>
  <si>
    <t>Charcoal Heather (163)</t>
  </si>
  <si>
    <t>http://www.victoriassecret.com/clearance/yoga-and-lounge/graphic-fleece-pullover-supermodel-essentials?ProductID=114494&amp;CatalogueType=OLS</t>
  </si>
  <si>
    <t>GRAPHIC FLEECE PULLOVER</t>
  </si>
  <si>
    <t>GR-317-604</t>
  </si>
  <si>
    <t>Black/Pink Lips (4UZ)</t>
  </si>
  <si>
    <t>DelphY</t>
  </si>
  <si>
    <t>http://www.victoriassecret.com/clearance/swim/bandeau-top-very-sexy?ProductID=142917&amp;CatalogueType=OLS</t>
  </si>
  <si>
    <t>BANDEAU TOP</t>
  </si>
  <si>
    <t>GR-301-325</t>
  </si>
  <si>
    <t>Fire coral ruched (3BV)</t>
  </si>
  <si>
    <t>http://www.victoriassecret.com/clearance/swim/toggle-bottom-very-sexy?ProductID=119075&amp;CatalogueType=OLS</t>
  </si>
  <si>
    <t>TOGGLE BOTTOM</t>
  </si>
  <si>
    <t>GR-306-551</t>
  </si>
  <si>
    <t>курс 36р</t>
  </si>
  <si>
    <t>курс 35р</t>
  </si>
  <si>
    <t>lenasty</t>
  </si>
  <si>
    <t>http://www.victoriassecret.com/swimwear/shop-by-size/bandeau-top-beach-sexy?ProductID=163417&amp;CatalogueType=OLS</t>
  </si>
  <si>
    <t>307-460</t>
  </si>
  <si>
    <t>Black </t>
  </si>
  <si>
    <t>Dulsy</t>
  </si>
  <si>
    <t>http://www.victoriassecret.com/clearance/dresses-and-skirts/ruched-maxi-skirt?ProductID=126221&amp;CatalogueType=OLS</t>
  </si>
  <si>
    <t>Ruched Maxi Skirt</t>
  </si>
  <si>
    <t>GR-307-263</t>
  </si>
  <si>
    <t>XS shot</t>
  </si>
  <si>
    <t>Pucker Up Pink (3A8)</t>
  </si>
  <si>
    <t>http://www.victoriassecret.com/clothing/the-dress-report/double-strap-bra-top-dress?ProductID=115202&amp;CatalogueType=OLS</t>
  </si>
  <si>
    <t>GJ-251-059</t>
  </si>
  <si>
    <t>Coral Blossom (3DT)</t>
  </si>
  <si>
    <t>http://www.victoriassecret.com/bras/bombshell/add-2-cups-multi-way-bra-bombshell?ProductID=168424&amp;CatalogueType=OLS</t>
  </si>
  <si>
    <t>ADD 2 CUPS MULTI-WAY BRA</t>
  </si>
  <si>
    <t>GJ-285-990</t>
  </si>
  <si>
    <t>Black (DL3)</t>
  </si>
  <si>
    <t>klementeva</t>
  </si>
  <si>
    <t>http://www.victoriassecret.com/sale/panties-special/seamless-cheeky-panty-pink?ProductID=160188&amp;CatalogueType=OLS</t>
  </si>
  <si>
    <t>трусы</t>
  </si>
  <si>
    <t>GJ-313-036</t>
  </si>
  <si>
    <t>Bright Stripe (DH1)</t>
  </si>
  <si>
    <t>Purple Script (P74)</t>
  </si>
  <si>
    <t>Yellow Roses (C38)</t>
  </si>
  <si>
    <t>White Leopard (3WN)</t>
  </si>
  <si>
    <t>http://www.victoriassecret.com/sale/panties-special/bikini-panty-cotton-lingerie?ProductID=166298&amp;CatalogueType=OLS</t>
  </si>
  <si>
    <t>GJ-313-831</t>
  </si>
  <si>
    <t>Scuba Blue Lace (4GN)</t>
  </si>
  <si>
    <t>Dandelion Yellow Lace (DM7)</t>
  </si>
  <si>
    <t>Light Nude Lace (608)</t>
  </si>
  <si>
    <t>Black Lace (DL3)</t>
  </si>
  <si>
    <t>Coral Blaze Lace (887)</t>
  </si>
  <si>
    <t>Сметанкин</t>
  </si>
  <si>
    <t>http://www.victoriassecret.com/sleepwear/allsleep/lace-appliqu-satin-slip-very-sexy?ProductID=150082&amp;CatalogueType=OLS</t>
  </si>
  <si>
    <t>Pinky Cheeks/ Black Lace (S54)</t>
  </si>
  <si>
    <t>The item is expected to ship on 2/13</t>
  </si>
  <si>
    <t>http://www.victoriassecret.com/swimwear/push-up/strappy-add-2-cups-push-up-halter-top-bombshell-swim-tops?ProductID=150221&amp;CatalogueType=OLS</t>
  </si>
  <si>
    <t>Strappy string bottom</t>
  </si>
  <si>
    <t>GJ-292-946</t>
  </si>
  <si>
    <t>Blue paisley (5BW)</t>
  </si>
  <si>
    <t>юленка</t>
  </si>
  <si>
    <t>Tunechka</t>
  </si>
  <si>
    <t>http://www.victoriassecret.com/clearance/sleep/the-dreamer-flannel-pajama?ProductID=132348&amp;CatalogueType=OLS</t>
  </si>
  <si>
    <t xml:space="preserve">  XS.R</t>
  </si>
  <si>
    <t>Bright Blue Ombre Metallic Plaid (CA3)</t>
  </si>
  <si>
    <t>http://www.victoriassecret.com/clearance/tops-and-tees/asymmetric-drape-top?ProductID=140936&amp;CatalogueType=OLS</t>
  </si>
  <si>
    <t>GR-302-870s</t>
  </si>
  <si>
    <t>jade way (4d3)</t>
  </si>
  <si>
    <t>http://www.victoriassecret.com/clearance/dresses-and-skirts/mixed-media-maxi-dress?ProductID=164757&amp;CatalogueType=OLS</t>
  </si>
  <si>
    <t>GR-317-358</t>
  </si>
  <si>
    <t>Parisian Leopard (3ZA)</t>
  </si>
  <si>
    <t>http://www.victoriassecret.com/clearance/pants-and-shorts/the-hipster-short?ProductID=139327&amp;CatalogueType=OLS</t>
  </si>
  <si>
    <t>The Hipster Short</t>
  </si>
  <si>
    <t>GR-313-100</t>
  </si>
  <si>
    <t>2/5''</t>
  </si>
  <si>
    <t>Indigo Blaze (2V7)</t>
  </si>
  <si>
    <t>http://www.victoriassecret.com/clearance/sweaters/the-multi-way-sweater?ProductID=158861&amp;CatalogueType=OLS</t>
  </si>
  <si>
    <t>GR-289-735</t>
  </si>
  <si>
    <t>classic smoke(T96)</t>
  </si>
  <si>
    <t>margarita3434</t>
  </si>
  <si>
    <t>http://www.victoriassecret.com/clearance/yoga-and-lounge/jacquard-terry-bandeau?ProductID=108431&amp;CatalogueType=OLS</t>
  </si>
  <si>
    <t>GR-298-255</t>
  </si>
  <si>
    <t>Aqua Glass (3E3)</t>
  </si>
  <si>
    <t>http://www.victoriassecret.com/clearance/tops-and-tees/embellished-scoopneck-tee?ProductID=108419&amp;CatalogueType=OLS</t>
  </si>
  <si>
    <t>Embellished Scoopneck Tee</t>
  </si>
  <si>
    <t>GR-298-302</t>
  </si>
  <si>
    <t>Heather Grey (072)</t>
  </si>
  <si>
    <t>http://www.victoriassecret.com/clearance/swim/side-ruched-low-rise-hipkini-bottom-beach-sexy?ProductID=68538&amp;CatalogueType=OLSsexy?ProductID=68538&amp;CatalogueType=OLS</t>
  </si>
  <si>
    <t>289-600</t>
  </si>
  <si>
    <t>Blue Plaid (550)</t>
  </si>
  <si>
    <t>http://www.victoriassecret.com/clearance/swim/cheeky-hipkini-bottom-very-sexy?ProductID=146241&amp;CatalogueType=OLS</t>
  </si>
  <si>
    <t>Cheeky Hipkini Bottom</t>
  </si>
  <si>
    <t>306-449</t>
  </si>
  <si>
    <t>Pink Dot Foil (2CF)</t>
  </si>
  <si>
    <t>http://www.victoriassecret.com/clearance/swim/cheeky-hipkini-bottom-beach-sexy?ProductID=146119&amp;CatalogueType=OLS</t>
  </si>
  <si>
    <t>CHEEKY HIPKINI BOTTOM</t>
  </si>
  <si>
    <t>GR-306-480</t>
  </si>
  <si>
    <t>White Palm Print (3HA)</t>
  </si>
  <si>
    <t>МарСел</t>
  </si>
  <si>
    <t>http://www.victoriassecret.com/clearance/swim-separates/cheeky-hipkini-bottom-beach-sexy?ProductID=146119&amp;CatalogueType=OLS</t>
  </si>
  <si>
    <t>caffecream</t>
  </si>
  <si>
    <t>http://www.victoriassecret.com/sale/clothing/faux-fur-trim-coat?ProductID=151489&amp;CatalogueType=OLS</t>
  </si>
  <si>
    <t>faux-fur trim coat</t>
  </si>
  <si>
    <t>GJ-308-017</t>
  </si>
  <si>
    <t>Black/white Tweed (4hc)</t>
  </si>
  <si>
    <t>http://www.victoriassecret.com/clothing/shirts-and-blouses/essential-poplin-bodysuit?ProductID=104330&amp;CatalogueType=OLS</t>
  </si>
  <si>
    <t>Essential Poplin Bodysuit</t>
  </si>
  <si>
    <t>GJ-275-080</t>
  </si>
  <si>
    <t>Bone (4FG)</t>
  </si>
  <si>
    <t>Bermuda Pink (3K5)</t>
  </si>
  <si>
    <t>Beach Sexy Jeweled Floral Bandeau Top</t>
  </si>
  <si>
    <t xml:space="preserve"> M</t>
  </si>
  <si>
    <t>Nude (Dj5)</t>
  </si>
  <si>
    <t>http://www.victoriassecret.com/shoes/all-sandals/glitter-wedge-flip-flop-colin-stuart?ProductID=168402&amp;CatalogueType=OLS</t>
  </si>
  <si>
    <t>Brown (027)</t>
  </si>
  <si>
    <t>http://www.victoriassecret.com/shoes/beach-getaway/print-flip-flop-colin-stuart?ProductID=23001&amp;CatalogueType=OLS</t>
  </si>
  <si>
    <t>Gold/leopard (V30)</t>
  </si>
  <si>
    <t>http://www.victoriassecret.com/shoes/all-sandals/glitter-wedge-flip-flop-colin-stuart?ProductID=168402&amp;CatalogueType=OLS.</t>
  </si>
  <si>
    <t>Gold (091)</t>
  </si>
  <si>
    <t>http://www.victoriassecret.com/beauty/vs-fantasies-bodycare-specials/secret-charm-hydrating-body-lotion-vs-fantasies?ProductID=154864&amp;CatalogueType=OLS</t>
  </si>
  <si>
    <t>GJ-317-770</t>
  </si>
  <si>
    <t>http://www.victoriassecret.com/beauty/vs-fantasies-bodycare-specials/aqua-kiss-body-wash-vs-fantasies?ProductID=154933&amp;CatalogueType=OLS</t>
  </si>
  <si>
    <t>GJ-317-837</t>
  </si>
  <si>
    <t>http://www.victoriassecret.com/beauty/vs-fantasies-bodycare-specials/moonlight-dream-hydrating-body-lotion-vs-fantasies?ProductID=154873&amp;CatalogueType=OLS</t>
  </si>
  <si>
    <t>GJ-317-780</t>
  </si>
  <si>
    <t>http://www.victoriassecret.com/beauty/vs-fantasies-bodycare-specials/secret-craving-hydrating-body-lotion-vs-fantasies?ProductID=154877&amp;CatalogueType=OLS</t>
  </si>
  <si>
    <t>GJ-317-784</t>
  </si>
  <si>
    <t>Secret Craving (M60)</t>
  </si>
  <si>
    <t>http://www.victoriassecret.com/beauty/vs-fantasies-bodycare-specials/endless-love-hydrating-body-lotion-vs-fantasies?ProductID=154862&amp;CatalogueType=OLS</t>
  </si>
  <si>
    <t>GJ-317-765</t>
  </si>
  <si>
    <t>Endless Love (01F)</t>
  </si>
  <si>
    <t>http://www.victoriassecret.com/beauty/all-body-care/love-spell-cleansing-shower-and-bath-oil-vs-fantasies?ProductID=166724&amp;CatalogueType=OLS</t>
  </si>
  <si>
    <t>Polina06</t>
  </si>
  <si>
    <t>http://www.victoriassecret.com/beauty/vs-fantasies-bodycare-specials/love-spell-softening-body-polish-vs-fantasies?ProductID=166718&amp;CatalogueType=OLS</t>
  </si>
  <si>
    <t>GJ-320-389</t>
  </si>
  <si>
    <t>STRAPPY ADD-2-CUPS PUSH-UP HALTER TOP</t>
  </si>
  <si>
    <t>GJ-292-943</t>
  </si>
  <si>
    <t>http://www.victoriassecret.com/swimwear/low-rise/banded-low-rise-bottom-beach-sexy?ProductID=52461&amp;CatalogueType=OLS</t>
  </si>
  <si>
    <t>GJ-281-734</t>
  </si>
  <si>
    <t>Maldive (890)</t>
  </si>
  <si>
    <t>Beach Sexy Paisley Side Ruched Low-rise Hipkini Bottom</t>
  </si>
  <si>
    <t>http://www.victoriassecret.com/sale/clothing/the-multi-way-dress-a-kiss-of-cashmere?ProductID=150258&amp;CatalogueType=OLS</t>
  </si>
  <si>
    <t>A Kiss of Cashmere The Multi-way Dress</t>
  </si>
  <si>
    <t>GJ-306-602</t>
  </si>
  <si>
    <t xml:space="preserve"> Ivory Embellished (4PP)</t>
  </si>
  <si>
    <t>Signija</t>
  </si>
  <si>
    <t>http://www.victoriassecret.com/bras/wireless/wireless-bra-cotton-lingerie?ProductID=165559&amp;CatalogueType=OLS</t>
  </si>
  <si>
    <t xml:space="preserve">
Cotton Lingerie
NEW! Wireless Bra
</t>
  </si>
  <si>
    <t>GJ-303-510</t>
  </si>
  <si>
    <t>34A</t>
  </si>
  <si>
    <t>Крис-Панда</t>
  </si>
  <si>
    <t>Natylik</t>
  </si>
  <si>
    <t xml:space="preserve">Лёшифр </t>
  </si>
  <si>
    <t>invysotskaya</t>
  </si>
  <si>
    <t>http://www.victoriassecret.com/beauty/vs-fantasies-bodycare-specials/aqua-kiss-ultra-moisturizing-hand-and-body-cream-vs-fantasies?ProductID=154889&amp;CatalogueType=OLS</t>
  </si>
  <si>
    <t>GJ-317-799</t>
  </si>
  <si>
    <t>http://www.victoriassecret.com/beauty/vs-fantasies-bodycare-specials/aqua-kiss-hydrating-body-lotion-vs-fantasies?ProductID=154872&amp;CatalogueType=OLS</t>
  </si>
  <si>
    <t>GJ-317-779</t>
  </si>
  <si>
    <t>http://www.victoriassecret.com/beauty/vs-fantasies-bodycare-specials/aqua-kiss-smoothing-body-scrub-vs-fantasies?ProductID=154952&amp;CatalogueType=OLS</t>
  </si>
  <si>
    <t>GJ-317-859</t>
  </si>
  <si>
    <t>http://www.victoriassecret.com/beauty/vs-fantasies-bodycare-specials/pear-glac-ultra-moisturizing-hand-and-body-cream-vs-fantasies?ProductID=154899&amp;CatalogueType=OLS</t>
  </si>
  <si>
    <t>GJ-317-798</t>
  </si>
  <si>
    <t>Pear Glace (928)</t>
  </si>
  <si>
    <t>http://www.victoriassecret.com/clearance/pants-and-shorts/eyelet-pant?ProductID=101122&amp;CatalogueType=OLS</t>
  </si>
  <si>
    <t xml:space="preserve">Eyelet Pant </t>
  </si>
  <si>
    <t>GR-295-575</t>
  </si>
  <si>
    <t>отказ, не выкупала</t>
  </si>
  <si>
    <t>http://www.victoriassecret.com/clearance/sweaters/the-sexy-cardi?ProductID=92687&amp;CatalogueType=OLS</t>
  </si>
  <si>
    <t>The Sexy Cardi</t>
  </si>
  <si>
    <t>GR-296-743</t>
  </si>
  <si>
    <t xml:space="preserve">heather grey/Black stripe </t>
  </si>
  <si>
    <t>http://www.victoriassecret.com/clearance/swim/push-up-halter-top-beach-sexy?ProductID=144375&amp;CatalogueType=OLS</t>
  </si>
  <si>
    <t>PUSH-UP HALTER TOP</t>
  </si>
  <si>
    <t>GR-306-459</t>
  </si>
  <si>
    <t>скидка 20% сработала</t>
  </si>
  <si>
    <t>http://www.victoriassecret.com/clearance/swim/side-ruched-low-rise-hipkini-bottom-beach-sexy?ProductID=68538&amp;CatalogueType=OLS</t>
  </si>
  <si>
    <t>Side Ruched Low-rise Hipkini Bottom</t>
  </si>
  <si>
    <t>GR-289-600</t>
  </si>
  <si>
    <t>скидки нет</t>
  </si>
  <si>
    <t>http://www.victoriassecret.com/catalogue/the-crewneck-sweater-feather-sweaters?ProductID=125965&amp;amp;CatalogueType=OLS&amp;cqo=true&amp;cqoCat=GR</t>
  </si>
  <si>
    <t>GR-302-793</t>
  </si>
  <si>
    <t>Bright Cherry (43Y)</t>
  </si>
  <si>
    <t>http://www.victoriassecret.com/clearance/sweaters/the-crewneck-sweater-feather-sweaters?ProductID=162600&amp;CatalogueType=OLS</t>
  </si>
  <si>
    <t>Лёшифр</t>
  </si>
  <si>
    <t>http://www.victoriassecret.com/clearance/pink/campus-pant-pink?ProductID=163808&amp;CatalogueType=OLS</t>
  </si>
  <si>
    <t>CAMPUS PANT</t>
  </si>
  <si>
    <t>GR-313-995</t>
  </si>
  <si>
    <t>Blue (3AD)</t>
  </si>
  <si>
    <t>Marble Grey (4B4)</t>
  </si>
  <si>
    <t>http://www.victoriassecret.com/clearance/pink-collegiate-collection/varsity-jacket-pink?ProductID=164733&amp;CatalogueType=OLS</t>
  </si>
  <si>
    <t>VARSITY JACKETVARSITY JACKET</t>
  </si>
  <si>
    <t>GR-311-137</t>
  </si>
  <si>
    <t>University Of Iowa (IOW)</t>
  </si>
  <si>
    <t>http://www.victoriassecret.com/clearance/denim/classic-denim-jacket?ProductID=164797&amp;CatalogueType=OLS</t>
  </si>
  <si>
    <t>GR-277-703</t>
  </si>
  <si>
    <t>Blue Lagoon (2NU)</t>
  </si>
  <si>
    <t>http://www.victoriassecret.com/clearance/panties/lace-trim-cheeky-panty-very-sexy?ProductID=145194&amp;CatalogueType=OLS</t>
  </si>
  <si>
    <t>GR-297-496</t>
  </si>
  <si>
    <t>Pale Purple (432)</t>
  </si>
  <si>
    <t>http://www.victoriassecret.com/clearance/pink-major-league-baseball-collection/fitted-v-neck-tee-pink?ProductID=158656&amp;CatalogueType=OLS</t>
  </si>
  <si>
    <t>FITTED V-NECK TEE</t>
  </si>
  <si>
    <t>GR-297-897</t>
  </si>
  <si>
    <t>Philadelphia Phillies (PHL)</t>
  </si>
  <si>
    <t>http://www.victoriassecret.com/clearance/swim/ruffle-push-up-bandeau-top-beach-sexy?ProductID=31510&amp;CatalogueType=OLS</t>
  </si>
  <si>
    <t>RUFFLE PUSH-UP BANDEAU TOP</t>
  </si>
  <si>
    <t>GR-280-193</t>
  </si>
  <si>
    <t>34С</t>
  </si>
  <si>
    <t>Blue Legend (X70)</t>
  </si>
  <si>
    <t>RUFFLE CHEEKY HIPKINI BOTTOM</t>
  </si>
  <si>
    <t>GR-280-195</t>
  </si>
  <si>
    <t>http://www.victoriassecret.com/clearance/tops-and-tees/burnout-tank-top-perfect-tees?ProductID=120538&amp;CatalogueType=OLS</t>
  </si>
  <si>
    <t>Perfect Tees Burnout Tank Top</t>
  </si>
  <si>
    <t>GR-308-383</t>
  </si>
  <si>
    <t>Alluring Lilac Rose (39P)</t>
  </si>
  <si>
    <t>ira_sh</t>
  </si>
  <si>
    <t>http://www.victoriassecret.com/clearance/bras/unlined-perfect-coverage-bra-original-body-by-victoria?ProductID=156526&amp;CatalogueType=OLS</t>
  </si>
  <si>
    <t>GR-241-208</t>
  </si>
  <si>
    <t>http://www.victoriassecret.com/clearance/swim/tie-front-tankini-forever-sexy?ProductID=146255&amp;CatalogueType=OLS</t>
  </si>
  <si>
    <t xml:space="preserve">Forever Sexy Tie-front Tankini </t>
  </si>
  <si>
    <t>GR-306-241</t>
  </si>
  <si>
    <t>Wild Animal (3J5)</t>
  </si>
  <si>
    <t>Nata281175</t>
  </si>
  <si>
    <t>http://www.victoriassecret.com/clearance/pants-and-shorts/the-kate-flare-pant-with-sequin-stripe?ProductID=84575&amp;CatalogueType=OLS</t>
  </si>
  <si>
    <t>http://www.victoriassecret.com/clearance/denim/vs-siren-skinny-pant-in-tuxedo-stripe?ProductID=117082&amp;CatalogueType=OLS</t>
  </si>
  <si>
    <t>http://www.victoriassecret.com/clearance/yoga-and-lounge/french-terry-keyhole-sweatshirt-vs-sport?ProductID=161026&amp;CatalogueType=OLS</t>
  </si>
  <si>
    <t>черн</t>
  </si>
  <si>
    <t>http://www.victoriassecret.com/clearance/yoga-and-lounge/scoopback-sweatshirt-vs-sport?ProductID=161561&amp;CatalogueType=OLS</t>
  </si>
  <si>
    <t>Black/white Stripe (3GZ)</t>
  </si>
  <si>
    <t>http://www.victoriassecret.com/clearance/yoga-and-lounge/fleece-crop-pant-supermodel-essentials?ProductID=99128&amp;CatalogueType=OLS</t>
  </si>
  <si>
    <t>серый</t>
  </si>
  <si>
    <t>http://www.victoriassecret.com/sale/swim/ruched-halter-top-forever-sexy?ProductID=101330&amp;CatalogueType=OLS</t>
  </si>
  <si>
    <t>GJ-297-147</t>
  </si>
  <si>
    <t>Black/white (3JE)</t>
  </si>
  <si>
    <t>GJ-297-148</t>
  </si>
  <si>
    <t>http://www.victoriassecret.com/sale/swim/ombr-triangle-top-beach-sexy?ProductID=160965&amp;CatalogueType=OLS</t>
  </si>
  <si>
    <t>GJ-294-521</t>
  </si>
  <si>
    <t>Blue Ombre (2TH)</t>
  </si>
  <si>
    <t>GJ-294-522</t>
  </si>
  <si>
    <t>nevynosimonova</t>
  </si>
  <si>
    <t>http://www.victoriassecret.com/sleepwear/babydolls-and-slips/lacie-babydoll-sexy-little-things?ProductID=168819&amp;CatalogueType=OLS</t>
  </si>
  <si>
    <t>SEXY LITTLE THINGS LACIE BABYDOLL</t>
  </si>
  <si>
    <t>GJ-305-322</t>
  </si>
  <si>
    <t>Bright Cherry</t>
  </si>
  <si>
    <t>The item is expected to ship on 4/12</t>
  </si>
  <si>
    <t>http://www.victoriassecret.com/pink/all-tops/perfect-pullover-pink?ProductID=166824&amp;CatalogueType=OLS</t>
  </si>
  <si>
    <t>PERFECT PULLOVER</t>
  </si>
  <si>
    <t>GJ-317-208</t>
  </si>
  <si>
    <t>Bright Yellow (S34)</t>
  </si>
  <si>
    <t>The item is expected to ship on 2/23</t>
  </si>
  <si>
    <t>http://www.victoriassecret.com/beauty/pink-body-care-specials/2-in-1-wash-scrub-pink?ProductID=103068&amp;CatalogueType=OLS</t>
  </si>
  <si>
    <t>GJ-294-150</t>
  </si>
  <si>
    <t>Sun Kissed (864)</t>
  </si>
  <si>
    <t>http://www.victoriassecret.com/beauty/pink-body-care-specials/2-in-1-wash-scrub-pink?ProductID=99166&amp;CatalogueType=OLS</t>
  </si>
  <si>
    <t>http://www.victoriassecret.com/beauty/pink-body-care-specials/luminous-body-butter-pink?ProductID=99168&amp;CatalogueType=OLS</t>
  </si>
  <si>
    <t>http://www.victoriassecret.com/beauty/pink-body-care-specials/2-in-1-wash-scrub-pink?ProductID=99159&amp;CatalogueType=OLS</t>
  </si>
  <si>
    <t>http://www.victoriassecret.com/beauty/vs-fantasies-bodycare-specials/midnight-exotics-forbidden-vanilla-ultra-moisturizing-hand-and-body-cream-vs-fantasies?ProductID=155026&amp;CatalogueType=OLS</t>
  </si>
  <si>
    <t>GJ-317-931</t>
  </si>
  <si>
    <t>Forbidden Vanilla (N74)</t>
  </si>
  <si>
    <t>http://www.victoriassecret.com/beauty/vs-fantasies-bodycare-specials/vanilla-lace-daily-body-wash-vs-fantasies?ProductID=154930&amp;CatalogueType=OLS</t>
  </si>
  <si>
    <t>GJ-317-834</t>
  </si>
  <si>
    <t>http://www.victoriassecret.com/beauty/vs-fantasies-bodycare-specials/luscious-crush-smoothing-body-scrub-vs-fantasies?ProductID=154992&amp;CatalogueType=OLS</t>
  </si>
  <si>
    <t>GJ-317-900</t>
  </si>
  <si>
    <t>The item is expected to ship on 3/27</t>
  </si>
  <si>
    <t>http://www.victoriassecret.com/clearance/shoes/the-metro-bootie-vs-collection?ProductID=164223&amp;CatalogueType=OLS</t>
  </si>
  <si>
    <t>The Metro Bootie</t>
  </si>
  <si>
    <t>GR-316-336</t>
  </si>
  <si>
    <t>Outback Green (45C)</t>
  </si>
  <si>
    <t>http://www.victoriassecret.com/clearance/beauty/eye-shadow-quad-vs-makeup?ProductID=108120&amp;CatalogueType=OLS</t>
  </si>
  <si>
    <t>VS MAKEUP EYE SHADOW QUAD</t>
  </si>
  <si>
    <t>GR-272-838</t>
  </si>
  <si>
    <t>Sultry (369)</t>
  </si>
  <si>
    <t>http://www.victoriassecret.com/clearance/swim/jeweled-ruched-side-bottom-very-sexy?ProductID=101327&amp;CatalogueType=OLS</t>
  </si>
  <si>
    <t>GR-297-392</t>
  </si>
  <si>
    <t>Indigo (3JB)</t>
  </si>
  <si>
    <t>http://www.victoriassecret.com/clearance/up-to-80percent-off-select-clearance-offer/push-up-bandeau-top-the-gorgeous-swim-collection?ProductID=145990&amp;CatalogueType=OLS</t>
  </si>
  <si>
    <t>PUSH-UP BANDEAU TOP</t>
  </si>
  <si>
    <t>GR-301-313</t>
  </si>
  <si>
    <t>Pop Lime Lace (C38)</t>
  </si>
  <si>
    <t>http://www.victoriassecret.com/clearance/up-to-80percent-off-select-clearance-offer/side-tie-bikini-bottom-the-gorgeous-swim-collection?ProductID=141724&amp;CatalogueType=OLS</t>
  </si>
  <si>
    <t>SIDE-TIE BIKINI BOTTOM</t>
  </si>
  <si>
    <t>GR-299-282</t>
  </si>
  <si>
    <t>http://www.victoriassecret.com/clearance/bras/wear-everywhere-push-up-bra-pink?ProductID=143963&amp;CatalogueType=OLS</t>
  </si>
  <si>
    <t>PINK 
WEAR EVERYWHERE PUSH-UP BRA</t>
  </si>
  <si>
    <t>GR-314-007</t>
  </si>
  <si>
    <t>34AA</t>
  </si>
  <si>
    <t>Coral (4G2)</t>
  </si>
  <si>
    <t>http://www.victoriassecret.com/clearance/up-to-80percent-off-select-clearance-offer/chantilly-lace-robe-dream-angels?ProductID=151577&amp;CatalogueType=OLS</t>
  </si>
  <si>
    <t>DREAM ANGELS CHANTILLY LACE ROBE</t>
  </si>
  <si>
    <t>GR-309-376</t>
  </si>
  <si>
    <t>Bright Cherry/ Bright Cherry Lace (S40)</t>
  </si>
  <si>
    <t>http://www.victoriassecret.com/catalogue/vs-siren-mid-rise-skinny-jean?ProductID=153771&amp;amp;CatalogueType=OLS&amp;cqo=true&amp;cqoCat=GR</t>
  </si>
  <si>
    <t>GR-295-976</t>
  </si>
  <si>
    <t>Red Rally (3AX)</t>
  </si>
  <si>
    <t>http://www.victoriassecret.com/clearance/sweaters/lace-trim-sweatshirt?ProductID=125963&amp;CatalogueType=OLS</t>
  </si>
  <si>
    <t>Lace-trim Sweatshirt</t>
  </si>
  <si>
    <t>GR-302-781</t>
  </si>
  <si>
    <t>Graphic Fleece Pullover</t>
  </si>
  <si>
    <t>Galaxy Grape Angel/white (5AX)</t>
  </si>
  <si>
    <t>http://www.victoriassecret.com/clearance/up-to-80percent-off-select-clearance-offer/boyfriend-pant-pink?ProductID=153773&amp;CatalogueType=OLS</t>
  </si>
  <si>
    <t>Red (2G2)</t>
  </si>
  <si>
    <t>svet ok</t>
  </si>
  <si>
    <t>http://www.victoriassecret.com/clearance/sweaters/lace-trim-sweatshirt?ProductID=168773&amp;CatalogueType=OLS</t>
  </si>
  <si>
    <t>lace-trim sweartshirt</t>
  </si>
  <si>
    <t>Charcoal Heather (3SY)</t>
  </si>
  <si>
    <t>http://www.victoriassecret.com/clearance/up-to-80percent-off-select-clearance-offer/lace-bandeau-pink?ProductID=94098&amp;CatalogueType=OLS</t>
  </si>
  <si>
    <t>Lace Bandeau</t>
  </si>
  <si>
    <t>GR-303-265</t>
  </si>
  <si>
    <t>Pink Camo (R30)</t>
  </si>
  <si>
    <t>http://www.victoriassecret.com/clothing/dresses/v-neck-festival-dress?ProductID=164867&amp;CatalogueType=OLS</t>
  </si>
  <si>
    <t>платье</t>
  </si>
  <si>
    <t>GJ-309-169</t>
  </si>
  <si>
    <t>Цвет Зеленый Сад</t>
  </si>
  <si>
    <t>True Navy (3FA)</t>
  </si>
  <si>
    <t>Sea Breeze (5AG)</t>
  </si>
  <si>
    <t>Rum Raisin (D16)</t>
  </si>
  <si>
    <t>margo.19.20.33</t>
  </si>
  <si>
    <t>http://www.victoriassecret.com/sale/swim/jeweled-push-up-bandeau-top-beach-sexy?ProductID=94363&amp;CatalogueType=OLSColor</t>
  </si>
  <si>
    <t>GJ-294-528</t>
  </si>
  <si>
    <t>36B</t>
  </si>
  <si>
    <t>Black (3HM)</t>
  </si>
  <si>
    <t>stellar81</t>
  </si>
  <si>
    <t>http://www.victoriassecret.com/beauty/makeup-specials/epic-lash-mascara-beauty-rush?ProductID=165142&amp;CatalogueType=OLS</t>
  </si>
  <si>
    <t>тушь</t>
  </si>
  <si>
    <t>GJ-312-916</t>
  </si>
  <si>
    <t>союз</t>
  </si>
  <si>
    <t>Оксанааа</t>
  </si>
  <si>
    <t>http://www.victoriassecret.com/beauty/new-arrivals/glossy-tint-lip-sheen-beauty-rush?ProductID=165145&amp;CatalogueType=OLS</t>
  </si>
  <si>
    <t>GJ-312-896</t>
  </si>
  <si>
    <t>Boudoir Pink (LH7)</t>
  </si>
  <si>
    <t>Migunosha</t>
  </si>
  <si>
    <t>http://www.victoriassecret.com/clearance/swim-separates/string-bottom-forever-sexy?ProductID=155444&amp;CatalogueType=OLS</t>
  </si>
  <si>
    <t>String Bottom</t>
  </si>
  <si>
    <t>306-361</t>
  </si>
  <si>
    <t>Seafoam Glow (433)</t>
  </si>
  <si>
    <t>http://www.victoriassecret.com/clearance/swim/unforgettable-demi-top-forever-sexy?ProductID=145142&amp;CatalogueType=OLS</t>
  </si>
  <si>
    <t>Unforgettable Demi Top</t>
  </si>
  <si>
    <t>306-335</t>
  </si>
  <si>
    <t>http://www.victoriassecret.com/clearance/tops-and-tees/embellished-racerfront-top?ProductID=112747&amp;CatalogueType=OLS</t>
  </si>
  <si>
    <t>топ</t>
  </si>
  <si>
    <t>GR-298-198</t>
  </si>
  <si>
    <t>VS Ivory (DJ4)</t>
  </si>
  <si>
    <t>http://www.victoriassecret.com/clearance/dresses-and-skirts/peasant-dress?ProductID=126096&amp;CatalogueType=OLS</t>
  </si>
  <si>
    <t>туника</t>
  </si>
  <si>
    <t>GR-302-329</t>
  </si>
  <si>
    <t>Rhumba (3RK)</t>
  </si>
  <si>
    <t>http://www.victoriassecret.com/clearance/swim/push-up-halter-top-beach-sexy?ProductID=144451&amp;CatalogueType=OLS</t>
  </si>
  <si>
    <t>GR-306-457</t>
  </si>
  <si>
    <t>Cantelope Craze (3EU)</t>
  </si>
  <si>
    <t>http://www.victoriassecret.com/clearance/up-to-80percent-off-select-clearance-offer/double-string-bottom-beach-sexy?ProductID=123093&amp;CatalogueType=OLS</t>
  </si>
  <si>
    <t>GR-306-473</t>
  </si>
  <si>
    <t>http://www.victoriassecret.com/clearance/swim/ruched-low-rise-hipkini-bottom-beach-sexy?ProductID=146124&amp;CatalogueType=OLS</t>
  </si>
  <si>
    <t>GR-306-476</t>
  </si>
  <si>
    <t>sola.nata</t>
  </si>
  <si>
    <t>http://www.victoriassecret.com/clearance/swim/sequin-striped-triangle-top-beach-sexy?ProductID=5650&amp;CatalogueType=OLS</t>
  </si>
  <si>
    <t>Triangle Top</t>
  </si>
  <si>
    <t>GR-270-931</t>
  </si>
  <si>
    <t>m</t>
  </si>
  <si>
    <t>Navy (972)</t>
  </si>
  <si>
    <t>http://www.victoriassecret.com/clearance/swim/string-bottom-beach-sexy?ProductID=115983&amp;CatalogueType=OLS</t>
  </si>
  <si>
    <t>http://www.victoriassecret.com/clearance/pink/collegiate-pant-pink?ProductID=154505&amp;CatalogueType=OLS</t>
  </si>
  <si>
    <t>COLLEGIATE PANT</t>
  </si>
  <si>
    <t>GR-312-274</t>
  </si>
  <si>
    <t>Dark Grey (3FA)</t>
  </si>
  <si>
    <t>http://www.victoriassecret.com/clearance/shoes/highlite-wedge-sneaker-steve-madden?ProductID=110837&amp;CatalogueType=OLS</t>
  </si>
  <si>
    <t>GR-291-819</t>
  </si>
  <si>
    <t>Grey (4B4)</t>
  </si>
  <si>
    <t>VeryVera</t>
  </si>
  <si>
    <t>34В</t>
  </si>
  <si>
    <t>http://www.victoriassecret.com/clothing/shorts-and-rompers/the-low-rise-eva-short?ProductID=167924&amp;CatalogueType=OLS</t>
  </si>
  <si>
    <t>GJ-304-674</t>
  </si>
  <si>
    <t>0/3.5</t>
  </si>
  <si>
    <t xml:space="preserve"> Mellow Yellow (4G3)</t>
  </si>
  <si>
    <t>http://www.victoriassecret.com/swimwear/low-rise/cheeky-low-rise-bottom-beach-sexy?ProductID=91262&amp;CatalogueType=OLS</t>
  </si>
  <si>
    <t>GJ-294-530</t>
  </si>
  <si>
    <t>Black Floral (A03)</t>
  </si>
  <si>
    <t>http://www.victoriassecret.com/sale/yoga-pants-and-leggings/the-most-loved-yoga-pant?ProductID=166750&amp;CatalogueType=OLS</t>
  </si>
  <si>
    <t>THE MOST-LOVED YOGA PANT</t>
  </si>
  <si>
    <t>GJ-290-289</t>
  </si>
  <si>
    <t>S (Long)</t>
  </si>
  <si>
    <t>Vs Angel Photoreel On Black/black (5JV)</t>
  </si>
  <si>
    <t>http://www.victoriassecret.com/clothing/sexy-steals-yoga-styles/the-most-loved-yoga-pant?ProductID=166409&amp;CatalogueType=OLS</t>
  </si>
  <si>
    <t>XS regular</t>
  </si>
  <si>
    <t>Dark Charcoal Flocked Heart/black (6R8)</t>
  </si>
  <si>
    <t>http://www.victoriassecret.com/bras/angels-by-victorias-secret/victoria39s-secret-darling-twist-front-push-up-bra-angels-by-victorias-secret?ProductID=168691&amp;CatalogueType=OLS</t>
  </si>
  <si>
    <t>ANGELS BY VICTORIA'S SECRET VICTORIA'S SECRET DARLING TWIST-FRONT PUSH-UP BRA</t>
  </si>
  <si>
    <t>GJ-296-303</t>
  </si>
  <si>
    <t>32A</t>
  </si>
  <si>
    <t>Bright Cherry (S40)</t>
  </si>
  <si>
    <t>http://www.victoriassecret.com/panties/5-for-26-styles/lace-waist-hiphugger-panty-cotton-lingerie?ProductID=168841&amp;CatalogueType=OLS</t>
  </si>
  <si>
    <t>COTTON LINGERIE LACE-WAIST HIPHUGGER PANTY</t>
  </si>
  <si>
    <t>http://www.victoriassecret.com/panties/5-for-26-styles/lace-waist-cheekini-panty-cotton-lingerie?ProductID=130729&amp;CatalogueType=OLS</t>
  </si>
  <si>
    <t>COTTON LINGERIE LACE-WAIST CHEEKINI PANTY</t>
  </si>
  <si>
    <t>GJ-307-167</t>
  </si>
  <si>
    <t>http://www.victoriassecret.com/panties/5-for-26-styles/lace-trim-hipster-panty-pink?ProductID=124093&amp;CatalogueType=OLS</t>
  </si>
  <si>
    <t>LACE TRIM HIPSTER PANTY</t>
  </si>
  <si>
    <t>GJ-294-196</t>
  </si>
  <si>
    <t>http://www.victoriassecret.com/panties/5-for-26-styles/lace-waist-hiphugger-panty-cotton-lingerie?ProductID=168842&amp;CatalogueType=OLS</t>
  </si>
  <si>
    <t>LACE-WAIST HIPHUGGER PANTY</t>
  </si>
  <si>
    <t>Hot Pink (047)</t>
  </si>
  <si>
    <t>Катерина_</t>
  </si>
  <si>
    <t>http://www.victoriassecret.com/panties/5-for-26-styles/lace-waist-thong-panty-cotton-lingerie?ProductID=169122&amp;CatalogueType=OLS</t>
  </si>
  <si>
    <t>GJ-313-901</t>
  </si>
  <si>
    <t xml:space="preserve">pink/black dot print </t>
  </si>
  <si>
    <t>light nude</t>
  </si>
  <si>
    <t>purple love print</t>
  </si>
  <si>
    <t>scuba blue</t>
  </si>
  <si>
    <t>pink palms</t>
  </si>
  <si>
    <t>http://www.victoriassecret.com/clearance/extra-20percent-off-select-clearance-offer/push-up-bandeau-top-the-gorgeous-swim-collection?ProductID=145990&amp;CatalogueType=OLS</t>
  </si>
  <si>
    <t>Push-Up Bandeau Top</t>
  </si>
  <si>
    <t>http://www.victoriassecret.com/clearance/extra-20percent-off-select-clearance-offer/ruched-low-rise-hipkini-bottom-beach-sexy?ProductID=155486&amp;CatalogueType=OLS</t>
  </si>
  <si>
    <t>GR-313-936</t>
  </si>
  <si>
    <t>White Floral (3D8)</t>
  </si>
  <si>
    <t>botom</t>
  </si>
  <si>
    <t>http://www.victoriassecret.com/clearance/extra-20percent-off-select-clearance-offer/ruched-side-bottom-very-sexy?ProductID=119059&amp;CatalogueType=OLS</t>
  </si>
  <si>
    <t>GR-306-547</t>
  </si>
  <si>
    <t>Lux Pink (4QG)</t>
  </si>
  <si>
    <t>http://www.victoriassecret.com/clearance/extra-20percent-off-select-clearance-offer/side-tie-bikini-bottom-the-gorgeous-swim-collection?ProductID=141724&amp;CatalogueType=OLS</t>
  </si>
  <si>
    <t>Side-tie Bikini Bottom</t>
  </si>
  <si>
    <t>Camell</t>
  </si>
  <si>
    <t>http://www.victoriassecret.com/clearance/up-to-80percent-off-select-clearance-offer/turtleneck-vintage-tees?ProductID=130267&amp;CatalogueType=OLS</t>
  </si>
  <si>
    <t>Turtleneck</t>
  </si>
  <si>
    <t>GR-302-832</t>
  </si>
  <si>
    <t xml:space="preserve">  Blue (4A9)</t>
  </si>
  <si>
    <t>http://www.victoriassecret.com/clearance/panties/hiphugger-panty-flawless-by-victorias-secret?ProductID=159088&amp;CatalogueType=OLS</t>
  </si>
  <si>
    <t>GR-315-594</t>
  </si>
  <si>
    <t>tinited lilac (674)</t>
  </si>
  <si>
    <t>http://www.victoriassecret.com/clearance/extra-20percent-off-select-clearance-offer/lace-waist-cheeky-panty-cotton-lingerie?ProductID=159110&amp;CatalogueType=OLS</t>
  </si>
  <si>
    <t>LACE-WAIST CHEEKY PANTY</t>
  </si>
  <si>
    <t>GR-315-658</t>
  </si>
  <si>
    <t>Black Logo (СР7)</t>
  </si>
  <si>
    <t>altea</t>
  </si>
  <si>
    <t>http://www.victoriassecret.com/catalogue/the-long-sleeve-v-neck-tee-essential-tees?ProductID=114255&amp;amp;CatalogueType=OLS&amp;cqo=true&amp;cqoCat=GR</t>
  </si>
  <si>
    <t>Essential Tees The Long Sleeve V-neck Tee</t>
  </si>
  <si>
    <t>GR-302-420</t>
  </si>
  <si>
    <t xml:space="preserve">XS </t>
  </si>
  <si>
    <t>Maroon Lace Print (3TV)</t>
  </si>
  <si>
    <t>http://www.victoriassecret.com/clearance/tops-and-tees/three-quarter-sleeve-tee-essential-tees?ProductID=126650&amp;CatalogueType=OLS</t>
  </si>
  <si>
    <t>Three-quarter Sleeve Tee</t>
  </si>
  <si>
    <t>GR-296-095</t>
  </si>
  <si>
    <t>Purple Leopard (X93)</t>
  </si>
  <si>
    <t>ANNN@</t>
  </si>
  <si>
    <t>http://www.victoriassecret.com/clearance/swim-separates/double-string-bottom-beach-sexy?ProductID=32532&amp;CatalogueType=OLS</t>
  </si>
  <si>
    <t>GR-277-634</t>
  </si>
  <si>
    <t>Coral Dot (DH7)</t>
  </si>
  <si>
    <t>http://www.victoriassecret.com/clearance/tops-and-tees/drapey-tank?ProductID=151096&amp;CatalogueType=OLS</t>
  </si>
  <si>
    <t>GR-316-172</t>
  </si>
  <si>
    <t>Neon Hot Pink (3FD)</t>
  </si>
  <si>
    <t>http://www.victoriassecret.com/clearance/yoga-and-lounge/trend-legging?ProductID=158537&amp;CatalogueType=OLS</t>
  </si>
  <si>
    <t>GR-318-192</t>
  </si>
  <si>
    <t>Blue Floral Tea (X57)</t>
  </si>
  <si>
    <t>Kaleidoscope (36G)</t>
  </si>
  <si>
    <t>GR-270-932</t>
  </si>
  <si>
    <t>http://www.victoriassecret.com/clearance/swim/fabulous-push-up-triangle-top-beach-sexy?ProductID=102002&amp;CatalogueType=OLS</t>
  </si>
  <si>
    <t>Fabulous Push-Up Triangle Top</t>
  </si>
  <si>
    <t>GR-312-195</t>
  </si>
  <si>
    <t>36C</t>
  </si>
  <si>
    <t xml:space="preserve">white sequin </t>
  </si>
  <si>
    <t>http://www.victoriassecret.com/clearance/extra-20percent-off-select-clearance-offer/push-up-bandeau-top-beach-sexy?ProductID=93975&amp;CatalogueType=OLS</t>
  </si>
  <si>
    <t>bra</t>
  </si>
  <si>
    <t>GR-308-400</t>
  </si>
  <si>
    <t>galaxy grape (451)</t>
  </si>
  <si>
    <t>http://www.victoriassecret.com/clothing/dresses/bateau-dress?ProductID=168286&amp;CatalogueType=OLS</t>
  </si>
  <si>
    <t>GK-309-231</t>
  </si>
  <si>
    <t>Sunbright Citrus Embellishment (3H4)</t>
  </si>
  <si>
    <t>http://www.victoriassecret.com/clothing/hoodies-and-sweatshirts-a/the-supermodel-sweatshirt?ProductID=169983&amp;CatalogueType=OLS</t>
  </si>
  <si>
    <t>the supermodel sweartshirt</t>
  </si>
  <si>
    <t>GK-312-750</t>
  </si>
  <si>
    <t>Shoulder Embellishment/dark Charcoal (55J)</t>
  </si>
  <si>
    <t>Ленок888</t>
  </si>
  <si>
    <t>http://www.victoriassecret.com/clothing/all-sale-and-specials/the-most-loved-yoga-pant?ProductID=166427&amp;CatalogueType=OLS</t>
  </si>
  <si>
    <t>XS. Regular</t>
  </si>
  <si>
    <t>Gold Glitter Angel Wings /Black ( CT7 )</t>
  </si>
  <si>
    <t>http://www.victoriassecret.com/sale/yoga-pants-and-leggings/the-most-loved-yoga-legging?ProductID=175695&amp;CatalogueType=OL</t>
  </si>
  <si>
    <t xml:space="preserve">GK-290-290 </t>
  </si>
  <si>
    <t xml:space="preserve">Glitter Ombre Wing On Black/black (6KM) </t>
  </si>
  <si>
    <t>Елена.ру</t>
  </si>
  <si>
    <t>http://www.victoriassecret.com/swimwear/bikinisb/paisley-push-up-halter-top-beach-sexy?ProductID=31558&amp;CatalogueType=OLS</t>
  </si>
  <si>
    <t>Paisley Push-Up Halter Top</t>
  </si>
  <si>
    <t>GK-280-258</t>
  </si>
  <si>
    <t>multicolor neon (y89)</t>
  </si>
  <si>
    <t>Paisley Banded Low-rise Bottom</t>
  </si>
  <si>
    <t>GK-280-406</t>
  </si>
  <si>
    <t>iskra</t>
  </si>
  <si>
    <t>http://www.victoriassecret.com/clearance/dresses-and-skirts/pointelle-dress?ProductID=109535&amp;CatalogueType=OLS</t>
  </si>
  <si>
    <t>POINTELLE DRESS</t>
  </si>
  <si>
    <t>GS-291-033</t>
  </si>
  <si>
    <t>http://www.victoriassecret.com/clearance/dresses-and-skirts/seamed-sheath-dress?ProductID=100363&amp;CatalogueType=OLS</t>
  </si>
  <si>
    <t>Seamed Sheath Dress</t>
  </si>
  <si>
    <t>GS-297-045</t>
  </si>
  <si>
    <t>Spotted Leopard (3CG)</t>
  </si>
  <si>
    <t>Дарья:)</t>
  </si>
  <si>
    <t>http://www.victoriassecret.com/clearance/tops-and-tees/lace-trim-bra-top?ProductID=160399&amp;CatalogueType=OLS</t>
  </si>
  <si>
    <t>Lace-trim Bra Top</t>
  </si>
  <si>
    <t>GS-315-818</t>
  </si>
  <si>
    <t>34 В</t>
  </si>
  <si>
    <t>Green Angel (3RY)</t>
  </si>
  <si>
    <t>http://www.victoriassecret.com/clearance/swim/ruched-halter-tankini-forever-sexy?ProductID=144450&amp;CatalogueType=OLS</t>
  </si>
  <si>
    <t>Ruched Halter Tankini</t>
  </si>
  <si>
    <t>GS-306-269</t>
  </si>
  <si>
    <t>М/Long</t>
  </si>
  <si>
    <t>http://www.victoriassecret.com/clearance/swim/foldover-bottom-forever-sexy?ProductID=146178&amp;CatalogueType=OLS</t>
  </si>
  <si>
    <t>Foldover Bottom</t>
  </si>
  <si>
    <t>GS-306-356</t>
  </si>
  <si>
    <t>Pure Paisley (3J4)</t>
  </si>
  <si>
    <t>j-sss</t>
  </si>
  <si>
    <t>http://www.victoriassecret.com/clearance/dresses-and-skirts/velour-cowl-back-dress?ProductID=130316&amp;CatalogueType=OLS</t>
  </si>
  <si>
    <t>VELOUR COWL-BACK DRESS</t>
  </si>
  <si>
    <t>GS-303-151</t>
  </si>
  <si>
    <t>XS(0-2)</t>
  </si>
  <si>
    <t>Infinity Black (2PM)</t>
  </si>
  <si>
    <t>http://www.victoriassecret.com/clearance/tops-and-tees/the-essential-bra-top?ProductID=160600&amp;CatalogueType=OLS</t>
  </si>
  <si>
    <t>GR-317-404</t>
  </si>
  <si>
    <t>XS (0-2)</t>
  </si>
  <si>
    <t>Plumstruck (3RM)</t>
  </si>
  <si>
    <t>http://www.victoriassecret.com/catalogue/faux-leather-front-legging-a-kiss-of-cashmere?ProductID=161917&amp;amp;CatalogueType=OLS&amp;cqo=true&amp;cqoCat=EY</t>
  </si>
  <si>
    <t>http://www.victoriassecret.com/clearance/panties/thong-panty-body-by-victoria?ProductID=158995&amp;CatalogueType=OLS</t>
  </si>
  <si>
    <t>GR-312-812</t>
  </si>
  <si>
    <t>Black/White Stripe (3GZ)</t>
  </si>
  <si>
    <t>http://www.victoriassecret.com/clothing/pants/the-kate-flare-pant-in-stretch-cotton?ProductID=133357&amp;CatalogueType=OLS</t>
  </si>
  <si>
    <t>GK-304-685</t>
  </si>
  <si>
    <t>2, regular</t>
  </si>
  <si>
    <t>Metropolis Grey (3CA)</t>
  </si>
  <si>
    <t>The item is expected to ship on 3/11</t>
  </si>
  <si>
    <t>Makao</t>
  </si>
  <si>
    <t>http://www.victoriassecret.com/clothing/new-arrivals/the-supermodel-sweatshirt?ProductID=176369&amp;CatalogueType=OLS</t>
  </si>
  <si>
    <t>THE SUPERMODEL SWEATSHIRT</t>
  </si>
  <si>
    <t>GK-304-605</t>
  </si>
  <si>
    <t>White/ink Blot Ombre (5SZ)</t>
  </si>
  <si>
    <t>http://www.victoriassecret.com/sale/buy-more-and-save-tops-and-tees/keyhole-bra-top?ProductID=63914&amp;CatalogueType=OLS</t>
  </si>
  <si>
    <t>GK-264-744</t>
  </si>
  <si>
    <t>http://www.victoriassecret.com/sale/buy-more-and-save-tops-and-tees/strapless-bra-top?ProductID=50790&amp;CatalogueType=OLS</t>
  </si>
  <si>
    <t>GK-283-387</t>
  </si>
  <si>
    <t>zhuchkova1</t>
  </si>
  <si>
    <t>http://www.victoriassecret.com/clothing/all-tops-a/racerback-tank?ProductID=159918&amp;CatalogueType=OLS</t>
  </si>
  <si>
    <t>NEW! Racerback Tank</t>
  </si>
  <si>
    <t>GK-308-883</t>
  </si>
  <si>
    <t>dandy (4FQ)</t>
  </si>
  <si>
    <t>http://www.victoriassecret.com/clothing/all-tops-a/the-short-sleeve-v-neck-essential-tees?ProductID=160319&amp;CatalogueType=OLS</t>
  </si>
  <si>
    <t>NEW! The Short-sleeve V-neck</t>
  </si>
  <si>
    <t>314-737</t>
  </si>
  <si>
    <t>Pop Art Pink (4GE)</t>
  </si>
  <si>
    <t>http://www.victoriassecret.com/clothing/all-sweaters-a/double-v-neck-sweater-essential-sweaters?ProductID=164992&amp;CatalogueType=OLS</t>
  </si>
  <si>
    <t>ESSENTIAL SWEATERS DOUBLE V-NECK SWEATER</t>
  </si>
  <si>
    <t>GK-310-868</t>
  </si>
  <si>
    <t>http://www.victoriassecret.com/catalogue/faux-leather-front-legging-a-kiss-of-cashmere?ProductID=161917&amp;CatalogueType=OLS&amp;cqo=true&amp;cqoCat=EY</t>
  </si>
  <si>
    <t xml:space="preserve">EY-303-083 </t>
  </si>
  <si>
    <t>http://www.victoriassecret.com/catalogue/henley-sweater-feather-sweaters?ProductID=161891&amp;CatalogueType=OLS&amp;cqo=true&amp;cqoCat=EY</t>
  </si>
  <si>
    <t>Feather Sweaters 
Henley Sweater</t>
  </si>
  <si>
    <t>EY-302-786</t>
  </si>
  <si>
    <t>http://www.victoriassecret.com/catalogue/scoopneck-sweater-feather-sweaters?ProductID=161894&amp;CatalogueType=OLS&amp;cqo=true&amp;cqoCat=EY</t>
  </si>
  <si>
    <t xml:space="preserve">Feather Sweaters 
Scoopneck Sweater </t>
  </si>
  <si>
    <t>EY-302-789</t>
  </si>
  <si>
    <t xml:space="preserve">
Bright Cherry (43Y)</t>
  </si>
  <si>
    <t>http://www.victoriassecret.com/catalogue/the-swing-sweater-a-kiss-of-cashmere?ProductID=161919&amp;CatalogueType=OLS&amp;cqo=true&amp;cqoCat=EY</t>
  </si>
  <si>
    <t>свитер</t>
  </si>
  <si>
    <t>EY-303-028</t>
  </si>
  <si>
    <t>Heather Grey/ivory (072)</t>
  </si>
  <si>
    <t>Classic Smoke/bittersweet (T96)</t>
  </si>
  <si>
    <t>http://www.victoriassecret.com/catalogue/lace-trim-sweatshirt?ProductID=161906&amp;CatalogueType=OLS&amp;cqo=true&amp;cqoCat=EY</t>
  </si>
  <si>
    <t>EY-302-781</t>
  </si>
  <si>
    <t>Ivory (DJ4)</t>
  </si>
  <si>
    <t>http://www.victoriassecret.com/catalogue/angora-scoopneck-sweater?ProductID=161800&amp;CatalogueType=OLS&amp;cqo=true&amp;cqoCat=EY</t>
  </si>
  <si>
    <t>Angora Scoopneck Sweater</t>
  </si>
  <si>
    <t>EY-290-593</t>
  </si>
  <si>
    <t>Winter White (B02)</t>
  </si>
  <si>
    <t>The Swing Sweater</t>
  </si>
  <si>
    <t>Ivory/black (DJ4)</t>
  </si>
  <si>
    <t>http://www.victoriassecret.com/clearance/dresses-and-skirts/the-metro-mini?ProductID=133282&amp;CatalogueType=OLS</t>
  </si>
  <si>
    <t>The Metro Mini</t>
  </si>
  <si>
    <t>GS</t>
  </si>
  <si>
    <t>Cream (3YR)</t>
  </si>
  <si>
    <t>Pop art pink (4ge)</t>
  </si>
  <si>
    <t>http://www.victoriassecret.com/clearance/shoes/island-platform-sandal-vs-collection?ProductID=125908&amp;CatalogueType=OLS</t>
  </si>
  <si>
    <t>ISLAND PLATFORM SANDAL</t>
  </si>
  <si>
    <t>GS-302-335</t>
  </si>
  <si>
    <t>http://www.victoriassecret.com/clearance/yoga-and-lounge/the-daily-tunic?ProductID=150600&amp;CatalogueType=OLS</t>
  </si>
  <si>
    <t>The Daily Tunic</t>
  </si>
  <si>
    <t>GS-304-556</t>
  </si>
  <si>
    <t>Frosted Coral (3R9)</t>
  </si>
  <si>
    <t>http://www.victoriassecret.com/catalogue/raya-riding-boot-ciao-bella?ProductID=161880&amp;CatalogueType=OLS&amp;cqo=true&amp;cqoCat=EY</t>
  </si>
  <si>
    <t>EY-302-394</t>
  </si>
  <si>
    <t>Black (4AW)</t>
  </si>
  <si>
    <t>Каплина Татьяна</t>
  </si>
  <si>
    <t>http://www.victoriassecret.com/swimwear/bandeau/twist-bandeau-top-very-sexy?ProductID=150169&amp;CatalogueType=OLS</t>
  </si>
  <si>
    <t>VERY SEXY TWIST BANDEAU TOP</t>
  </si>
  <si>
    <t>GK-292-948</t>
  </si>
  <si>
    <t>Tropical Floral (4RE)</t>
  </si>
  <si>
    <t>taniha2</t>
  </si>
  <si>
    <t>http://www.victoriassecret.com/clothing/pants/the-christie-flare-pant-in-seasonless-stretch?ProductID=167064&amp;CatalogueType=OLS</t>
  </si>
  <si>
    <t>брюки</t>
  </si>
  <si>
    <t>GK-304-678</t>
  </si>
  <si>
    <t>0/R</t>
  </si>
  <si>
    <t>Mellow Yellow (4G3)</t>
  </si>
  <si>
    <t>http://www.victoriassecret.com/clothing/jackets-and-coats/long-lean-one-button-jacket-in-seasonless-stretch?ProductID=167543&amp;CatalogueType=OLS</t>
  </si>
  <si>
    <t>пиджак</t>
  </si>
  <si>
    <t>GK-296-130</t>
  </si>
  <si>
    <t>Ylena8509</t>
  </si>
  <si>
    <t>http://www.victoriassecret.com/sale/clothing/long-lean-tee-vintage-tees?ProductID=126661&amp;CatalogueType=OLS</t>
  </si>
  <si>
    <t>ДЛИННЫЕ И LEAN TEE</t>
  </si>
  <si>
    <t>ГК-302-833</t>
  </si>
  <si>
    <t>Shore Club Green (43X)</t>
  </si>
  <si>
    <t>Heathered Black (56J)</t>
  </si>
  <si>
    <t>http://www.victoriassecret.com/sale/panties-special/allover-lace-mini-cheekster-panty-pink?ProductID=124539&amp;CatalogueType=OLS</t>
  </si>
  <si>
    <t>PINK Allover Lace Mini Cheekster Panty</t>
  </si>
  <si>
    <t>GK-295-107</t>
  </si>
  <si>
    <t>Neon Red (39B)</t>
  </si>
  <si>
    <t>snowqueen777</t>
  </si>
  <si>
    <t>http://www.victoriassecret.com/panties/5-for-26-styles/hiphugger-panty-cotton-lingerie?ProductID=105833&amp;CatalogueType=OLS</t>
  </si>
  <si>
    <t>Hiphugger Panty</t>
  </si>
  <si>
    <t xml:space="preserve">GK-299-198 </t>
  </si>
  <si>
    <t>http://www.victoriassecret.com/panties/5-for-26-styles/lace-waist-hiphugger-panty-cotton-lingerie?ProductID=114705&amp;CatalogueType=OLS</t>
  </si>
  <si>
    <t xml:space="preserve">GK-304-350 </t>
  </si>
  <si>
    <t>Bright Green (N01)</t>
  </si>
  <si>
    <t>http://www.victoriassecret.com/panties/5-for-26-styles/lace-waist-cheeky-panty-cotton-lingerie?ProductID=157660&amp;CatalogueType=OLS</t>
  </si>
  <si>
    <t xml:space="preserve">GK-304-353 </t>
  </si>
  <si>
    <t>Coral Heather Dot (2AJ)</t>
  </si>
  <si>
    <t>http://www.victoriassecret.com/clothing/beach-dresses-a/off-the-shoulder-dress?ProductID=162717&amp;CatalogueType=OLS</t>
  </si>
  <si>
    <t>Off-the-shoulder Dress</t>
  </si>
  <si>
    <t>GK-307-640</t>
  </si>
  <si>
    <t>Kaleidoscope Aqua Print (2CN)</t>
  </si>
  <si>
    <t>http://www.victoriassecret.com/</t>
  </si>
  <si>
    <t>COTTON LINGERIE 
PUSH-UP BRA</t>
  </si>
  <si>
    <t>GK-311-959</t>
  </si>
  <si>
    <t>Blue Heather Stripe (CC6)</t>
  </si>
  <si>
    <t>http://www.victoriassecret.com/swimwear/hipkini/foldover-bottom-forever-sexy?ProductID=150778&amp;CatalogueType=OLS</t>
  </si>
  <si>
    <t>FOLDOVER BOTTOM</t>
  </si>
  <si>
    <t xml:space="preserve">GK-293-513 </t>
  </si>
  <si>
    <t>White Paisley (5BK)</t>
  </si>
  <si>
    <t>GK-292-940</t>
  </si>
  <si>
    <t>http://www.victoriassecret.com/pink/sale-and-specials-clearance/collegiate-pant-pink?ProductID=160393&amp;CatalogueType=OLS</t>
  </si>
  <si>
    <t>GS-315-766</t>
  </si>
  <si>
    <t>Metal Grey (56S)</t>
  </si>
  <si>
    <t>http://www.victoriassecret.com/pink/sale-and-specials-clearance/perfect-zip-hoodie-pink?ProductID=168992&amp;CatalogueType=OLS</t>
  </si>
  <si>
    <t>PERFECT ZIP HOODIE</t>
  </si>
  <si>
    <t>GS-315-771</t>
  </si>
  <si>
    <t>Heather Marble (4B4)</t>
  </si>
  <si>
    <t>http://www.victoriassecret.com/catalogue/cotton-thermal-crewneck-sweater?ProductID=161774&amp;CatalogueType=OLS&amp;cqo=true&amp;cqoCat=EY</t>
  </si>
  <si>
    <t>Cotton Thermal Crewneck Sweater</t>
  </si>
  <si>
    <t>EY-286-454</t>
  </si>
  <si>
    <t>http://www.victoriassecret.com/catalogue/vs-siren-mid-rise-skinny-jean?ProductID=161810&amp;CatalogueType=OLS&amp;cqo=true&amp;cqoCat=EY</t>
  </si>
  <si>
    <t>http://www.victoriassecret.com/catalogue/the-crewneck-sweater-feather-sweaters?ProductID=161901&amp;CatalogueType=OLS&amp;cqo=true&amp;cqoCat=EY</t>
  </si>
  <si>
    <t>The Crewneck Sweater</t>
  </si>
  <si>
    <t xml:space="preserve">EY-302-793 </t>
  </si>
  <si>
    <t>Crimson (43U)</t>
  </si>
  <si>
    <t>lipatik</t>
  </si>
  <si>
    <t>EY-303-083</t>
  </si>
  <si>
    <t>XL</t>
  </si>
  <si>
    <t>Tukalochka</t>
  </si>
  <si>
    <t>http://www.victoriassecret.com/sale/panties-special/lace-trim-hipster-panty-pink?ProductID=175997&amp;CatalogueType=OLS</t>
  </si>
  <si>
    <t>Lace Trim Hipster Panty</t>
  </si>
  <si>
    <t>GK-294-196</t>
  </si>
  <si>
    <t>Jungle Floral (Q02)</t>
  </si>
  <si>
    <t>Hot Floral (X17)</t>
  </si>
  <si>
    <t>Party Animal (HJ0)</t>
  </si>
  <si>
    <t>Jungle Leopard (E94)</t>
  </si>
  <si>
    <t>Purple Multi Stripe (BY1)</t>
  </si>
  <si>
    <t>http://www.victoriassecret.com/swimwear/shop-by-size/twist-bandeau-top-very-sexy?ProductID=176851&amp;CatalogueType=OLS</t>
  </si>
  <si>
    <t>Very Sexy Twist Bandeau Top</t>
  </si>
  <si>
    <t>http://www.victoriassecret.com/swimwear/push-up/unforgettable-demi-top-forever-sexy?ProductID=150717&amp;CatalogueType=OLS</t>
  </si>
  <si>
    <t>UNFORGETTABLE DEMI TOP</t>
  </si>
  <si>
    <t>GK-299-034</t>
  </si>
  <si>
    <t>http://www.victoriassecret.com/victorias-secret-sport/sports-bras/knockout-by-victoriarsquos-secret-front-close-sport-bra-vs-sport?ProductID=178976&amp;CatalogueType=OLS</t>
  </si>
  <si>
    <t>GK-312-760</t>
  </si>
  <si>
    <t>http://www.victoriassecret.com/swimwear/bikinisa/ruffle-bandeau-very-sexy?ProductID=160134&amp;CatalogueType=OLS</t>
  </si>
  <si>
    <t>GK-312-460</t>
  </si>
  <si>
    <t>Tropical Floral/animal (4RD)</t>
  </si>
  <si>
    <t>Ольга 570</t>
  </si>
  <si>
    <t>http://www.victoriassecret.com/beauty/new-arrivals/shiny-kiss-flavored-gloss-beauty-rush?ProductID=165141&amp;CatalogueType=OLS</t>
  </si>
  <si>
    <t>GK-312-885</t>
  </si>
  <si>
    <t>Vanilla Dream (763)</t>
  </si>
  <si>
    <t>http://www.victoriassecret.com/beauty/new-arrivals/sparkle-gloss-lip-shine-beauty-rush?ProductID=165133&amp;CatalogueType=OLS</t>
  </si>
  <si>
    <t>GK-312-898</t>
  </si>
  <si>
    <t>Kiss Of Luxury (608)</t>
  </si>
  <si>
    <t>Haute Cocoa (D70)</t>
  </si>
  <si>
    <t>http://www.victoriassecret.com/beauty/makeup-specials/glossy-tint-lip-sheen-beauty-rush?ProductID=165145&amp;CatalogueType=OLS</t>
  </si>
  <si>
    <t>GK-312-896</t>
  </si>
  <si>
    <t>http://www.victoriassecret.com/victorias-secret-sport/all-tops/running-singlet-vs-sport?ProductID=108576&amp;CatalogueType=OLS</t>
  </si>
  <si>
    <t>GK-299-162</t>
  </si>
  <si>
    <t>http://www.victoriassecret.com/swimwear/bikinisb/fringe-bandeau-top-beach-sexy?ProductID=154745&amp;CatalogueType=OLS</t>
  </si>
  <si>
    <t>GK-307-638</t>
  </si>
  <si>
    <t>Neon Hot Pink (H64)</t>
  </si>
  <si>
    <t>http://www.victoriassecret.com/sale/swim/fringe-halter-top-beach-sexy?ProductID=125815&amp;CatalogueType=OLS</t>
  </si>
  <si>
    <t>http://www.victoriassecret.com/pink/all-bras/rose-lace-plunge-bra-pink?ProductID=160277&amp;CatalogueType=OLS</t>
  </si>
  <si>
    <t>NEW! Rose Lace Plunge Bra</t>
  </si>
  <si>
    <t>GK-313-884</t>
  </si>
  <si>
    <t>Pink (4FH)</t>
  </si>
  <si>
    <t>GK-312-461</t>
  </si>
  <si>
    <t>http://www.victoriassecret.com/panties/5-for-26-styles/lace-waist-hiphugger-panty-cotton-lingerie?ProductID=176707&amp;CatalogueType=OLS</t>
  </si>
  <si>
    <t>GK-304-350</t>
  </si>
  <si>
    <t>Blue Maui Floral (X94)</t>
  </si>
  <si>
    <t>http://www.victoriassecret.com/pink/style-mixer/lace-trim-mini-cheekster-panty-pink?ProductID=124087&amp;CatalogueType=OLS</t>
  </si>
  <si>
    <t>PINK LACE TRIM MINI CHEEKSTER PANTY</t>
  </si>
  <si>
    <t>GK-293-406</t>
  </si>
  <si>
    <t>Pink Floral Palm (5AN)</t>
  </si>
  <si>
    <t>http://www.victoriassecret.com/bras/buy-more-and-save-bras/push-up-bra-sexy-tee?ProductID=169184&amp;CatalogueType=OLS</t>
  </si>
  <si>
    <t>GK-301-400</t>
  </si>
  <si>
    <t>New Nude(608)</t>
  </si>
  <si>
    <t>natahome</t>
  </si>
  <si>
    <t>http://www.victoriassecret.com/sale/bras/racerback-push-up-bra-cotton-lingerie?ProductID=151010&amp;CatalogueType=OLS</t>
  </si>
  <si>
    <t>GK-307-586</t>
  </si>
  <si>
    <t>http://www.victoriassecret.com/sale/pink-wear-everywhere/wear-everywhere-push-up-bra-pink?ProductID=176449&amp;CatalogueType=OLS</t>
  </si>
  <si>
    <t>Wear Everywhere Push-Up Bra</t>
  </si>
  <si>
    <t>GK-312-902</t>
  </si>
  <si>
    <t>Pink/lurex Dot Strap (3GW)</t>
  </si>
  <si>
    <t>Coral/lurex Dot Strap (39Z)</t>
  </si>
  <si>
    <t>http://www.victoriassecret.com/catalogue/the-angel-puffer?ProductID=162032&amp;CatalogueType=OLS&amp;cqo=true&amp;cqoCat=EY</t>
  </si>
  <si>
    <t>GK-308-019</t>
  </si>
  <si>
    <t>Pink (4HB)</t>
  </si>
  <si>
    <t>http://www.victoriassecret.com/catalogue/cowl-back-mini-dress-supermodel-essentials?ProductID=165996&amp;CatalogueType=OLS&amp;cqo=true&amp;cqoCat=EZ</t>
  </si>
  <si>
    <t>EZ-302-148</t>
  </si>
  <si>
    <t>Lime Citron (36F)</t>
  </si>
  <si>
    <t>http://www.victoriassecret.com/catalogue/lace-trim-skirt?ProductID=165956&amp;CatalogueType=OLS&amp;cqo=true&amp;cqoCat=EZ</t>
  </si>
  <si>
    <t>EZ-297-909</t>
  </si>
  <si>
    <t>http://www.victoriassecret.com/clearance/dresses-and-skirts/ruched-cotton-sweaterdress?ProductID=57362&amp;CatalogueType=OLS</t>
  </si>
  <si>
    <t>GS-288-899</t>
  </si>
  <si>
    <t>blonde heather (77R)</t>
  </si>
  <si>
    <t>http://www.victoriassecret.com/clearance/swim/ruched-side-bottom-very-sexy?ProductID=119137&amp;CatalogueType=OLS</t>
  </si>
  <si>
    <t>Very Sexy Ruched Side Bottom</t>
  </si>
  <si>
    <t xml:space="preserve">GS-306-447 </t>
  </si>
  <si>
    <t>Paisley Fade Foil (3NP)</t>
  </si>
  <si>
    <t>http://www.victoriassecret.com/catalogue/the-plunge-push-up-top-very-sexy?ProductID=143741&amp;CatalogueType=OLS&amp;cqo=true&amp;cqoCat=GS</t>
  </si>
  <si>
    <t>Very Sexy The Plunge Push-Up Top</t>
  </si>
  <si>
    <t>GS-306-428</t>
  </si>
  <si>
    <t>http://www.victoriassecret.com/clearance/sweaters/cashmere-cardi?ProductID=156486&amp;CatalogueType=OLS</t>
  </si>
  <si>
    <t>GS-303-150</t>
  </si>
  <si>
    <t>http://www.victoriassecret.com/catalogue/the-v-neck-sweater-feather-sweaters?ProductID=161898&amp;CatalogueType=OLS&amp;cqo=true&amp;cqoCat=EY</t>
  </si>
  <si>
    <t>Feather Sweaters The V-neck Sweater</t>
  </si>
  <si>
    <t>EY-302-790</t>
  </si>
  <si>
    <t>http://www.victoriassecret.com/sale/forever-essentials-tops-bottoms/the-crewneck?ProductID=164528&amp;CatalogueType=OLS</t>
  </si>
  <si>
    <t>Forever Essentials NEW! The Crewneck</t>
  </si>
  <si>
    <t>GJ-314-743</t>
  </si>
  <si>
    <t>Sunset Glow/white Stripe (210)</t>
  </si>
  <si>
    <t>Beach Sexy  Fringe Bandeau Top</t>
  </si>
  <si>
    <t>GK-307-632</t>
  </si>
  <si>
    <t>http://www.victoriassecret.com/sale/swim/lace-ruffle-bandeau-top-beach-sexy?ProductID=55475&amp;CatalogueType=OLS</t>
  </si>
  <si>
    <t>Lace Double String Bottom</t>
  </si>
  <si>
    <t>GK-285-269</t>
  </si>
  <si>
    <t>GK-281-721</t>
  </si>
  <si>
    <t>http://www.victoriassecret.com/sale/panties-special/lace-waist-hiphugger-panty-cotton-lingerie?ProductID=176707&amp;CatalogueType=OLS</t>
  </si>
  <si>
    <t>http://www.victoriassecret.com/sale/panties-special/lace-waist-bikini-panty-cotton-lingerie?ProductID=176573&amp;CatalogueType=OLS&amp;quickView=true</t>
  </si>
  <si>
    <t>Lace-waist Bikini Panty</t>
  </si>
  <si>
    <t>GK-313-900</t>
  </si>
  <si>
    <t>http://www.victoriassecret.com/sale/panties-special/seamless-cheeky-panty-pink?ProductID=164679&amp;CatalogueType=OLS</t>
  </si>
  <si>
    <t>PINK Seamless Cheeky Panty</t>
  </si>
  <si>
    <t xml:space="preserve"> GK-316-013</t>
  </si>
  <si>
    <t>http://www.victoriassecret.com/sale/panties-special/ruched-back-hiphugger-panty-cotton-lingerie?ProductID=176558&amp;CatalogueType=OLS</t>
  </si>
  <si>
    <t>Ruched-back Hiphugger Panty</t>
  </si>
  <si>
    <t>GK-313-865</t>
  </si>
  <si>
    <t>Blue Maui Floral Lace Back (X94)</t>
  </si>
  <si>
    <t>http://www.victoriassecret.com/sale/panties-special/rose-lace-cheekster-panty-pink?ProductID=152113&amp;CatalogueType=OLS</t>
  </si>
  <si>
    <t>NEW! Rose Lace Cheekster Panty</t>
  </si>
  <si>
    <t>GK-315-465</t>
  </si>
  <si>
    <t>Midnight Navy (2VN)</t>
  </si>
  <si>
    <t>The item is expected to ship on 3/19</t>
  </si>
  <si>
    <t>http://www.victoriassecret.com/clothing/special-clothing-offer/colorblock-tunic-dress?ProductID=157359&amp;CatalogueType=OLS</t>
  </si>
  <si>
    <t>GK-308-528</t>
  </si>
  <si>
    <t>Black/white Colorblock (4PM)</t>
  </si>
  <si>
    <t>http://www.victoriassecret.com/clothing/special-clothing-offer/v-neck-swing-tank?ProductID=175992&amp;CatalogueType=OLS</t>
  </si>
  <si>
    <t>GK-310-427</t>
  </si>
  <si>
    <t>Neon Apricot Dip Dye (5HU)</t>
  </si>
  <si>
    <t>The item is expected to ship on 4/14</t>
  </si>
  <si>
    <t>http://www.victoriassecret.com/catalogue/asymmetrical-shift-dress?ProductID=162112&amp;CatalogueType=OLS&amp;cqo=true&amp;cqoCat=EY</t>
  </si>
  <si>
    <t>EY-317-012</t>
  </si>
  <si>
    <t>Coconut Milk (B20)</t>
  </si>
  <si>
    <t>http://www.victoriassecret.com/catalogue/faux-wrap-dress?ProductID=166214&amp;CatalogueType=OLS&amp;cqo=true&amp;cqoCat=EZ</t>
  </si>
  <si>
    <t>Faux-wrap Dress</t>
  </si>
  <si>
    <t>EZ-317-014</t>
  </si>
  <si>
    <t>Hawaiian Punch (3RD)</t>
  </si>
  <si>
    <t>http://www.victoriassecret.com/catalogue/the-fireside-long-jane-pajama?ProductID=161856&amp;CatalogueType=OLS&amp;cqo=true&amp;cqoCat=EY</t>
  </si>
  <si>
    <t>The Fireside Long Jane Pajama</t>
  </si>
  <si>
    <t>EY-301-190</t>
  </si>
  <si>
    <t>Ivory/red Fairisle (2D8)</t>
  </si>
  <si>
    <t>Dark Grey/pink Fairisle (CU2)</t>
  </si>
  <si>
    <t>КУРС 37 РУБ</t>
  </si>
  <si>
    <t>GK-259-794</t>
  </si>
  <si>
    <t>http://www.victoriassecret.com/clothing/clothing-favorites-offer/pocket-tee-vintage-tees?ProductID=126662&amp;CatalogueType=OLS</t>
  </si>
  <si>
    <t>Pocket Tee</t>
  </si>
  <si>
    <t xml:space="preserve">GK-302-829 </t>
  </si>
  <si>
    <t>Plumeria Pink (4GD)</t>
  </si>
  <si>
    <t>Звездинка</t>
  </si>
  <si>
    <t>http://www.victoriassecret.com/clothing/clothing-favorites-offer/long-sleeve-v-neck-tee-vintage-tees?ProductID=166616&amp;CatalogueType=OLS</t>
  </si>
  <si>
    <t>VINTAGE TEES LONG-SLEEVE V-NECK TEE</t>
  </si>
  <si>
    <t>GK-308-889</t>
  </si>
  <si>
    <t>http://www.victoriassecret.com/clothing/clothing-favorites-offer/the-french-cuff-poplin-shirt?ProductID=163257&amp;CatalogueType=OLS</t>
  </si>
  <si>
    <t>THE FRENCH CUFF POPLIN SHIRT</t>
  </si>
  <si>
    <t>http://www.victoriassecret.com/clothing/clothing-favorites-offer/ruched-back-yoga-legging?ProductID=166818&amp;CatalogueType=OLS</t>
  </si>
  <si>
    <t>RUCHED-BACK YOGA LEGGING</t>
  </si>
  <si>
    <t>GK-303-126</t>
  </si>
  <si>
    <t>White Maui Stripe/black (BM6)</t>
  </si>
  <si>
    <t>http://www.victoriassecret.com/clothing/clothing-favorites-offer/long-lean-tee-vintage-tees?ProductID=118725&amp;CatalogueType=OLS</t>
  </si>
  <si>
    <t>VINTAGE TEES LONG &amp; LEAN TEE</t>
  </si>
  <si>
    <t>GK-302-833</t>
  </si>
  <si>
    <t>Bright Marine (4FK)</t>
  </si>
  <si>
    <t>http://www.victoriassecret.com/clothing/clothing-favorites-offer/raglan-sleeve-henley-vintage-tees?ProductID=159921&amp;CatalogueType=OLS</t>
  </si>
  <si>
    <t>VINTAGE TEES RAGLAN-SLEEVE HENLEY</t>
  </si>
  <si>
    <t>GK-308-891</t>
  </si>
  <si>
    <t>Gotta Mint/white Colorblock (5RU)</t>
  </si>
  <si>
    <t>http://www.victoriassecret.com/clothing/bra-tops/lightly-padded-bra-top?ProductID=163774&amp;CatalogueType=OLS</t>
  </si>
  <si>
    <t>LIGHTLY PADDED BRA TOP</t>
  </si>
  <si>
    <t>GK-267-447</t>
  </si>
  <si>
    <t>mininata</t>
  </si>
  <si>
    <t>http://www.victoriassecret.com/shoes/beach-getaway/canvas-platform-flip-flop-colin-stuart?ProductID=168431&amp;CatalogueType=OLS</t>
  </si>
  <si>
    <t>Canvas Platform Flip-flop</t>
  </si>
  <si>
    <t>GK-281-324</t>
  </si>
  <si>
    <t>Fuchsia (054)</t>
  </si>
  <si>
    <t>http://www.victoriassecret.com/shoes/shop-all-shoes/print-flip-flop-colin-stuart?ProductID=23001&amp;CatalogueType=OLS</t>
  </si>
  <si>
    <t>GK-280-447</t>
  </si>
  <si>
    <t xml:space="preserve">Gold/leopard (V30) </t>
  </si>
  <si>
    <t>флинстоны</t>
  </si>
  <si>
    <t>http://www.victoriassecret.com/sale/clothing/the-essential-bra-top?ProductID=6938&amp;CatalogueType=OLS</t>
  </si>
  <si>
    <t>THE ESSENTIAL BRA TOP</t>
  </si>
  <si>
    <t>GK-256-943</t>
  </si>
  <si>
    <t>black (093)</t>
  </si>
  <si>
    <t>white (092)</t>
  </si>
  <si>
    <t>Katerina!</t>
  </si>
  <si>
    <t>http://www.victoriassecret.com/pink/all-accessories/classic-mesh-backpack-pink?ProductID=169294&amp;CatalogueType=OLS</t>
  </si>
  <si>
    <t>mesh backpack </t>
  </si>
  <si>
    <t>GK-318-714</t>
  </si>
  <si>
    <t>Neon Coral (3K4)</t>
  </si>
  <si>
    <t>http://www.victoriassecret.com/pink/swim-beach-accessories/water-bottle-pink?ProductID=169307&amp;CatalogueType=OLS</t>
  </si>
  <si>
    <t>water bottle</t>
  </si>
  <si>
    <t>GK-271-095</t>
  </si>
  <si>
    <t>Bon Bon</t>
  </si>
  <si>
    <t>http://www.victoriassecret.com/sale/shoes/glitter-wedge-flip-flop-colin-stuart?ProductID=168403&amp;CatalogueType=OLS</t>
  </si>
  <si>
    <t>Glitter Wedge Flip-flop</t>
  </si>
  <si>
    <t>GK-276-931</t>
  </si>
  <si>
    <t>http://www.victoriassecret.com/sale/shoes/flip-flop-vs-collection?ProductID=151575&amp;CatalogueType=OLS</t>
  </si>
  <si>
    <t xml:space="preserve">Flip-flop </t>
  </si>
  <si>
    <t xml:space="preserve">GK-309-347 </t>
  </si>
  <si>
    <t>Sunset Aloha (5G7)</t>
  </si>
  <si>
    <t>http://www.victoriassecret.com/clearance/dresses-and-skirts/faux-wrap-dress?ProductID=143779&amp;CatalogueType=OLS</t>
  </si>
  <si>
    <t>http://www.victoriassecret.com/clearance/dresses-and-skirts/the-pointelle-dress?ProductID=145202&amp;CatalogueType=OLS</t>
  </si>
  <si>
    <t>http://www.victoriassecret.com/clearance/tops-and-tees/button-front-shirt?ProductID=140870&amp;CatalogueType=OLS</t>
  </si>
  <si>
    <t>medium heather grey</t>
  </si>
  <si>
    <t>http://www.victoriassecret.com/catalogue/cable-knit-cardi-sweater-coat-a-kiss-of-cashmere?ProductID=161925&amp;CatalogueType=OLS&amp;cqo=true&amp;cqoCat=EY</t>
  </si>
  <si>
    <t>http://www.victoriassecret.com/clearance/tops-and-tees/v-neck-star-top?ProductID=147207&amp;CatalogueType=OLS</t>
  </si>
  <si>
    <t>http://www.victoriassecret.com/clearance/coats-and-jackets/bomber-jacket?ProductID=147143&amp;CatalogueType=OLS</t>
  </si>
  <si>
    <t>http://www.victoriassecret.com/clearance/panties/dream-angels-lace-trim-thong-panty-angels-by-victorias-secret?ProductID=163415&amp;CatalogueType=OLS</t>
  </si>
  <si>
    <t>Angels by Victoria's Secret
Dream Angels Lace-Trim Thong Panty</t>
  </si>
  <si>
    <t xml:space="preserve">GS-315-795 </t>
  </si>
  <si>
    <t xml:space="preserve">
Tropical Fantasy Foil (V20)</t>
  </si>
  <si>
    <t>The item is expected to ship on 5/12</t>
  </si>
  <si>
    <t>http://www.victoriassecret.com/sale/bras-special/push-up-bra-cotton-lingerie?ProductID=169165&amp;CatalogueType=OLS</t>
  </si>
  <si>
    <t>COTTON LINGERIE PUSH-UP BRA</t>
  </si>
  <si>
    <t>GK-303-504</t>
  </si>
  <si>
    <t>34D</t>
  </si>
  <si>
    <t>Pink Daisy (25Z)</t>
  </si>
  <si>
    <t>http://www.victoriassecret.com/catalogue/lace-trim-sweatshirt?ProductID=125963&amp;CatalogueType=OLS&amp;cqo=true&amp;cqoCat=VH</t>
  </si>
  <si>
    <t>VH-302-781</t>
  </si>
  <si>
    <t>Dane4ka</t>
  </si>
  <si>
    <t>http://www.victoriassecret.com/clearance/swim/v-wire-bandeau-top-very-sexy?ProductID=160967&amp;CatalogueType=OLS&amp;cqo=true&amp;cqoCat=VH</t>
  </si>
  <si>
    <t>VH-299-036</t>
  </si>
  <si>
    <t>Black Dot (HD2)</t>
  </si>
  <si>
    <t>VH-307-678</t>
  </si>
  <si>
    <t>EY-303-116</t>
  </si>
  <si>
    <t>Heather Pebble (3T4)</t>
  </si>
  <si>
    <t>GS-307-059</t>
  </si>
  <si>
    <t>Silver Moon (3EK)</t>
  </si>
  <si>
    <t>GS-302-252 </t>
  </si>
  <si>
    <t>Barely Blush (3R7)</t>
  </si>
  <si>
    <t>GS-317-014</t>
  </si>
  <si>
    <t>GS-317-355</t>
  </si>
  <si>
    <t>GS-306-635 </t>
  </si>
  <si>
    <t>Black Embellished (3NC)</t>
  </si>
  <si>
    <t>http://www.victoriassecret.com/swimwear/separates-offer/push-up-halter-top-beach-sexy?ProductID=179619&amp;CatalogueType=OLS.</t>
  </si>
  <si>
    <t>GK-311-593</t>
  </si>
  <si>
    <t>http://www.victoriassecret.com/swimwear/cheeky-brazilian/cheeky-low-rise-bottom-beach-sexy?ProductID=148131&amp;CatalogueType=OLS.</t>
  </si>
  <si>
    <t>CHEEKY LOW-RISE BOTTOM</t>
  </si>
  <si>
    <t>GK-297-165</t>
  </si>
  <si>
    <t>Black Garden Foil Floral (4SU)</t>
  </si>
  <si>
    <t>The item is expected to ship on 4/9</t>
  </si>
  <si>
    <t>http://www.victoriassecret.com/swimwear/separates-offer/push-up-halter-top-beach-sexy?ProductID=179618&amp;CatalogueType=OLS</t>
  </si>
  <si>
    <t>NEW! PUSH-UP HALTER TOP</t>
  </si>
  <si>
    <t>Berry Bliss (4RQ)</t>
  </si>
  <si>
    <t>The item is expected to ship on 3/29</t>
  </si>
  <si>
    <t>RUCHED HIPKINI BOTTOM</t>
  </si>
  <si>
    <t>GK-293-955</t>
  </si>
  <si>
    <t>Black Multi Stripe (4SV)</t>
  </si>
  <si>
    <t>The item is expected to ship on 3/26</t>
  </si>
  <si>
    <t>irener</t>
  </si>
  <si>
    <t>http://www.victoriassecret.com/swimwear/separates-offer/bandeau-top-beach-sexy?ProductID=179598&amp;CatalogueType=OLS</t>
  </si>
  <si>
    <t>GK-307-460</t>
  </si>
  <si>
    <t>Double String Bottom</t>
  </si>
  <si>
    <t>http://www.victoriassecret.com/swimwear/separates-offer/push-up-halter-top-beach-sexy?ProductID=179619&amp;CatalogueType=OLS</t>
  </si>
  <si>
    <t>Black Strip (4SP)</t>
  </si>
  <si>
    <t>Склочная</t>
  </si>
  <si>
    <t>http://www.victoriassecret.com/swimwear/separates-offer/push-up-bandeau-top-beach-sexy?ProductID=179596&amp;CatalogueType=OLS</t>
  </si>
  <si>
    <t xml:space="preserve">GK-293-949 </t>
  </si>
  <si>
    <t>White Multi Stripe (3D7)</t>
  </si>
  <si>
    <t>cheeky hipkini bottom</t>
  </si>
  <si>
    <t xml:space="preserve">GK-293-955 </t>
  </si>
  <si>
    <t>http://www.victoriassecret.com/swimwear/wireless/push-up-halter-top-beach-sexy?ProductID=174424&amp;CatalogueType=OLS</t>
  </si>
  <si>
    <t>SWIM SHORT</t>
  </si>
  <si>
    <t>GK-293-965</t>
  </si>
  <si>
    <t>http://www.victoriassecret.com/bras/shop-all-bras/unlined-perfect-coverage-bra-body-by-victoria?ProductID=146911&amp;CatalogueType=OLS</t>
  </si>
  <si>
    <t>UNLINED PERFFCT COVERAGE BRA</t>
  </si>
  <si>
    <t>GK-303-182</t>
  </si>
  <si>
    <t>Champagne Dot (HE3)</t>
  </si>
  <si>
    <t>людок09</t>
  </si>
  <si>
    <t>http://www.victoriassecret.com/swimwear/bandeau/twist-bandeau-top-very-sexy?ProductID=150174&amp;CatalogueType=OLS</t>
  </si>
  <si>
    <t>VERY SEXY CHEEKY HIPKINI BOTTOM</t>
  </si>
  <si>
    <t>GK-292-945</t>
  </si>
  <si>
    <t>TWIST BANDEAU TOP</t>
  </si>
  <si>
    <t>http://www.victoriassecret.com/bras/shop-all-bras/the-date-lightly-lined-bra-pink?ProductID=168248&amp;CatalogueType=OLS</t>
  </si>
  <si>
    <t>PINK THE DATE LIGHTLY LINED BRA</t>
  </si>
  <si>
    <t>GK-300-137</t>
  </si>
  <si>
    <t>Multi Floral (X69)</t>
  </si>
  <si>
    <t xml:space="preserve"> RUCHED HIPKINI BOTTOM</t>
  </si>
  <si>
    <t>GK-293-957</t>
  </si>
  <si>
    <t xml:space="preserve">borisovaalena </t>
  </si>
  <si>
    <t>http://www.victoriassecret.com/swimwear/separates-offer/push-up-bandeau-top-beach-sexy?ProductID=179352&amp;CatalogueType=OLS</t>
  </si>
  <si>
    <t>GK-293-949</t>
  </si>
  <si>
    <t>American Blue (4RR)</t>
  </si>
  <si>
    <t>Ruched Hipkini Bottom</t>
  </si>
  <si>
    <t xml:space="preserve">Push-Up Halter Top </t>
  </si>
  <si>
    <t>GK-311-596</t>
  </si>
  <si>
    <t>Aqua Ombre (5ZR)</t>
  </si>
  <si>
    <t>GK-293-958</t>
  </si>
  <si>
    <t>GK-293-950</t>
  </si>
  <si>
    <t>White Paisley (4SX)</t>
  </si>
  <si>
    <t xml:space="preserve">Double String Bottom </t>
  </si>
  <si>
    <t>http://www.victoriassecret.com/swimwear/separates-offer/push-up-bandeau-top-beach-sexy?ProductID=179592&amp;CatalogueType=OLS</t>
  </si>
  <si>
    <t>Little Leopard (58K)</t>
  </si>
  <si>
    <t>Кисюша</t>
  </si>
  <si>
    <t>http://www.victoriassecret.com/swimwear/separates-offer/bandeau-top-beach-sexy?ProductID=179356&amp;CatalogueType=OLS</t>
  </si>
  <si>
    <t xml:space="preserve">Blue Blossom Palm (5AN) </t>
  </si>
  <si>
    <t>DOUBLE STRING BOTTOM</t>
  </si>
  <si>
    <t>belik434</t>
  </si>
  <si>
    <t>http://www.victoriassecret.com/catalogue/ruched-low-rise-hipkini-bottom-beach-sexy?ProductID=161923&amp;CatalogueType=OLS&amp;cqo=true&amp;cqoCat=VH</t>
  </si>
  <si>
    <t>THE SWING SWEATER</t>
  </si>
  <si>
    <t>EY-303-073</t>
  </si>
  <si>
    <t>black</t>
  </si>
  <si>
    <t>http://www.victoriassecret.com/catalogue/the-cardi-feather-sweaters?ProductID=161892&amp;CatalogueType=OLS&amp;cqo=true&amp;cqoCat=EY</t>
  </si>
  <si>
    <t>EY-302-797</t>
  </si>
  <si>
    <t xml:space="preserve">Medium Heather Grey </t>
  </si>
  <si>
    <t>http://www.victoriassecret.com/sale/bras-special/perfect-coverage-bra-cotton-lingerie?ProductID=165542&amp;CatalogueType=OLS</t>
  </si>
  <si>
    <t>GK-305-613</t>
  </si>
  <si>
    <t>http://www.victoriassecret.com/sale/bras-special/the-player-by-victoriarsquos-secret-cami-sport-bra-vs-sport?ProductID=142136&amp;CatalogueType=OLS</t>
  </si>
  <si>
    <t>GK-300-793</t>
  </si>
  <si>
    <t>White Tonal Logo (2F2)</t>
  </si>
  <si>
    <t>http://www.victoriassecret.com/sale/bras-special/multi-way-bra-cotton-lingerie?ProductID=165536&amp;CatalogueType=OLS</t>
  </si>
  <si>
    <t>GK-303-512</t>
  </si>
  <si>
    <t>Light Nude (608)</t>
  </si>
  <si>
    <t>http://www.victoriassecret.com/bras/shop-all-bras/unlined-racerback-bra-cotton-lingerie?ProductID=165537&amp;CatalogueType=OLS</t>
  </si>
  <si>
    <t>GL-313-950</t>
  </si>
  <si>
    <t>Hot Pink W/ Printed Straps (047)</t>
  </si>
  <si>
    <t>http://www.victoriassecret.com/catalogue/cropped-top-beach-sexy?ProductID=176053&amp;CatalogueType=&amp;cqo=true&amp;cqoCat=FM&amp;deepLink=catalogue/1266834269184|/p6-1391047646800/</t>
  </si>
  <si>
    <t>Itsy Bikini Bottom</t>
  </si>
  <si>
    <t>GK-316-936</t>
  </si>
  <si>
    <t>The item is expected to ship on 3/15</t>
  </si>
  <si>
    <t>кеды</t>
  </si>
  <si>
    <t>GK-279-361</t>
  </si>
  <si>
    <t>http://www.victoriassecret.com/panties/5-for-26-styles/lace-back-bikini-panty-pink?ProductID=91039&amp;CatalogueType=OLS</t>
  </si>
  <si>
    <t>Lace Back Bikini Panty</t>
  </si>
  <si>
    <t xml:space="preserve">GK-294-209 </t>
  </si>
  <si>
    <t>Zebra (3CH)</t>
  </si>
  <si>
    <t>http://www.victoriassecret.com/sale/panties-special/ruched-back-hiphugger-panty-cotton-lingerie?ProductID=176560&amp;CatalogueType=OLS</t>
  </si>
  <si>
    <t>Sunset Glow Lace Back (B93)</t>
  </si>
  <si>
    <t>http://www.victoriassecret.com/panties/shop-all-panties/lace-waist-hiphugger-panty-cotton-lingerie?ProductID=114705&amp;CatalogueType=OLS</t>
  </si>
  <si>
    <t>GL-304-350</t>
  </si>
  <si>
    <t>PINK THE DATE MINI CHEEKSTER PANTY</t>
  </si>
  <si>
    <t>GK-301-878</t>
  </si>
  <si>
    <t>Spring Floral (3V8)</t>
  </si>
  <si>
    <t>http://www.victoriassecret.com/shoes/all-sale-and-clearance/glitter-wedge-flip-flop-colin-stuart?ProductID=168401&amp;CatalogueType=OLS</t>
  </si>
  <si>
    <t>http://www.victoriassecret.com/shoes/all-sale-and-clearance/flip-flop-vs-collection?ProductID=169211&amp;CatalogueType=OLS</t>
  </si>
  <si>
    <t>GK-309-347</t>
  </si>
  <si>
    <t>Black Dot (3NG)</t>
  </si>
  <si>
    <t>http://www.victoriassecret.com/shoes/all-sale-and-clearance/print-flip-flop-colin-stuart?ProductID=168416&amp;CatalogueType=OLS</t>
  </si>
  <si>
    <t>White/silver (092)</t>
  </si>
  <si>
    <t>http://www.victoriassecret.com/catalogue/ruched-low-rise-hipkini-bottom-beach-sexy?ProductID=144475&amp;CatalogueType=OLS&amp;cqo=true&amp;cqoCat=VH</t>
  </si>
  <si>
    <t xml:space="preserve"> PUSH-UP HALTER TOP</t>
  </si>
  <si>
    <t>VH-293-944</t>
  </si>
  <si>
    <t>EY-302-793</t>
  </si>
  <si>
    <t>http://www.victoriassecret.com/clearance/sleep/the-sleepover-cotton-pajama?ProductID=168802&amp;CatalogueType=OLS</t>
  </si>
  <si>
    <t>THE SLEEPOVER COTTON PAJAMA</t>
  </si>
  <si>
    <t>GS-297-361</t>
  </si>
  <si>
    <t>XS/Regular</t>
  </si>
  <si>
    <t>Dark Charcoal (746)</t>
  </si>
  <si>
    <t>KateMo</t>
  </si>
  <si>
    <t>http://www.victoriassecret.com/catalogue/cheeky-hipkini-bottom-beach-sexy?ProductID=144479&amp;CatalogueType=OLS&amp;cqo=true&amp;cqoCat=VH</t>
  </si>
  <si>
    <t>VH-313-940</t>
  </si>
  <si>
    <t>VH-313-928</t>
  </si>
  <si>
    <t>http://www.victoriassecret.com/catalogue/vs-siren-mid-rise-skinny-jean?ProductID=153771&amp;CatalogueType=OLS&amp;cqo=true&amp;cqoCat=VH</t>
  </si>
  <si>
    <t>VS Siren Mid-rise Skinny Jean|32" inseam</t>
  </si>
  <si>
    <t xml:space="preserve">VH-295-976 </t>
  </si>
  <si>
    <t>http://www.victoriassecret.com/clearance/yoga-and-lounge/y-back-training-tank-vs-sport?ProductID=163552&amp;CatalogueType=OLS</t>
  </si>
  <si>
    <t>Y-back Training Tank</t>
  </si>
  <si>
    <t>GT-304-987</t>
  </si>
  <si>
    <t>Black (24R)</t>
  </si>
  <si>
    <t>http://www.victoriassecret.com/clearance/sleep/knit-robe?ProductID=139894&amp;CatalogueType=OLS</t>
  </si>
  <si>
    <t>Knit Robe</t>
  </si>
  <si>
    <t>GT-306-821</t>
  </si>
  <si>
    <t>Tinted Lilac (P07)</t>
  </si>
  <si>
    <t>http://www.victoriassecret.com/catalogue/push-up-bra-temptation?ProductID=165966&amp;CatalogueType=OLS&amp;cqo=true&amp;cqoCat=EZ</t>
  </si>
  <si>
    <t>Temptation Push-Up Bra</t>
  </si>
  <si>
    <t xml:space="preserve">EZ-300-640 </t>
  </si>
  <si>
    <t>Deep Sapphire Cross-dye Lace (070)</t>
  </si>
  <si>
    <t xml:space="preserve">http://www.victoriassecret.com/clearance/bras/dream-angels-demi-bra-angels-by-victorias-secret?ProductID=119906&amp;CatalogueType=OLS </t>
  </si>
  <si>
    <t>GT-304-653</t>
  </si>
  <si>
    <t>Blush Rose Bud Bi Color Lace (DF5)</t>
  </si>
  <si>
    <t>GS-301-677</t>
  </si>
  <si>
    <t>Orange Stripe Floral (3Q2)</t>
  </si>
  <si>
    <t>GS-301-678</t>
  </si>
  <si>
    <t>GS-302-170</t>
  </si>
  <si>
    <t>Bittersweet (3RC)</t>
  </si>
  <si>
    <t>выкупала неделю назад, отдам из пристроя</t>
  </si>
  <si>
    <t>http://www.victoriassecret.com/catalogue/the-trapeze-dress-supermodel-essentials?ProductID=132145&amp;CatalogueType=OLS&amp;cqo=true&amp;cqoCat=GS</t>
  </si>
  <si>
    <t>http://www.victoriassecret.com/catalogue/floral-push-up-halter-top-beach-sexy?ProductID=133274&amp;CatalogueType=OLS&amp;cqo=true&amp;cqoCat=GS</t>
  </si>
  <si>
    <t>http://www.victoriassecret.com/clothing/spring-dress-sale/the-beach-bra-top-dress?ProductID=4555&amp;CatalogueType=OLS,</t>
  </si>
  <si>
    <t>GL-236-826</t>
  </si>
  <si>
    <t>http://www.victoriassecret.com/clothing/spring-sale-pants-denim/vs-low-five-bootcut-pant?ProductID=126041&amp;CatalogueType=OLS</t>
  </si>
  <si>
    <t>VS Low Five Bootcut Pant</t>
  </si>
  <si>
    <t>GL-304-673</t>
  </si>
  <si>
    <t xml:space="preserve">  2.R</t>
  </si>
  <si>
    <t>http://www.victoriassecret.com/clothing/spring-sale-tops-and-tees/three-quarter-sleeve-tee-essential-tees?ProductID=160313&amp;CatalogueType=OLS</t>
  </si>
  <si>
    <t>Essential Tees Three-quarter Sleeve Tee</t>
  </si>
  <si>
    <t>GL-314-739</t>
  </si>
  <si>
    <t>White/navy Stripe (3SD)</t>
  </si>
  <si>
    <t>http://www.victoriassecret.com/beauty/pink-body-care-specials/wild-breezy-luminous-body-butter-pink?ProductID=170155&amp;CatalogueType=OLS</t>
  </si>
  <si>
    <t>WILD &amp; BREEZY LUMINOUS BODY BUTTER</t>
  </si>
  <si>
    <t>GK-321-163</t>
  </si>
  <si>
    <t>zoyann</t>
  </si>
  <si>
    <t>http://www.victoriassecret.com/beauty/all-body-care/total-flirt-body-lotion-pink?ProductID=170137&amp;CatalogueType=OLS</t>
  </si>
  <si>
    <t>GL-321-115</t>
  </si>
  <si>
    <t>TOTAL FLIRT BODY LOTION</t>
  </si>
  <si>
    <t>http://www.victoriassecret.com/bras/shop-all-bras/demi-bra-body-by-victoria?ProductID=175913&amp;CatalogueType=OLS</t>
  </si>
  <si>
    <t>Body by Victoria Demi Bra</t>
  </si>
  <si>
    <t>GL-313-357</t>
  </si>
  <si>
    <t>Blue Blooms Lace Print (3UU)</t>
  </si>
  <si>
    <t>GL-305-620</t>
  </si>
  <si>
    <t>Iconic Leopard (3Y4)</t>
  </si>
  <si>
    <t>http://www.victoriassecret.com/bras/buy-more-and-save-bras/demi-bra-sexy-tee?ProductID=176373&amp;CatalogueType=OLS&amp;swatchImage=V366874_DK9</t>
  </si>
  <si>
    <t>SEXY TEE DEMI BRA</t>
  </si>
  <si>
    <t>GL-301-407</t>
  </si>
  <si>
    <t xml:space="preserve"> White (DK9)</t>
  </si>
  <si>
    <t>http://www.victoriassecret.com/panties/no-lines-and-seamless/no-show-sexy-thong-panty-body-by-victoria?ProductID=144278&amp;CatalogueType=OLS</t>
  </si>
  <si>
    <t>Sunset Glow</t>
  </si>
  <si>
    <t>только 1 штука, вторых нет</t>
  </si>
  <si>
    <t>ZNadezhda</t>
  </si>
  <si>
    <t>http://www.victoriassecret.com/panties/3-for-33-styles/lace-trim-cheeky-panty-very-sexy?ProductID=175065&amp;CatalogueType=OLS</t>
  </si>
  <si>
    <t>GL-309-689</t>
  </si>
  <si>
    <t>Ice Pink/black (L97)</t>
  </si>
  <si>
    <t>The item is expected to ship on 3/25</t>
  </si>
  <si>
    <t xml:space="preserve">Paradise Palm </t>
  </si>
  <si>
    <t>GL-277-899</t>
  </si>
  <si>
    <t>GL-276-568</t>
  </si>
  <si>
    <t>NEW! Glossy Tint Lip Sheen</t>
  </si>
  <si>
    <t>GL-312-896</t>
  </si>
  <si>
    <t>Knockout Red (036)</t>
  </si>
  <si>
    <t>NEW! Sparkle Gloss Lip Shine</t>
  </si>
  <si>
    <t>GL-312-898</t>
  </si>
  <si>
    <t>Glitzy(23C)</t>
  </si>
  <si>
    <t>http://www.victoriassecret.com/beauty/makeup-specials/color-shine-lip-gloss-beauty-rush?ProductID=165146&amp;CatalogueType=OLS</t>
  </si>
  <si>
    <t>GL-312-890</t>
  </si>
  <si>
    <t>Rebel (L70)</t>
  </si>
  <si>
    <t>GL-312-444</t>
  </si>
  <si>
    <t>EPIC LASH MASCARA</t>
  </si>
  <si>
    <t>GL-312-916</t>
  </si>
  <si>
    <t>http://www.victoriassecret.com/beauty/makeup-specials/precision-line-eye-pencil-beauty-rush?ProductID=165144&amp;CatalogueType=OLS</t>
  </si>
  <si>
    <t>GL-312-921</t>
  </si>
  <si>
    <t>http://www.victoriassecret.com/beauty/makeup-specials/eye-shadow-duo-beauty-rush?ProductID=178228&amp;CatalogueType=OLS</t>
  </si>
  <si>
    <t>GL-312-923</t>
  </si>
  <si>
    <t>Gilt Trip (005)</t>
  </si>
  <si>
    <t xml:space="preserve">http://www.victoriassecret.com/panties/3-for-33-styles/ultra-low-rise-cheeky-panty-the-lacie?ProductID=179115&amp;CatalogueType=OLS </t>
  </si>
  <si>
    <t>GL-317-989</t>
  </si>
  <si>
    <t>Neon Apricot Cross Dye (B72)</t>
  </si>
  <si>
    <t>GL-317-987</t>
  </si>
  <si>
    <t>http://www.victoriassecret.com/panties/3-for-33-styles/no-show-sexy-thong-panty-body-by-victoria?ProductID=144278&amp;CatalogueType=OLS</t>
  </si>
  <si>
    <t>Light Buff (H25)</t>
  </si>
  <si>
    <t>http://www.victoriassecret.com/clothing/all-tops-a/the-silk-shirt?ProductID=151452&amp;CatalogueType=OLS</t>
  </si>
  <si>
    <t>GL-270-583</t>
  </si>
  <si>
    <t>Spa Blue (C58)</t>
  </si>
  <si>
    <t>http://www.victoriassecret.com/clothing/all-tops-a/lace-trim-cami?ProductID=126201&amp;CatalogueType=OLS</t>
  </si>
  <si>
    <t>Lace-trim Cami</t>
  </si>
  <si>
    <t>GL-306-691</t>
  </si>
  <si>
    <t>Sunset Glow (G88)</t>
  </si>
  <si>
    <t>http://www.victoriassecret.com/clothing/all-tops-a/the-henley-essential-tees?ProductID=160322&amp;CatalogueType=OLS</t>
  </si>
  <si>
    <t>GL-314-741</t>
  </si>
  <si>
    <t>Dandy Yellow (4FQ)</t>
  </si>
  <si>
    <t xml:space="preserve">Shore Club Green (43X) </t>
  </si>
  <si>
    <t>http://www.victoriassecret.com/bras/buy-more-and-save-bras/perfect-coverage-bra-cotton-lingerie?ProductID=169149&amp;CatalogueType=OLS</t>
  </si>
  <si>
    <t>GL-303-505</t>
  </si>
  <si>
    <t>Scuba Blue W/ Slotted Lace (4GN)</t>
  </si>
  <si>
    <t>BON777</t>
  </si>
  <si>
    <t>http://www.victoriassecret.com/bras/buy-more-and-save-sports-bras/supermodel-racerback-sport-bra-vs-sport?ProductID=149549&amp;CatalogueType=OLS</t>
  </si>
  <si>
    <t>GL-295-730</t>
  </si>
  <si>
    <t>http://www.victoriassecret.com/clothing/tunics-tops-bottoms/layering-cami-tunic?ProductID=160036&amp;CatalogueType=OLS</t>
  </si>
  <si>
    <t>Layering Cami Tunic</t>
  </si>
  <si>
    <t>GL-311-446</t>
  </si>
  <si>
    <t>L (12-14)</t>
  </si>
  <si>
    <t>pop art pink (4GE)</t>
  </si>
  <si>
    <t>Ruby Wine (3RN)</t>
  </si>
  <si>
    <t>http://www.victoriassecret.com/sale/panties-special/lace-waist-cheekini-panty-cotton-lingerie?ProductID=130729&amp;CatalogueType=OLS</t>
  </si>
  <si>
    <t>GL-307-167</t>
  </si>
  <si>
    <t>blue maui floral (x94)</t>
  </si>
  <si>
    <t>http://www.victoriassecret.com/panties/5-for-26-styles/hiphugger-panty-cotton-lingerie?ProductID=179146&amp;CatalogueType=OLS</t>
  </si>
  <si>
    <t>GL-299-198</t>
  </si>
  <si>
    <t>Scuba Blue Ribbon Trim (4GN)</t>
  </si>
  <si>
    <t>Niposha</t>
  </si>
  <si>
    <t>http://www.victoriassecret.com/clothing/all-sweaters-a/boyfriend-sweater?ProductID=168331&amp;CatalogueType=OLS</t>
  </si>
  <si>
    <t>boyfriend sweater</t>
  </si>
  <si>
    <t>GL-308-863</t>
  </si>
  <si>
    <t>Peach Stripe (AW7)</t>
  </si>
  <si>
    <t>http://www.victoriassecret.com/clothing/all-tops-a/chiffon-back-tunic-dream-tees?ProductID=130193&amp;CatalogueType=OLS</t>
  </si>
  <si>
    <t>Chiffon-back Tunic</t>
  </si>
  <si>
    <t>GL-302-422</t>
  </si>
  <si>
    <t>Grey Stripe (5Q6)</t>
  </si>
  <si>
    <t>http://www.victoriassecret.com/panties/no-lines-and-seamless/hiphugger-panty-flawless-by-victorias-secret?ProductID=114292&amp;CatalogueType=OLS</t>
  </si>
  <si>
    <t>GL-302-040</t>
  </si>
  <si>
    <t>Apricot Dot (GN1)</t>
  </si>
  <si>
    <t>http://www.victoriassecret.com/panties/4-for-28-styles/seamless-little-high-leg-brief-panty-body-by-victoria?ProductID=148138&amp;CatalogueType=OLS</t>
  </si>
  <si>
    <t>GL-274-567</t>
  </si>
  <si>
    <t>Charcoal (C07)</t>
  </si>
  <si>
    <t>http://www.victoriassecret.com/sale/panties-special/lace-waist-cheeky-panty-cotton-lingerie?ProductID=175645&amp;CatalogueType=OLS</t>
  </si>
  <si>
    <t>GL-304-353</t>
  </si>
  <si>
    <t>GL-313-838</t>
  </si>
  <si>
    <t>http://www.victoriassecret.com/catalogue/the-date-mini-cheekster-panty-pink?ProductID=173976&amp;CatalogueType=OLS&amp;cqo=true&amp;cqoCat=DK</t>
  </si>
  <si>
    <t>http://www.victoriassecret.com/panties/5-for-26-styles/lace-waist-hiphugger-panty-cotton-lingerie?ProductID=176712&amp;CatalogueType=OLS</t>
  </si>
  <si>
    <t xml:space="preserve">
GL-304-350 </t>
  </si>
  <si>
    <t xml:space="preserve">GL-306-691 </t>
  </si>
  <si>
    <t>http://www.victoriassecret.com/sale/sale-on-dresses/backless-halter-dress?ProductID=164863&amp;CatalogueType=OLS</t>
  </si>
  <si>
    <t>GL-315-961</t>
  </si>
  <si>
    <t>Palm Print (5BJ)</t>
  </si>
  <si>
    <t>The item is expected to ship on 4/20</t>
  </si>
  <si>
    <t>http://www.victoriassecret.com/clearance/tops-and-tees/crewneck-tee-essential-tees?ProductID=145926&amp;CatalogueType=OLS</t>
  </si>
  <si>
    <t>Essential Tees Crewneck Tee</t>
  </si>
  <si>
    <t>GT-311-67</t>
  </si>
  <si>
    <t>http://www.victoriassecret.com/clearance/bras/dream-angels-demi-bra-angels-by-victorias-secret?ProductID=115776&amp;CatalogueType=OLS</t>
  </si>
  <si>
    <t>GT-303-942</t>
  </si>
  <si>
    <t>Bright Cherry Blooms (U41)</t>
  </si>
  <si>
    <t>http://www.victoriassecret.com/clearance/accessories/lanyard-pink?ProductID=122423&amp;CatalogueType=OLS</t>
  </si>
  <si>
    <t>PINK LANYARD</t>
  </si>
  <si>
    <t>GT-308-270</t>
  </si>
  <si>
    <t>Neon Red Studs (HN5)</t>
  </si>
  <si>
    <t>The Cardi</t>
  </si>
  <si>
    <t>green angel (3RY)</t>
  </si>
  <si>
    <t>Laku</t>
  </si>
  <si>
    <t>http://www.victoriassecret.com/clearance/swim/push-up-bandeau-top-the-gorgeous-swim-collection?ProductID=144293&amp;CatalogueType=OLS</t>
  </si>
  <si>
    <t>GT-293-993</t>
  </si>
  <si>
    <t>32 A</t>
  </si>
  <si>
    <t>Animal (B05)</t>
  </si>
  <si>
    <t>Блондинка1</t>
  </si>
  <si>
    <t>http://www.victoriassecret.com/clearance/swim/push-up-triangle-top-very-sexy?ProductID=157332&amp;CatalogueType=OLS</t>
  </si>
  <si>
    <t>GT-306-545</t>
  </si>
  <si>
    <t>Бегемотт</t>
  </si>
  <si>
    <t>http://www.victoriassecret.com/clearance/swim/tie-front-triangle-top-beach-sexy?ProductID=132099&amp;CatalogueType=OLS</t>
  </si>
  <si>
    <t>TIE-FRONT TRIANGLE TOP</t>
  </si>
  <si>
    <t>GT-306-462</t>
  </si>
  <si>
    <t>http://www.victoriassecret.com/clearance/swim/double-string-bottom-beach-sexy?ProductID=56296&amp;CatalogueType=OLS</t>
  </si>
  <si>
    <t>DOUBLE-STRING BOTTOM</t>
  </si>
  <si>
    <t>GT-289-554</t>
  </si>
  <si>
    <t>White Multi Stripe (Q08)</t>
  </si>
  <si>
    <t>Evstoliya</t>
  </si>
  <si>
    <t>http://www.victoriassecret.com/clearance/denim/cut-off-boyfriend-short?ProductID=111431&amp;CatalogueType=OLS</t>
  </si>
  <si>
    <t>GT-307-236</t>
  </si>
  <si>
    <t>Cheeky hipkini bottom</t>
  </si>
  <si>
    <t>VH-313-960</t>
  </si>
  <si>
    <t>http://www.victoriassecret.com/clearance/swim/push-up-bandeau-top-beach-sexy?ProductID=155510&amp;CatalogueType=OLS</t>
  </si>
  <si>
    <t>GT-313-955</t>
  </si>
  <si>
    <t>38В</t>
  </si>
  <si>
    <t>http://www.victoriassecret.com/clearance/swim/fabulous-push-up-triangle-top-beach-sexy?ProductID=157322&amp;CatalogueType=OLS</t>
  </si>
  <si>
    <t>GT-308-681</t>
  </si>
  <si>
    <t>Deep Teal (3PH)</t>
  </si>
  <si>
    <t>GT-305-002</t>
  </si>
  <si>
    <t>http://www.victoriassecret.com/clearance/swim/flawless-push-up-bandeau-top-beach-sexy?ProductID=125509&amp;CatalogueType=OLS</t>
  </si>
  <si>
    <t>FLAWLESS PUSH-UP BANDEAU TOP</t>
  </si>
  <si>
    <t>GT-307-659</t>
  </si>
  <si>
    <t>Natural Cheetah</t>
  </si>
  <si>
    <t>http://www.victoriassecret.com/clearance/bras/victoriarsquos-secret-darling-unlined-demi-bra-angels-by-victorias-secret?ProductID=159315&amp;CatalogueType=OLS</t>
  </si>
  <si>
    <t>GT-305-508</t>
  </si>
  <si>
    <t>Ivory Lace (DJ4)</t>
  </si>
  <si>
    <t>juliawinter</t>
  </si>
  <si>
    <t>http://www.victoriassecret.com/clothing/shirts-and-blouses-a/two-pocket-camp-shirt?ProductID=105026&amp;CatalogueType=OLS</t>
  </si>
  <si>
    <t>GL-267-500</t>
  </si>
  <si>
    <t>Classic Shadow (3QT)</t>
  </si>
  <si>
    <t>Zndezhda</t>
  </si>
  <si>
    <t>http://www.victoriassecret.com/sleepwear/the-mayfair-collection/cotton-mayfair-boxer-pajama?ProductID=168731&amp;CatalogueType=OLS</t>
  </si>
  <si>
    <t>NEW! Cotton Mayfair Boxer Pajama</t>
  </si>
  <si>
    <t>GK-271-530</t>
  </si>
  <si>
    <t>Blue Tile Print (3N9)</t>
  </si>
  <si>
    <t>http://www.victoriassecret.com/bras/buy-more-and-save-bras/unlined-demi-bra-sexy-tee?ProductID=165562&amp;CatalogueType=OLS</t>
  </si>
  <si>
    <t>GL-307-459</t>
  </si>
  <si>
    <t xml:space="preserve">32А </t>
  </si>
  <si>
    <t>New Nude</t>
  </si>
  <si>
    <t>GL-303-505 </t>
  </si>
  <si>
    <t>белый</t>
  </si>
  <si>
    <t>http://www.victoriassecret.com/bras/shop-all-bras/demi-bra-cotton-lingerie?ProductID=169135&amp;CatalogueType=OLS</t>
  </si>
  <si>
    <t>Cotton Lingerie Demi Bra</t>
  </si>
  <si>
    <t>GL-311-970</t>
  </si>
  <si>
    <t>38D</t>
  </si>
  <si>
    <t>Lime Heather Stripe W/ Lace Wing Trim (3WA)</t>
  </si>
  <si>
    <t>http://www.victoriassecret.com/bras/push-up/push-up-bra-cotton-lingerie?ProductID=169165&amp;CatalogueType=OLS</t>
  </si>
  <si>
    <t>Cotton Lingerie Push-Up Bra</t>
  </si>
  <si>
    <t>GL-303-504</t>
  </si>
  <si>
    <t>http://www.victoriassecret.com/clothing/shirts-and-blouses-a/essential-poplin-bodysuit?ProductID=104330&amp;CatalogueType=OLS</t>
  </si>
  <si>
    <t>GL-275-080</t>
  </si>
  <si>
    <t>Gossamer Blue (4H8)</t>
  </si>
  <si>
    <t>http://www.victoriassecret.com/swimwear/specials/push-up-halter-top-beach-sexy?ProductID=163279&amp;CatalogueType=OLS</t>
  </si>
  <si>
    <t>Push-Up Halter Top
shown with double string bottom</t>
  </si>
  <si>
    <t xml:space="preserve">GL-318-653 </t>
  </si>
  <si>
    <t>Sunset Glow (4SJ)</t>
  </si>
  <si>
    <t>http://www.victoriassecret.com/clothing/shirts-and-blouses-a/the-french-cuff-poplin-shirt?ProductID=163257&amp;CatalogueType=OLS</t>
  </si>
  <si>
    <t>GL-259-794</t>
  </si>
  <si>
    <t>Гречанка Санториновая</t>
  </si>
  <si>
    <t>http://www.victoriassecret.com/bras/racerback/front-close-racerback-demi-bra-body-by-victoria?ProductID=179410&amp;CatalogueType=OLS</t>
  </si>
  <si>
    <t>FRONT-CLOSE RACERBACK DEMI BRA</t>
  </si>
  <si>
    <t>GL-303-186</t>
  </si>
  <si>
    <t>Champagne (M58)</t>
  </si>
  <si>
    <t>*lebedeva*</t>
  </si>
  <si>
    <t>http://www.victoriassecret.com/swimwear/shop-by-size/jeweled-floral-bandeau-top-beach-sexy?ProductID=42968&amp;CatalogueType=OLS</t>
  </si>
  <si>
    <t>GL-281-721</t>
  </si>
  <si>
    <t>rogneda.kiss</t>
  </si>
  <si>
    <t>http://www.victoriassecret.com/clothing/all-sale-and-specials/lace-keyhole-top?ProductID=151460&amp;CatalogueType=OLS</t>
  </si>
  <si>
    <t>Lace Keyhole Top</t>
  </si>
  <si>
    <t>GL-307-044</t>
  </si>
  <si>
    <t>v</t>
  </si>
  <si>
    <t>Luscious Crush Smoothing Body scrub</t>
  </si>
  <si>
    <t>GL-317-900</t>
  </si>
  <si>
    <t>http://www.victoriassecret.com/beauty/vs-fantasies-bodycare-specials/luscious-crush-deep-softening-body-butter-vs-fantasies?ProductID=154990&amp;CatalogueType=OLS</t>
  </si>
  <si>
    <t>Luscious Crush deep-softening body butter</t>
  </si>
  <si>
    <t>GL-317-897</t>
  </si>
  <si>
    <t>http://www.victoriassecret.com/beauty/vs-fantasies-bodycare-specials/island-getaway-endless-sunset-whipped-body-souffl-vs-fantasies?ProductID=178468&amp;CatalogueType=OLS</t>
  </si>
  <si>
    <t>VS FANTASIES ISLAND GETAWAY ENDLESS SUNSET WHIPPED BODY SOUFFLÉ</t>
  </si>
  <si>
    <t>GL-320-425</t>
  </si>
  <si>
    <t>Endless Sunset (4RE)</t>
  </si>
  <si>
    <t>LUSCIOUS CRUSH DEEP-SOFTENING BODY BUTTER</t>
  </si>
  <si>
    <t>-</t>
  </si>
  <si>
    <t>LUSCIOUS CRUSH HYDRATING BODY LOTION</t>
  </si>
  <si>
    <t>GL-317-886</t>
  </si>
  <si>
    <t>GL-312-885</t>
  </si>
  <si>
    <t>Juiced Berry (LK5)</t>
  </si>
  <si>
    <t>Taffy Go Lucky (048)</t>
  </si>
  <si>
    <t>shiny kiss flavored gloss</t>
  </si>
  <si>
    <t>Passion Fruit Pop (2BH)</t>
  </si>
  <si>
    <t>http://www.victoriassecret.com/beauty/makeup-specials/prismatic-kiss-flavored-gloss-beauty-rush?ProductID=159961&amp;CatalogueType=OLS</t>
  </si>
  <si>
    <t>GL-309-940</t>
  </si>
  <si>
    <t>Wildberry Lights (39B)</t>
  </si>
  <si>
    <t>http://www.victoriassecret.com/clothing/all-sale-and-specials/the-most-loved-yoga-pant?ProductID=176376&amp;CatalogueType=OLS</t>
  </si>
  <si>
    <t>The Most-Loved Yoga Pant</t>
  </si>
  <si>
    <t>GL-290-289</t>
  </si>
  <si>
    <t>S.R</t>
  </si>
  <si>
    <t>Love On Pop Art Pink/black (5K7)</t>
  </si>
  <si>
    <t>http://www.victoriassecret.com/swimwear/cheeky/cheeky-low-rise-bottom-beach-sexy?ProductID=178510&amp;CatalogueType=OLS</t>
  </si>
  <si>
    <t>Cheeky Low-rise Bottom</t>
  </si>
  <si>
    <t xml:space="preserve"> GL-297-165</t>
  </si>
  <si>
    <t>GL-307-460</t>
  </si>
  <si>
    <t>Aqua Reef(4R6)</t>
  </si>
  <si>
    <t>http://www.victoriassecret.com/swimwear/bikinis/jeweled-push-up-bandeau-top-beach-sexy?ProductID=160107&amp;CatalogueType=OLS</t>
  </si>
  <si>
    <t>GL-312-177</t>
  </si>
  <si>
    <t>Grey Multicolor Floral (52W)</t>
  </si>
  <si>
    <t>http://www.victoriassecret.com/swimwear/separates-offer/push-up-halter-top-beach-sexy?ProductID=181647&amp;CatalogueType=OLS</t>
  </si>
  <si>
    <t>GL-311-593</t>
  </si>
  <si>
    <t>Flo Fuchsia (5W7)</t>
  </si>
  <si>
    <t>http://www.victoriassecret.com/swimwear/separates-offer/bandeau-top-beach-sexy?ProductID=179597&amp;CatalogueType=OLS</t>
  </si>
  <si>
    <t>Bandeau Top</t>
  </si>
  <si>
    <t xml:space="preserve">GL-307-460 </t>
  </si>
  <si>
    <t>GL-293-956</t>
  </si>
  <si>
    <t>Pacific Paisley (5CK)</t>
  </si>
  <si>
    <t>http://www.victoriassecret.com/swimwear/separates-offer/push-up-halter-top-beach-sexy?ProductID=181647&amp;CatalogueType=OLS,</t>
  </si>
  <si>
    <t>Tequils Lime (4SE)</t>
  </si>
  <si>
    <t>SUV</t>
  </si>
  <si>
    <t>Olja Nik</t>
  </si>
  <si>
    <t>http://www.victoriassecret.com/swimwear/separates-offer/bandeau-top-beach-sexy?ProductID=179356&amp;CatalogueTyp</t>
  </si>
  <si>
    <t>RUCHED LOW-RISE HIPKINI BOTTOM</t>
  </si>
  <si>
    <t>GL-293-957</t>
  </si>
  <si>
    <t>or-ange</t>
  </si>
  <si>
    <t>http://www.victoriassecret.com/swimwear/separates-offer/push-up-bandeau-top-beach-sexy?ProductID=179590&amp;CatalogueType=OLS</t>
  </si>
  <si>
    <t>GL-293-949</t>
  </si>
  <si>
    <t>kato777</t>
  </si>
  <si>
    <t>http://www.victoriassecret.com/swimwear/separates-offer/triangle-top-beach-sexy?ProductID=179607&amp;CatalogueType=OLS</t>
  </si>
  <si>
    <t>GL-293-954</t>
  </si>
  <si>
    <t>double string bottom</t>
  </si>
  <si>
    <t>zvezda13</t>
  </si>
  <si>
    <t>http://www.victoriassecret.com/swimwear/separates-offer/push-up-bandeau-top-beach-sexy?ProductID=179594&amp;CatalogueType=OLS</t>
  </si>
  <si>
    <t>NEW! PUSH-UP BANDEAU TOP</t>
  </si>
  <si>
    <t>http://www.victoriassecret.com/swimwear/hipkini/ruched-hipkini-bottom-beach-sexy?ProductID=178508&amp;CatalogueType=OLS</t>
  </si>
  <si>
    <t>GL-293-958</t>
  </si>
  <si>
    <t>elena-1983</t>
  </si>
  <si>
    <t>Berry Gelato</t>
  </si>
  <si>
    <t>The item is expected to ship on 5/7</t>
  </si>
  <si>
    <t>Berry Gelato (4SM)</t>
  </si>
  <si>
    <t>GL-307-672</t>
  </si>
  <si>
    <t>rwy</t>
  </si>
  <si>
    <t>http://www.victoriassecret.com/swimwear/separates-offer/push-up-halter-top-beach-sexy?ProductID=179622&amp;CatalogueType=OLS</t>
  </si>
  <si>
    <t>GL-311-596</t>
  </si>
  <si>
    <t>Black Stripe (4SP)</t>
  </si>
  <si>
    <t>http://www.victoriassecret.com/swimwear/cheeky/cheeky-hipkini-bottom-beach-sexy?ProductID=178509&amp;CatalogueType=OLS</t>
  </si>
  <si>
    <t>GL-293-964</t>
  </si>
  <si>
    <t>ma$yanya</t>
  </si>
  <si>
    <t>http://www.victoriassecret.com/swimwear/bikini-mixer#/bottom_293957/bc_V387042</t>
  </si>
  <si>
    <t>Ольга Лих</t>
  </si>
  <si>
    <t>http://www.victoriassecret.com/swimwear/separates-offer/ruffle-halter-top-beach-sexy?ProductID=179628&amp;CatalogueType=OLS</t>
  </si>
  <si>
    <t>RUFFLE HALTER TOP</t>
  </si>
  <si>
    <t>GL-307-654</t>
  </si>
  <si>
    <t>GL-307-463</t>
  </si>
  <si>
    <t>kotty_4</t>
  </si>
  <si>
    <t>http://www.victoriassecret.com/beauty/accessories/makeup-bag-victorias-secret?ProductID=159958&amp;CatalogueType=OLS</t>
  </si>
  <si>
    <t>Makeup Bag</t>
  </si>
  <si>
    <t xml:space="preserve">GL-309-860 </t>
  </si>
  <si>
    <t>thnd</t>
  </si>
  <si>
    <t>http://www.victoriassecret.com/swimwear/high-waist-more-coverage/high-waist-bottom-beach-sexy?ProductID=165339&amp;CatalogueType=OLS</t>
  </si>
  <si>
    <t>GL-315-580</t>
  </si>
  <si>
    <t>The item is expected to ship on 4/7</t>
  </si>
  <si>
    <t>oksambat</t>
  </si>
  <si>
    <t>http://www.victoriassecret.com/panties/5-for-26-styles/lace-back-cheekster-panty-pink?ProductID=90681&amp;CatalogueType=OLS</t>
  </si>
  <si>
    <t>GL-294-211</t>
  </si>
  <si>
    <t>Black/Animal</t>
  </si>
  <si>
    <t>http://www.victoriassecret.com/panties/5-for-26-styles/rose-lace-cheekster-panty-pink?ProductID=152113&amp;CatalogueType=OLS</t>
  </si>
  <si>
    <t>GL-315-465</t>
  </si>
  <si>
    <t>Tropical Punch (2QJ)</t>
  </si>
  <si>
    <t>SDE_EDS</t>
  </si>
  <si>
    <t>GL-294-196</t>
  </si>
  <si>
    <t>NataliKl</t>
  </si>
  <si>
    <t>http://www.victoriassecret.com/panties/5-for-26-styles/ruched-back-hiphugger-panty-cotton-lingerie?ProductID=176559&amp;CatalogueType=OLS</t>
  </si>
  <si>
    <t>GL-313-865</t>
  </si>
  <si>
    <t>Саровчанка</t>
  </si>
  <si>
    <t>GL-313-809</t>
  </si>
  <si>
    <t>варюня</t>
  </si>
  <si>
    <t>http://www.victoriassecret.com/panties/5-for-26-styles/thong-panty-cotton-lingerie?ProductID=176564&amp;CatalogueType=OLS</t>
  </si>
  <si>
    <t>Thong Panty</t>
  </si>
  <si>
    <t>GL-313-835</t>
  </si>
  <si>
    <t>VS Aloha (H57)</t>
  </si>
  <si>
    <t>foil turtle print (DX0)</t>
  </si>
  <si>
    <t>http://www.victoriassecret.com/sale/panties-special/cheekster-panty-pink?ProductID=94122&amp;CatalogueType=OLS</t>
  </si>
  <si>
    <t>GL-301-876</t>
  </si>
  <si>
    <t>Pink Geo (4ZC)</t>
  </si>
  <si>
    <t>http://www.victoriassecret.com/panties/5-for-26-styles/lace-waist-cheekini-panty-cotton-lingerie?ProductID=176555&amp;CatalogueType=OLS</t>
  </si>
  <si>
    <t>LACE-WAIST CHEEKINI PANTY</t>
  </si>
  <si>
    <t>honey90</t>
  </si>
  <si>
    <t>Black Palm (3HB)</t>
  </si>
  <si>
    <t>Aleva</t>
  </si>
  <si>
    <t>GL-301-877</t>
  </si>
  <si>
    <t>Котечка</t>
  </si>
  <si>
    <t>HIPHUGGER PANTY</t>
  </si>
  <si>
    <t>марг0ша</t>
  </si>
  <si>
    <t>http://www.victoriassecret.com/panties/5-for-26-styles/lace-trim-boyshort-panty-pink?ProductID=94132&amp;CatalogueType=OLS</t>
  </si>
  <si>
    <t>LACE TRIM BOYSHORT PANTY</t>
  </si>
  <si>
    <t>GL-294-199</t>
  </si>
  <si>
    <t>Mermaid Teal (3AS)</t>
  </si>
  <si>
    <t>http://www.victoriassecret.com/shoes/pumps-and-heels/pointed-toe-pump-vs-collection?ProductID=169292&amp;CatalogueType=OLS</t>
  </si>
  <si>
    <t>GL-302-357</t>
  </si>
  <si>
    <t>беж замша</t>
  </si>
  <si>
    <t>The item is expected to ship on 5/3</t>
  </si>
  <si>
    <t>0, 30"</t>
  </si>
  <si>
    <t>http://www.victoriassecret.com/sale/panties-special/bikini-panty-allover-lace-from-cotton-lingerie?ProductID=176583&amp;CatalogueType=OLS</t>
  </si>
  <si>
    <t>GL-313-831</t>
  </si>
  <si>
    <t>http://www.victoriassecret.com/clearance/sweaters/the-long-lean-cardi-sweater?ProductID=158025&amp;CatalogueType=OLS</t>
  </si>
  <si>
    <t>The Long &amp; Lean Cardi Sweater</t>
  </si>
  <si>
    <t>GT-303-421</t>
  </si>
  <si>
    <t>sunbright citrus (5AE)</t>
  </si>
  <si>
    <t>http://www.victoriassecret.com/clearance/dresses-and-skirts/knit-turtleneck-dress?ProductID=65050&amp;CatalogueType=OLS</t>
  </si>
  <si>
    <t>http://www.victoriassecret.com/clearance/denim/vs-pencil-low-rise-straight-jean?ProductID=163455&amp;CatalogueType=OLS</t>
  </si>
  <si>
    <t>Soft Cream Angel (3QJ)</t>
  </si>
  <si>
    <t>http://www.victoriassecret.com/clearance/sweaters/cropped-sweater?ProductID=151541&amp;CatalogueType=OLS</t>
  </si>
  <si>
    <t>http://www.victoriassecret.com/clearance/yoga-and-lounge/the-hoodie-supermodel-essentials?ProductID=167569&amp;CatalogueType=OLS</t>
  </si>
  <si>
    <t>VS Heart/silver Lilac (4NF)</t>
  </si>
  <si>
    <t>mitsuoke</t>
  </si>
  <si>
    <t>http://www.victoriassecret.com/clearance/dresses-and-skirts/waffle-dolman-dress?ProductID=164755&amp;CatalogueType=OLS</t>
  </si>
  <si>
    <t>WAFFLE DOLMAN DRESS</t>
  </si>
  <si>
    <t>GT-316-364</t>
  </si>
  <si>
    <t>http://www.victoriassecret.com/clearance/pants-and-shorts/crepe-wide-leg-pant?ProductID=145186&amp;CatalogueType=OLS</t>
  </si>
  <si>
    <t>GT-315-526</t>
  </si>
  <si>
    <t>http://www.victoriassecret.com/clearance/pants-and-shorts/corduroy-vs-pencil-jean?ProductID=150259&amp;CatalogueType=OLS</t>
  </si>
  <si>
    <t>0.34</t>
  </si>
  <si>
    <t>Periwinkle (49T)</t>
  </si>
  <si>
    <t>http://www.victoriassecret.com/clearance/swim-separates/toggle-bottom-very-sexy?ProductID=119085&amp;CatalogueType=OLS</t>
  </si>
  <si>
    <t>L.R</t>
  </si>
  <si>
    <t>Gold Glitter Angel Wings/black (CT7)</t>
  </si>
  <si>
    <t>Vatruschka</t>
  </si>
  <si>
    <t>http://www.victoriassecret.com/swimwear/separates-offer/triangle-top-beach-sexy?ProductID=179610&amp;CatalogueType=OLS</t>
  </si>
  <si>
    <t>triangle top</t>
  </si>
  <si>
    <t>http://www.victoriassecret.com/swimwear/separates-offer/triangle-top-beach-sexy?ProductID=179606&amp;CatalogueType=OLS</t>
  </si>
  <si>
    <t>GL-294-024</t>
  </si>
  <si>
    <t>GL-294-029</t>
  </si>
  <si>
    <t>http://www.victoriassecret.com/swimwear/separates-offer/push-up-halter-top-beach-sexy?ProductID=179617&amp;CatalogueType=OLS</t>
  </si>
  <si>
    <t>Push-Up Halter Top</t>
  </si>
  <si>
    <t>kustik</t>
  </si>
  <si>
    <t>http://www.victoriassecret.com/swimwear/separates-offer/push-up-halter-top-beach-sexy?ProductID=179365&amp;CatalogueType=OLS</t>
  </si>
  <si>
    <t>black multi stripe (4SV)</t>
  </si>
  <si>
    <t>http://www.victoriassecret.com/swimwear/separates-offer/push-up-bandeau-top-beach-sexy?ProductID=179591&amp;CatalogueType=OLS</t>
  </si>
  <si>
    <t>GL-293-949 </t>
  </si>
  <si>
    <t>GL-297-165</t>
  </si>
  <si>
    <t>http://www.victoriassecret.com/swimwear/separates-offer/ruffle-halter-top-beach-sexy?ProductID=179363&amp;CatalogueType=OLS</t>
  </si>
  <si>
    <t>34А</t>
  </si>
  <si>
    <t>Cheeky Low-Rise Bottom</t>
  </si>
  <si>
    <t>GL-297-161</t>
  </si>
  <si>
    <t>Svetiki</t>
  </si>
  <si>
    <t xml:space="preserve">s </t>
  </si>
  <si>
    <t>Ruffle Halter Top</t>
  </si>
  <si>
    <t>http://www.victoriassecret.com/panties/5-for-26-styles/ruched-back-hiphugger-panty-cotton-lingerie?ProductID=176558&amp;CatalogueType=OLS</t>
  </si>
  <si>
    <t>Cotton Lingerie Ruched-back Hiphugger Panty</t>
  </si>
  <si>
    <t>http://www.victoriassecret.com/panties/5-for-26-styles/lace-waist-hiphugger-panty-cotton-lingerie?ProductID=176710&amp;CatalogueType=OLS</t>
  </si>
  <si>
    <t>Cotton Lingerie Lace-waist Hiphugger Panty</t>
  </si>
  <si>
    <t>Синичка13</t>
  </si>
  <si>
    <t>http://www.victoriassecret.com/clothing/all-sale-and-specials/maxi-skirt?ProductID=167839&amp;CatalogueType=OLS</t>
  </si>
  <si>
    <t>MAXI SKIRT</t>
  </si>
  <si>
    <t>GL-295-576</t>
  </si>
  <si>
    <t>Royal Sapphire(43z)</t>
  </si>
  <si>
    <t>http://www.victoriassecret.com/sale/clothing/vs-hipster-bootcut-pant-in-stretch-twill?ProductID=126032&amp;CatalogueType=OLS</t>
  </si>
  <si>
    <t>GL-304-671</t>
  </si>
  <si>
    <t>Watchtower Grey (2XP)</t>
  </si>
  <si>
    <t>LanaNN</t>
  </si>
  <si>
    <t>http://www.victoriassecret.com/panties/cheekies-and-cheekinis/lace-waist-cheeky-panty-cotton-lingerie?ProductID=157660&amp;CatalogueType=OLS</t>
  </si>
  <si>
    <t xml:space="preserve">
GL-304-353 </t>
  </si>
  <si>
    <t>Foiled Turtle Print (DX0)</t>
  </si>
  <si>
    <t>Sunny smile</t>
  </si>
  <si>
    <t>Back To Be Graphic (BL3)</t>
  </si>
  <si>
    <t>Lucky Graphic (3PB)</t>
  </si>
  <si>
    <t>http://www.victoriassecret.com/panties/5-for-26-styles/lace-waist-brief-panty-cotton-lingerie?ProductID=176566&amp;CatalogueType=OLS</t>
  </si>
  <si>
    <t>GL-313-902</t>
  </si>
  <si>
    <t>*Светик52</t>
  </si>
  <si>
    <t>http://www.victoriassecret.com/panties/5-for-26-styles/mesh-cheekster-panty-pink?ProductID=168527&amp;CatalogueType=OLS</t>
  </si>
  <si>
    <t>MESH CHEEKSTER PANTY</t>
  </si>
  <si>
    <t>GL-313-021</t>
  </si>
  <si>
    <t>Aqua (837)</t>
  </si>
  <si>
    <t>ЛенаСветлая</t>
  </si>
  <si>
    <t>LACE-WAIST BRIEF PANTY</t>
  </si>
  <si>
    <t>Spa Blue (3P5)</t>
  </si>
  <si>
    <t>confessa*</t>
  </si>
  <si>
    <t>http://www.victoriassecret.com/panties/5-for-26-styles/lace-waist-shortie-panty-cotton-lingerie?ProductID=176578&amp;CatalogueType=OLS</t>
  </si>
  <si>
    <t>GL-304-355</t>
  </si>
  <si>
    <t>Sapphire W/ Geo Trim (J86)</t>
  </si>
  <si>
    <t>L1007</t>
  </si>
  <si>
    <t>http://www.victoriassecret.com/panties/5-for-26-styles/bikini-panty-cotton-lingerie?ProductID=179540&amp;CatalogueType=OLS</t>
  </si>
  <si>
    <t>BIKINI PANTY</t>
  </si>
  <si>
    <t>GL-313-818</t>
  </si>
  <si>
    <t>Grape (845)</t>
  </si>
  <si>
    <t>natylek</t>
  </si>
  <si>
    <t>http://www.victoriassecret.com/panties/5-for-26-styles/lace-trim-mini-cheekster-panty-pink?ProductID=124086&amp;CatalogueType=OLS</t>
  </si>
  <si>
    <t>CHEEKSTER PANTY</t>
  </si>
  <si>
    <t>GL-293-406</t>
  </si>
  <si>
    <t>Blue Palm (52V)</t>
  </si>
  <si>
    <t>http://www.victoriassecret.com/panties/5-for-26-styles/lace-waist-bikini-panty-cotton-lingerie?ProductID=168810&amp;CatalogueType=OLS</t>
  </si>
  <si>
    <t>LACE-WAIST BIKINI PANTY</t>
  </si>
  <si>
    <t>GL-313-900</t>
  </si>
  <si>
    <t>Sunset Glow Ribbon Trim (B93)</t>
  </si>
  <si>
    <t>http://www.victoriassecret.com/panties/shop-all-panties/thong-panty-allover-lace-from-cotton-lingerie?ProductID=166310&amp;CatalogueType=OLS</t>
  </si>
  <si>
    <t>Allover Lace from Cotton Lingerie Thong Panty</t>
  </si>
  <si>
    <t>GL-313-836</t>
  </si>
  <si>
    <t>Lime Green Lace (2ZA)</t>
  </si>
  <si>
    <t>Staya_Ldin</t>
  </si>
  <si>
    <t>Blue Leopard (3EW)</t>
  </si>
  <si>
    <t>The item is expected to ship on 4/4</t>
  </si>
  <si>
    <t>Cotton Lingerie Lace-waist Cheeky Panty</t>
  </si>
  <si>
    <t>Lime Heather Stripe (3WA)</t>
  </si>
  <si>
    <t>http://www.victoriassecret.com/panties/shop-all-panties/bikini-panty-cotton-lingerie?ProductID=165629&amp;CatalogueType=OLS</t>
  </si>
  <si>
    <t>Cotton Lingerie Bikini Panty</t>
  </si>
  <si>
    <t>http://www.victoriassecret.com/pink/panties/lace-trim-boyshort-panty-pink?ProductID=156188&amp;CatalogueType=OLS</t>
  </si>
  <si>
    <t>PINK Lace Trim Boyshort Panty</t>
  </si>
  <si>
    <t>GL-313-811</t>
  </si>
  <si>
    <t>Blue Leopard (4TB)</t>
  </si>
  <si>
    <t>http://www.victoriassecret.com/panties/5-for-26-styles/cheekster-panty-pink?ProductID=94122&amp;CatalogueType=OLS</t>
  </si>
  <si>
    <t>PINK Cheekster Panty</t>
  </si>
  <si>
    <t>Mini Stripe (3W6)</t>
  </si>
  <si>
    <t>GL-313-868</t>
  </si>
  <si>
    <t>White Lace Back (092)</t>
  </si>
  <si>
    <t>Candy Heart Print (Y72)</t>
  </si>
  <si>
    <t>TVT</t>
  </si>
  <si>
    <t>http://www.victoriassecret.com/sale/swim/contrast-bandeau-top-beach-sexy?ProductID=160085&amp;CatalogueType=OLS</t>
  </si>
  <si>
    <t>Contrast Bandeau Top</t>
  </si>
  <si>
    <t>GL-312-039</t>
  </si>
  <si>
    <t>Berry Gelato/sunset Glow (52X)</t>
  </si>
  <si>
    <t>http://www.victoriassecret.com/sale/sale-fleece-lounge/lace-up-tunic?ProductID=94159&amp;CatalogueType=OLS</t>
  </si>
  <si>
    <t>Lace-up Tunic</t>
  </si>
  <si>
    <t>GL-281-483</t>
  </si>
  <si>
    <t>Single Dye Black (4AA)</t>
  </si>
  <si>
    <t>http://www.victoriassecret.com/sale/sale-on-dresses/strapless-bra-top-dress?ProductID=164854&amp;CatalogueType=OLS</t>
  </si>
  <si>
    <t>STRAPLESS BRA TOP DRESS</t>
  </si>
  <si>
    <t>GL-308-936</t>
  </si>
  <si>
    <t>http://www.victoriassecret.com/swimwear/bandeau/jeweled-push-up-bandeau-top-beach-sexy?ProductID=94363&amp;CatalogueType=OLS</t>
  </si>
  <si>
    <t>LOW-RISE BOTTOM</t>
  </si>
  <si>
    <t>GL-294-530</t>
  </si>
  <si>
    <t>The item is expected to ship on 4/16</t>
  </si>
  <si>
    <t>http://www.victoriassecret.com/swimwear/separates-offer/bandeau-top-beach-sexy?ProductID=179601&amp;CatalogueType=OLS</t>
  </si>
  <si>
    <t>Dandy (4SK)</t>
  </si>
  <si>
    <t>B@LBESK@</t>
  </si>
  <si>
    <t>natik_189</t>
  </si>
  <si>
    <t>Berry Gelato(4SM)</t>
  </si>
  <si>
    <t>http://www.victoriassecret.com/swimwear/shop-by-size/sequin-bandeau-top-beach-sexy?ProductID=52455&amp;CatalogueType=OLS</t>
  </si>
  <si>
    <t>BANDED LOW-RISE BOTTOM</t>
  </si>
  <si>
    <t>GL-281-734</t>
  </si>
  <si>
    <t>Raspberry Ice (H72)</t>
  </si>
  <si>
    <t>http://www.victoriassecret.com/clothing/pants/ponte-racer-legging?ProductID=149873&amp;CatalogueType=OLS</t>
  </si>
  <si>
    <t>PONTE RACER LEGGING</t>
  </si>
  <si>
    <t>GL-306-523</t>
  </si>
  <si>
    <t>White/black (DJ4)</t>
  </si>
  <si>
    <t>http://www.victoriassecret.com/clothing/shirts-and-blouses/essential-poplin-bodysuit?ProductID=104333&amp;CatalogueType=OLS</t>
  </si>
  <si>
    <t>ESSENTIAL POPLIN BODYSUIT</t>
  </si>
  <si>
    <t>m0rena</t>
  </si>
  <si>
    <t>http://www.victoriassecret.com/swimwear/new-arrivals/push-up-bandeau-beach-sexy?ProductID=169640&amp;CatalogueType=OLS</t>
  </si>
  <si>
    <t>GL-313-289</t>
  </si>
  <si>
    <t>White Floral (5C7)</t>
  </si>
  <si>
    <t>PUSH-UP BANDEAU</t>
  </si>
  <si>
    <t>GL-313-288</t>
  </si>
  <si>
    <t>32C</t>
  </si>
  <si>
    <t>Garina</t>
  </si>
  <si>
    <t>http://www.victoriassecret.com/swimwear/bikinis/push-up-halter-top-beach-sexy?ProductID=179672&amp;CatalogueType=OLS</t>
  </si>
  <si>
    <t>sirotkinlenok</t>
  </si>
  <si>
    <t>Nastenkin</t>
  </si>
  <si>
    <t>Coral Blaze (57Z)</t>
  </si>
  <si>
    <t xml:space="preserve">http://www.victoriassecret.com/swimwear/bikinis/crisscross-strap-bandeau-very-sexy?ProductID=154812&amp;CatalogueType=OLS </t>
  </si>
  <si>
    <t>GL-312-451</t>
  </si>
  <si>
    <t>Bali (4R9)</t>
  </si>
  <si>
    <t>http://www.victoriassecret.com/sale/shoes/peep-toe-pump-vs-collection?ProductID=168471&amp;CatalogueType=OLS</t>
  </si>
  <si>
    <t>VS Collection
Peep-toe Pump</t>
  </si>
  <si>
    <t xml:space="preserve">GL-295-142 </t>
  </si>
  <si>
    <t>Black(093)</t>
  </si>
  <si>
    <t>The item is expected to ship on 5/26</t>
  </si>
  <si>
    <t>http://www.victoriassecret.com/clothing/all-sale-and-specials/drawstring-track-pant?ProductID=163227&amp;CatalogueType=OLS</t>
  </si>
  <si>
    <t>Drop Shoulder Sweater</t>
  </si>
  <si>
    <t>GL-311-648</t>
  </si>
  <si>
    <t>праздничная</t>
  </si>
  <si>
    <t>GL-307-653</t>
  </si>
  <si>
    <t>The item is expected to ship on 4/22</t>
  </si>
  <si>
    <t>violet201111</t>
  </si>
  <si>
    <t>http://www.victoriassecret.com/swimwear/separates-offer/bandeau-top-beach-sexy?ProductID=179598&amp;CatalogueType=OLS,</t>
  </si>
  <si>
    <t>GL-307-461</t>
  </si>
  <si>
    <t>GL-294-031</t>
  </si>
  <si>
    <t>цвет fire coral ,размер 36 c</t>
  </si>
  <si>
    <t>http://www.victoriassecret.com/clearance/swim/double-string-bottom-beach-sexy?ProductID=144850&amp;CatalogueType=OLS</t>
  </si>
  <si>
    <t>http://www.victoriassecret.com/clearance/tops-and-tees/ribbed-long-sleeve-boxy-tee?ProductID=130374&amp;CatalogueType=OLS</t>
  </si>
  <si>
    <t>RIBBED LONG-SLEEVE BOXY TEE</t>
  </si>
  <si>
    <t>GT-304-533</t>
  </si>
  <si>
    <t>Pop Yellow/Smoky Violet</t>
  </si>
  <si>
    <t>http://www.victoriassecret.com/clearance/swim-separates/long-line-bandeau-beach-sexy?ProductID=151730&amp;CatalogueType=OLS</t>
  </si>
  <si>
    <t>LONG LINE BANDEAU</t>
  </si>
  <si>
    <t>GT-320-18634c</t>
  </si>
  <si>
    <t>34 C</t>
  </si>
  <si>
    <t>http://www.victoriassecret.com/beauty/all-body-care/island-getaway-island-rush-whipped-body-souffl-vs-fantasies?ProductID=178467&amp;CatalogueType=OLS</t>
  </si>
  <si>
    <t>VS FANTASIES NEW! ISLAND GETAWAY ISLAND RUSH WHIPPED BODY SOUFFLÉ</t>
  </si>
  <si>
    <t>GL-320-427</t>
  </si>
  <si>
    <t>Island Rush (520)</t>
  </si>
  <si>
    <t>DEEP-SOFTENING BODY BUTTER</t>
  </si>
  <si>
    <t>GL-317-848</t>
  </si>
  <si>
    <t>http://www.victoriassecret.com/beauty/vs-fantasies-bodycare-specials/pure-daydream-body-wash-vs-fantasies?ProductID=154935&amp;CatalogueType=OLS</t>
  </si>
  <si>
    <t>BODY WASH</t>
  </si>
  <si>
    <t>GL-317-841</t>
  </si>
  <si>
    <t>GL-317-851</t>
  </si>
  <si>
    <t>http://www.victoriassecret.com/clothing/all-dresses-a/crochet-maxi-dress?ProductID=122533&amp;CatalogueType=OLS</t>
  </si>
  <si>
    <t>CROCHET MAXI DRESS</t>
  </si>
  <si>
    <t>GL-280-056</t>
  </si>
  <si>
    <t>Chocolate (D88)</t>
  </si>
  <si>
    <t>http://www.victoriassecret.com/clothing/all-sale-and-specials/the-silk-shirt?ProductID=151452&amp;CatalogueType=OLS</t>
  </si>
  <si>
    <t>The Silk Shirt</t>
  </si>
  <si>
    <t>http://www.victoriassecret.com/catalogue/the-velour-hoodie?ProductID=162072&amp;CatalogueType=OLS&amp;cqo=true&amp;cqoCat=EY</t>
  </si>
  <si>
    <t>Velour Pant</t>
  </si>
  <si>
    <t>EY-304-436</t>
  </si>
  <si>
    <t>M long</t>
  </si>
  <si>
    <t>EY-310-988</t>
  </si>
  <si>
    <t>Gold Angel Wings/graphite (4QH)</t>
  </si>
  <si>
    <t>http://www.victoriassecret.com/clearance/sweaters/the-moto-sweater-essential-sweaters?ProductID=127944&amp;CatalogueType=OLS</t>
  </si>
  <si>
    <t>Medium Heather Grey (3SW)</t>
  </si>
  <si>
    <t>http://www.victoriassecret.com/clearance/swim/ruched-low-rise-hipkini-bottom-beach-sexy?ProductID=155486&amp;CatalogueType=OLS</t>
  </si>
  <si>
    <t>GT-313-936</t>
  </si>
  <si>
    <t>http://www.victoriassecret.com/clearance/yoga-and-lounge/cuff-sleeve-dolman-top?ProductID=126027&amp;CatalogueType=OLS</t>
  </si>
  <si>
    <t>CUFF-SLEEVE DOLMAN TOP</t>
  </si>
  <si>
    <t>GT-304-555</t>
  </si>
  <si>
    <t>Orchid Bouquet (3K6)</t>
  </si>
  <si>
    <t>http://www.victoriassecret.com/clearance/yoga-and-lounge/velour-cropped-sweatpant?ProductID=140968&amp;CatalogueType=OLS</t>
  </si>
  <si>
    <t>VELOUR CROPPED SWEATPANT</t>
  </si>
  <si>
    <t>GT-303-138</t>
  </si>
  <si>
    <t>Night Navy (2PZ)</t>
  </si>
  <si>
    <t>http://www.victoriassecret.com/clearance/sweaters/long-sleeve-bateau-sweater-feather-sweaters?ProductID=151647&amp;CatalogueType=OLS</t>
  </si>
  <si>
    <t>LONG-SLEEVE BATEAU SWEATER</t>
  </si>
  <si>
    <t>GT-310-880</t>
  </si>
  <si>
    <t>THREE-QUARTER SLEEVE TEE</t>
  </si>
  <si>
    <t>GT-296-095</t>
  </si>
  <si>
    <t>Citrine Star Burnout (4JE)</t>
  </si>
  <si>
    <t>http://www.victoriassecret.com/clearance/swim/double-string-bikini-bottom-beach-sexy?ProductID=139917&amp;CatalogueType=OLS</t>
  </si>
  <si>
    <t>GT-308-903</t>
  </si>
  <si>
    <t>Galaxy Grape (451)</t>
  </si>
  <si>
    <t>http://www.victoriassecret.com/clearance/swim/side-tie-bikini-bottom-the-gorgeous-swim-collection?ProductID=141724&amp;CatalogueType=OLS</t>
  </si>
  <si>
    <t>GT-299-282</t>
  </si>
  <si>
    <t>Big Blue Lace (3PG)</t>
  </si>
  <si>
    <t>http://www.victoriassecret.com/clearance/swim/triangle-top-beach-sexy?ProductID=146134&amp;CatalogueType=OLS</t>
  </si>
  <si>
    <t>GT-306-471</t>
  </si>
  <si>
    <t>GT-303-137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</si>
</sst>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€-2]\ #,##0.00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Palatino Linotype"/>
      <family val="1"/>
    </font>
    <font>
      <sz val="10"/>
      <color indexed="23"/>
      <name val="Palatino Linotype"/>
      <family val="1"/>
    </font>
    <font>
      <sz val="10"/>
      <color indexed="63"/>
      <name val="Arial"/>
      <family val="2"/>
    </font>
    <font>
      <sz val="10"/>
      <name val="Palatino Linotype"/>
      <family val="1"/>
    </font>
    <font>
      <sz val="11"/>
      <name val="Calibri"/>
      <family val="2"/>
    </font>
    <font>
      <sz val="12"/>
      <color indexed="8"/>
      <name val="Calibri"/>
      <family val="2"/>
    </font>
    <font>
      <b/>
      <sz val="10"/>
      <name val="Palatino Linotype"/>
      <family val="1"/>
    </font>
    <font>
      <sz val="8"/>
      <color indexed="8"/>
      <name val="VictoriaOne"/>
      <family val="0"/>
    </font>
    <font>
      <sz val="13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Palatino Linotype"/>
      <family val="1"/>
    </font>
    <font>
      <sz val="8"/>
      <color indexed="8"/>
      <name val="Palatino Linotype"/>
      <family val="1"/>
    </font>
    <font>
      <u val="single"/>
      <sz val="11"/>
      <color indexed="10"/>
      <name val="Calibri"/>
      <family val="2"/>
    </font>
    <font>
      <b/>
      <sz val="10"/>
      <color indexed="10"/>
      <name val="Palatino Linotype"/>
      <family val="1"/>
    </font>
    <font>
      <b/>
      <sz val="11"/>
      <color indexed="17"/>
      <name val="Calibri"/>
      <family val="2"/>
    </font>
    <font>
      <b/>
      <sz val="10"/>
      <color indexed="23"/>
      <name val="Palatino Linotype"/>
      <family val="1"/>
    </font>
    <font>
      <sz val="11"/>
      <color indexed="14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10"/>
      <color indexed="14"/>
      <name val="Palatino Linotype"/>
      <family val="1"/>
    </font>
    <font>
      <sz val="11"/>
      <color indexed="23"/>
      <name val="Calibri"/>
      <family val="2"/>
    </font>
    <font>
      <b/>
      <sz val="12"/>
      <color indexed="8"/>
      <name val="Palatino Linotype"/>
      <family val="1"/>
    </font>
    <font>
      <u val="single"/>
      <sz val="11"/>
      <name val="Calibri"/>
      <family val="2"/>
    </font>
    <font>
      <sz val="11"/>
      <color indexed="45"/>
      <name val="Calibri"/>
      <family val="2"/>
    </font>
    <font>
      <sz val="9"/>
      <color indexed="8"/>
      <name val="Calibri"/>
      <family val="2"/>
    </font>
    <font>
      <sz val="11"/>
      <color indexed="8"/>
      <name val="Palatino Linotype"/>
      <family val="1"/>
    </font>
    <font>
      <sz val="9"/>
      <color indexed="8"/>
      <name val="Arial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10"/>
      <color indexed="8"/>
      <name val="Times New Roman"/>
      <family val="1"/>
    </font>
    <font>
      <sz val="8"/>
      <color indexed="23"/>
      <name val="Palatino Linotype"/>
      <family val="1"/>
    </font>
    <font>
      <sz val="8"/>
      <name val="Tahoma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Palatino Linotype"/>
      <family val="1"/>
    </font>
    <font>
      <sz val="10"/>
      <color rgb="FF000000"/>
      <name val="Palatino Linotype"/>
      <family val="1"/>
    </font>
    <font>
      <sz val="8"/>
      <color rgb="FF000000"/>
      <name val="Palatino Linotype"/>
      <family val="1"/>
    </font>
    <font>
      <sz val="11"/>
      <color rgb="FF000000"/>
      <name val="Calibri"/>
      <family val="2"/>
    </font>
    <font>
      <u val="single"/>
      <sz val="11"/>
      <color rgb="FFFF0000"/>
      <name val="Calibri"/>
      <family val="2"/>
    </font>
    <font>
      <b/>
      <sz val="10"/>
      <color rgb="FFFF0000"/>
      <name val="Palatino Linotype"/>
      <family val="1"/>
    </font>
    <font>
      <b/>
      <sz val="11"/>
      <color rgb="FF00B050"/>
      <name val="Calibri"/>
      <family val="2"/>
    </font>
    <font>
      <b/>
      <sz val="10"/>
      <color rgb="FF666666"/>
      <name val="Palatino Linotype"/>
      <family val="1"/>
    </font>
    <font>
      <sz val="10"/>
      <color rgb="FF666666"/>
      <name val="Palatino Linotype"/>
      <family val="1"/>
    </font>
    <font>
      <sz val="11"/>
      <color rgb="FFF33B7E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sz val="10"/>
      <color rgb="FFF33B7E"/>
      <name val="Palatino Linotype"/>
      <family val="1"/>
    </font>
    <font>
      <sz val="10"/>
      <color rgb="FF222222"/>
      <name val="Arial"/>
      <family val="2"/>
    </font>
    <font>
      <sz val="11"/>
      <color rgb="FF666666"/>
      <name val="Calibri"/>
      <family val="2"/>
    </font>
    <font>
      <b/>
      <sz val="12"/>
      <color rgb="FF000000"/>
      <name val="Palatino Linotype"/>
      <family val="1"/>
    </font>
    <font>
      <sz val="11"/>
      <color rgb="FFFF7CB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1"/>
      <color rgb="FF000000"/>
      <name val="Palatino Linotype"/>
      <family val="1"/>
    </font>
    <font>
      <sz val="9"/>
      <color rgb="FF000000"/>
      <name val="Arial"/>
      <family val="2"/>
    </font>
    <font>
      <sz val="9"/>
      <color rgb="FF666666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666666"/>
      <name val="Palatino Linotype"/>
      <family val="1"/>
    </font>
    <font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70" fontId="2" fillId="0" borderId="1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/>
    </xf>
    <xf numFmtId="0" fontId="62" fillId="0" borderId="11" xfId="42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76" fillId="0" borderId="10" xfId="0" applyFont="1" applyFill="1" applyBorder="1" applyAlignment="1">
      <alignment/>
    </xf>
    <xf numFmtId="0" fontId="77" fillId="0" borderId="0" xfId="0" applyFont="1" applyFill="1" applyAlignment="1">
      <alignment/>
    </xf>
    <xf numFmtId="164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78" fillId="0" borderId="0" xfId="0" applyFont="1" applyFill="1" applyAlignment="1">
      <alignment/>
    </xf>
    <xf numFmtId="0" fontId="0" fillId="0" borderId="13" xfId="0" applyFill="1" applyBorder="1" applyAlignment="1">
      <alignment/>
    </xf>
    <xf numFmtId="165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74" fillId="0" borderId="11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165" fontId="74" fillId="0" borderId="0" xfId="0" applyNumberFormat="1" applyFont="1" applyFill="1" applyBorder="1" applyAlignment="1">
      <alignment/>
    </xf>
    <xf numFmtId="14" fontId="76" fillId="0" borderId="0" xfId="0" applyNumberFormat="1" applyFont="1" applyFill="1" applyAlignment="1">
      <alignment/>
    </xf>
    <xf numFmtId="0" fontId="79" fillId="0" borderId="0" xfId="0" applyFont="1" applyFill="1" applyAlignment="1">
      <alignment/>
    </xf>
    <xf numFmtId="0" fontId="76" fillId="0" borderId="0" xfId="0" applyFont="1" applyFill="1" applyBorder="1" applyAlignment="1">
      <alignment/>
    </xf>
    <xf numFmtId="0" fontId="62" fillId="0" borderId="11" xfId="42" applyFill="1" applyBorder="1" applyAlignment="1">
      <alignment/>
    </xf>
    <xf numFmtId="0" fontId="6" fillId="0" borderId="0" xfId="0" applyFont="1" applyFill="1" applyAlignment="1">
      <alignment/>
    </xf>
    <xf numFmtId="165" fontId="76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80" fillId="0" borderId="0" xfId="0" applyFont="1" applyFill="1" applyAlignment="1">
      <alignment/>
    </xf>
    <xf numFmtId="0" fontId="74" fillId="0" borderId="11" xfId="0" applyFont="1" applyFill="1" applyBorder="1" applyAlignment="1">
      <alignment/>
    </xf>
    <xf numFmtId="0" fontId="81" fillId="0" borderId="0" xfId="42" applyFont="1" applyFill="1" applyAlignment="1">
      <alignment/>
    </xf>
    <xf numFmtId="0" fontId="74" fillId="0" borderId="0" xfId="0" applyFont="1" applyFill="1" applyAlignment="1">
      <alignment/>
    </xf>
    <xf numFmtId="0" fontId="82" fillId="0" borderId="0" xfId="0" applyFont="1" applyFill="1" applyAlignment="1">
      <alignment/>
    </xf>
    <xf numFmtId="164" fontId="74" fillId="0" borderId="11" xfId="0" applyNumberFormat="1" applyFont="1" applyFill="1" applyBorder="1" applyAlignment="1">
      <alignment/>
    </xf>
    <xf numFmtId="0" fontId="78" fillId="0" borderId="0" xfId="0" applyFont="1" applyFill="1" applyAlignment="1">
      <alignment wrapText="1"/>
    </xf>
    <xf numFmtId="165" fontId="83" fillId="0" borderId="11" xfId="0" applyNumberFormat="1" applyFont="1" applyFill="1" applyBorder="1" applyAlignment="1">
      <alignment/>
    </xf>
    <xf numFmtId="0" fontId="62" fillId="0" borderId="0" xfId="42" applyFill="1" applyAlignment="1">
      <alignment/>
    </xf>
    <xf numFmtId="0" fontId="84" fillId="0" borderId="0" xfId="0" applyFont="1" applyFill="1" applyAlignment="1">
      <alignment/>
    </xf>
    <xf numFmtId="164" fontId="0" fillId="0" borderId="10" xfId="0" applyNumberFormat="1" applyFill="1" applyBorder="1" applyAlignment="1">
      <alignment/>
    </xf>
    <xf numFmtId="0" fontId="8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80" fillId="0" borderId="11" xfId="0" applyFont="1" applyFill="1" applyBorder="1" applyAlignment="1">
      <alignment/>
    </xf>
    <xf numFmtId="0" fontId="62" fillId="0" borderId="0" xfId="42" applyFill="1" applyBorder="1" applyAlignment="1">
      <alignment/>
    </xf>
    <xf numFmtId="0" fontId="1" fillId="0" borderId="13" xfId="68" applyFont="1" applyFill="1" applyBorder="1" applyAlignment="1">
      <alignment/>
      <protection/>
    </xf>
    <xf numFmtId="0" fontId="62" fillId="0" borderId="13" xfId="42" applyFill="1" applyBorder="1" applyAlignment="1">
      <alignment/>
    </xf>
    <xf numFmtId="0" fontId="1" fillId="0" borderId="0" xfId="68" applyFont="1" applyFill="1" applyAlignment="1">
      <alignment/>
      <protection/>
    </xf>
    <xf numFmtId="164" fontId="1" fillId="0" borderId="13" xfId="68" applyNumberFormat="1" applyFill="1" applyBorder="1" applyAlignment="1">
      <alignment/>
      <protection/>
    </xf>
    <xf numFmtId="165" fontId="1" fillId="0" borderId="13" xfId="68" applyNumberFormat="1" applyFill="1" applyBorder="1" applyAlignment="1">
      <alignment/>
      <protection/>
    </xf>
    <xf numFmtId="0" fontId="1" fillId="0" borderId="13" xfId="70" applyFont="1" applyFill="1" applyBorder="1" applyAlignment="1">
      <alignment/>
      <protection/>
    </xf>
    <xf numFmtId="0" fontId="62" fillId="0" borderId="13" xfId="42" applyFill="1" applyBorder="1" applyAlignment="1" applyProtection="1">
      <alignment/>
      <protection/>
    </xf>
    <xf numFmtId="0" fontId="4" fillId="0" borderId="0" xfId="70" applyFont="1" applyFill="1" applyAlignment="1">
      <alignment/>
      <protection/>
    </xf>
    <xf numFmtId="0" fontId="1" fillId="0" borderId="0" xfId="70" applyFont="1" applyFill="1" applyAlignment="1">
      <alignment/>
      <protection/>
    </xf>
    <xf numFmtId="164" fontId="1" fillId="0" borderId="13" xfId="70" applyNumberFormat="1" applyFill="1" applyBorder="1" applyAlignment="1">
      <alignment/>
      <protection/>
    </xf>
    <xf numFmtId="165" fontId="1" fillId="0" borderId="13" xfId="70" applyNumberFormat="1" applyFill="1" applyBorder="1" applyAlignment="1">
      <alignment/>
      <protection/>
    </xf>
    <xf numFmtId="164" fontId="0" fillId="0" borderId="14" xfId="0" applyNumberFormat="1" applyFill="1" applyBorder="1" applyAlignment="1">
      <alignment/>
    </xf>
    <xf numFmtId="0" fontId="5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8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6" fillId="0" borderId="0" xfId="0" applyFont="1" applyFill="1" applyAlignment="1">
      <alignment/>
    </xf>
    <xf numFmtId="165" fontId="83" fillId="0" borderId="0" xfId="0" applyNumberFormat="1" applyFont="1" applyFill="1" applyBorder="1" applyAlignment="1">
      <alignment/>
    </xf>
    <xf numFmtId="0" fontId="87" fillId="0" borderId="11" xfId="0" applyFont="1" applyFill="1" applyBorder="1" applyAlignment="1">
      <alignment vertical="center"/>
    </xf>
    <xf numFmtId="165" fontId="1" fillId="0" borderId="11" xfId="64" applyNumberFormat="1" applyFont="1" applyFill="1" applyBorder="1">
      <alignment/>
      <protection/>
    </xf>
    <xf numFmtId="0" fontId="81" fillId="0" borderId="11" xfId="42" applyFont="1" applyFill="1" applyBorder="1" applyAlignment="1">
      <alignment/>
    </xf>
    <xf numFmtId="0" fontId="88" fillId="0" borderId="11" xfId="0" applyFont="1" applyFill="1" applyBorder="1" applyAlignment="1">
      <alignment vertical="center"/>
    </xf>
    <xf numFmtId="0" fontId="76" fillId="0" borderId="11" xfId="0" applyFont="1" applyFill="1" applyBorder="1" applyAlignment="1">
      <alignment vertical="center"/>
    </xf>
    <xf numFmtId="165" fontId="74" fillId="0" borderId="11" xfId="64" applyNumberFormat="1" applyFont="1" applyFill="1" applyBorder="1">
      <alignment/>
      <protection/>
    </xf>
    <xf numFmtId="0" fontId="84" fillId="0" borderId="11" xfId="0" applyFont="1" applyFill="1" applyBorder="1" applyAlignment="1">
      <alignment/>
    </xf>
    <xf numFmtId="0" fontId="78" fillId="0" borderId="11" xfId="0" applyFont="1" applyFill="1" applyBorder="1" applyAlignment="1">
      <alignment wrapText="1"/>
    </xf>
    <xf numFmtId="165" fontId="1" fillId="0" borderId="13" xfId="64" applyNumberFormat="1" applyFont="1" applyFill="1" applyBorder="1">
      <alignment/>
      <protection/>
    </xf>
    <xf numFmtId="0" fontId="85" fillId="0" borderId="0" xfId="0" applyFont="1" applyFill="1" applyAlignment="1">
      <alignment horizontal="left" wrapText="1"/>
    </xf>
    <xf numFmtId="165" fontId="83" fillId="0" borderId="13" xfId="64" applyNumberFormat="1" applyFont="1" applyFill="1" applyBorder="1">
      <alignment/>
      <protection/>
    </xf>
    <xf numFmtId="165" fontId="0" fillId="0" borderId="13" xfId="0" applyNumberFormat="1" applyFill="1" applyBorder="1" applyAlignment="1">
      <alignment/>
    </xf>
    <xf numFmtId="0" fontId="62" fillId="0" borderId="11" xfId="42" applyFill="1" applyBorder="1" applyAlignment="1">
      <alignment/>
    </xf>
    <xf numFmtId="0" fontId="80" fillId="0" borderId="0" xfId="0" applyFont="1" applyFill="1" applyAlignment="1">
      <alignment/>
    </xf>
    <xf numFmtId="164" fontId="0" fillId="0" borderId="0" xfId="0" applyNumberFormat="1" applyFill="1" applyBorder="1" applyAlignment="1">
      <alignment horizontal="right"/>
    </xf>
    <xf numFmtId="165" fontId="76" fillId="0" borderId="13" xfId="0" applyNumberFormat="1" applyFont="1" applyFill="1" applyBorder="1" applyAlignment="1">
      <alignment/>
    </xf>
    <xf numFmtId="165" fontId="83" fillId="0" borderId="13" xfId="0" applyNumberFormat="1" applyFont="1" applyFill="1" applyBorder="1" applyAlignment="1">
      <alignment/>
    </xf>
    <xf numFmtId="0" fontId="62" fillId="0" borderId="13" xfId="42" applyFill="1" applyBorder="1" applyAlignment="1">
      <alignment/>
    </xf>
    <xf numFmtId="0" fontId="1" fillId="0" borderId="13" xfId="64" applyFont="1" applyFill="1" applyBorder="1">
      <alignment/>
      <protection/>
    </xf>
    <xf numFmtId="164" fontId="0" fillId="0" borderId="13" xfId="0" applyNumberFormat="1" applyFill="1" applyBorder="1" applyAlignment="1">
      <alignment/>
    </xf>
    <xf numFmtId="165" fontId="76" fillId="0" borderId="13" xfId="64" applyNumberFormat="1" applyFont="1" applyFill="1" applyBorder="1">
      <alignment/>
      <protection/>
    </xf>
    <xf numFmtId="0" fontId="78" fillId="0" borderId="11" xfId="0" applyFont="1" applyFill="1" applyBorder="1" applyAlignment="1">
      <alignment/>
    </xf>
    <xf numFmtId="164" fontId="1" fillId="0" borderId="11" xfId="64" applyNumberFormat="1" applyFont="1" applyFill="1" applyBorder="1">
      <alignment/>
      <protection/>
    </xf>
    <xf numFmtId="0" fontId="84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85" fillId="0" borderId="0" xfId="0" applyFont="1" applyFill="1" applyAlignment="1">
      <alignment horizontal="left"/>
    </xf>
    <xf numFmtId="164" fontId="0" fillId="0" borderId="0" xfId="0" applyNumberFormat="1" applyFill="1" applyAlignment="1">
      <alignment/>
    </xf>
    <xf numFmtId="0" fontId="1" fillId="0" borderId="0" xfId="71" applyFill="1" applyBorder="1">
      <alignment/>
      <protection/>
    </xf>
    <xf numFmtId="164" fontId="1" fillId="0" borderId="13" xfId="71" applyNumberFormat="1" applyFill="1" applyBorder="1">
      <alignment/>
      <protection/>
    </xf>
    <xf numFmtId="0" fontId="1" fillId="0" borderId="11" xfId="64" applyFont="1" applyFill="1" applyBorder="1">
      <alignment/>
      <protection/>
    </xf>
    <xf numFmtId="0" fontId="1" fillId="0" borderId="0" xfId="64" applyFont="1" applyFill="1" applyBorder="1">
      <alignment/>
      <protection/>
    </xf>
    <xf numFmtId="164" fontId="1" fillId="0" borderId="0" xfId="64" applyNumberFormat="1" applyFont="1" applyFill="1" applyBorder="1">
      <alignment/>
      <protection/>
    </xf>
    <xf numFmtId="0" fontId="76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76" fillId="0" borderId="0" xfId="0" applyFont="1" applyFill="1" applyBorder="1" applyAlignment="1">
      <alignment/>
    </xf>
    <xf numFmtId="0" fontId="81" fillId="0" borderId="0" xfId="42" applyFont="1" applyFill="1" applyBorder="1" applyAlignment="1">
      <alignment/>
    </xf>
    <xf numFmtId="0" fontId="74" fillId="0" borderId="0" xfId="0" applyFont="1" applyFill="1" applyBorder="1" applyAlignment="1">
      <alignment/>
    </xf>
    <xf numFmtId="164" fontId="74" fillId="0" borderId="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89" fillId="0" borderId="0" xfId="0" applyFont="1" applyFill="1" applyAlignment="1">
      <alignment/>
    </xf>
    <xf numFmtId="165" fontId="76" fillId="0" borderId="0" xfId="0" applyNumberFormat="1" applyFont="1" applyFill="1" applyAlignment="1">
      <alignment/>
    </xf>
    <xf numFmtId="165" fontId="76" fillId="0" borderId="11" xfId="64" applyNumberFormat="1" applyFont="1" applyFill="1" applyBorder="1">
      <alignment/>
      <protection/>
    </xf>
    <xf numFmtId="164" fontId="1" fillId="0" borderId="13" xfId="72" applyNumberFormat="1" applyFill="1" applyBorder="1">
      <alignment/>
      <protection/>
    </xf>
    <xf numFmtId="0" fontId="1" fillId="0" borderId="11" xfId="0" applyFont="1" applyFill="1" applyBorder="1" applyAlignment="1">
      <alignment/>
    </xf>
    <xf numFmtId="0" fontId="9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11" xfId="0" applyFill="1" applyBorder="1" applyAlignment="1" quotePrefix="1">
      <alignment horizontal="left"/>
    </xf>
    <xf numFmtId="0" fontId="1" fillId="0" borderId="13" xfId="72" applyFill="1" applyBorder="1">
      <alignment/>
      <protection/>
    </xf>
    <xf numFmtId="165" fontId="76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62" fillId="0" borderId="0" xfId="42" applyFill="1" applyBorder="1" applyAlignment="1">
      <alignment/>
    </xf>
    <xf numFmtId="165" fontId="83" fillId="0" borderId="0" xfId="0" applyNumberFormat="1" applyFont="1" applyFill="1" applyAlignment="1">
      <alignment/>
    </xf>
    <xf numFmtId="0" fontId="91" fillId="0" borderId="0" xfId="0" applyFont="1" applyFill="1" applyAlignment="1">
      <alignment/>
    </xf>
    <xf numFmtId="0" fontId="0" fillId="0" borderId="11" xfId="0" applyFill="1" applyBorder="1" applyAlignment="1">
      <alignment wrapText="1"/>
    </xf>
    <xf numFmtId="165" fontId="0" fillId="0" borderId="11" xfId="0" applyNumberFormat="1" applyFill="1" applyBorder="1" applyAlignment="1">
      <alignment/>
    </xf>
    <xf numFmtId="0" fontId="78" fillId="0" borderId="0" xfId="0" applyFont="1" applyFill="1" applyBorder="1" applyAlignment="1">
      <alignment wrapText="1"/>
    </xf>
    <xf numFmtId="49" fontId="0" fillId="0" borderId="11" xfId="0" applyNumberFormat="1" applyFill="1" applyBorder="1" applyAlignment="1">
      <alignment/>
    </xf>
    <xf numFmtId="0" fontId="92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85" fillId="0" borderId="0" xfId="0" applyFont="1" applyFill="1" applyAlignment="1">
      <alignment/>
    </xf>
    <xf numFmtId="165" fontId="0" fillId="0" borderId="0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0" fontId="76" fillId="0" borderId="0" xfId="0" applyFont="1" applyFill="1" applyAlignment="1">
      <alignment/>
    </xf>
    <xf numFmtId="0" fontId="74" fillId="0" borderId="0" xfId="0" applyFont="1" applyFill="1" applyAlignment="1">
      <alignment wrapText="1"/>
    </xf>
    <xf numFmtId="165" fontId="74" fillId="0" borderId="0" xfId="0" applyNumberFormat="1" applyFont="1" applyFill="1" applyAlignment="1">
      <alignment/>
    </xf>
    <xf numFmtId="0" fontId="85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/>
    </xf>
    <xf numFmtId="0" fontId="47" fillId="0" borderId="0" xfId="42" applyFont="1" applyFill="1" applyBorder="1" applyAlignment="1">
      <alignment/>
    </xf>
    <xf numFmtId="0" fontId="9" fillId="0" borderId="11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78" fillId="0" borderId="0" xfId="0" applyFont="1" applyFill="1" applyAlignment="1">
      <alignment horizontal="left" vertical="center" wrapText="1"/>
    </xf>
    <xf numFmtId="0" fontId="1" fillId="0" borderId="13" xfId="73" applyFill="1" applyBorder="1">
      <alignment/>
      <protection/>
    </xf>
    <xf numFmtId="164" fontId="1" fillId="0" borderId="13" xfId="73" applyNumberFormat="1" applyFill="1" applyBorder="1">
      <alignment/>
      <protection/>
    </xf>
    <xf numFmtId="0" fontId="0" fillId="0" borderId="12" xfId="0" applyFill="1" applyBorder="1" applyAlignment="1">
      <alignment/>
    </xf>
    <xf numFmtId="0" fontId="47" fillId="0" borderId="11" xfId="42" applyFon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165" fontId="9" fillId="0" borderId="11" xfId="0" applyNumberFormat="1" applyFont="1" applyFill="1" applyBorder="1" applyAlignment="1">
      <alignment/>
    </xf>
    <xf numFmtId="0" fontId="87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1" fillId="0" borderId="13" xfId="74" applyFill="1" applyBorder="1" applyAlignment="1">
      <alignment/>
      <protection/>
    </xf>
    <xf numFmtId="0" fontId="1" fillId="0" borderId="0" xfId="74" applyFont="1" applyFill="1" applyAlignment="1">
      <alignment/>
      <protection/>
    </xf>
    <xf numFmtId="164" fontId="1" fillId="0" borderId="13" xfId="74" applyNumberFormat="1" applyFill="1" applyBorder="1" applyAlignment="1">
      <alignment/>
      <protection/>
    </xf>
    <xf numFmtId="0" fontId="8" fillId="0" borderId="0" xfId="0" applyFont="1" applyFill="1" applyAlignment="1">
      <alignment/>
    </xf>
    <xf numFmtId="164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Alignment="1">
      <alignment/>
    </xf>
    <xf numFmtId="0" fontId="47" fillId="0" borderId="0" xfId="42" applyFont="1" applyFill="1" applyAlignment="1">
      <alignment/>
    </xf>
    <xf numFmtId="165" fontId="9" fillId="0" borderId="0" xfId="0" applyNumberFormat="1" applyFont="1" applyFill="1" applyBorder="1" applyAlignment="1">
      <alignment/>
    </xf>
    <xf numFmtId="0" fontId="9" fillId="0" borderId="13" xfId="73" applyFont="1" applyFill="1" applyBorder="1">
      <alignment/>
      <protection/>
    </xf>
    <xf numFmtId="0" fontId="94" fillId="0" borderId="0" xfId="0" applyFont="1" applyFill="1" applyAlignment="1">
      <alignment vertical="center"/>
    </xf>
    <xf numFmtId="0" fontId="0" fillId="0" borderId="15" xfId="0" applyFill="1" applyBorder="1" applyAlignment="1">
      <alignment/>
    </xf>
    <xf numFmtId="164" fontId="1" fillId="0" borderId="13" xfId="55" applyNumberFormat="1" applyFill="1" applyBorder="1">
      <alignment/>
      <protection/>
    </xf>
    <xf numFmtId="0" fontId="1" fillId="0" borderId="13" xfId="55" applyFont="1" applyFill="1" applyBorder="1">
      <alignment/>
      <protection/>
    </xf>
    <xf numFmtId="0" fontId="1" fillId="0" borderId="0" xfId="55" applyFill="1">
      <alignment/>
      <protection/>
    </xf>
    <xf numFmtId="165" fontId="1" fillId="0" borderId="13" xfId="55" applyNumberFormat="1" applyFill="1" applyBorder="1">
      <alignment/>
      <protection/>
    </xf>
    <xf numFmtId="0" fontId="1" fillId="0" borderId="13" xfId="56" applyFill="1" applyBorder="1">
      <alignment/>
      <protection/>
    </xf>
    <xf numFmtId="0" fontId="1" fillId="0" borderId="0" xfId="56" applyFill="1">
      <alignment/>
      <protection/>
    </xf>
    <xf numFmtId="0" fontId="1" fillId="0" borderId="13" xfId="56" applyFont="1" applyFill="1" applyBorder="1">
      <alignment/>
      <protection/>
    </xf>
    <xf numFmtId="164" fontId="1" fillId="0" borderId="13" xfId="56" applyNumberFormat="1" applyFill="1" applyBorder="1">
      <alignment/>
      <protection/>
    </xf>
    <xf numFmtId="0" fontId="62" fillId="0" borderId="13" xfId="44" applyFill="1" applyBorder="1" applyAlignment="1" applyProtection="1">
      <alignment/>
      <protection/>
    </xf>
    <xf numFmtId="165" fontId="1" fillId="0" borderId="13" xfId="56" applyNumberFormat="1" applyFill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62" fillId="0" borderId="0" xfId="42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62" fillId="0" borderId="11" xfId="42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3" xfId="74" applyFont="1" applyFill="1" applyBorder="1" applyAlignment="1">
      <alignment/>
      <protection/>
    </xf>
    <xf numFmtId="0" fontId="95" fillId="0" borderId="0" xfId="0" applyFont="1" applyFill="1" applyAlignment="1">
      <alignment vertical="center"/>
    </xf>
    <xf numFmtId="164" fontId="9" fillId="0" borderId="13" xfId="0" applyNumberFormat="1" applyFont="1" applyFill="1" applyBorder="1" applyAlignment="1">
      <alignment horizontal="right"/>
    </xf>
    <xf numFmtId="0" fontId="9" fillId="0" borderId="13" xfId="59" applyFont="1" applyFill="1" applyBorder="1" applyAlignment="1">
      <alignment/>
      <protection/>
    </xf>
    <xf numFmtId="0" fontId="9" fillId="0" borderId="13" xfId="0" applyFont="1" applyFill="1" applyBorder="1" applyAlignment="1">
      <alignment/>
    </xf>
    <xf numFmtId="0" fontId="76" fillId="0" borderId="11" xfId="0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 horizontal="left" wrapText="1"/>
    </xf>
    <xf numFmtId="0" fontId="76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0" fontId="96" fillId="0" borderId="0" xfId="0" applyFont="1" applyFill="1" applyAlignment="1">
      <alignment/>
    </xf>
    <xf numFmtId="0" fontId="1" fillId="0" borderId="16" xfId="58" applyFont="1" applyFill="1" applyBorder="1" applyAlignment="1">
      <alignment/>
      <protection/>
    </xf>
    <xf numFmtId="164" fontId="1" fillId="0" borderId="16" xfId="58" applyNumberFormat="1" applyFill="1" applyBorder="1" applyAlignment="1">
      <alignment/>
      <protection/>
    </xf>
    <xf numFmtId="164" fontId="9" fillId="0" borderId="13" xfId="59" applyNumberFormat="1" applyFont="1" applyFill="1" applyBorder="1" applyAlignment="1">
      <alignment/>
      <protection/>
    </xf>
    <xf numFmtId="0" fontId="1" fillId="0" borderId="16" xfId="57" applyFont="1" applyFill="1" applyBorder="1">
      <alignment/>
      <protection/>
    </xf>
    <xf numFmtId="164" fontId="1" fillId="0" borderId="16" xfId="57" applyNumberFormat="1" applyFill="1" applyBorder="1">
      <alignment/>
      <protection/>
    </xf>
    <xf numFmtId="0" fontId="5" fillId="0" borderId="0" xfId="0" applyFont="1" applyFill="1" applyAlignment="1">
      <alignment/>
    </xf>
    <xf numFmtId="0" fontId="1" fillId="0" borderId="0" xfId="56" applyFill="1" applyBorder="1">
      <alignment/>
      <protection/>
    </xf>
    <xf numFmtId="0" fontId="1" fillId="0" borderId="0" xfId="58" applyFont="1" applyFill="1" applyBorder="1" applyAlignment="1">
      <alignment/>
      <protection/>
    </xf>
    <xf numFmtId="164" fontId="1" fillId="0" borderId="0" xfId="58" applyNumberFormat="1" applyFill="1" applyBorder="1" applyAlignment="1">
      <alignment/>
      <protection/>
    </xf>
    <xf numFmtId="0" fontId="5" fillId="0" borderId="0" xfId="0" applyFont="1" applyFill="1" applyAlignment="1">
      <alignment horizontal="left" wrapText="1"/>
    </xf>
    <xf numFmtId="0" fontId="1" fillId="0" borderId="13" xfId="60" applyFont="1" applyFill="1" applyBorder="1" applyAlignment="1">
      <alignment/>
      <protection/>
    </xf>
    <xf numFmtId="164" fontId="1" fillId="0" borderId="13" xfId="60" applyNumberFormat="1" applyFill="1" applyBorder="1" applyAlignment="1">
      <alignment/>
      <protection/>
    </xf>
    <xf numFmtId="0" fontId="1" fillId="0" borderId="13" xfId="60" applyFill="1" applyBorder="1" applyAlignment="1">
      <alignment horizontal="right"/>
      <protection/>
    </xf>
    <xf numFmtId="164" fontId="1" fillId="0" borderId="13" xfId="60" applyNumberFormat="1" applyFill="1" applyBorder="1" applyAlignment="1">
      <alignment horizontal="right"/>
      <protection/>
    </xf>
    <xf numFmtId="0" fontId="0" fillId="0" borderId="0" xfId="0" applyFont="1" applyFill="1" applyAlignment="1">
      <alignment vertical="center"/>
    </xf>
    <xf numFmtId="164" fontId="74" fillId="0" borderId="11" xfId="0" applyNumberFormat="1" applyFont="1" applyFill="1" applyBorder="1" applyAlignment="1">
      <alignment/>
    </xf>
    <xf numFmtId="0" fontId="1" fillId="0" borderId="0" xfId="61" applyFont="1" applyFill="1" applyBorder="1" applyAlignment="1">
      <alignment/>
      <protection/>
    </xf>
    <xf numFmtId="0" fontId="1" fillId="0" borderId="13" xfId="61" applyFont="1" applyFill="1" applyBorder="1" applyAlignment="1">
      <alignment/>
      <protection/>
    </xf>
    <xf numFmtId="164" fontId="1" fillId="0" borderId="13" xfId="61" applyNumberFormat="1" applyFill="1" applyBorder="1" applyAlignment="1">
      <alignment/>
      <protection/>
    </xf>
    <xf numFmtId="164" fontId="1" fillId="0" borderId="0" xfId="61" applyNumberFormat="1" applyFill="1" applyBorder="1" applyAlignment="1">
      <alignment/>
      <protection/>
    </xf>
    <xf numFmtId="14" fontId="9" fillId="0" borderId="0" xfId="0" applyNumberFormat="1" applyFont="1" applyFill="1" applyAlignment="1">
      <alignment/>
    </xf>
    <xf numFmtId="0" fontId="97" fillId="0" borderId="0" xfId="0" applyFont="1" applyFill="1" applyAlignment="1">
      <alignment/>
    </xf>
    <xf numFmtId="0" fontId="98" fillId="0" borderId="0" xfId="0" applyFont="1" applyFill="1" applyAlignment="1">
      <alignment horizontal="left" vertical="center" wrapText="1"/>
    </xf>
    <xf numFmtId="164" fontId="99" fillId="0" borderId="0" xfId="0" applyNumberFormat="1" applyFont="1" applyFill="1" applyBorder="1" applyAlignment="1">
      <alignment/>
    </xf>
    <xf numFmtId="0" fontId="77" fillId="0" borderId="0" xfId="0" applyFont="1" applyFill="1" applyAlignment="1">
      <alignment wrapText="1"/>
    </xf>
    <xf numFmtId="0" fontId="1" fillId="0" borderId="13" xfId="62" applyFill="1" applyBorder="1">
      <alignment/>
      <protection/>
    </xf>
    <xf numFmtId="164" fontId="1" fillId="0" borderId="13" xfId="62" applyNumberFormat="1" applyFill="1" applyBorder="1">
      <alignment/>
      <protection/>
    </xf>
    <xf numFmtId="0" fontId="8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wrapText="1"/>
    </xf>
    <xf numFmtId="0" fontId="1" fillId="0" borderId="13" xfId="63" applyFill="1" applyBorder="1">
      <alignment/>
      <protection/>
    </xf>
    <xf numFmtId="14" fontId="74" fillId="0" borderId="0" xfId="0" applyNumberFormat="1" applyFont="1" applyFill="1" applyAlignment="1">
      <alignment/>
    </xf>
    <xf numFmtId="0" fontId="74" fillId="0" borderId="0" xfId="0" applyFont="1" applyFill="1" applyBorder="1" applyAlignment="1">
      <alignment wrapText="1"/>
    </xf>
    <xf numFmtId="164" fontId="1" fillId="0" borderId="13" xfId="63" applyNumberFormat="1" applyFill="1" applyBorder="1">
      <alignment/>
      <protection/>
    </xf>
    <xf numFmtId="0" fontId="1" fillId="0" borderId="0" xfId="58" applyFont="1" applyFill="1" applyAlignment="1">
      <alignment/>
      <protection/>
    </xf>
    <xf numFmtId="0" fontId="82" fillId="0" borderId="0" xfId="0" applyFont="1" applyFill="1" applyAlignment="1">
      <alignment horizontal="left" wrapText="1"/>
    </xf>
    <xf numFmtId="0" fontId="74" fillId="0" borderId="0" xfId="0" applyFont="1" applyFill="1" applyAlignment="1">
      <alignment vertical="center"/>
    </xf>
    <xf numFmtId="0" fontId="0" fillId="0" borderId="17" xfId="0" applyFill="1" applyBorder="1" applyAlignment="1">
      <alignment/>
    </xf>
    <xf numFmtId="0" fontId="96" fillId="0" borderId="0" xfId="0" applyFont="1" applyFill="1" applyAlignment="1">
      <alignment/>
    </xf>
    <xf numFmtId="0" fontId="80" fillId="0" borderId="11" xfId="0" applyFont="1" applyFill="1" applyBorder="1" applyAlignment="1">
      <alignment/>
    </xf>
    <xf numFmtId="0" fontId="96" fillId="0" borderId="11" xfId="0" applyFont="1" applyFill="1" applyBorder="1" applyAlignment="1">
      <alignment/>
    </xf>
    <xf numFmtId="0" fontId="98" fillId="0" borderId="0" xfId="0" applyFont="1" applyFill="1" applyAlignment="1">
      <alignment/>
    </xf>
    <xf numFmtId="164" fontId="97" fillId="0" borderId="0" xfId="0" applyNumberFormat="1" applyFont="1" applyFill="1" applyAlignment="1">
      <alignment/>
    </xf>
    <xf numFmtId="0" fontId="100" fillId="0" borderId="0" xfId="0" applyFont="1" applyFill="1" applyAlignment="1">
      <alignment/>
    </xf>
    <xf numFmtId="0" fontId="100" fillId="0" borderId="0" xfId="0" applyFont="1" applyFill="1" applyAlignment="1">
      <alignment horizontal="left" vertical="center" wrapText="1"/>
    </xf>
    <xf numFmtId="164" fontId="100" fillId="0" borderId="11" xfId="0" applyNumberFormat="1" applyFont="1" applyFill="1" applyBorder="1" applyAlignment="1">
      <alignment/>
    </xf>
    <xf numFmtId="0" fontId="74" fillId="0" borderId="11" xfId="0" applyFont="1" applyFill="1" applyBorder="1" applyAlignment="1">
      <alignment/>
    </xf>
    <xf numFmtId="0" fontId="81" fillId="0" borderId="11" xfId="42" applyFont="1" applyFill="1" applyBorder="1" applyAlignment="1">
      <alignment/>
    </xf>
    <xf numFmtId="0" fontId="96" fillId="0" borderId="1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1" fillId="0" borderId="0" xfId="61" applyFont="1" applyFill="1" applyAlignment="1">
      <alignment/>
      <protection/>
    </xf>
    <xf numFmtId="0" fontId="101" fillId="0" borderId="0" xfId="0" applyFont="1" applyFill="1" applyAlignment="1">
      <alignment/>
    </xf>
    <xf numFmtId="165" fontId="1" fillId="0" borderId="0" xfId="61" applyNumberFormat="1" applyFill="1" applyBorder="1" applyAlignment="1">
      <alignment/>
      <protection/>
    </xf>
    <xf numFmtId="0" fontId="0" fillId="0" borderId="0" xfId="0" applyFill="1" applyBorder="1" applyAlignment="1">
      <alignment wrapText="1"/>
    </xf>
    <xf numFmtId="0" fontId="11" fillId="0" borderId="0" xfId="0" applyFont="1" applyFill="1" applyAlignment="1">
      <alignment/>
    </xf>
    <xf numFmtId="0" fontId="102" fillId="0" borderId="0" xfId="0" applyFont="1" applyFill="1" applyAlignment="1">
      <alignment/>
    </xf>
    <xf numFmtId="0" fontId="78" fillId="0" borderId="0" xfId="0" applyFont="1" applyFill="1" applyAlignment="1">
      <alignment vertical="center"/>
    </xf>
    <xf numFmtId="165" fontId="1" fillId="0" borderId="13" xfId="63" applyNumberFormat="1" applyFill="1" applyBorder="1">
      <alignment/>
      <protection/>
    </xf>
    <xf numFmtId="0" fontId="103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65" fontId="83" fillId="0" borderId="11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65" fontId="0" fillId="0" borderId="10" xfId="0" applyNumberFormat="1" applyFill="1" applyBorder="1" applyAlignment="1">
      <alignment/>
    </xf>
    <xf numFmtId="165" fontId="83" fillId="0" borderId="10" xfId="0" applyNumberFormat="1" applyFont="1" applyFill="1" applyBorder="1" applyAlignment="1">
      <alignment/>
    </xf>
    <xf numFmtId="0" fontId="1" fillId="0" borderId="13" xfId="65" applyFont="1" applyFill="1" applyBorder="1">
      <alignment/>
      <protection/>
    </xf>
    <xf numFmtId="0" fontId="14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1" fillId="0" borderId="0" xfId="66" applyFont="1" applyFill="1" applyBorder="1">
      <alignment/>
      <protection/>
    </xf>
    <xf numFmtId="0" fontId="1" fillId="0" borderId="0" xfId="66" applyFont="1" applyFill="1">
      <alignment/>
      <protection/>
    </xf>
    <xf numFmtId="0" fontId="12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165" fontId="9" fillId="0" borderId="13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1" fillId="0" borderId="0" xfId="65" applyFont="1" applyFill="1">
      <alignment/>
      <protection/>
    </xf>
    <xf numFmtId="164" fontId="1" fillId="0" borderId="13" xfId="65" applyNumberFormat="1" applyFill="1" applyBorder="1">
      <alignment/>
      <protection/>
    </xf>
    <xf numFmtId="165" fontId="1" fillId="0" borderId="13" xfId="65" applyNumberFormat="1" applyFill="1" applyBorder="1">
      <alignment/>
      <protection/>
    </xf>
    <xf numFmtId="0" fontId="13" fillId="0" borderId="0" xfId="65" applyFont="1" applyFill="1">
      <alignment/>
      <protection/>
    </xf>
    <xf numFmtId="0" fontId="1" fillId="0" borderId="13" xfId="66" applyFont="1" applyFill="1" applyBorder="1">
      <alignment/>
      <protection/>
    </xf>
    <xf numFmtId="0" fontId="9" fillId="0" borderId="11" xfId="0" applyFont="1" applyFill="1" applyBorder="1" applyAlignment="1">
      <alignment/>
    </xf>
    <xf numFmtId="0" fontId="1" fillId="0" borderId="10" xfId="66" applyFont="1" applyFill="1" applyBorder="1">
      <alignment/>
      <protection/>
    </xf>
    <xf numFmtId="0" fontId="1" fillId="0" borderId="11" xfId="66" applyFont="1" applyFill="1" applyBorder="1">
      <alignment/>
      <protection/>
    </xf>
    <xf numFmtId="0" fontId="85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0" fontId="84" fillId="0" borderId="0" xfId="0" applyFont="1" applyAlignment="1">
      <alignment/>
    </xf>
    <xf numFmtId="165" fontId="0" fillId="0" borderId="11" xfId="0" applyNumberFormat="1" applyBorder="1" applyAlignment="1">
      <alignment/>
    </xf>
    <xf numFmtId="0" fontId="86" fillId="0" borderId="0" xfId="0" applyFont="1" applyAlignment="1">
      <alignment/>
    </xf>
    <xf numFmtId="14" fontId="76" fillId="0" borderId="0" xfId="0" applyNumberFormat="1" applyFont="1" applyAlignment="1">
      <alignment/>
    </xf>
    <xf numFmtId="0" fontId="62" fillId="0" borderId="11" xfId="42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2" fillId="0" borderId="0" xfId="42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5" fontId="76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74" fillId="0" borderId="0" xfId="0" applyFont="1" applyAlignment="1">
      <alignment/>
    </xf>
    <xf numFmtId="0" fontId="82" fillId="0" borderId="0" xfId="0" applyFont="1" applyAlignment="1">
      <alignment horizontal="left" wrapText="1"/>
    </xf>
    <xf numFmtId="164" fontId="74" fillId="0" borderId="11" xfId="0" applyNumberFormat="1" applyFont="1" applyBorder="1" applyAlignment="1">
      <alignment/>
    </xf>
    <xf numFmtId="165" fontId="74" fillId="0" borderId="11" xfId="0" applyNumberFormat="1" applyFont="1" applyBorder="1" applyAlignment="1">
      <alignment/>
    </xf>
    <xf numFmtId="0" fontId="74" fillId="0" borderId="11" xfId="0" applyFont="1" applyBorder="1" applyAlignment="1">
      <alignment/>
    </xf>
    <xf numFmtId="0" fontId="81" fillId="0" borderId="11" xfId="42" applyFont="1" applyBorder="1" applyAlignment="1">
      <alignment/>
    </xf>
    <xf numFmtId="0" fontId="74" fillId="0" borderId="0" xfId="0" applyFont="1" applyFill="1" applyAlignment="1">
      <alignment/>
    </xf>
    <xf numFmtId="0" fontId="1" fillId="0" borderId="0" xfId="67" applyFont="1" applyBorder="1">
      <alignment/>
      <protection/>
    </xf>
    <xf numFmtId="0" fontId="85" fillId="0" borderId="0" xfId="0" applyFont="1" applyAlignment="1">
      <alignment/>
    </xf>
    <xf numFmtId="0" fontId="1" fillId="0" borderId="13" xfId="67" applyFont="1" applyBorder="1">
      <alignment/>
      <protection/>
    </xf>
    <xf numFmtId="0" fontId="62" fillId="0" borderId="13" xfId="42" applyBorder="1" applyAlignment="1">
      <alignment/>
    </xf>
    <xf numFmtId="164" fontId="1" fillId="0" borderId="13" xfId="67" applyNumberFormat="1" applyBorder="1">
      <alignment/>
      <protection/>
    </xf>
    <xf numFmtId="0" fontId="9" fillId="0" borderId="11" xfId="0" applyFont="1" applyBorder="1" applyAlignment="1">
      <alignment/>
    </xf>
    <xf numFmtId="0" fontId="47" fillId="0" borderId="11" xfId="42" applyFont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164" fontId="9" fillId="0" borderId="11" xfId="0" applyNumberFormat="1" applyFont="1" applyBorder="1" applyAlignment="1">
      <alignment/>
    </xf>
    <xf numFmtId="0" fontId="0" fillId="0" borderId="0" xfId="0" applyFont="1" applyAlignment="1">
      <alignment vertical="center"/>
    </xf>
    <xf numFmtId="164" fontId="9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Alignment="1">
      <alignment vertical="center"/>
    </xf>
    <xf numFmtId="165" fontId="83" fillId="0" borderId="11" xfId="0" applyNumberFormat="1" applyFont="1" applyBorder="1" applyAlignment="1">
      <alignment/>
    </xf>
    <xf numFmtId="0" fontId="104" fillId="0" borderId="11" xfId="0" applyFont="1" applyBorder="1" applyAlignment="1">
      <alignment/>
    </xf>
    <xf numFmtId="0" fontId="74" fillId="0" borderId="11" xfId="0" applyFont="1" applyBorder="1" applyAlignment="1">
      <alignment horizontal="center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0" xfId="65"/>
    <cellStyle name="Обычный 21" xfId="66"/>
    <cellStyle name="Обычный 22" xfId="67"/>
    <cellStyle name="Обычный 3" xfId="68"/>
    <cellStyle name="Обычный 4" xfId="69"/>
    <cellStyle name="Обычный 5" xfId="70"/>
    <cellStyle name="Обычный 6" xfId="71"/>
    <cellStyle name="Обычный 7" xfId="72"/>
    <cellStyle name="Обычный 8" xfId="73"/>
    <cellStyle name="Обычный 9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ctoriassecret.com/pink/panties/lace-trim-mesh-thong-panty-pink?ProductID=164655&amp;CatalogueType=OLS" TargetMode="External" /><Relationship Id="rId2" Type="http://schemas.openxmlformats.org/officeDocument/2006/relationships/hyperlink" Target="http://www.victoriassecret.com/panties/5-for-26-styles/lace-waist-hiphugger-panty-cotton-lingerie?ProductID=166417&amp;CatalogueType=OLS" TargetMode="External" /><Relationship Id="rId3" Type="http://schemas.openxmlformats.org/officeDocument/2006/relationships/hyperlink" Target="http://www.victoriassecret.com/pink/panties/lace-wrap-cheekster-panty-pink?ProductID=164580&amp;CatalogueType=OLS" TargetMode="External" /><Relationship Id="rId4" Type="http://schemas.openxmlformats.org/officeDocument/2006/relationships/hyperlink" Target="http://www.victoriassecret.com/pink/rose-lace/lace-trim-thong-panty-pink?ProductID=164664&amp;CatalogueType=OLS" TargetMode="External" /><Relationship Id="rId5" Type="http://schemas.openxmlformats.org/officeDocument/2006/relationships/hyperlink" Target="http://www.victoriassecret.com/sale/swim/jeweled-floral-bandeau-top-beach-sexy?ProductID=42968&amp;CatalogueType=OLS" TargetMode="External" /><Relationship Id="rId6" Type="http://schemas.openxmlformats.org/officeDocument/2006/relationships/hyperlink" Target="http://www.victoriassecret.com/sale/swim/jeweled-floral-bandeau-top-beach-sexy?ProductID=42968&amp;CatalogueType=OLS" TargetMode="External" /><Relationship Id="rId7" Type="http://schemas.openxmlformats.org/officeDocument/2006/relationships/hyperlink" Target="http://www.victoriassecret.com/swimwear/bikinis/jeweled-floral-bandeau-top-beach-sexy?ProductID=42968&amp;CatalogueType=OLS" TargetMode="External" /><Relationship Id="rId8" Type="http://schemas.openxmlformats.org/officeDocument/2006/relationships/hyperlink" Target="http://www.victoriassecret.com/swimwear/one-piece/colorblock-one-piece-forever-sexy?ProductID=160071&amp;CatalogueType=OLS" TargetMode="External" /><Relationship Id="rId9" Type="http://schemas.openxmlformats.org/officeDocument/2006/relationships/hyperlink" Target="http://www.victoriassecret.com/beauty/fragrance/eau-de-parfum-victorias-secret-bombshell?ProductID=101479&amp;CatalogueType=OLS" TargetMode="External" /><Relationship Id="rId10" Type="http://schemas.openxmlformats.org/officeDocument/2006/relationships/hyperlink" Target="http://www.victoriassecret.com/swimwear/shop-by-size/bow-bandeau-top-very-sexy?ProductID=155948&amp;CatalogueType=OLS" TargetMode="External" /><Relationship Id="rId11" Type="http://schemas.openxmlformats.org/officeDocument/2006/relationships/hyperlink" Target="http://www.victoriassecret.com/swimwear/shop-by-size/bow-bandeau-top-very-sexy?ProductID=155948&amp;CatalogueType=OLS" TargetMode="External" /><Relationship Id="rId12" Type="http://schemas.openxmlformats.org/officeDocument/2006/relationships/hyperlink" Target="http://www.victoriassecret.com/swimwear/very-sexy/leopard-print-wrap-monokini-very-sexy?ProductID=4887&amp;CatalogueType=OLS" TargetMode="External" /><Relationship Id="rId13" Type="http://schemas.openxmlformats.org/officeDocument/2006/relationships/hyperlink" Target="http://www.victoriassecret.com/beauty/new-arrivals/ultimate-valentinersquos-day-gift-box-victorias-secret-bombshell?ProductID=159974&amp;CatalogueType=OLS" TargetMode="External" /><Relationship Id="rId14" Type="http://schemas.openxmlformats.org/officeDocument/2006/relationships/hyperlink" Target="http://www.victoriassecret.com/swimwear/bikinis/push-up-bandeau-top-beach-sexy?ProductID=168457&amp;CatalogueType=OLS" TargetMode="External" /><Relationship Id="rId15" Type="http://schemas.openxmlformats.org/officeDocument/2006/relationships/hyperlink" Target="http://www.victoriassecret.com/clothing/knit-tops-and-tees/lace-trim-cami?ProductID=126201&amp;CatalogueType=OLS" TargetMode="External" /><Relationship Id="rId16" Type="http://schemas.openxmlformats.org/officeDocument/2006/relationships/hyperlink" Target="http://www.victoriassecret.com/clothing/knit-tops-and-tees/lace-trim-cami?ProductID=126201&amp;CatalogueType=OLS" TargetMode="External" /><Relationship Id="rId17" Type="http://schemas.openxmlformats.org/officeDocument/2006/relationships/hyperlink" Target="http://www.victoriassecret.com/clothing/knit-tops-and-tees/lace-trim-cami?ProductID=126201&amp;CatalogueType=OLS" TargetMode="External" /><Relationship Id="rId18" Type="http://schemas.openxmlformats.org/officeDocument/2006/relationships/hyperlink" Target="http://www.victoriassecret.com/bras/push-up-padding-level/dream-angels-push-up-bra-angels-by-victorias-secret?ProductID=168653&amp;CatalogueType=OLS" TargetMode="External" /><Relationship Id="rId19" Type="http://schemas.openxmlformats.org/officeDocument/2006/relationships/hyperlink" Target="http://www.victoriassecret.com/panties/cheekies-and-cheekinis/dream-angels-lace-trim-cheekini-panty-angels-by-victorias-secret?ProductID=158634&amp;CatalogueType=OLS" TargetMode="External" /><Relationship Id="rId20" Type="http://schemas.openxmlformats.org/officeDocument/2006/relationships/hyperlink" Target="http://www.victoriassecret.com/panties/cheekies-and-cheekinis/dream-angels-lace-trim-cheekini-panty-angels-by-victorias-secret?ProductID=158634&amp;CatalogueType=OLS" TargetMode="External" /><Relationship Id="rId21" Type="http://schemas.openxmlformats.org/officeDocument/2006/relationships/hyperlink" Target="http://www.victoriassecret.com/panties/cheekies-and-cheekinis/dream-angels-lace-trim-cheekini-panty-angels-by-victorias-secret?ProductID=158634&amp;CatalogueType=OLS" TargetMode="External" /><Relationship Id="rId22" Type="http://schemas.openxmlformats.org/officeDocument/2006/relationships/hyperlink" Target="http://www.victoriassecret.com/bras/angels-by-victorias-secret/dream-angels-demi-bra-angels-by-victorias-secret?ProductID=168606&amp;CatalogueType=OLS" TargetMode="External" /><Relationship Id="rId23" Type="http://schemas.openxmlformats.org/officeDocument/2006/relationships/hyperlink" Target="http://www.victoriassecret.com/bras/angels-by-victorias-secret/dream-angels-demi-bra-angels-by-victorias-secret?ProductID=168606&amp;CatalogueType=OLS" TargetMode="External" /><Relationship Id="rId24" Type="http://schemas.openxmlformats.org/officeDocument/2006/relationships/hyperlink" Target="http://www.victoriassecret.com/valentines-day/lingerie/satin-lace-slip-very-sexy?ProductID=168821&amp;CatalogueType=OLS" TargetMode="External" /><Relationship Id="rId25" Type="http://schemas.openxmlformats.org/officeDocument/2006/relationships/hyperlink" Target="http://www.victoriassecret.com/sale/swim/neon-paisley-push-up-triangle-top-beach-sexy?ProductID=5395&amp;CatalogueType=OLS" TargetMode="External" /><Relationship Id="rId26" Type="http://schemas.openxmlformats.org/officeDocument/2006/relationships/hyperlink" Target="http://www.victoriassecret.com/sale/swim/neon-paisley-push-up-triangle-top-beach-sexy?ProductID=5395&amp;CatalogueType=OLS" TargetMode="External" /><Relationship Id="rId27" Type="http://schemas.openxmlformats.org/officeDocument/2006/relationships/hyperlink" Target="http://www.victoriassecret.com/shoes/sneakers/chuck-taylor-all-star-sneaker-converse?ProductID=168478&amp;CatalogueType=OLS" TargetMode="External" /><Relationship Id="rId28" Type="http://schemas.openxmlformats.org/officeDocument/2006/relationships/hyperlink" Target="http://www.victoriassecret.com/sale/panties-special/allover-lace-thong-panty-pink?ProductID=154772&amp;CatalogueType=OLS" TargetMode="External" /><Relationship Id="rId29" Type="http://schemas.openxmlformats.org/officeDocument/2006/relationships/hyperlink" Target="http://www.victoriassecret.com/clothing/all-sweaters-a/reversible-top-a-kiss-of-cashmere?ProductID=132242&amp;CatalogueType=OLS" TargetMode="External" /><Relationship Id="rId30" Type="http://schemas.openxmlformats.org/officeDocument/2006/relationships/hyperlink" Target="http://www.victoriassecret.com/clothing/dresses-a/high-neck-dress?ProductID=164869&amp;CatalogueType=OLS" TargetMode="External" /><Relationship Id="rId31" Type="http://schemas.openxmlformats.org/officeDocument/2006/relationships/hyperlink" Target="http://www.victoriassecret.com/sale/panties-special/lace-waist-cheeky-panty-cotton-lingerie?ProductID=168570&amp;CatalogueType=OLS" TargetMode="External" /><Relationship Id="rId32" Type="http://schemas.openxmlformats.org/officeDocument/2006/relationships/hyperlink" Target="http://www.victoriassecret.com/pink/rose-lace/lace-trim-thong-panty-pink?ProductID=164664&amp;CatalogueType=OLS" TargetMode="External" /><Relationship Id="rId33" Type="http://schemas.openxmlformats.org/officeDocument/2006/relationships/hyperlink" Target="http://www.victoriassecret.com/swimwear/bikini-mixer#/top_293949/tc_V387081/bottom_297161/bc_V387083" TargetMode="External" /><Relationship Id="rId34" Type="http://schemas.openxmlformats.org/officeDocument/2006/relationships/hyperlink" Target="http://www.victoriassecret.com/clothing/dresses-a/zigzag-sweaterdress-a-kiss-of-cashmere?ProductID=145895&amp;CatalogueType=OLS" TargetMode="External" /><Relationship Id="rId35" Type="http://schemas.openxmlformats.org/officeDocument/2006/relationships/hyperlink" Target="http://www.victoriassecret.com/clothing/dresses-a/bow-back-knit-dress?ProductID=130141&amp;CatalogueType=OLS" TargetMode="External" /><Relationship Id="rId36" Type="http://schemas.openxmlformats.org/officeDocument/2006/relationships/hyperlink" Target="http://www.victoriassecret.com/clothing/denim/vs-love-bootcut-jean?ProductID=139266&amp;CatalogueType=OLS" TargetMode="External" /><Relationship Id="rId37" Type="http://schemas.openxmlformats.org/officeDocument/2006/relationships/hyperlink" Target="http://www.victoriassecret.com/pink/rose-lace/lace-trim-boyshort-panty-pink?ProductID=168352&amp;CatalogueType=OLS" TargetMode="External" /><Relationship Id="rId38" Type="http://schemas.openxmlformats.org/officeDocument/2006/relationships/hyperlink" Target="http://www.victoriassecret.com/pink/rose-lace/lace-trim-boyshort-panty-pink?ProductID=168352&amp;CatalogueType=OLS" TargetMode="External" /><Relationship Id="rId39" Type="http://schemas.openxmlformats.org/officeDocument/2006/relationships/hyperlink" Target="http://www.victoriassecret.com/sale/panties-special/allover-lace-thong-panty-pink?ProductID=154772&amp;CatalogueType=OLS" TargetMode="External" /><Relationship Id="rId40" Type="http://schemas.openxmlformats.org/officeDocument/2006/relationships/hyperlink" Target="http://www.victoriassecret.com/swimwear/bikinis/jeweled-floral-bandeau-top-beach-sexy?ProductID=42968&amp;CatalogueType=OLS" TargetMode="External" /><Relationship Id="rId41" Type="http://schemas.openxmlformats.org/officeDocument/2006/relationships/hyperlink" Target="http://www.victoriassecret.com/swimwear/forever-sexy/one-shoulder-monokini-forever-sexy?ProductID=160074&amp;CatalogueType=OLS" TargetMode="External" /><Relationship Id="rId42" Type="http://schemas.openxmlformats.org/officeDocument/2006/relationships/hyperlink" Target="http://www.victoriassecret.com/sale/clothing/keyhole-bra-top?ProductID=63914&amp;CatalogueType=OLS" TargetMode="External" /><Relationship Id="rId43" Type="http://schemas.openxmlformats.org/officeDocument/2006/relationships/hyperlink" Target="http://www.victoriassecret.com/sale/swim/jeweled-floral-bandeau-top-beach-sexy?ProductID=42968&amp;CatalogueType=OLS" TargetMode="External" /><Relationship Id="rId44" Type="http://schemas.openxmlformats.org/officeDocument/2006/relationships/hyperlink" Target="http://www.victoriassecret.com/clothing/yoga-and-lounge-a/supermodel-pant-vs-sport?ProductID=167576&amp;CatalogueType=OLS" TargetMode="External" /><Relationship Id="rId45" Type="http://schemas.openxmlformats.org/officeDocument/2006/relationships/hyperlink" Target="http://www.victoriassecret.com/pink/rose-lace/lace-trim-thong-panty-pink?ProductID=164664&amp;CatalogueType=OLS" TargetMode="External" /><Relationship Id="rId46" Type="http://schemas.openxmlformats.org/officeDocument/2006/relationships/hyperlink" Target="http://www.victoriassecret.com/pink/rose-lace/lace-trim-boyshort-panty-pink?ProductID=168352&amp;CatalogueType=OLS" TargetMode="External" /><Relationship Id="rId47" Type="http://schemas.openxmlformats.org/officeDocument/2006/relationships/hyperlink" Target="http://www.victoriassecret.com/sale/panties-special/ruched-back-hiphugger-panty-cotton-lingerie?ProductID=168792&amp;CatalogueType=OLS" TargetMode="External" /><Relationship Id="rId48" Type="http://schemas.openxmlformats.org/officeDocument/2006/relationships/hyperlink" Target="http://www.victoriassecret.com/sale/panties-special/seamless-boyshort-panty-pink?ProductID=143752&amp;CatalogueType=OLS" TargetMode="External" /><Relationship Id="rId49" Type="http://schemas.openxmlformats.org/officeDocument/2006/relationships/hyperlink" Target="http://www.victoriassecret.com/sale/clothing/sequin-graphic-tank?ProductID=151527&amp;CatalogueType=OLS" TargetMode="External" /><Relationship Id="rId50" Type="http://schemas.openxmlformats.org/officeDocument/2006/relationships/hyperlink" Target="http://www.victoriassecret.com/swimwear/cover-ups/high-low-cover-up?ProductID=151644&amp;CatalogueType=OLS" TargetMode="External" /><Relationship Id="rId51" Type="http://schemas.openxmlformats.org/officeDocument/2006/relationships/hyperlink" Target="http://www.victoriassecret.com/valentines-day/panties/dream-angels-lace-trim-cheekini-panty-angels-by-victorias-secret?ProductID=158634&amp;CatalogueType=OLS" TargetMode="External" /><Relationship Id="rId52" Type="http://schemas.openxmlformats.org/officeDocument/2006/relationships/hyperlink" Target="http://www.victoriassecret.com/clearance/swim/twist-bandeau-top-forever-sexy?ProductID=153129&amp;CatalogueType=OLS" TargetMode="External" /><Relationship Id="rId53" Type="http://schemas.openxmlformats.org/officeDocument/2006/relationships/hyperlink" Target="http://www.victoriassecret.com/clearance/swim/string-bottom-forever-sexy?ProductID=155444&amp;CatalogueType=OLS" TargetMode="External" /><Relationship Id="rId54" Type="http://schemas.openxmlformats.org/officeDocument/2006/relationships/hyperlink" Target="http://www.victoriassecret.com/clearance/yoga-and-lounge/the-velour-hoodie?ProductID=160608&amp;CatalogueType=OLS" TargetMode="External" /><Relationship Id="rId55" Type="http://schemas.openxmlformats.org/officeDocument/2006/relationships/hyperlink" Target="http://www.victoriassecret.com/clearance/victorias-secret-sport/the-standout-by-victoria39s-secret-capri-vs-sport?ProductID=149444&amp;CatalogueType=OLS" TargetMode="External" /><Relationship Id="rId56" Type="http://schemas.openxmlformats.org/officeDocument/2006/relationships/hyperlink" Target="http://www.victoriassecret.com/clearance/swim/ruched-halter-tankini-forever-sexy?ProductID=118629&amp;CatalogueType=OLS" TargetMode="External" /><Relationship Id="rId57" Type="http://schemas.openxmlformats.org/officeDocument/2006/relationships/hyperlink" Target="http://www.victoriassecret.com/sale/clothing/sequin-graphic-tank?ProductID=151527&amp;CatalogueType=OLS" TargetMode="External" /><Relationship Id="rId58" Type="http://schemas.openxmlformats.org/officeDocument/2006/relationships/hyperlink" Target="http://www.victoriassecret.com/clearance/swim/fabulous-push-up-triangle-top-beach-sexy?ProductID=132349&amp;CatalogueType=OLS" TargetMode="External" /><Relationship Id="rId59" Type="http://schemas.openxmlformats.org/officeDocument/2006/relationships/hyperlink" Target="http://www.victoriassecret.com/clearance/swim/fabulous-push-up-triangle-top-beach-sexy?ProductID=132349&amp;CatalogueType=OLS" TargetMode="External" /><Relationship Id="rId60" Type="http://schemas.openxmlformats.org/officeDocument/2006/relationships/hyperlink" Target="http://www.victoriassecret.com/sale/clothing/graphic-high-low-tank?ProductID=126306&amp;CatalogueType=OLS" TargetMode="External" /><Relationship Id="rId61" Type="http://schemas.openxmlformats.org/officeDocument/2006/relationships/hyperlink" Target="http://www.victoriassecret.com/sale/clothing/faux-leather-front-legging-a-kiss-of-cashmere?ProductID=125985&amp;CatalogueType=OLS" TargetMode="External" /><Relationship Id="rId62" Type="http://schemas.openxmlformats.org/officeDocument/2006/relationships/hyperlink" Target="http://www.victoriassecret.com/clearance/swim/ruched-side-bikini-bottom-very-sexy?ProductID=146057&amp;CatalogueType=OLS" TargetMode="External" /><Relationship Id="rId63" Type="http://schemas.openxmlformats.org/officeDocument/2006/relationships/hyperlink" Target="http://www.victoriassecret.com/clearance/swim/push-up-bandeau-top-the-gorgeous-swim-collection?ProductID=120123&amp;CatalogueType=OLS" TargetMode="External" /><Relationship Id="rId64" Type="http://schemas.openxmlformats.org/officeDocument/2006/relationships/hyperlink" Target="http://www.victoriassecret.com/clearance/swim/side-tie-bikini-bottom-the-gorgeous-swim-collection?ProductID=146034&amp;CatalogueType=OLS" TargetMode="External" /><Relationship Id="rId65" Type="http://schemas.openxmlformats.org/officeDocument/2006/relationships/hyperlink" Target="http://www.victoriassecret.com/valentines-day/panties/dream-angels-lace-trim-cheekini-panty-angels-by-victorias-secret?ProductID=158634&amp;CatalogueType=OLS" TargetMode="External" /><Relationship Id="rId66" Type="http://schemas.openxmlformats.org/officeDocument/2006/relationships/hyperlink" Target="http://www.victoriassecret.com/bras/angels-by-victorias-secret/dream-angels-push-up-bra-angels-by-victorias-secret?ProductID=168637&amp;CatalogueType=OLSDream%20Angels%20Push-Up%20Bra" TargetMode="External" /><Relationship Id="rId67" Type="http://schemas.openxmlformats.org/officeDocument/2006/relationships/hyperlink" Target="http://www.victoriassecret.com/panties/cheekies-and-cheekinis/dream-angels-lace-trim-cheekini-panty-angels-by-victorias-secret?ProductID=158634&amp;CatalogueType=OLS" TargetMode="External" /><Relationship Id="rId68" Type="http://schemas.openxmlformats.org/officeDocument/2006/relationships/hyperlink" Target="http://www.victoriassecret.com/sleepwear/satin-essentials/lace-appliqu-satin-slip-very-sexy?ProductID=168946&amp;CatalogueType=OLS" TargetMode="External" /><Relationship Id="rId69" Type="http://schemas.openxmlformats.org/officeDocument/2006/relationships/hyperlink" Target="http://www.victoriassecret.com/valentines-day/panties/dream-angels-lace-trim-cheekini-panty-angels-by-victorias-secret?ProductID=158634&amp;CatalogueType=OLS" TargetMode="External" /><Relationship Id="rId70" Type="http://schemas.openxmlformats.org/officeDocument/2006/relationships/hyperlink" Target="http://www.victoriassecret.com/clearance/tops-and-tees/tie-front-bra-top?ProductID=126205&amp;CatalogueType=OLS" TargetMode="External" /><Relationship Id="rId71" Type="http://schemas.openxmlformats.org/officeDocument/2006/relationships/hyperlink" Target="http://www.victoriassecret.com/clearance/swim/double-string-bottom-beach-sexy?ProductID=145095&amp;CatalogueType=OLS" TargetMode="External" /><Relationship Id="rId72" Type="http://schemas.openxmlformats.org/officeDocument/2006/relationships/hyperlink" Target="http://www.victoriassecret.com/clearance/swim/ruched-low-rise-hipkini-bottom-beach-sexy?ProductID=144475&amp;CatalogueType=OLS" TargetMode="External" /><Relationship Id="rId73" Type="http://schemas.openxmlformats.org/officeDocument/2006/relationships/hyperlink" Target="http://www.victoriassecret.com/clearance/yoga-and-lounge/fleece-riding-pant?ProductID=142086&amp;CatalogueType=OLS" TargetMode="External" /><Relationship Id="rId74" Type="http://schemas.openxmlformats.org/officeDocument/2006/relationships/hyperlink" Target="http://www.victoriassecret.com/clearance/panties/eyelet-garter-belt-gorgeous-collection?ProductID=43071&amp;CatalogueType=OLS" TargetMode="External" /><Relationship Id="rId75" Type="http://schemas.openxmlformats.org/officeDocument/2006/relationships/hyperlink" Target="http://www.victoriassecret.com/swimwear/bikinis/push-up-bandeau-top-beach-sexy?ProductID=168457&amp;CatalogueType=OLS" TargetMode="External" /><Relationship Id="rId76" Type="http://schemas.openxmlformats.org/officeDocument/2006/relationships/hyperlink" Target="http://www.victoriassecret.com/victorias-secret-sport/sport-bras-training-tops-specials/supermodel-cami-sport-bra-vs-sport?ProductID=152158&amp;CatalogueType=OLS" TargetMode="External" /><Relationship Id="rId77" Type="http://schemas.openxmlformats.org/officeDocument/2006/relationships/hyperlink" Target="http://www.victoriassecret.com/sleepwear/babydolls-and-slips/lace-halter-babydoll-very-sexy?ProductID=132159&amp;CatalogueType=OLS" TargetMode="External" /><Relationship Id="rId78" Type="http://schemas.openxmlformats.org/officeDocument/2006/relationships/hyperlink" Target="http://www.victoriassecret.com/bras/angels-by-victorias-secret/dream-angels-demi-bra-angels-by-victorias-secret?ProductID=168617&amp;CatalogueType=OLS" TargetMode="External" /><Relationship Id="rId79" Type="http://schemas.openxmlformats.org/officeDocument/2006/relationships/hyperlink" Target="http://www.victoriassecret.com/swimwear/bikinis/neon-paisley-push-up-triangle-top-beach-sexy?ProductID=5395&amp;CatalogueType=OLS" TargetMode="External" /><Relationship Id="rId80" Type="http://schemas.openxmlformats.org/officeDocument/2006/relationships/hyperlink" Target="http://www.victoriassecret.com/swimwear/bikinis/neon-paisley-push-up-triangle-top-beach-sexy?ProductID=5395&amp;CatalogueType=OLS" TargetMode="External" /><Relationship Id="rId81" Type="http://schemas.openxmlformats.org/officeDocument/2006/relationships/hyperlink" Target="http://www.victoriassecret.com/pink/panties/lace-trim-thong-panty-pink?ProductID=163465&amp;CatalogueType=OLS" TargetMode="External" /><Relationship Id="rId82" Type="http://schemas.openxmlformats.org/officeDocument/2006/relationships/hyperlink" Target="http://www.victoriassecret.com/beauty/vs-fantasies-bodycare-specials/such-a-flirt-deep-softening-body-butter-vs-fantasies?ProductID=154941&amp;CatalogueType=OLS" TargetMode="External" /><Relationship Id="rId83" Type="http://schemas.openxmlformats.org/officeDocument/2006/relationships/hyperlink" Target="http://www.victoriassecret.com/sale/sleepwear/the-angel-sleep-tee-by-victoriarsquos-secret?ProductID=151044&amp;CatalogueType=OLS" TargetMode="External" /><Relationship Id="rId84" Type="http://schemas.openxmlformats.org/officeDocument/2006/relationships/hyperlink" Target="http://www.victoriassecret.com/sale/sleepwear/the-angel-sleep-tee-by-victoriarsquos-secret?ProductID=168831&amp;CatalogueType=OLS" TargetMode="External" /><Relationship Id="rId85" Type="http://schemas.openxmlformats.org/officeDocument/2006/relationships/hyperlink" Target="http://www.victoriassecret.com/sale/panties-special/allover-lace-mini-cheekster-panty-pink?ProductID=124537&amp;CatalogueType=OLS" TargetMode="External" /><Relationship Id="rId86" Type="http://schemas.openxmlformats.org/officeDocument/2006/relationships/hyperlink" Target="http://www.victoriassecret.com/panties/5-for-26-styles/the-date-mini-cheekster-panty-pink?ProductID=108252&amp;CatalogueType=OLS" TargetMode="External" /><Relationship Id="rId87" Type="http://schemas.openxmlformats.org/officeDocument/2006/relationships/hyperlink" Target="http://www.victoriassecret.com/panties/5-for-26-styles/lace-waist-shortie-panty-cotton-lingerie?ProductID=139971&amp;CatalogueType=OLS" TargetMode="External" /><Relationship Id="rId88" Type="http://schemas.openxmlformats.org/officeDocument/2006/relationships/hyperlink" Target="http://www.victoriassecret.com/panties/5-for-26-styles/ruched-back-hiphugger-panty-cotton-lingerie?ProductID=169126&amp;CatalogueType=OLS" TargetMode="External" /><Relationship Id="rId89" Type="http://schemas.openxmlformats.org/officeDocument/2006/relationships/hyperlink" Target="http://www.victoriassecret.com/bras/buy-more-and-save-bras/the-lacie-bralette?ProductID=169118&amp;CatalogueType=OLS" TargetMode="External" /><Relationship Id="rId90" Type="http://schemas.openxmlformats.org/officeDocument/2006/relationships/hyperlink" Target="http://www.victoriassecret.com/bras/buy-more-and-save-bras/multi-way-bra-sexy-tee?ProductID=142151&amp;CatalogueType=OLS" TargetMode="External" /><Relationship Id="rId91" Type="http://schemas.openxmlformats.org/officeDocument/2006/relationships/hyperlink" Target="http://www.victoriassecret.com/sale/sleepwear/the-angel-sleep-tee-by-victoriarsquos-secret?ProductID=151044&amp;CatalogueType=OLS" TargetMode="External" /><Relationship Id="rId92" Type="http://schemas.openxmlformats.org/officeDocument/2006/relationships/hyperlink" Target="http://www.victoriassecret.com/sale/sleepwear/the-angel-sleep-tee-by-victoriarsquos-secret?ProductID=151044&amp;CatalogueType=OLS" TargetMode="External" /><Relationship Id="rId93" Type="http://schemas.openxmlformats.org/officeDocument/2006/relationships/hyperlink" Target="http://www.victoriassecret.com/sale/panties-special/rose-lace-cheekster-panty-pink?ProductID=168320&amp;CatalogueType=OLS" TargetMode="External" /><Relationship Id="rId94" Type="http://schemas.openxmlformats.org/officeDocument/2006/relationships/hyperlink" Target="http://www.victoriassecret.com/sale/panties-special/the-date-mini-cheekster-panty-pink?ProductID=131505&amp;CatalogueType=OLS" TargetMode="External" /><Relationship Id="rId95" Type="http://schemas.openxmlformats.org/officeDocument/2006/relationships/hyperlink" Target="http://www.victoriassecret.com/panties/5-for-26-styles/lace-waist-hiphugger-panty-cotton-lingerie?ProductID=168838&amp;CatalogueType=OLS" TargetMode="External" /><Relationship Id="rId96" Type="http://schemas.openxmlformats.org/officeDocument/2006/relationships/hyperlink" Target="http://www.victoriassecret.com/pink/panties/the-date-mini-cheekster-panty-pink?ProductID=131505&amp;CatalogueType=OLS" TargetMode="External" /><Relationship Id="rId97" Type="http://schemas.openxmlformats.org/officeDocument/2006/relationships/hyperlink" Target="http://www.victoriassecret.com/victorias-secret-sport/sport-bras-training-tops-specials/supermodel-racerback-sport-bra-vs-sport?ProductID=149549&amp;CatalogueType=OLS" TargetMode="External" /><Relationship Id="rId98" Type="http://schemas.openxmlformats.org/officeDocument/2006/relationships/hyperlink" Target="http://www.victoriassecret.com/sale/clothing/the-essential-bra-top?ProductID=168351&amp;CatalogueType=OLS" TargetMode="External" /><Relationship Id="rId99" Type="http://schemas.openxmlformats.org/officeDocument/2006/relationships/hyperlink" Target="http://www.victoriassecret.com/swimwear/bikinis/neon-paisley-push-up-triangle-top-beach-sexy?ProductID=5395&amp;CatalogueType=OLS" TargetMode="External" /><Relationship Id="rId100" Type="http://schemas.openxmlformats.org/officeDocument/2006/relationships/hyperlink" Target="http://www.victoriassecret.com/clearance/bras/perfect-coverage-bra-sexy-tee?ProductID=163574&amp;CatalogueType=OLS" TargetMode="External" /><Relationship Id="rId101" Type="http://schemas.openxmlformats.org/officeDocument/2006/relationships/hyperlink" Target="http://www.victoriassecret.com/clearance/bras/perfect-coverage-bra-original-body-by-victoria?ProductID=121471&amp;CatalogueType=OLS" TargetMode="External" /><Relationship Id="rId102" Type="http://schemas.openxmlformats.org/officeDocument/2006/relationships/hyperlink" Target="http://www.victoriassecret.com/clothing/dresses/off-the-shoulder-lace-dress?ProductID=168549&amp;CatalogueType=OLS" TargetMode="External" /><Relationship Id="rId103" Type="http://schemas.openxmlformats.org/officeDocument/2006/relationships/hyperlink" Target="http://www.victoriassecret.com/victorias-secret-sport/gear/5-pack-hair-ties-vs-sport?ProductID=130832&amp;CatalogueType=OLS" TargetMode="External" /><Relationship Id="rId104" Type="http://schemas.openxmlformats.org/officeDocument/2006/relationships/hyperlink" Target="http://www.victoriassecret.com/clearance/yoga-and-lounge/fleece-short?ProductID=99637&amp;CatalogueType=OLS" TargetMode="External" /><Relationship Id="rId105" Type="http://schemas.openxmlformats.org/officeDocument/2006/relationships/hyperlink" Target="http://www.victoriassecret.com/clearance/yoga-and-lounge/graphic-fleece-pullover-supermodel-essentials?ProductID=114494&amp;CatalogueType=OLS" TargetMode="External" /><Relationship Id="rId106" Type="http://schemas.openxmlformats.org/officeDocument/2006/relationships/hyperlink" Target="http://www.victoriassecret.com/clearance/sleep/the-dreamer-flannel-pajama?ProductID=168813&amp;CatalogueType=OLS" TargetMode="External" /><Relationship Id="rId107" Type="http://schemas.openxmlformats.org/officeDocument/2006/relationships/hyperlink" Target="http://www.victoriassecret.com/swimwear/shop-by-size/triangle-top-beach-sexy?ProductID=169013&amp;CatalogueType=OLS" TargetMode="External" /><Relationship Id="rId108" Type="http://schemas.openxmlformats.org/officeDocument/2006/relationships/hyperlink" Target="http://www.victoriassecret.com/clearance/swim/tie-front-tankini-forever-sexy?ProductID=144889&amp;CatalogueType=OLS" TargetMode="External" /><Relationship Id="rId109" Type="http://schemas.openxmlformats.org/officeDocument/2006/relationships/hyperlink" Target="http://www.victoriassecret.com/beauty/vs-fantasies-bodycare-specials/citrus-dream-buffing-body-wash-vs-fantasies?ProductID=154986&amp;CatalogueType=OLS" TargetMode="External" /><Relationship Id="rId110" Type="http://schemas.openxmlformats.org/officeDocument/2006/relationships/hyperlink" Target="http://www.victoriassecret.com/clothing/view-all-tops/long-lean-tee-vintage-tees?ProductID=149525&amp;CatalogueType=OLS" TargetMode="External" /><Relationship Id="rId111" Type="http://schemas.openxmlformats.org/officeDocument/2006/relationships/hyperlink" Target="http://www.victoriassecret.com/swimwear/low-rise/cheeky-low-rise-bottom-beach-sexy?ProductID=148131&amp;CatalogueType=OLS" TargetMode="External" /><Relationship Id="rId112" Type="http://schemas.openxmlformats.org/officeDocument/2006/relationships/hyperlink" Target="http://www.victoriassecret.com/clothing/view-all-tops/long-lean-tee-vintage-tees?ProductID=149525&amp;CatalogueType=OLS" TargetMode="External" /><Relationship Id="rId113" Type="http://schemas.openxmlformats.org/officeDocument/2006/relationships/hyperlink" Target="http://www.victoriassecret.com/sale/clothing/the-essential-bra-top?ProductID=168351&amp;CatalogueType=OLS" TargetMode="External" /><Relationship Id="rId114" Type="http://schemas.openxmlformats.org/officeDocument/2006/relationships/hyperlink" Target="http://www.victoriassecret.com/sale/clothing/the-essential-bra-top?ProductID=168351&amp;CatalogueType=OLS" TargetMode="External" /><Relationship Id="rId115" Type="http://schemas.openxmlformats.org/officeDocument/2006/relationships/hyperlink" Target="http://www.victoriassecret.com/swimwear/bandeau/push-up-bandeau-top-beach-sexy?ProductID=163366&amp;CatalogueType=OLS" TargetMode="External" /><Relationship Id="rId116" Type="http://schemas.openxmlformats.org/officeDocument/2006/relationships/hyperlink" Target="http://www.victoriassecret.com/clearance/panties/limited-edition-lace-high-waist-thong-panty-very-sexy?ProductID=159152&amp;CatalogueType=OLS" TargetMode="External" /><Relationship Id="rId117" Type="http://schemas.openxmlformats.org/officeDocument/2006/relationships/hyperlink" Target="http://www.victoriassecret.com/shoes/sneakers/chuck-taylor-all-star-sneaker-converse?ProductID=168478&amp;CatalogueType=OLS" TargetMode="External" /><Relationship Id="rId118" Type="http://schemas.openxmlformats.org/officeDocument/2006/relationships/hyperlink" Target="http://www.victoriassecret.com/clothing/all-sweaters/double-v-neck-sweater-essential-sweaters?ProductID=164992&amp;CatalogueType=OLS" TargetMode="External" /><Relationship Id="rId119" Type="http://schemas.openxmlformats.org/officeDocument/2006/relationships/hyperlink" Target="http://www.victoriassecret.com/victorias-secret-sport/gear/5-pack-hair-ties-vs-sport?ProductID=130832&amp;CatalogueType=OLS" TargetMode="External" /><Relationship Id="rId120" Type="http://schemas.openxmlformats.org/officeDocument/2006/relationships/hyperlink" Target="http://www.victoriassecret.com/clearance/swim/toggle-bottom-very-sexy?ProductID=119075&amp;CatalogueType=OLS" TargetMode="External" /><Relationship Id="rId121" Type="http://schemas.openxmlformats.org/officeDocument/2006/relationships/hyperlink" Target="http://www.victoriassecret.com/clearance/swim/bandeau-top-very-sexy?ProductID=142917&amp;CatalogueType=OLS" TargetMode="External" /><Relationship Id="rId122" Type="http://schemas.openxmlformats.org/officeDocument/2006/relationships/hyperlink" Target="http://www.victoriassecret.com/clearance/denim/vs-hipster-straight-leg-jean?ProductID=21298&amp;CatalogueType=OLS" TargetMode="External" /><Relationship Id="rId123" Type="http://schemas.openxmlformats.org/officeDocument/2006/relationships/hyperlink" Target="http://www.victoriassecret.com/clearance/tops-and-tees/v-neck-tee-essential-tees?ProductID=142261&amp;CatalogueType=OLS" TargetMode="External" /><Relationship Id="rId124" Type="http://schemas.openxmlformats.org/officeDocument/2006/relationships/hyperlink" Target="http://www.victoriassecret.com/clearance/denim/vs-hipster-straight-leg-jean?ProductID=21298&amp;CatalogueType=OLS" TargetMode="External" /><Relationship Id="rId125" Type="http://schemas.openxmlformats.org/officeDocument/2006/relationships/hyperlink" Target="http://www.victoriassecret.com/swimwear/shop-by-size/bandeau-top-beach-sexy?ProductID=163417&amp;CatalogueType=OLS" TargetMode="External" /><Relationship Id="rId126" Type="http://schemas.openxmlformats.org/officeDocument/2006/relationships/hyperlink" Target="http://www.victoriassecret.com/clearance/swim-separates/cheeky-hipkini-bottom-beach-sexy?ProductID=146119&amp;CatalogueType=OLS" TargetMode="External" /><Relationship Id="rId127" Type="http://schemas.openxmlformats.org/officeDocument/2006/relationships/hyperlink" Target="http://www.victoriassecret.com/clearance/swim/side-ruched-low-rise-hipkini-bottom-beach-sexy?ProductID=68538&amp;CatalogueType=OLSsexy?ProductID=68538&amp;CatalogueType=OLS" TargetMode="External" /><Relationship Id="rId128" Type="http://schemas.openxmlformats.org/officeDocument/2006/relationships/hyperlink" Target="http://www.victoriassecret.com/clearance/dresses-and-skirts/mixed-media-maxi-dress?ProductID=164757&amp;CatalogueType=OLS" TargetMode="External" /><Relationship Id="rId129" Type="http://schemas.openxmlformats.org/officeDocument/2006/relationships/hyperlink" Target="http://www.victoriassecret.com/clearance/tops-and-tees/asymmetric-drape-top?ProductID=140936&amp;CatalogueType=OLS" TargetMode="External" /><Relationship Id="rId130" Type="http://schemas.openxmlformats.org/officeDocument/2006/relationships/hyperlink" Target="http://www.victoriassecret.com/sale/panties-special/seamless-cheeky-panty-pink?ProductID=160188&amp;CatalogueType=OLS" TargetMode="External" /><Relationship Id="rId131" Type="http://schemas.openxmlformats.org/officeDocument/2006/relationships/hyperlink" Target="http://www.victoriassecret.com/sale/panties-special/bikini-panty-cotton-lingerie?ProductID=166298&amp;CatalogueType=OLS" TargetMode="External" /><Relationship Id="rId132" Type="http://schemas.openxmlformats.org/officeDocument/2006/relationships/hyperlink" Target="http://www.victoriassecret.com/clothing/shirts-and-blouses/essential-poplin-bodysuit?ProductID=104330&amp;CatalogueType=OLS" TargetMode="External" /><Relationship Id="rId133" Type="http://schemas.openxmlformats.org/officeDocument/2006/relationships/hyperlink" Target="http://www.victoriassecret.com/clearance/sleep/the-dreamer-flannel-pajama?ProductID=132348&amp;CatalogueType=OLS" TargetMode="External" /><Relationship Id="rId134" Type="http://schemas.openxmlformats.org/officeDocument/2006/relationships/hyperlink" Target="http://www.victoriassecret.com/sale/clothing/the-essential-bra-top?ProductID=168351&amp;CatalogueType=OLS" TargetMode="External" /><Relationship Id="rId135" Type="http://schemas.openxmlformats.org/officeDocument/2006/relationships/hyperlink" Target="http://www.victoriassecret.com/sale/clothing/the-essential-bra-top?ProductID=168351&amp;CatalogueType=OLS" TargetMode="External" /><Relationship Id="rId136" Type="http://schemas.openxmlformats.org/officeDocument/2006/relationships/hyperlink" Target="http://www.victoriassecret.com/sale/clothing/the-essential-bra-top?ProductID=168351&amp;CatalogueType=OLS" TargetMode="External" /><Relationship Id="rId137" Type="http://schemas.openxmlformats.org/officeDocument/2006/relationships/hyperlink" Target="http://www.victoriassecret.com/bras/bombshell/add-2-cups-multi-way-bra-bombshell?ProductID=168424&amp;CatalogueType=OLS" TargetMode="External" /><Relationship Id="rId138" Type="http://schemas.openxmlformats.org/officeDocument/2006/relationships/hyperlink" Target="http://www.victoriassecret.com/bras/bombshell/add-2-cups-multi-way-bra-bombshell?ProductID=168424&amp;CatalogueType=OLS" TargetMode="External" /><Relationship Id="rId139" Type="http://schemas.openxmlformats.org/officeDocument/2006/relationships/hyperlink" Target="http://www.victoriassecret.com/swimwear/push-up/strappy-add-2-cups-push-up-halter-top-bombshell-swim-tops?ProductID=150221&amp;CatalogueType=OLS" TargetMode="External" /><Relationship Id="rId140" Type="http://schemas.openxmlformats.org/officeDocument/2006/relationships/hyperlink" Target="http://www.victoriassecret.com/clearance/dresses-and-skirts/ruched-maxi-skirt?ProductID=126221&amp;CatalogueType=OLS" TargetMode="External" /><Relationship Id="rId141" Type="http://schemas.openxmlformats.org/officeDocument/2006/relationships/hyperlink" Target="http://www.victoriassecret.com/sale/panties-special/seamless-cheeky-panty-pink?ProductID=160188&amp;CatalogueType=OLS" TargetMode="External" /><Relationship Id="rId142" Type="http://schemas.openxmlformats.org/officeDocument/2006/relationships/hyperlink" Target="http://www.victoriassecret.com/sale/panties-special/seamless-cheeky-panty-pink?ProductID=160188&amp;CatalogueType=OLS" TargetMode="External" /><Relationship Id="rId143" Type="http://schemas.openxmlformats.org/officeDocument/2006/relationships/hyperlink" Target="http://www.victoriassecret.com/sale/panties-special/seamless-cheeky-panty-pink?ProductID=160188&amp;CatalogueType=OLS" TargetMode="External" /><Relationship Id="rId144" Type="http://schemas.openxmlformats.org/officeDocument/2006/relationships/hyperlink" Target="http://www.victoriassecret.com/sale/panties-special/seamless-cheeky-panty-pink?ProductID=160188&amp;CatalogueType=OLS" TargetMode="External" /><Relationship Id="rId145" Type="http://schemas.openxmlformats.org/officeDocument/2006/relationships/hyperlink" Target="http://www.victoriassecret.com/sale/panties-special/bikini-panty-cotton-lingerie?ProductID=166298&amp;CatalogueType=OLS" TargetMode="External" /><Relationship Id="rId146" Type="http://schemas.openxmlformats.org/officeDocument/2006/relationships/hyperlink" Target="http://www.victoriassecret.com/sale/panties-special/bikini-panty-cotton-lingerie?ProductID=166298&amp;CatalogueType=OLS" TargetMode="External" /><Relationship Id="rId147" Type="http://schemas.openxmlformats.org/officeDocument/2006/relationships/hyperlink" Target="http://www.victoriassecret.com/sale/panties-special/bikini-panty-cotton-lingerie?ProductID=166298&amp;CatalogueType=OLS" TargetMode="External" /><Relationship Id="rId148" Type="http://schemas.openxmlformats.org/officeDocument/2006/relationships/hyperlink" Target="http://www.victoriassecret.com/sale/panties-special/bikini-panty-cotton-lingerie?ProductID=166298&amp;CatalogueType=OLS" TargetMode="External" /><Relationship Id="rId149" Type="http://schemas.openxmlformats.org/officeDocument/2006/relationships/hyperlink" Target="http://www.victoriassecret.com/clothing/shirts-and-blouses/essential-poplin-bodysuit?ProductID=104330&amp;CatalogueType=OLS" TargetMode="External" /><Relationship Id="rId150" Type="http://schemas.openxmlformats.org/officeDocument/2006/relationships/hyperlink" Target="http://www.victoriassecret.com/clothing/the-dress-report/double-strap-bra-top-dress?ProductID=115202&amp;CatalogueType=OLS" TargetMode="External" /><Relationship Id="rId151" Type="http://schemas.openxmlformats.org/officeDocument/2006/relationships/hyperlink" Target="http://www.victoriassecret.com/sale/clothing/faux-fur-trim-coat?ProductID=151489&amp;CatalogueType=OLS" TargetMode="External" /><Relationship Id="rId152" Type="http://schemas.openxmlformats.org/officeDocument/2006/relationships/hyperlink" Target="http://www.victoriassecret.com/sleepwear/allsleep/lace-appliqu-satin-slip-very-sexy?ProductID=150082&amp;CatalogueType=OLS" TargetMode="External" /><Relationship Id="rId153" Type="http://schemas.openxmlformats.org/officeDocument/2006/relationships/hyperlink" Target="http://www.victoriassecret.com/clearance/pants-and-shorts/the-hipster-short?ProductID=139327&amp;CatalogueType=OLS" TargetMode="External" /><Relationship Id="rId154" Type="http://schemas.openxmlformats.org/officeDocument/2006/relationships/hyperlink" Target="http://www.victoriassecret.com/clearance/sweaters/the-multi-way-sweater?ProductID=158861&amp;CatalogueType=OLS" TargetMode="External" /><Relationship Id="rId155" Type="http://schemas.openxmlformats.org/officeDocument/2006/relationships/hyperlink" Target="http://www.victoriassecret.com/clearance/yoga-and-lounge/jacquard-terry-bandeau?ProductID=108431&amp;CatalogueType=OLS" TargetMode="External" /><Relationship Id="rId156" Type="http://schemas.openxmlformats.org/officeDocument/2006/relationships/hyperlink" Target="http://www.victoriassecret.com/clearance/tops-and-tees/embellished-scoopneck-tee?ProductID=108419&amp;CatalogueType=OLS" TargetMode="External" /><Relationship Id="rId157" Type="http://schemas.openxmlformats.org/officeDocument/2006/relationships/hyperlink" Target="http://www.victoriassecret.com/clearance/swim/cheeky-hipkini-bottom-very-sexy?ProductID=146241&amp;CatalogueType=OLS" TargetMode="External" /><Relationship Id="rId158" Type="http://schemas.openxmlformats.org/officeDocument/2006/relationships/hyperlink" Target="http://www.victoriassecret.com/clearance/swim/cheeky-hipkini-bottom-beach-sexy?ProductID=146119&amp;CatalogueType=OLS" TargetMode="External" /><Relationship Id="rId159" Type="http://schemas.openxmlformats.org/officeDocument/2006/relationships/hyperlink" Target="http://www.victoriassecret.com/sale/swim/jeweled-floral-bandeau-top-beach-sexy?ProductID=42968&amp;CatalogueType=OLS" TargetMode="External" /><Relationship Id="rId160" Type="http://schemas.openxmlformats.org/officeDocument/2006/relationships/hyperlink" Target="http://www.victoriassecret.com/shoes/all-sandals/glitter-wedge-flip-flop-colin-stuart?ProductID=168402&amp;CatalogueType=OLS" TargetMode="External" /><Relationship Id="rId161" Type="http://schemas.openxmlformats.org/officeDocument/2006/relationships/hyperlink" Target="http://www.victoriassecret.com/shoes/beach-getaway/print-flip-flop-colin-stuart?ProductID=23001&amp;CatalogueType=OLS" TargetMode="External" /><Relationship Id="rId162" Type="http://schemas.openxmlformats.org/officeDocument/2006/relationships/hyperlink" Target="http://www.victoriassecret.com/beauty/all-body-care/love-spell-cleansing-shower-and-bath-oil-vs-fantasies?ProductID=166724&amp;CatalogueType=OLS" TargetMode="External" /><Relationship Id="rId163" Type="http://schemas.openxmlformats.org/officeDocument/2006/relationships/hyperlink" Target="http://www.victoriassecret.com/shoes/all-sandals/glitter-wedge-flip-flop-colin-stuart?ProductID=168402&amp;CatalogueType=OLS." TargetMode="External" /><Relationship Id="rId164" Type="http://schemas.openxmlformats.org/officeDocument/2006/relationships/hyperlink" Target="http://www.victoriassecret.com/shoes/all-sandals/glitter-wedge-flip-flop-colin-stuart?ProductID=168402&amp;CatalogueType=OLS." TargetMode="External" /><Relationship Id="rId165" Type="http://schemas.openxmlformats.org/officeDocument/2006/relationships/hyperlink" Target="http://www.victoriassecret.com/beauty/vs-fantasies-bodycare-specials/love-spell-softening-body-polish-vs-fantasies?ProductID=166718&amp;CatalogueType=OLS" TargetMode="External" /><Relationship Id="rId166" Type="http://schemas.openxmlformats.org/officeDocument/2006/relationships/hyperlink" Target="http://www.victoriassecret.com/swimwear/low-rise/banded-low-rise-bottom-beach-sexy?ProductID=52461&amp;CatalogueType=OLS" TargetMode="External" /><Relationship Id="rId167" Type="http://schemas.openxmlformats.org/officeDocument/2006/relationships/hyperlink" Target="http://www.victoriassecret.com/clearance/denim/classic-denim-jacket?ProductID=164797&amp;CatalogueType=OLS" TargetMode="External" /><Relationship Id="rId168" Type="http://schemas.openxmlformats.org/officeDocument/2006/relationships/hyperlink" Target="http://www.victoriassecret.com/clearance/panties/lace-trim-cheeky-panty-very-sexy?ProductID=145194&amp;CatalogueType=OLS" TargetMode="External" /><Relationship Id="rId169" Type="http://schemas.openxmlformats.org/officeDocument/2006/relationships/hyperlink" Target="http://www.victoriassecret.com/swimwear/push-up/strappy-add-2-cups-push-up-halter-top-bombshell-swim-tops?ProductID=150221&amp;CatalogueType=OLS" TargetMode="External" /><Relationship Id="rId170" Type="http://schemas.openxmlformats.org/officeDocument/2006/relationships/hyperlink" Target="http://www.victoriassecret.com/sale/clothing/the-multi-way-dress-a-kiss-of-cashmere?ProductID=150258&amp;CatalogueType=OLS" TargetMode="External" /><Relationship Id="rId171" Type="http://schemas.openxmlformats.org/officeDocument/2006/relationships/hyperlink" Target="http://www.victoriassecret.com/bras/wireless/wireless-bra-cotton-lingerie?ProductID=165559&amp;CatalogueType=OLS" TargetMode="External" /><Relationship Id="rId172" Type="http://schemas.openxmlformats.org/officeDocument/2006/relationships/hyperlink" Target="http://www.victoriassecret.com/bras/wireless/wireless-bra-cotton-lingerie?ProductID=165559&amp;CatalogueType=OLS" TargetMode="External" /><Relationship Id="rId173" Type="http://schemas.openxmlformats.org/officeDocument/2006/relationships/hyperlink" Target="http://www.victoriassecret.com/sale/swim/jeweled-floral-bandeau-top-beach-sexy?ProductID=42968&amp;CatalogueType=OLS" TargetMode="External" /><Relationship Id="rId174" Type="http://schemas.openxmlformats.org/officeDocument/2006/relationships/hyperlink" Target="http://www.victoriassecret.com/clearance/bras/unlined-perfect-coverage-bra-original-body-by-victoria?ProductID=156526&amp;CatalogueType=OLS" TargetMode="External" /><Relationship Id="rId175" Type="http://schemas.openxmlformats.org/officeDocument/2006/relationships/hyperlink" Target="http://www.victoriassecret.com/clearance/pants-and-shorts/eyelet-pant?ProductID=101122&amp;CatalogueType=OLS" TargetMode="External" /><Relationship Id="rId176" Type="http://schemas.openxmlformats.org/officeDocument/2006/relationships/hyperlink" Target="http://www.victoriassecret.com/catalogue/vs-siren-mid-rise-skinny-jean?ProductID=153771&amp;amp;CatalogueType=OLS&amp;cqo=true&amp;cqoCat=GR" TargetMode="External" /><Relationship Id="rId177" Type="http://schemas.openxmlformats.org/officeDocument/2006/relationships/hyperlink" Target="http://www.victoriassecret.com/clearance/sweaters/the-sexy-cardi?ProductID=92687&amp;CatalogueType=OLS" TargetMode="External" /><Relationship Id="rId178" Type="http://schemas.openxmlformats.org/officeDocument/2006/relationships/hyperlink" Target="http://www.victoriassecret.com/clearance/sweaters/lace-trim-sweatshirt?ProductID=125963&amp;CatalogueType=OLS" TargetMode="External" /><Relationship Id="rId179" Type="http://schemas.openxmlformats.org/officeDocument/2006/relationships/hyperlink" Target="http://www.victoriassecret.com/clearance/shoes/the-metro-bootie-vs-collection?ProductID=164223&amp;CatalogueType=OLS" TargetMode="External" /><Relationship Id="rId180" Type="http://schemas.openxmlformats.org/officeDocument/2006/relationships/hyperlink" Target="http://www.victoriassecret.com/clearance/tops-and-tees/burnout-tank-top-perfect-tees?ProductID=120538&amp;CatalogueType=OLS" TargetMode="External" /><Relationship Id="rId181" Type="http://schemas.openxmlformats.org/officeDocument/2006/relationships/hyperlink" Target="http://www.victoriassecret.com/clearance/swim/ruffle-push-up-bandeau-top-beach-sexy?ProductID=31510&amp;CatalogueType=OLS" TargetMode="External" /><Relationship Id="rId182" Type="http://schemas.openxmlformats.org/officeDocument/2006/relationships/hyperlink" Target="http://www.victoriassecret.com/clearance/swim/ruffle-push-up-bandeau-top-beach-sexy?ProductID=31510&amp;CatalogueType=OLS" TargetMode="External" /><Relationship Id="rId183" Type="http://schemas.openxmlformats.org/officeDocument/2006/relationships/hyperlink" Target="http://www.victoriassecret.com/clearance/pink/campus-pant-pink?ProductID=163808&amp;CatalogueType=OLS" TargetMode="External" /><Relationship Id="rId184" Type="http://schemas.openxmlformats.org/officeDocument/2006/relationships/hyperlink" Target="http://www.victoriassecret.com/clearance/pink-collegiate-collection/varsity-jacket-pink?ProductID=164733&amp;CatalogueType=OLS" TargetMode="External" /><Relationship Id="rId185" Type="http://schemas.openxmlformats.org/officeDocument/2006/relationships/hyperlink" Target="http://www.victoriassecret.com/clearance/pink-major-league-baseball-collection/fitted-v-neck-tee-pink?ProductID=158656&amp;CatalogueType=OLS" TargetMode="External" /><Relationship Id="rId186" Type="http://schemas.openxmlformats.org/officeDocument/2006/relationships/hyperlink" Target="http://www.victoriassecret.com/clearance/swim/push-up-halter-top-beach-sexy?ProductID=144375&amp;CatalogueType=OLS" TargetMode="External" /><Relationship Id="rId187" Type="http://schemas.openxmlformats.org/officeDocument/2006/relationships/hyperlink" Target="http://www.victoriassecret.com/pink/all-tops/perfect-pullover-pink?ProductID=166824&amp;CatalogueType=OLS" TargetMode="External" /><Relationship Id="rId188" Type="http://schemas.openxmlformats.org/officeDocument/2006/relationships/hyperlink" Target="http://www.victoriassecret.com/clearance/pink/campus-pant-pink?ProductID=163808&amp;CatalogueType=OLS" TargetMode="External" /><Relationship Id="rId189" Type="http://schemas.openxmlformats.org/officeDocument/2006/relationships/hyperlink" Target="http://www.victoriassecret.com/clearance/swim/side-ruched-low-rise-hipkini-bottom-beach-sexy?ProductID=68538&amp;CatalogueType=OLS" TargetMode="External" /><Relationship Id="rId190" Type="http://schemas.openxmlformats.org/officeDocument/2006/relationships/hyperlink" Target="http://www.victoriassecret.com/clearance/swim/jeweled-ruched-side-bottom-very-sexy?ProductID=101327&amp;CatalogueType=OLS" TargetMode="External" /><Relationship Id="rId191" Type="http://schemas.openxmlformats.org/officeDocument/2006/relationships/hyperlink" Target="http://www.victoriassecret.com/clearance/sweaters/the-crewneck-sweater-feather-sweaters?ProductID=162600&amp;CatalogueType=OLS" TargetMode="External" /><Relationship Id="rId192" Type="http://schemas.openxmlformats.org/officeDocument/2006/relationships/hyperlink" Target="http://www.victoriassecret.com/clearance/swim/tie-front-tankini-forever-sexy?ProductID=146255&amp;CatalogueType=OLS" TargetMode="External" /><Relationship Id="rId193" Type="http://schemas.openxmlformats.org/officeDocument/2006/relationships/hyperlink" Target="http://www.victoriassecret.com/clearance/yoga-and-lounge/graphic-fleece-pullover-supermodel-essentials?ProductID=114494&amp;CatalogueType=OLS" TargetMode="External" /><Relationship Id="rId194" Type="http://schemas.openxmlformats.org/officeDocument/2006/relationships/hyperlink" Target="http://www.victoriassecret.com/clearance/pants-and-shorts/the-kate-flare-pant-with-sequin-stripe?ProductID=84575&amp;CatalogueType=OLS" TargetMode="External" /><Relationship Id="rId195" Type="http://schemas.openxmlformats.org/officeDocument/2006/relationships/hyperlink" Target="http://www.victoriassecret.com/clearance/yoga-and-lounge/french-terry-keyhole-sweatshirt-vs-sport?ProductID=161026&amp;CatalogueType=OLS" TargetMode="External" /><Relationship Id="rId196" Type="http://schemas.openxmlformats.org/officeDocument/2006/relationships/hyperlink" Target="http://www.victoriassecret.com/clearance/denim/vs-siren-skinny-pant-in-tuxedo-stripe?ProductID=117082&amp;CatalogueType=OLS" TargetMode="External" /><Relationship Id="rId197" Type="http://schemas.openxmlformats.org/officeDocument/2006/relationships/hyperlink" Target="http://www.victoriassecret.com/clearance/yoga-and-lounge/scoopback-sweatshirt-vs-sport?ProductID=161561&amp;CatalogueType=OLS" TargetMode="External" /><Relationship Id="rId198" Type="http://schemas.openxmlformats.org/officeDocument/2006/relationships/hyperlink" Target="http://www.victoriassecret.com/clearance/yoga-and-lounge/fleece-crop-pant-supermodel-essentials?ProductID=99128&amp;CatalogueType=OLS" TargetMode="External" /><Relationship Id="rId199" Type="http://schemas.openxmlformats.org/officeDocument/2006/relationships/hyperlink" Target="http://www.victoriassecret.com/beauty/vs-fantasies-bodycare-specials/aqua-kiss-body-wash-vs-fantasies?ProductID=154933&amp;CatalogueType=OLS" TargetMode="External" /><Relationship Id="rId200" Type="http://schemas.openxmlformats.org/officeDocument/2006/relationships/hyperlink" Target="http://www.victoriassecret.com/beauty/vs-fantasies-bodycare-specials/aqua-kiss-body-wash-vs-fantasies?ProductID=154933&amp;CatalogueType=OLS" TargetMode="External" /><Relationship Id="rId201" Type="http://schemas.openxmlformats.org/officeDocument/2006/relationships/hyperlink" Target="http://www.victoriassecret.com/catalogue/the-crewneck-sweater-feather-sweaters?ProductID=125965&amp;amp;CatalogueType=OLS&amp;cqo=true&amp;cqoCat=GR" TargetMode="External" /><Relationship Id="rId202" Type="http://schemas.openxmlformats.org/officeDocument/2006/relationships/hyperlink" Target="http://www.victoriassecret.com/beauty/vs-fantasies-bodycare-specials/aqua-kiss-hydrating-body-lotion-vs-fantasies?ProductID=154872&amp;CatalogueType=OLS" TargetMode="External" /><Relationship Id="rId203" Type="http://schemas.openxmlformats.org/officeDocument/2006/relationships/hyperlink" Target="http://www.victoriassecret.com/clearance/tops-and-tees/burnout-tank-top-perfect-tees?ProductID=120538&amp;CatalogueType=OLS" TargetMode="External" /><Relationship Id="rId204" Type="http://schemas.openxmlformats.org/officeDocument/2006/relationships/hyperlink" Target="http://www.victoriassecret.com/sleepwear/babydolls-and-slips/lacie-babydoll-sexy-little-things?ProductID=168819&amp;CatalogueType=OLS" TargetMode="External" /><Relationship Id="rId205" Type="http://schemas.openxmlformats.org/officeDocument/2006/relationships/hyperlink" Target="http://www.victoriassecret.com/clearance/bras/wear-everywhere-push-up-bra-pink?ProductID=143963&amp;CatalogueType=OLS" TargetMode="External" /><Relationship Id="rId206" Type="http://schemas.openxmlformats.org/officeDocument/2006/relationships/hyperlink" Target="http://www.victoriassecret.com/clearance/beauty/eye-shadow-quad-vs-makeup?ProductID=108120&amp;CatalogueType=OLS" TargetMode="External" /><Relationship Id="rId207" Type="http://schemas.openxmlformats.org/officeDocument/2006/relationships/hyperlink" Target="http://www.victoriassecret.com/clearance/up-to-80percent-off-select-clearance-offer/chantilly-lace-robe-dream-angels?ProductID=151577&amp;CatalogueType=OLS" TargetMode="External" /><Relationship Id="rId208" Type="http://schemas.openxmlformats.org/officeDocument/2006/relationships/hyperlink" Target="http://www.victoriassecret.com/clearance/up-to-80percent-off-select-clearance-offer/lace-bandeau-pink?ProductID=94098&amp;CatalogueType=OLS" TargetMode="External" /><Relationship Id="rId209" Type="http://schemas.openxmlformats.org/officeDocument/2006/relationships/hyperlink" Target="http://www.victoriassecret.com/clearance/up-to-80percent-off-select-clearance-offer/push-up-bandeau-top-the-gorgeous-swim-collection?ProductID=145990&amp;CatalogueType=OLS" TargetMode="External" /><Relationship Id="rId210" Type="http://schemas.openxmlformats.org/officeDocument/2006/relationships/hyperlink" Target="http://www.victoriassecret.com/clearance/up-to-80percent-off-select-clearance-offer/side-tie-bikini-bottom-the-gorgeous-swim-collection?ProductID=141724&amp;CatalogueType=OLS" TargetMode="External" /><Relationship Id="rId211" Type="http://schemas.openxmlformats.org/officeDocument/2006/relationships/hyperlink" Target="http://www.victoriassecret.com/clearance/up-to-80percent-off-select-clearance-offer/lace-bandeau-pink?ProductID=94098&amp;CatalogueType=OLS" TargetMode="External" /><Relationship Id="rId212" Type="http://schemas.openxmlformats.org/officeDocument/2006/relationships/hyperlink" Target="http://www.victoriassecret.com/clearance/up-to-80percent-off-select-clearance-offer/boyfriend-pant-pink?ProductID=153773&amp;CatalogueType=OLS" TargetMode="External" /><Relationship Id="rId213" Type="http://schemas.openxmlformats.org/officeDocument/2006/relationships/hyperlink" Target="http://www.victoriassecret.com/beauty/pink-body-care-specials/luminous-body-butter-pink?ProductID=99168&amp;CatalogueType=OLS" TargetMode="External" /><Relationship Id="rId214" Type="http://schemas.openxmlformats.org/officeDocument/2006/relationships/hyperlink" Target="http://www.victoriassecret.com/sale/swim/ruched-halter-top-forever-sexy?ProductID=101330&amp;CatalogueType=OLS" TargetMode="External" /><Relationship Id="rId215" Type="http://schemas.openxmlformats.org/officeDocument/2006/relationships/hyperlink" Target="http://www.victoriassecret.com/sale/swim/ombr-triangle-top-beach-sexy?ProductID=160965&amp;CatalogueType=OLS" TargetMode="External" /><Relationship Id="rId216" Type="http://schemas.openxmlformats.org/officeDocument/2006/relationships/hyperlink" Target="http://www.victoriassecret.com/beauty/pink-body-care-specials/2-in-1-wash-scrub-pink?ProductID=99166&amp;CatalogueType=OLS" TargetMode="External" /><Relationship Id="rId217" Type="http://schemas.openxmlformats.org/officeDocument/2006/relationships/hyperlink" Target="http://www.victoriassecret.com/clearance/sweaters/lace-trim-sweatshirt?ProductID=168773&amp;CatalogueType=OLS" TargetMode="External" /><Relationship Id="rId218" Type="http://schemas.openxmlformats.org/officeDocument/2006/relationships/hyperlink" Target="http://www.victoriassecret.com/clearance/swim-separates/string-bottom-forever-sexy?ProductID=155444&amp;CatalogueType=OLS" TargetMode="External" /><Relationship Id="rId219" Type="http://schemas.openxmlformats.org/officeDocument/2006/relationships/hyperlink" Target="http://www.victoriassecret.com/clearance/swim/unforgettable-demi-top-forever-sexy?ProductID=145142&amp;CatalogueType=OLS" TargetMode="External" /><Relationship Id="rId220" Type="http://schemas.openxmlformats.org/officeDocument/2006/relationships/hyperlink" Target="http://www.victoriassecret.com/clearance/panties/hiphugger-panty-flawless-by-victorias-secret?ProductID=159088&amp;CatalogueType=OLS" TargetMode="External" /><Relationship Id="rId221" Type="http://schemas.openxmlformats.org/officeDocument/2006/relationships/hyperlink" Target="http://www.victoriassecret.com/sale/clothing/faux-leather-front-legging-a-kiss-of-cashmere?ProductID=125985&amp;CatalogueType=OLS" TargetMode="External" /><Relationship Id="rId222" Type="http://schemas.openxmlformats.org/officeDocument/2006/relationships/hyperlink" Target="http://www.victoriassecret.com/beauty/makeup-specials/shiny-kiss-flavored-gloss-beauty-rush?ProductID=165141&amp;CatalogueType=OLS" TargetMode="External" /><Relationship Id="rId223" Type="http://schemas.openxmlformats.org/officeDocument/2006/relationships/hyperlink" Target="http://www.victoriassecret.com/sale/clothing/the-essential-bra-top?ProductID=168351&amp;CatalogueType=OLS" TargetMode="External" /><Relationship Id="rId224" Type="http://schemas.openxmlformats.org/officeDocument/2006/relationships/hyperlink" Target="http://www.victoriassecret.com/beauty/makeup-specials/shiny-kiss-flavored-gloss-beauty-rush?ProductID=165141&amp;CatalogueType=OLS" TargetMode="External" /><Relationship Id="rId225" Type="http://schemas.openxmlformats.org/officeDocument/2006/relationships/hyperlink" Target="http://www.victoriassecret.com/beauty/makeup-specials/sparkle-gloss-lip-shine-beauty-rush?ProductID=165133&amp;CatalogueType=OLS" TargetMode="External" /><Relationship Id="rId226" Type="http://schemas.openxmlformats.org/officeDocument/2006/relationships/hyperlink" Target="http://www.victoriassecret.com/sale/clothing/the-essential-bra-top?ProductID=168351&amp;CatalogueType=OLS" TargetMode="External" /><Relationship Id="rId227" Type="http://schemas.openxmlformats.org/officeDocument/2006/relationships/hyperlink" Target="http://www.victoriassecret.com/clearance/pink/collegiate-pant-pink?ProductID=154505&amp;CatalogueType=OLS" TargetMode="External" /><Relationship Id="rId228" Type="http://schemas.openxmlformats.org/officeDocument/2006/relationships/hyperlink" Target="http://www.victoriassecret.com/sale/clothing/the-essential-bra-top?ProductID=168351&amp;CatalogueType=OLS" TargetMode="External" /><Relationship Id="rId229" Type="http://schemas.openxmlformats.org/officeDocument/2006/relationships/hyperlink" Target="http://www.victoriassecret.com/sale/clothing/the-essential-bra-top?ProductID=168351&amp;CatalogueType=OLS" TargetMode="External" /><Relationship Id="rId230" Type="http://schemas.openxmlformats.org/officeDocument/2006/relationships/hyperlink" Target="http://www.victoriassecret.com/sale/clothing/the-essential-bra-top?ProductID=168351&amp;CatalogueType=OLS" TargetMode="External" /><Relationship Id="rId231" Type="http://schemas.openxmlformats.org/officeDocument/2006/relationships/hyperlink" Target="http://www.victoriassecret.com/sale/clothing/faux-leather-front-legging-a-kiss-of-cashmere?ProductID=125985&amp;CatalogueType=OLS" TargetMode="External" /><Relationship Id="rId232" Type="http://schemas.openxmlformats.org/officeDocument/2006/relationships/hyperlink" Target="http://www.victoriassecret.com/clearance/swim/push-up-halter-top-beach-sexy?ProductID=144451&amp;CatalogueType=OLS" TargetMode="External" /><Relationship Id="rId233" Type="http://schemas.openxmlformats.org/officeDocument/2006/relationships/hyperlink" Target="http://www.victoriassecret.com/clearance/up-to-80percent-off-select-clearance-offer/double-string-bottom-beach-sexy?ProductID=123093&amp;CatalogueType=OLS" TargetMode="External" /><Relationship Id="rId234" Type="http://schemas.openxmlformats.org/officeDocument/2006/relationships/hyperlink" Target="http://www.victoriassecret.com/sale/yoga-pants-and-leggings/the-most-loved-yoga-pant?ProductID=166750&amp;CatalogueType=OLS" TargetMode="External" /><Relationship Id="rId235" Type="http://schemas.openxmlformats.org/officeDocument/2006/relationships/hyperlink" Target="http://www.victoriassecret.com/bras/angels-by-victorias-secret/victoria39s-secret-darling-twist-front-push-up-bra-angels-by-victorias-secret?ProductID=168691&amp;CatalogueType=OLS" TargetMode="External" /><Relationship Id="rId236" Type="http://schemas.openxmlformats.org/officeDocument/2006/relationships/hyperlink" Target="http://www.victoriassecret.com/panties/5-for-26-styles/lace-waist-hiphugger-panty-cotton-lingerie?ProductID=168841&amp;CatalogueType=OLS" TargetMode="External" /><Relationship Id="rId237" Type="http://schemas.openxmlformats.org/officeDocument/2006/relationships/hyperlink" Target="http://www.victoriassecret.com/panties/5-for-26-styles/lace-waist-cheekini-panty-cotton-lingerie?ProductID=130729&amp;CatalogueType=OLS" TargetMode="External" /><Relationship Id="rId238" Type="http://schemas.openxmlformats.org/officeDocument/2006/relationships/hyperlink" Target="http://www.victoriassecret.com/sale/clothing/the-essential-bra-top?ProductID=168351&amp;CatalogueType=OLS" TargetMode="External" /><Relationship Id="rId239" Type="http://schemas.openxmlformats.org/officeDocument/2006/relationships/hyperlink" Target="http://www.victoriassecret.com/clearance/up-to-80percent-off-select-clearance-offer/turtleneck-vintage-tees?ProductID=130267&amp;CatalogueType=OLS" TargetMode="External" /><Relationship Id="rId240" Type="http://schemas.openxmlformats.org/officeDocument/2006/relationships/hyperlink" Target="http://www.victoriassecret.com/clearance/extra-20percent-off-select-clearance-offer/ruched-low-rise-hipkini-bottom-beach-sexy?ProductID=155486&amp;CatalogueType=OLS" TargetMode="External" /><Relationship Id="rId241" Type="http://schemas.openxmlformats.org/officeDocument/2006/relationships/hyperlink" Target="http://www.victoriassecret.com/clearance/extra-20percent-off-select-clearance-offer/push-up-bandeau-top-the-gorgeous-swim-collection?ProductID=145990&amp;CatalogueType=OLS" TargetMode="External" /><Relationship Id="rId242" Type="http://schemas.openxmlformats.org/officeDocument/2006/relationships/hyperlink" Target="http://www.victoriassecret.com/clearance/extra-20percent-off-select-clearance-offer/side-tie-bikini-bottom-the-gorgeous-swim-collection?ProductID=141724&amp;CatalogueType=OLS" TargetMode="External" /><Relationship Id="rId243" Type="http://schemas.openxmlformats.org/officeDocument/2006/relationships/hyperlink" Target="http://www.victoriassecret.com/clearance/extra-20percent-off-select-clearance-offer/lace-waist-cheeky-panty-cotton-lingerie?ProductID=159110&amp;CatalogueType=OLS" TargetMode="External" /><Relationship Id="rId244" Type="http://schemas.openxmlformats.org/officeDocument/2006/relationships/hyperlink" Target="http://www.victoriassecret.com/clothing/dresses/v-neck-festival-dress?ProductID=164867&amp;CatalogueType=OLS" TargetMode="External" /><Relationship Id="rId245" Type="http://schemas.openxmlformats.org/officeDocument/2006/relationships/hyperlink" Target="http://www.victoriassecret.com/clearance/shoes/highlite-wedge-sneaker-steve-madden?ProductID=110837&amp;CatalogueType=OLS" TargetMode="External" /><Relationship Id="rId246" Type="http://schemas.openxmlformats.org/officeDocument/2006/relationships/hyperlink" Target="http://www.victoriassecret.com/sale/clothing/graphic-high-low-tank?ProductID=126306&amp;CatalogueType=OLS" TargetMode="External" /><Relationship Id="rId247" Type="http://schemas.openxmlformats.org/officeDocument/2006/relationships/hyperlink" Target="http://www.victoriassecret.com/clearance/extra-20percent-off-select-clearance-offer/ruched-low-rise-hipkini-bottom-beach-sexy?ProductID=155486&amp;CatalogueType=OLS" TargetMode="External" /><Relationship Id="rId248" Type="http://schemas.openxmlformats.org/officeDocument/2006/relationships/hyperlink" Target="http://www.victoriassecret.com/clearance/extra-20percent-off-select-clearance-offer/ruched-side-bottom-very-sexy?ProductID=119059&amp;CatalogueType=OLS" TargetMode="External" /><Relationship Id="rId249" Type="http://schemas.openxmlformats.org/officeDocument/2006/relationships/hyperlink" Target="http://www.victoriassecret.com/panties/5-for-26-styles/lace-waist-thong-panty-cotton-lingerie?ProductID=169122&amp;CatalogueType=OLS" TargetMode="External" /><Relationship Id="rId250" Type="http://schemas.openxmlformats.org/officeDocument/2006/relationships/hyperlink" Target="http://www.victoriassecret.com/sale/clothing/the-essential-bra-top?ProductID=168351&amp;CatalogueType=OLS" TargetMode="External" /><Relationship Id="rId251" Type="http://schemas.openxmlformats.org/officeDocument/2006/relationships/hyperlink" Target="http://www.victoriassecret.com/clearance/tops-and-tees/embellished-racerfront-top?ProductID=112747&amp;CatalogueType=OLS" TargetMode="External" /><Relationship Id="rId252" Type="http://schemas.openxmlformats.org/officeDocument/2006/relationships/hyperlink" Target="http://www.victoriassecret.com/clearance/dresses-and-skirts/peasant-dress?ProductID=126096&amp;CatalogueType=OLS" TargetMode="External" /><Relationship Id="rId253" Type="http://schemas.openxmlformats.org/officeDocument/2006/relationships/hyperlink" Target="http://www.victoriassecret.com/sale/clothing/graphic-high-low-tank?ProductID=126306&amp;CatalogueType=OLS" TargetMode="External" /><Relationship Id="rId254" Type="http://schemas.openxmlformats.org/officeDocument/2006/relationships/hyperlink" Target="http://www.victoriassecret.com/sale/clothing/graphic-high-low-tank?ProductID=126306&amp;CatalogueType=OLS" TargetMode="External" /><Relationship Id="rId255" Type="http://schemas.openxmlformats.org/officeDocument/2006/relationships/hyperlink" Target="http://www.victoriassecret.com/sale/clothing/faux-leather-front-legging-a-kiss-of-cashmere?ProductID=125985&amp;CatalogueType=OLS" TargetMode="External" /><Relationship Id="rId256" Type="http://schemas.openxmlformats.org/officeDocument/2006/relationships/hyperlink" Target="http://www.victoriassecret.com/sale/swim/jeweled-floral-bandeau-top-beach-sexy?ProductID=42968&amp;CatalogueType=OLS" TargetMode="External" /><Relationship Id="rId257" Type="http://schemas.openxmlformats.org/officeDocument/2006/relationships/hyperlink" Target="http://www.victoriassecret.com/sale/swim/jeweled-push-up-bandeau-top-beach-sexy?ProductID=94363&amp;CatalogueType=OLSColor" TargetMode="External" /><Relationship Id="rId258" Type="http://schemas.openxmlformats.org/officeDocument/2006/relationships/hyperlink" Target="http://www.victoriassecret.com/beauty/makeup-specials/epic-lash-mascara-beauty-rush?ProductID=165142&amp;CatalogueType=OLS" TargetMode="External" /><Relationship Id="rId259" Type="http://schemas.openxmlformats.org/officeDocument/2006/relationships/hyperlink" Target="http://www.victoriassecret.com/clearance/swim/ruched-low-rise-hipkini-bottom-beach-sexy?ProductID=146124&amp;CatalogueType=OLS" TargetMode="External" /><Relationship Id="rId260" Type="http://schemas.openxmlformats.org/officeDocument/2006/relationships/hyperlink" Target="http://www.victoriassecret.com/catalogue/the-long-sleeve-v-neck-tee-essential-tees?ProductID=114255&amp;amp;CatalogueType=OLS&amp;cqo=true&amp;cqoCat=GR" TargetMode="External" /><Relationship Id="rId261" Type="http://schemas.openxmlformats.org/officeDocument/2006/relationships/hyperlink" Target="http://www.victoriassecret.com/clearance/tops-and-tees/three-quarter-sleeve-tee-essential-tees?ProductID=126650&amp;CatalogueType=OLS" TargetMode="External" /><Relationship Id="rId262" Type="http://schemas.openxmlformats.org/officeDocument/2006/relationships/hyperlink" Target="http://www.victoriassecret.com/bras/bombshell/add-2-cups-multi-way-bra-bombshell?ProductID=168424&amp;CatalogueType=OLS" TargetMode="External" /><Relationship Id="rId263" Type="http://schemas.openxmlformats.org/officeDocument/2006/relationships/hyperlink" Target="http://www.victoriassecret.com/clothing/shorts-and-rompers/the-low-rise-eva-short?ProductID=167924&amp;CatalogueType=OLS" TargetMode="External" /><Relationship Id="rId264" Type="http://schemas.openxmlformats.org/officeDocument/2006/relationships/hyperlink" Target="http://www.victoriassecret.com/swimwear/low-rise/cheeky-low-rise-bottom-beach-sexy?ProductID=91262&amp;CatalogueType=OLS" TargetMode="External" /><Relationship Id="rId265" Type="http://schemas.openxmlformats.org/officeDocument/2006/relationships/hyperlink" Target="http://www.victoriassecret.com/clothing/sexy-steals-yoga-styles/the-most-loved-yoga-pant?ProductID=166409&amp;CatalogueType=OLS" TargetMode="External" /><Relationship Id="rId266" Type="http://schemas.openxmlformats.org/officeDocument/2006/relationships/hyperlink" Target="http://www.victoriassecret.com/panties/5-for-26-styles/lace-trim-hipster-panty-pink?ProductID=124093&amp;CatalogueType=OLS" TargetMode="External" /><Relationship Id="rId267" Type="http://schemas.openxmlformats.org/officeDocument/2006/relationships/hyperlink" Target="http://www.victoriassecret.com/panties/5-for-26-styles/lace-waist-hiphugger-panty-cotton-lingerie?ProductID=168842&amp;CatalogueType=OLS" TargetMode="External" /><Relationship Id="rId268" Type="http://schemas.openxmlformats.org/officeDocument/2006/relationships/hyperlink" Target="http://www.victoriassecret.com/sale/clothing/faux-leather-front-legging-a-kiss-of-cashmere?ProductID=125985&amp;CatalogueType=OLS" TargetMode="External" /><Relationship Id="rId269" Type="http://schemas.openxmlformats.org/officeDocument/2006/relationships/hyperlink" Target="http://www.victoriassecret.com/sale/clothing/faux-leather-front-legging-a-kiss-of-cashmere?ProductID=125985&amp;CatalogueType=OLS" TargetMode="External" /><Relationship Id="rId270" Type="http://schemas.openxmlformats.org/officeDocument/2006/relationships/hyperlink" Target="http://www.victoriassecret.com/clearance/swim-separates/double-string-bottom-beach-sexy?ProductID=32532&amp;CatalogueType=OLS" TargetMode="External" /><Relationship Id="rId271" Type="http://schemas.openxmlformats.org/officeDocument/2006/relationships/hyperlink" Target="http://www.victoriassecret.com/clearance/extra-20percent-off-select-clearance-offer/push-up-bandeau-top-beach-sexy?ProductID=93975&amp;CatalogueType=OLS" TargetMode="External" /><Relationship Id="rId272" Type="http://schemas.openxmlformats.org/officeDocument/2006/relationships/hyperlink" Target="http://www.victoriassecret.com/clearance/tops-and-tees/drapey-tank?ProductID=151096&amp;CatalogueType=OLS" TargetMode="External" /><Relationship Id="rId273" Type="http://schemas.openxmlformats.org/officeDocument/2006/relationships/hyperlink" Target="http://www.victoriassecret.com/clearance/yoga-and-lounge/trend-legging?ProductID=158537&amp;CatalogueType=OLS" TargetMode="External" /><Relationship Id="rId274" Type="http://schemas.openxmlformats.org/officeDocument/2006/relationships/hyperlink" Target="http://www.victoriassecret.com/clearance/yoga-and-lounge/trend-legging?ProductID=158537&amp;CatalogueType=OLS" TargetMode="External" /><Relationship Id="rId275" Type="http://schemas.openxmlformats.org/officeDocument/2006/relationships/hyperlink" Target="http://www.victoriassecret.com/clearance/swim/sequin-striped-triangle-top-beach-sexy?ProductID=5650&amp;CatalogueType=OLS" TargetMode="External" /><Relationship Id="rId276" Type="http://schemas.openxmlformats.org/officeDocument/2006/relationships/hyperlink" Target="http://www.victoriassecret.com/clearance/tops-and-tees/the-essential-bra-top?ProductID=160600&amp;CatalogueType=OLS" TargetMode="External" /><Relationship Id="rId277" Type="http://schemas.openxmlformats.org/officeDocument/2006/relationships/hyperlink" Target="http://www.victoriassecret.com/clothing/all-sale-and-specials/the-most-loved-yoga-pant?ProductID=166427&amp;CatalogueType=OLS" TargetMode="External" /><Relationship Id="rId278" Type="http://schemas.openxmlformats.org/officeDocument/2006/relationships/hyperlink" Target="http://www.victoriassecret.com/clearance/dresses-and-skirts/seamed-sheath-dress?ProductID=100363&amp;CatalogueType=OLS" TargetMode="External" /><Relationship Id="rId279" Type="http://schemas.openxmlformats.org/officeDocument/2006/relationships/hyperlink" Target="http://www.victoriassecret.com/clearance/swim/ruched-halter-tankini-forever-sexy?ProductID=144450&amp;CatalogueType=OLS" TargetMode="External" /><Relationship Id="rId280" Type="http://schemas.openxmlformats.org/officeDocument/2006/relationships/hyperlink" Target="http://www.victoriassecret.com/clearance/swim/foldover-bottom-forever-sexy?ProductID=146178&amp;CatalogueType=OLS" TargetMode="External" /><Relationship Id="rId281" Type="http://schemas.openxmlformats.org/officeDocument/2006/relationships/hyperlink" Target="http://www.victoriassecret.com/clearance/tops-and-tees/lace-trim-bra-top?ProductID=160399&amp;CatalogueType=OLS" TargetMode="External" /><Relationship Id="rId282" Type="http://schemas.openxmlformats.org/officeDocument/2006/relationships/hyperlink" Target="http://www.victoriassecret.com/clothing/hoodies-and-sweatshirts-a/the-supermodel-sweatshirt?ProductID=169983&amp;CatalogueType=OLS" TargetMode="External" /><Relationship Id="rId283" Type="http://schemas.openxmlformats.org/officeDocument/2006/relationships/hyperlink" Target="http://www.victoriassecret.com/sale/yoga-pants-and-leggings/the-most-loved-yoga-legging?ProductID=175695&amp;CatalogueType=OL" TargetMode="External" /><Relationship Id="rId284" Type="http://schemas.openxmlformats.org/officeDocument/2006/relationships/hyperlink" Target="http://www.victoriassecret.com/clearance/dresses-and-skirts/pointelle-dress?ProductID=109535&amp;CatalogueType=OLS" TargetMode="External" /><Relationship Id="rId285" Type="http://schemas.openxmlformats.org/officeDocument/2006/relationships/hyperlink" Target="http://www.victoriassecret.com/swimwear/bikinisb/paisley-push-up-halter-top-beach-sexy?ProductID=31558&amp;CatalogueType=OLS" TargetMode="External" /><Relationship Id="rId286" Type="http://schemas.openxmlformats.org/officeDocument/2006/relationships/hyperlink" Target="http://www.victoriassecret.com/swimwear/bikinisb/paisley-push-up-halter-top-beach-sexy?ProductID=31558&amp;CatalogueType=OLS" TargetMode="External" /><Relationship Id="rId287" Type="http://schemas.openxmlformats.org/officeDocument/2006/relationships/hyperlink" Target="http://www.victoriassecret.com/clothing/dresses/bateau-dress?ProductID=168286&amp;CatalogueType=OLS" TargetMode="External" /><Relationship Id="rId288" Type="http://schemas.openxmlformats.org/officeDocument/2006/relationships/hyperlink" Target="http://www.victoriassecret.com/clearance/dresses-and-skirts/velour-cowl-back-dress?ProductID=130316&amp;CatalogueType=OLS" TargetMode="External" /><Relationship Id="rId289" Type="http://schemas.openxmlformats.org/officeDocument/2006/relationships/hyperlink" Target="http://www.victoriassecret.com/catalogue/faux-leather-front-legging-a-kiss-of-cashmere?ProductID=161917&amp;amp;CatalogueType=OLS&amp;cqo=true&amp;cqoCat=EY" TargetMode="External" /><Relationship Id="rId290" Type="http://schemas.openxmlformats.org/officeDocument/2006/relationships/hyperlink" Target="http://www.victoriassecret.com/catalogue/faux-leather-front-legging-a-kiss-of-cashmere?ProductID=161917&amp;amp;CatalogueType=OLS&amp;cqo=true&amp;cqoCat=EY" TargetMode="External" /><Relationship Id="rId291" Type="http://schemas.openxmlformats.org/officeDocument/2006/relationships/hyperlink" Target="http://www.victoriassecret.com/clearance/panties/thong-panty-body-by-victoria?ProductID=158995&amp;CatalogueType=OLS" TargetMode="External" /><Relationship Id="rId292" Type="http://schemas.openxmlformats.org/officeDocument/2006/relationships/hyperlink" Target="http://www.victoriassecret.com/clearance/panties/hiphugger-panty-flawless-by-victorias-secret?ProductID=159088&amp;CatalogueType=OLS" TargetMode="External" /><Relationship Id="rId293" Type="http://schemas.openxmlformats.org/officeDocument/2006/relationships/hyperlink" Target="http://www.victoriassecret.com/clothing/new-arrivals/the-supermodel-sweatshirt?ProductID=176369&amp;CatalogueType=OLS" TargetMode="External" /><Relationship Id="rId294" Type="http://schemas.openxmlformats.org/officeDocument/2006/relationships/hyperlink" Target="http://www.victoriassecret.com/clothing/all-sweaters-a/double-v-neck-sweater-essential-sweaters?ProductID=164992&amp;CatalogueType=OLS" TargetMode="External" /><Relationship Id="rId295" Type="http://schemas.openxmlformats.org/officeDocument/2006/relationships/hyperlink" Target="http://www.victoriassecret.com/clearance/dresses-and-skirts/the-metro-mini?ProductID=133282&amp;CatalogueType=OLS" TargetMode="External" /><Relationship Id="rId296" Type="http://schemas.openxmlformats.org/officeDocument/2006/relationships/hyperlink" Target="http://www.victoriassecret.com/clothing/pants/the-kate-flare-pant-in-stretch-cotton?ProductID=133357&amp;CatalogueType=OLS" TargetMode="External" /><Relationship Id="rId297" Type="http://schemas.openxmlformats.org/officeDocument/2006/relationships/hyperlink" Target="http://www.victoriassecret.com/clearance/shoes/island-platform-sandal-vs-collection?ProductID=125908&amp;CatalogueType=OLS" TargetMode="External" /><Relationship Id="rId298" Type="http://schemas.openxmlformats.org/officeDocument/2006/relationships/hyperlink" Target="http://www.victoriassecret.com/catalogue/faux-leather-front-legging-a-kiss-of-cashmere?ProductID=161917&amp;amp;CatalogueType=OLS&amp;cqo=true&amp;cqoCat=EY" TargetMode="External" /><Relationship Id="rId299" Type="http://schemas.openxmlformats.org/officeDocument/2006/relationships/hyperlink" Target="http://www.victoriassecret.com/clothing/all-tops-a/racerback-tank?ProductID=159918&amp;CatalogueType=OLS" TargetMode="External" /><Relationship Id="rId300" Type="http://schemas.openxmlformats.org/officeDocument/2006/relationships/hyperlink" Target="http://www.victoriassecret.com/clothing/all-tops-a/the-short-sleeve-v-neck-essential-tees?ProductID=160319&amp;CatalogueType=OLS" TargetMode="External" /><Relationship Id="rId301" Type="http://schemas.openxmlformats.org/officeDocument/2006/relationships/hyperlink" Target="http://www.victoriassecret.com/catalogue/henley-sweater-feather-sweaters?ProductID=161891&amp;CatalogueType=OLS&amp;cqo=true&amp;cqoCat=EY" TargetMode="External" /><Relationship Id="rId302" Type="http://schemas.openxmlformats.org/officeDocument/2006/relationships/hyperlink" Target="http://www.victoriassecret.com/catalogue/scoopneck-sweater-feather-sweaters?ProductID=161894&amp;CatalogueType=OLS&amp;cqo=true&amp;cqoCat=EY" TargetMode="External" /><Relationship Id="rId303" Type="http://schemas.openxmlformats.org/officeDocument/2006/relationships/hyperlink" Target="http://www.victoriassecret.com/catalogue/faux-leather-front-legging-a-kiss-of-cashmere?ProductID=161917&amp;CatalogueType=OLS&amp;cqo=true&amp;cqoCat=EY" TargetMode="External" /><Relationship Id="rId304" Type="http://schemas.openxmlformats.org/officeDocument/2006/relationships/hyperlink" Target="http://www.victoriassecret.com/catalogue/the-swing-sweater-a-kiss-of-cashmere?ProductID=161919&amp;CatalogueType=OLS&amp;cqo=true&amp;cqoCat=EY" TargetMode="External" /><Relationship Id="rId305" Type="http://schemas.openxmlformats.org/officeDocument/2006/relationships/hyperlink" Target="http://www.victoriassecret.com/catalogue/the-swing-sweater-a-kiss-of-cashmere?ProductID=161919&amp;CatalogueType=OLS&amp;cqo=true&amp;cqoCat=EY" TargetMode="External" /><Relationship Id="rId306" Type="http://schemas.openxmlformats.org/officeDocument/2006/relationships/hyperlink" Target="http://www.victoriassecret.com/catalogue/lace-trim-sweatshirt?ProductID=161906&amp;CatalogueType=OLS&amp;cqo=true&amp;cqoCat=EY" TargetMode="External" /><Relationship Id="rId307" Type="http://schemas.openxmlformats.org/officeDocument/2006/relationships/hyperlink" Target="http://www.victoriassecret.com/clearance/yoga-and-lounge/the-daily-tunic?ProductID=150600&amp;CatalogueType=OLS" TargetMode="External" /><Relationship Id="rId308" Type="http://schemas.openxmlformats.org/officeDocument/2006/relationships/hyperlink" Target="http://www.victoriassecret.com/catalogue/the-swing-sweater-a-kiss-of-cashmere?ProductID=161919&amp;CatalogueType=OLS&amp;cqo=true&amp;cqoCat=EY" TargetMode="External" /><Relationship Id="rId309" Type="http://schemas.openxmlformats.org/officeDocument/2006/relationships/hyperlink" Target="http://www.victoriassecret.com/catalogue/angora-scoopneck-sweater?ProductID=161800&amp;CatalogueType=OLS&amp;cqo=true&amp;cqoCat=EY" TargetMode="External" /><Relationship Id="rId310" Type="http://schemas.openxmlformats.org/officeDocument/2006/relationships/hyperlink" Target="http://www.victoriassecret.com/catalogue/raya-riding-boot-ciao-bella?ProductID=161880&amp;CatalogueType=OLS&amp;cqo=true&amp;cqoCat=EY" TargetMode="External" /><Relationship Id="rId311" Type="http://schemas.openxmlformats.org/officeDocument/2006/relationships/hyperlink" Target="http://www.victoriassecret.com/clearance/panties/hiphugger-panty-flawless-by-victorias-secret?ProductID=159088&amp;CatalogueType=OLS" TargetMode="External" /><Relationship Id="rId312" Type="http://schemas.openxmlformats.org/officeDocument/2006/relationships/hyperlink" Target="http://www.victoriassecret.com/catalogue/lace-trim-sweatshirt?ProductID=161906&amp;CatalogueType=OLS&amp;cqo=true&amp;cqoCat=EY" TargetMode="External" /><Relationship Id="rId313" Type="http://schemas.openxmlformats.org/officeDocument/2006/relationships/hyperlink" Target="http://www.victoriassecret.com/catalogue/cotton-thermal-crewneck-sweater?ProductID=161774&amp;CatalogueType=OLS&amp;cqo=true&amp;cqoCat=EY" TargetMode="External" /><Relationship Id="rId314" Type="http://schemas.openxmlformats.org/officeDocument/2006/relationships/hyperlink" Target="http://www.victoriassecret.com/pink/sale-and-specials-clearance/collegiate-pant-pink?ProductID=160393&amp;CatalogueType=OLS" TargetMode="External" /><Relationship Id="rId315" Type="http://schemas.openxmlformats.org/officeDocument/2006/relationships/hyperlink" Target="http://www.victoriassecret.com/pink/sale-and-specials-clearance/perfect-zip-hoodie-pink?ProductID=168992&amp;CatalogueType=OLS" TargetMode="External" /><Relationship Id="rId316" Type="http://schemas.openxmlformats.org/officeDocument/2006/relationships/hyperlink" Target="http://www.victoriassecret.com/catalogue/the-crewneck-sweater-feather-sweaters?ProductID=161901&amp;CatalogueType=OLS&amp;cqo=true&amp;cqoCat=EY" TargetMode="External" /><Relationship Id="rId317" Type="http://schemas.openxmlformats.org/officeDocument/2006/relationships/hyperlink" Target="http://www.victoriassecret.com/panties/5-for-26-styles/hiphugger-panty-cotton-lingerie?ProductID=105833&amp;CatalogueType=OLS" TargetMode="External" /><Relationship Id="rId318" Type="http://schemas.openxmlformats.org/officeDocument/2006/relationships/hyperlink" Target="http://www.victoriassecret.com/panties/5-for-26-styles/lace-waist-hiphugger-panty-cotton-lingerie?ProductID=114705&amp;CatalogueType=OLS" TargetMode="External" /><Relationship Id="rId319" Type="http://schemas.openxmlformats.org/officeDocument/2006/relationships/hyperlink" Target="http://www.victoriassecret.com/panties/5-for-26-styles/lace-waist-cheeky-panty-cotton-lingerie?ProductID=157660&amp;CatalogueType=OLS" TargetMode="External" /><Relationship Id="rId320" Type="http://schemas.openxmlformats.org/officeDocument/2006/relationships/hyperlink" Target="http://www.victoriassecret.com/panties/5-for-26-styles/hiphugger-panty-cotton-lingerie?ProductID=105833&amp;CatalogueType=OLS" TargetMode="External" /><Relationship Id="rId321" Type="http://schemas.openxmlformats.org/officeDocument/2006/relationships/hyperlink" Target="http://www.victoriassecret.com/" TargetMode="External" /><Relationship Id="rId322" Type="http://schemas.openxmlformats.org/officeDocument/2006/relationships/hyperlink" Target="http://www.victoriassecret.com/clothing/jackets-and-coats/long-lean-one-button-jacket-in-seasonless-stretch?ProductID=167543&amp;CatalogueType=OLS" TargetMode="External" /><Relationship Id="rId323" Type="http://schemas.openxmlformats.org/officeDocument/2006/relationships/hyperlink" Target="http://www.victoriassecret.com/clothing/pants/the-christie-flare-pant-in-seasonless-stretch?ProductID=167064&amp;CatalogueType=OLS" TargetMode="External" /><Relationship Id="rId324" Type="http://schemas.openxmlformats.org/officeDocument/2006/relationships/hyperlink" Target="http://www.victoriassecret.com/catalogue/vs-siren-mid-rise-skinny-jean?ProductID=161810&amp;CatalogueType=OLS&amp;cqo=true&amp;cqoCat=EY" TargetMode="External" /><Relationship Id="rId325" Type="http://schemas.openxmlformats.org/officeDocument/2006/relationships/hyperlink" Target="http://www.victoriassecret.com/catalogue/faux-leather-front-legging-a-kiss-of-cashmere?ProductID=161917&amp;CatalogueType=OLS&amp;cqo=true&amp;cqoCat=EY" TargetMode="External" /><Relationship Id="rId326" Type="http://schemas.openxmlformats.org/officeDocument/2006/relationships/hyperlink" Target="http://www.victoriassecret.com/catalogue/faux-leather-front-legging-a-kiss-of-cashmere?ProductID=161917&amp;CatalogueType=OLS&amp;cqo=true&amp;cqoCat=EY" TargetMode="External" /><Relationship Id="rId327" Type="http://schemas.openxmlformats.org/officeDocument/2006/relationships/hyperlink" Target="http://www.victoriassecret.com/catalogue/faux-leather-front-legging-a-kiss-of-cashmere?ProductID=161917&amp;CatalogueType=OLS&amp;cqo=true&amp;cqoCat=EY" TargetMode="External" /><Relationship Id="rId328" Type="http://schemas.openxmlformats.org/officeDocument/2006/relationships/hyperlink" Target="http://www.victoriassecret.com/swimwear/hipkini/foldover-bottom-forever-sexy?ProductID=150778&amp;CatalogueType=OLS" TargetMode="External" /><Relationship Id="rId329" Type="http://schemas.openxmlformats.org/officeDocument/2006/relationships/hyperlink" Target="http://www.victoriassecret.com/swimwear/bandeau/twist-bandeau-top-very-sexy?ProductID=150169&amp;CatalogueType=OLS" TargetMode="External" /><Relationship Id="rId330" Type="http://schemas.openxmlformats.org/officeDocument/2006/relationships/hyperlink" Target="http://www.victoriassecret.com/sale/clothing/long-lean-tee-vintage-tees?ProductID=126661&amp;CatalogueType=OLS" TargetMode="External" /><Relationship Id="rId331" Type="http://schemas.openxmlformats.org/officeDocument/2006/relationships/hyperlink" Target="http://www.victoriassecret.com/sale/clothing/long-lean-tee-vintage-tees?ProductID=126661&amp;CatalogueType=OLS" TargetMode="External" /><Relationship Id="rId332" Type="http://schemas.openxmlformats.org/officeDocument/2006/relationships/hyperlink" Target="http://www.victoriassecret.com/sale/panties-special/allover-lace-mini-cheekster-panty-pink?ProductID=124539&amp;CatalogueType=OLS" TargetMode="External" /><Relationship Id="rId333" Type="http://schemas.openxmlformats.org/officeDocument/2006/relationships/hyperlink" Target="http://www.victoriassecret.com/clothing/beach-dresses-a/off-the-shoulder-dress?ProductID=162717&amp;CatalogueType=OLS" TargetMode="External" /><Relationship Id="rId334" Type="http://schemas.openxmlformats.org/officeDocument/2006/relationships/hyperlink" Target="http://www.victoriassecret.com/catalogue/faux-leather-front-legging-a-kiss-of-cashmere?ProductID=161917&amp;CatalogueType=OLS&amp;cqo=true&amp;cqoCat=EY" TargetMode="External" /><Relationship Id="rId335" Type="http://schemas.openxmlformats.org/officeDocument/2006/relationships/hyperlink" Target="http://www.victoriassecret.com/swimwear/shop-by-size/twist-bandeau-top-very-sexy?ProductID=176851&amp;CatalogueType=OLS" TargetMode="External" /><Relationship Id="rId336" Type="http://schemas.openxmlformats.org/officeDocument/2006/relationships/hyperlink" Target="http://www.victoriassecret.com/victorias-secret-sport/sports-bras/knockout-by-victoriarsquos-secret-front-close-sport-bra-vs-sport?ProductID=178976&amp;CatalogueType=OLS" TargetMode="External" /><Relationship Id="rId337" Type="http://schemas.openxmlformats.org/officeDocument/2006/relationships/hyperlink" Target="http://www.victoriassecret.com/sale/panties-special/lace-trim-hipster-panty-pink?ProductID=175997&amp;CatalogueType=OLS" TargetMode="External" /><Relationship Id="rId338" Type="http://schemas.openxmlformats.org/officeDocument/2006/relationships/hyperlink" Target="http://www.victoriassecret.com/swimwear/bikinisa/ruffle-bandeau-very-sexy?ProductID=160134&amp;CatalogueType=OLS" TargetMode="External" /><Relationship Id="rId339" Type="http://schemas.openxmlformats.org/officeDocument/2006/relationships/hyperlink" Target="http://www.victoriassecret.com/sale/swim/fringe-halter-top-beach-sexy?ProductID=125815&amp;CatalogueType=OLS" TargetMode="External" /><Relationship Id="rId340" Type="http://schemas.openxmlformats.org/officeDocument/2006/relationships/hyperlink" Target="http://www.victoriassecret.com/catalogue/the-angel-puffer?ProductID=162032&amp;CatalogueType=OLS&amp;cqo=true&amp;cqoCat=EY" TargetMode="External" /><Relationship Id="rId341" Type="http://schemas.openxmlformats.org/officeDocument/2006/relationships/hyperlink" Target="http://www.victoriassecret.com/victorias-secret-sport/all-tops/running-singlet-vs-sport?ProductID=108576&amp;CatalogueType=OLS" TargetMode="External" /><Relationship Id="rId342" Type="http://schemas.openxmlformats.org/officeDocument/2006/relationships/hyperlink" Target="http://www.victoriassecret.com/pink/all-bras/rose-lace-plunge-bra-pink?ProductID=160277&amp;CatalogueType=OLS" TargetMode="External" /><Relationship Id="rId343" Type="http://schemas.openxmlformats.org/officeDocument/2006/relationships/hyperlink" Target="http://www.victoriassecret.com/sale/pink-wear-everywhere/wear-everywhere-push-up-bra-pink?ProductID=176449&amp;CatalogueType=OLS" TargetMode="External" /><Relationship Id="rId344" Type="http://schemas.openxmlformats.org/officeDocument/2006/relationships/hyperlink" Target="http://www.victoriassecret.com/sale/pink-wear-everywhere/wear-everywhere-push-up-bra-pink?ProductID=176449&amp;CatalogueType=OLS" TargetMode="External" /><Relationship Id="rId345" Type="http://schemas.openxmlformats.org/officeDocument/2006/relationships/hyperlink" Target="http://www.victoriassecret.com/catalogue/the-v-neck-sweater-feather-sweaters?ProductID=161898&amp;CatalogueType=OLS&amp;cqo=true&amp;cqoCat=EY" TargetMode="External" /><Relationship Id="rId346" Type="http://schemas.openxmlformats.org/officeDocument/2006/relationships/hyperlink" Target="http://www.victoriassecret.com/swimwear/bikinisa/ruffle-bandeau-very-sexy?ProductID=160134&amp;CatalogueType=OLS" TargetMode="External" /><Relationship Id="rId347" Type="http://schemas.openxmlformats.org/officeDocument/2006/relationships/hyperlink" Target="http://www.victoriassecret.com/clearance/swim/ruched-side-bottom-very-sexy?ProductID=119137&amp;CatalogueType=OLS" TargetMode="External" /><Relationship Id="rId348" Type="http://schemas.openxmlformats.org/officeDocument/2006/relationships/hyperlink" Target="http://www.victoriassecret.com/catalogue/the-plunge-push-up-top-very-sexy?ProductID=143741&amp;CatalogueType=OLS&amp;cqo=true&amp;cqoCat=GS" TargetMode="External" /><Relationship Id="rId349" Type="http://schemas.openxmlformats.org/officeDocument/2006/relationships/hyperlink" Target="http://www.victoriassecret.com/bras/buy-more-and-save-bras/push-up-bra-sexy-tee?ProductID=169184&amp;CatalogueType=OLS" TargetMode="External" /><Relationship Id="rId350" Type="http://schemas.openxmlformats.org/officeDocument/2006/relationships/hyperlink" Target="http://www.victoriassecret.com/sale/bras/racerback-push-up-bra-cotton-lingerie?ProductID=151010&amp;CatalogueType=OLS" TargetMode="External" /><Relationship Id="rId351" Type="http://schemas.openxmlformats.org/officeDocument/2006/relationships/hyperlink" Target="http://www.victoriassecret.com/catalogue/cowl-back-mini-dress-supermodel-essentials?ProductID=165996&amp;CatalogueType=OLS&amp;cqo=true&amp;cqoCat=EZ" TargetMode="External" /><Relationship Id="rId352" Type="http://schemas.openxmlformats.org/officeDocument/2006/relationships/hyperlink" Target="http://www.victoriassecret.com/catalogue/lace-trim-skirt?ProductID=165956&amp;CatalogueType=OLS&amp;cqo=true&amp;cqoCat=EZ" TargetMode="External" /><Relationship Id="rId353" Type="http://schemas.openxmlformats.org/officeDocument/2006/relationships/hyperlink" Target="http://www.victoriassecret.com/catalogue/lace-trim-sweatshirt?ProductID=161906&amp;CatalogueType=OLS&amp;cqo=true&amp;cqoCat=EY" TargetMode="External" /><Relationship Id="rId354" Type="http://schemas.openxmlformats.org/officeDocument/2006/relationships/hyperlink" Target="http://www.victoriassecret.com/clearance/dresses-and-skirts/ruched-cotton-sweaterdress?ProductID=57362&amp;CatalogueType=OLS" TargetMode="External" /><Relationship Id="rId355" Type="http://schemas.openxmlformats.org/officeDocument/2006/relationships/hyperlink" Target="http://www.victoriassecret.com/clearance/sweaters/cashmere-cardi?ProductID=156486&amp;CatalogueType=OLS" TargetMode="External" /><Relationship Id="rId356" Type="http://schemas.openxmlformats.org/officeDocument/2006/relationships/hyperlink" Target="http://www.victoriassecret.com/swimwear/bikinisb/fringe-bandeau-top-beach-sexy?ProductID=154745&amp;CatalogueType=OLS" TargetMode="External" /><Relationship Id="rId357" Type="http://schemas.openxmlformats.org/officeDocument/2006/relationships/hyperlink" Target="http://www.victoriassecret.com/sale/forever-essentials-tops-bottoms/the-crewneck?ProductID=164528&amp;CatalogueType=OLS" TargetMode="External" /><Relationship Id="rId358" Type="http://schemas.openxmlformats.org/officeDocument/2006/relationships/hyperlink" Target="http://www.victoriassecret.com/sale/panties-special/lace-waist-hiphugger-panty-cotton-lingerie?ProductID=176707&amp;CatalogueType=OLS" TargetMode="External" /><Relationship Id="rId359" Type="http://schemas.openxmlformats.org/officeDocument/2006/relationships/hyperlink" Target="http://www.victoriassecret.com/catalogue/asymmetrical-shift-dress?ProductID=162112&amp;CatalogueType=OLS&amp;cqo=true&amp;cqoCat=EY" TargetMode="External" /><Relationship Id="rId360" Type="http://schemas.openxmlformats.org/officeDocument/2006/relationships/hyperlink" Target="http://www.victoriassecret.com/sale/panties-special/lace-waist-bikini-panty-cotton-lingerie?ProductID=176573&amp;CatalogueType=OLS&amp;quickView=true" TargetMode="External" /><Relationship Id="rId361" Type="http://schemas.openxmlformats.org/officeDocument/2006/relationships/hyperlink" Target="http://www.victoriassecret.com/sale/panties-special/seamless-cheeky-panty-pink?ProductID=164679&amp;CatalogueType=OLS" TargetMode="External" /><Relationship Id="rId362" Type="http://schemas.openxmlformats.org/officeDocument/2006/relationships/hyperlink" Target="http://www.victoriassecret.com/catalogue/faux-wrap-dress?ProductID=166214&amp;CatalogueType=OLS&amp;cqo=true&amp;cqoCat=EZ" TargetMode="External" /><Relationship Id="rId363" Type="http://schemas.openxmlformats.org/officeDocument/2006/relationships/hyperlink" Target="http://www.victoriassecret.com/catalogue/the-fireside-long-jane-pajama?ProductID=161856&amp;CatalogueType=OLS&amp;cqo=true&amp;cqoCat=EY" TargetMode="External" /><Relationship Id="rId364" Type="http://schemas.openxmlformats.org/officeDocument/2006/relationships/hyperlink" Target="http://www.victoriassecret.com/catalogue/the-fireside-long-jane-pajama?ProductID=161856&amp;CatalogueType=OLS&amp;cqo=true&amp;cqoCat=EY" TargetMode="External" /><Relationship Id="rId365" Type="http://schemas.openxmlformats.org/officeDocument/2006/relationships/hyperlink" Target="http://www.victoriassecret.com/sale/swim/lace-ruffle-bandeau-top-beach-sexy?ProductID=55475&amp;CatalogueType=OLS" TargetMode="External" /><Relationship Id="rId366" Type="http://schemas.openxmlformats.org/officeDocument/2006/relationships/hyperlink" Target="http://www.victoriassecret.com/sale/swim/jeweled-floral-bandeau-top-beach-sexy?ProductID=42968&amp;CatalogueType=OLS" TargetMode="External" /><Relationship Id="rId367" Type="http://schemas.openxmlformats.org/officeDocument/2006/relationships/hyperlink" Target="http://www.victoriassecret.com/sale/panties-special/ruched-back-hiphugger-panty-cotton-lingerie?ProductID=176558&amp;CatalogueType=OLS" TargetMode="External" /><Relationship Id="rId368" Type="http://schemas.openxmlformats.org/officeDocument/2006/relationships/hyperlink" Target="http://www.victoriassecret.com/clothing/clothing-favorites-offer/the-french-cuff-poplin-shirt?ProductID=163257&amp;CatalogueType=OLS" TargetMode="External" /><Relationship Id="rId369" Type="http://schemas.openxmlformats.org/officeDocument/2006/relationships/hyperlink" Target="http://www.victoriassecret.com/clothing/clothing-favorites-offer/ruched-back-yoga-legging?ProductID=166818&amp;CatalogueType=OLS" TargetMode="External" /><Relationship Id="rId370" Type="http://schemas.openxmlformats.org/officeDocument/2006/relationships/hyperlink" Target="http://www.victoriassecret.com/clothing/clothing-favorites-offer/long-lean-tee-vintage-tees?ProductID=118725&amp;CatalogueType=OLS" TargetMode="External" /><Relationship Id="rId371" Type="http://schemas.openxmlformats.org/officeDocument/2006/relationships/hyperlink" Target="http://www.victoriassecret.com/clothing/clothing-favorites-offer/long-lean-tee-vintage-tees?ProductID=118725&amp;CatalogueType=OLS" TargetMode="External" /><Relationship Id="rId372" Type="http://schemas.openxmlformats.org/officeDocument/2006/relationships/hyperlink" Target="http://www.victoriassecret.com/clothing/clothing-favorites-offer/raglan-sleeve-henley-vintage-tees?ProductID=159921&amp;CatalogueType=OLS" TargetMode="External" /><Relationship Id="rId373" Type="http://schemas.openxmlformats.org/officeDocument/2006/relationships/hyperlink" Target="http://www.victoriassecret.com/clothing/bra-tops/lightly-padded-bra-top?ProductID=163774&amp;CatalogueType=OLS" TargetMode="External" /><Relationship Id="rId374" Type="http://schemas.openxmlformats.org/officeDocument/2006/relationships/hyperlink" Target="http://www.victoriassecret.com/clearance/panties/dream-angels-lace-trim-thong-panty-angels-by-victorias-secret?ProductID=163415&amp;CatalogueType=OLS" TargetMode="External" /><Relationship Id="rId375" Type="http://schemas.openxmlformats.org/officeDocument/2006/relationships/hyperlink" Target="http://www.victoriassecret.com/shoes/shop-all-shoes/print-flip-flop-colin-stuart?ProductID=23001&amp;CatalogueType=OLS" TargetMode="External" /><Relationship Id="rId376" Type="http://schemas.openxmlformats.org/officeDocument/2006/relationships/hyperlink" Target="http://www.victoriassecret.com/shoes/beach-getaway/canvas-platform-flip-flop-colin-stuart?ProductID=168431&amp;CatalogueType=OLS" TargetMode="External" /><Relationship Id="rId377" Type="http://schemas.openxmlformats.org/officeDocument/2006/relationships/hyperlink" Target="http://www.victoriassecret.com/shoes/beach-getaway/canvas-platform-flip-flop-colin-stuart?ProductID=168431&amp;CatalogueType=OLS" TargetMode="External" /><Relationship Id="rId378" Type="http://schemas.openxmlformats.org/officeDocument/2006/relationships/hyperlink" Target="http://www.victoriassecret.com/sale/shoes/glitter-wedge-flip-flop-colin-stuart?ProductID=168403&amp;CatalogueType=OLS" TargetMode="External" /><Relationship Id="rId379" Type="http://schemas.openxmlformats.org/officeDocument/2006/relationships/hyperlink" Target="http://www.victoriassecret.com/sale/shoes/flip-flop-vs-collection?ProductID=151575&amp;CatalogueType=OLS" TargetMode="External" /><Relationship Id="rId380" Type="http://schemas.openxmlformats.org/officeDocument/2006/relationships/hyperlink" Target="http://www.victoriassecret.com/catalogue/cable-knit-cardi-sweater-coat-a-kiss-of-cashmere?ProductID=161925&amp;CatalogueType=OLS&amp;cqo=true&amp;cqoCat=EY" TargetMode="External" /><Relationship Id="rId381" Type="http://schemas.openxmlformats.org/officeDocument/2006/relationships/hyperlink" Target="http://www.victoriassecret.com/clearance/dresses-and-skirts/the-pointelle-dress?ProductID=145202&amp;CatalogueType=OLS" TargetMode="External" /><Relationship Id="rId382" Type="http://schemas.openxmlformats.org/officeDocument/2006/relationships/hyperlink" Target="http://www.victoriassecret.com/clearance/dresses-and-skirts/faux-wrap-dress?ProductID=143779&amp;CatalogueType=OLS" TargetMode="External" /><Relationship Id="rId383" Type="http://schemas.openxmlformats.org/officeDocument/2006/relationships/hyperlink" Target="http://www.victoriassecret.com/pink/all-accessories/classic-mesh-backpack-pink?ProductID=169294&amp;CatalogueType=OLS" TargetMode="External" /><Relationship Id="rId384" Type="http://schemas.openxmlformats.org/officeDocument/2006/relationships/hyperlink" Target="http://www.victoriassecret.com/pink/swim-beach-accessories/water-bottle-pink?ProductID=169307&amp;CatalogueType=OLS" TargetMode="External" /><Relationship Id="rId385" Type="http://schemas.openxmlformats.org/officeDocument/2006/relationships/hyperlink" Target="http://www.victoriassecret.com/clearance/coats-and-jackets/bomber-jacket?ProductID=147143&amp;CatalogueType=OLS" TargetMode="External" /><Relationship Id="rId386" Type="http://schemas.openxmlformats.org/officeDocument/2006/relationships/hyperlink" Target="http://www.victoriassecret.com/sale/clothing/the-essential-bra-top?ProductID=6938&amp;CatalogueType=OLS" TargetMode="External" /><Relationship Id="rId387" Type="http://schemas.openxmlformats.org/officeDocument/2006/relationships/hyperlink" Target="http://www.victoriassecret.com/clearance/tops-and-tees/button-front-shirt?ProductID=140870&amp;CatalogueType=OLS" TargetMode="External" /><Relationship Id="rId388" Type="http://schemas.openxmlformats.org/officeDocument/2006/relationships/hyperlink" Target="http://www.victoriassecret.com/catalogue/lace-trim-sweatshirt?ProductID=125963&amp;CatalogueType=OLS&amp;cqo=true&amp;cqoCat=VH" TargetMode="External" /><Relationship Id="rId389" Type="http://schemas.openxmlformats.org/officeDocument/2006/relationships/hyperlink" Target="http://www.victoriassecret.com/clearance/tops-and-tees/v-neck-star-top?ProductID=147207&amp;CatalogueType=OLS" TargetMode="External" /><Relationship Id="rId390" Type="http://schemas.openxmlformats.org/officeDocument/2006/relationships/hyperlink" Target="http://www.victoriassecret.com/clearance/tops-and-tees/button-front-shirt?ProductID=140870&amp;CatalogueType=OLS" TargetMode="External" /><Relationship Id="rId391" Type="http://schemas.openxmlformats.org/officeDocument/2006/relationships/hyperlink" Target="http://www.victoriassecret.com/sale/bras-special/push-up-bra-cotton-lingerie?ProductID=169165&amp;CatalogueType=OLS" TargetMode="External" /><Relationship Id="rId392" Type="http://schemas.openxmlformats.org/officeDocument/2006/relationships/hyperlink" Target="http://www.victoriassecret.com/sale/bras-special/push-up-bra-cotton-lingerie?ProductID=169165&amp;CatalogueType=OLS" TargetMode="External" /><Relationship Id="rId393" Type="http://schemas.openxmlformats.org/officeDocument/2006/relationships/hyperlink" Target="http://www.victoriassecret.com/clearance/swim/v-wire-bandeau-top-very-sexy?ProductID=160967&amp;CatalogueType=OLS&amp;cqo=true&amp;cqoCat=VH" TargetMode="External" /><Relationship Id="rId394" Type="http://schemas.openxmlformats.org/officeDocument/2006/relationships/hyperlink" Target="http://www.victoriassecret.com/clearance/swim/v-wire-bandeau-top-very-sexy?ProductID=160967&amp;CatalogueType=OLS&amp;cqo=true&amp;cqoCat=VH" TargetMode="External" /><Relationship Id="rId395" Type="http://schemas.openxmlformats.org/officeDocument/2006/relationships/hyperlink" Target="http://www.victoriassecret.com/bras/shop-all-bras/the-date-lightly-lined-bra-pink?ProductID=168248&amp;CatalogueType=OLS" TargetMode="External" /><Relationship Id="rId396" Type="http://schemas.openxmlformats.org/officeDocument/2006/relationships/hyperlink" Target="http://www.victoriassecret.com/swimwear/separates-offer/bandeau-top-beach-sexy?ProductID=179598&amp;CatalogueType=OLS" TargetMode="External" /><Relationship Id="rId397" Type="http://schemas.openxmlformats.org/officeDocument/2006/relationships/hyperlink" Target="http://www.victoriassecret.com/swimwear/separates-offer/push-up-halter-top-beach-sexy?ProductID=179619&amp;CatalogueType=OLS" TargetMode="External" /><Relationship Id="rId398" Type="http://schemas.openxmlformats.org/officeDocument/2006/relationships/hyperlink" Target="http://www.victoriassecret.com/swimwear/separates-offer/push-up-halter-top-beach-sexy?ProductID=179619&amp;CatalogueType=OLS" TargetMode="External" /><Relationship Id="rId399" Type="http://schemas.openxmlformats.org/officeDocument/2006/relationships/hyperlink" Target="http://www.victoriassecret.com/swimwear/separates-offer/push-up-bandeau-top-beach-sexy?ProductID=179352&amp;CatalogueType=OLS" TargetMode="External" /><Relationship Id="rId400" Type="http://schemas.openxmlformats.org/officeDocument/2006/relationships/hyperlink" Target="http://www.victoriassecret.com/swimwear/separates-offer/push-up-bandeau-top-beach-sexy?ProductID=179352&amp;CatalogueType=OLS" TargetMode="External" /><Relationship Id="rId401" Type="http://schemas.openxmlformats.org/officeDocument/2006/relationships/hyperlink" Target="http://www.victoriassecret.com/swimwear/separates-offer/push-up-halter-top-beach-sexy?ProductID=179619&amp;CatalogueType=OLS" TargetMode="External" /><Relationship Id="rId402" Type="http://schemas.openxmlformats.org/officeDocument/2006/relationships/hyperlink" Target="http://www.victoriassecret.com/swimwear/separates-offer/push-up-halter-top-beach-sexy?ProductID=179619&amp;CatalogueType=OLS" TargetMode="External" /><Relationship Id="rId403" Type="http://schemas.openxmlformats.org/officeDocument/2006/relationships/hyperlink" Target="http://www.victoriassecret.com/swimwear/separates-offer/push-up-bandeau-top-beach-sexy?ProductID=179596&amp;CatalogueType=OLS" TargetMode="External" /><Relationship Id="rId404" Type="http://schemas.openxmlformats.org/officeDocument/2006/relationships/hyperlink" Target="http://www.victoriassecret.com/swimwear/separates-offer/push-up-bandeau-top-beach-sexy?ProductID=179596&amp;CatalogueType=OLS" TargetMode="External" /><Relationship Id="rId405" Type="http://schemas.openxmlformats.org/officeDocument/2006/relationships/hyperlink" Target="http://www.victoriassecret.com/swimwear/separates-offer/push-up-bandeau-top-beach-sexy?ProductID=179596&amp;CatalogueType=OLS" TargetMode="External" /><Relationship Id="rId406" Type="http://schemas.openxmlformats.org/officeDocument/2006/relationships/hyperlink" Target="http://www.victoriassecret.com/swimwear/separates-offer/push-up-bandeau-top-beach-sexy?ProductID=179596&amp;CatalogueType=OLS" TargetMode="External" /><Relationship Id="rId407" Type="http://schemas.openxmlformats.org/officeDocument/2006/relationships/hyperlink" Target="http://www.victoriassecret.com/swimwear/separates-offer/push-up-bandeau-top-beach-sexy?ProductID=179596&amp;CatalogueType=OLS" TargetMode="External" /><Relationship Id="rId408" Type="http://schemas.openxmlformats.org/officeDocument/2006/relationships/hyperlink" Target="http://www.victoriassecret.com/swimwear/cheeky-brazilian/cheeky-low-rise-bottom-beach-sexy?ProductID=148131&amp;CatalogueType=OLS." TargetMode="External" /><Relationship Id="rId409" Type="http://schemas.openxmlformats.org/officeDocument/2006/relationships/hyperlink" Target="http://www.victoriassecret.com/swimwear/separates-offer/push-up-halter-top-beach-sexy?ProductID=179619&amp;CatalogueType=OLS." TargetMode="External" /><Relationship Id="rId410" Type="http://schemas.openxmlformats.org/officeDocument/2006/relationships/hyperlink" Target="http://www.victoriassecret.com/swimwear/separates-offer/push-up-halter-top-beach-sexy?ProductID=179618&amp;CatalogueType=OLS" TargetMode="External" /><Relationship Id="rId411" Type="http://schemas.openxmlformats.org/officeDocument/2006/relationships/hyperlink" Target="http://www.victoriassecret.com/swimwear/separates-offer/push-up-halter-top-beach-sexy?ProductID=179618&amp;CatalogueType=OLS" TargetMode="External" /><Relationship Id="rId412" Type="http://schemas.openxmlformats.org/officeDocument/2006/relationships/hyperlink" Target="http://www.victoriassecret.com/swimwear/wireless/push-up-halter-top-beach-sexy?ProductID=174424&amp;CatalogueType=OLS" TargetMode="External" /><Relationship Id="rId413" Type="http://schemas.openxmlformats.org/officeDocument/2006/relationships/hyperlink" Target="http://www.victoriassecret.com/swimwear/wireless/push-up-halter-top-beach-sexy?ProductID=174424&amp;CatalogueType=OLS" TargetMode="External" /><Relationship Id="rId414" Type="http://schemas.openxmlformats.org/officeDocument/2006/relationships/hyperlink" Target="http://www.victoriassecret.com/bras/shop-all-bras/unlined-perfect-coverage-bra-body-by-victoria?ProductID=146911&amp;CatalogueType=OLS" TargetMode="External" /><Relationship Id="rId415" Type="http://schemas.openxmlformats.org/officeDocument/2006/relationships/hyperlink" Target="http://www.victoriassecret.com/swimwear/bandeau/twist-bandeau-top-very-sexy?ProductID=150174&amp;CatalogueType=OLS" TargetMode="External" /><Relationship Id="rId416" Type="http://schemas.openxmlformats.org/officeDocument/2006/relationships/hyperlink" Target="http://www.victoriassecret.com/swimwear/separates-offer/push-up-bandeau-top-beach-sexy?ProductID=179592&amp;CatalogueType=OLS" TargetMode="External" /><Relationship Id="rId417" Type="http://schemas.openxmlformats.org/officeDocument/2006/relationships/hyperlink" Target="http://www.victoriassecret.com/swimwear/separates-offer/bandeau-top-beach-sexy?ProductID=179356&amp;CatalogueType=OLS" TargetMode="External" /><Relationship Id="rId418" Type="http://schemas.openxmlformats.org/officeDocument/2006/relationships/hyperlink" Target="http://www.victoriassecret.com/swimwear/separates-offer/bandeau-top-beach-sexy?ProductID=179356&amp;CatalogueType=OLS" TargetMode="External" /><Relationship Id="rId419" Type="http://schemas.openxmlformats.org/officeDocument/2006/relationships/hyperlink" Target="http://www.victoriassecret.com/swimwear/separates-offer/push-up-bandeau-top-beach-sexy?ProductID=179596&amp;CatalogueType=OLS" TargetMode="External" /><Relationship Id="rId420" Type="http://schemas.openxmlformats.org/officeDocument/2006/relationships/hyperlink" Target="http://www.victoriassecret.com/swimwear/separates-offer/push-up-bandeau-top-beach-sexy?ProductID=179596&amp;CatalogueType=OLS" TargetMode="External" /><Relationship Id="rId421" Type="http://schemas.openxmlformats.org/officeDocument/2006/relationships/hyperlink" Target="http://www.victoriassecret.com/catalogue/ruched-low-rise-hipkini-bottom-beach-sexy?ProductID=161923&amp;CatalogueType=OLS&amp;cqo=true&amp;cqoCat=VH" TargetMode="External" /><Relationship Id="rId422" Type="http://schemas.openxmlformats.org/officeDocument/2006/relationships/hyperlink" Target="http://www.victoriassecret.com/clearance/sleep/the-sleepover-cotton-pajama?ProductID=168802&amp;CatalogueType=OLS" TargetMode="External" /><Relationship Id="rId423" Type="http://schemas.openxmlformats.org/officeDocument/2006/relationships/hyperlink" Target="http://www.victoriassecret.com/catalogue/the-crewneck-sweater-feather-sweaters?ProductID=161901&amp;CatalogueType=OLS&amp;cqo=true&amp;cqoCat=EY" TargetMode="External" /><Relationship Id="rId424" Type="http://schemas.openxmlformats.org/officeDocument/2006/relationships/hyperlink" Target="http://www.victoriassecret.com/sale/panties-special/ruched-back-hiphugger-panty-cotton-lingerie?ProductID=176560&amp;CatalogueType=OLS" TargetMode="External" /><Relationship Id="rId425" Type="http://schemas.openxmlformats.org/officeDocument/2006/relationships/hyperlink" Target="http://www.victoriassecret.com/sale/bras-special/perfect-coverage-bra-cotton-lingerie?ProductID=165542&amp;CatalogueType=OLS" TargetMode="External" /><Relationship Id="rId426" Type="http://schemas.openxmlformats.org/officeDocument/2006/relationships/hyperlink" Target="http://www.victoriassecret.com/sale/bras-special/multi-way-bra-cotton-lingerie?ProductID=165536&amp;CatalogueType=OLS" TargetMode="External" /><Relationship Id="rId427" Type="http://schemas.openxmlformats.org/officeDocument/2006/relationships/hyperlink" Target="http://www.victoriassecret.com/catalogue/vs-siren-mid-rise-skinny-jean?ProductID=153771&amp;CatalogueType=OLS&amp;cqo=true&amp;cqoCat=VH" TargetMode="External" /><Relationship Id="rId428" Type="http://schemas.openxmlformats.org/officeDocument/2006/relationships/hyperlink" Target="http://www.victoriassecret.com/shoes/sneakers/chuck-taylor-all-star-sneaker-converse?ProductID=168478&amp;CatalogueType=OLS" TargetMode="External" /><Relationship Id="rId429" Type="http://schemas.openxmlformats.org/officeDocument/2006/relationships/hyperlink" Target="http://www.victoriassecret.com/sale/bras-special/the-player-by-victoriarsquos-secret-cami-sport-bra-vs-sport?ProductID=142136&amp;CatalogueType=OLS" TargetMode="External" /><Relationship Id="rId430" Type="http://schemas.openxmlformats.org/officeDocument/2006/relationships/hyperlink" Target="http://www.victoriassecret.com/catalogue/cheeky-hipkini-bottom-beach-sexy?ProductID=144479&amp;CatalogueType=OLS&amp;cqo=true&amp;cqoCat=VH" TargetMode="External" /><Relationship Id="rId431" Type="http://schemas.openxmlformats.org/officeDocument/2006/relationships/hyperlink" Target="http://www.victoriassecret.com/catalogue/cheeky-hipkini-bottom-beach-sexy?ProductID=144479&amp;CatalogueType=OLS&amp;cqo=true&amp;cqoCat=VH" TargetMode="External" /><Relationship Id="rId432" Type="http://schemas.openxmlformats.org/officeDocument/2006/relationships/hyperlink" Target="http://www.victoriassecret.com/shoes/all-sale-and-clearance/glitter-wedge-flip-flop-colin-stuart?ProductID=168401&amp;CatalogueType=OLS" TargetMode="External" /><Relationship Id="rId433" Type="http://schemas.openxmlformats.org/officeDocument/2006/relationships/hyperlink" Target="http://www.victoriassecret.com/shoes/all-sale-and-clearance/flip-flop-vs-collection?ProductID=169211&amp;CatalogueType=OLS" TargetMode="External" /><Relationship Id="rId434" Type="http://schemas.openxmlformats.org/officeDocument/2006/relationships/hyperlink" Target="http://www.victoriassecret.com/shoes/all-sale-and-clearance/print-flip-flop-colin-stuart?ProductID=168416&amp;CatalogueType=OLS" TargetMode="External" /><Relationship Id="rId435" Type="http://schemas.openxmlformats.org/officeDocument/2006/relationships/hyperlink" Target="http://www.victoriassecret.com/catalogue/ruched-low-rise-hipkini-bottom-beach-sexy?ProductID=144475&amp;CatalogueType=OLS&amp;cqo=true&amp;cqoCat=VH" TargetMode="External" /><Relationship Id="rId436" Type="http://schemas.openxmlformats.org/officeDocument/2006/relationships/hyperlink" Target="http://www.victoriassecret.com/catalogue/faux-leather-front-legging-a-kiss-of-cashmere?ProductID=161917&amp;amp;CatalogueType=OLS&amp;cqo=true&amp;cqoCat=EY" TargetMode="External" /><Relationship Id="rId437" Type="http://schemas.openxmlformats.org/officeDocument/2006/relationships/hyperlink" Target="http://www.victoriassecret.com/bras/shop-all-bras/unlined-racerback-bra-cotton-lingerie?ProductID=165537&amp;CatalogueType=OLS" TargetMode="External" /><Relationship Id="rId438" Type="http://schemas.openxmlformats.org/officeDocument/2006/relationships/hyperlink" Target="http://www.victoriassecret.com/panties/5-for-26-styles/lace-back-bikini-panty-pink?ProductID=91039&amp;CatalogueType=OLS" TargetMode="External" /><Relationship Id="rId439" Type="http://schemas.openxmlformats.org/officeDocument/2006/relationships/hyperlink" Target="http://www.victoriassecret.com/clearance/yoga-and-lounge/y-back-training-tank-vs-sport?ProductID=163552&amp;CatalogueType=OLS" TargetMode="External" /><Relationship Id="rId440" Type="http://schemas.openxmlformats.org/officeDocument/2006/relationships/hyperlink" Target="http://www.victoriassecret.com/clearance/sleep/knit-robe?ProductID=139894&amp;CatalogueType=OLS" TargetMode="External" /><Relationship Id="rId441" Type="http://schemas.openxmlformats.org/officeDocument/2006/relationships/hyperlink" Target="http://www.victoriassecret.com/catalogue/push-up-bra-temptation?ProductID=165966&amp;CatalogueType=OLS&amp;cqo=true&amp;cqoCat=EZ" TargetMode="External" /><Relationship Id="rId442" Type="http://schemas.openxmlformats.org/officeDocument/2006/relationships/hyperlink" Target="http://www.victoriassecret.com/catalogue/the-cardi-feather-sweaters?ProductID=161892&amp;CatalogueType=OLS&amp;cqo=true&amp;cqoCat=EY" TargetMode="External" /><Relationship Id="rId443" Type="http://schemas.openxmlformats.org/officeDocument/2006/relationships/hyperlink" Target="http://www.victoriassecret.com/panties/5-for-26-styles/lace-back-bikini-panty-pink?ProductID=91039&amp;CatalogueType=OLS" TargetMode="External" /><Relationship Id="rId444" Type="http://schemas.openxmlformats.org/officeDocument/2006/relationships/hyperlink" Target="http://www.victoriassecret.com/panties/5-for-26-styles/lace-back-bikini-panty-pink?ProductID=91039&amp;CatalogueType=OLS" TargetMode="External" /><Relationship Id="rId445" Type="http://schemas.openxmlformats.org/officeDocument/2006/relationships/hyperlink" Target="http://www.victoriassecret.com/panties/5-for-26-styles/lace-back-bikini-panty-pink?ProductID=91039&amp;CatalogueType=OLS" TargetMode="External" /><Relationship Id="rId446" Type="http://schemas.openxmlformats.org/officeDocument/2006/relationships/hyperlink" Target="http://www.victoriassecret.com/panties/5-for-26-styles/lace-back-bikini-panty-pink?ProductID=91039&amp;CatalogueType=OLS" TargetMode="External" /><Relationship Id="rId447" Type="http://schemas.openxmlformats.org/officeDocument/2006/relationships/hyperlink" Target="http://www.victoriassecret.com/beauty/pink-body-care-specials/wild-breezy-luminous-body-butter-pink?ProductID=170155&amp;CatalogueType=OLS" TargetMode="External" /><Relationship Id="rId448" Type="http://schemas.openxmlformats.org/officeDocument/2006/relationships/hyperlink" Target="http://www.victoriassecret.com/bras/shop-all-bras/demi-bra-body-by-victoria?ProductID=175913&amp;CatalogueType=OLS" TargetMode="External" /><Relationship Id="rId449" Type="http://schemas.openxmlformats.org/officeDocument/2006/relationships/hyperlink" Target="http://www.victoriassecret.com/clothing/spring-sale-pants-denim/vs-low-five-bootcut-pant?ProductID=126041&amp;CatalogueType=OLS" TargetMode="External" /><Relationship Id="rId450" Type="http://schemas.openxmlformats.org/officeDocument/2006/relationships/hyperlink" Target="http://www.victoriassecret.com/clothing/spring-sale-tops-and-tees/three-quarter-sleeve-tee-essential-tees?ProductID=160313&amp;CatalogueType=OLS" TargetMode="External" /><Relationship Id="rId451" Type="http://schemas.openxmlformats.org/officeDocument/2006/relationships/hyperlink" Target="http://www.victoriassecret.com/bras/buy-more-and-save-bras/demi-bra-sexy-tee?ProductID=176373&amp;CatalogueType=OLS&amp;swatchImage=V366874_DK9" TargetMode="External" /><Relationship Id="rId452" Type="http://schemas.openxmlformats.org/officeDocument/2006/relationships/hyperlink" Target="http://www.victoriassecret.com/clothing/spring-dress-sale/the-beach-bra-top-dress?ProductID=4555&amp;CatalogueType=OLS," TargetMode="External" /><Relationship Id="rId453" Type="http://schemas.openxmlformats.org/officeDocument/2006/relationships/hyperlink" Target="http://www.victoriassecret.com/bras/shop-all-bras/unlined-racerback-bra-cotton-lingerie?ProductID=165537&amp;CatalogueType=OLS" TargetMode="External" /><Relationship Id="rId454" Type="http://schemas.openxmlformats.org/officeDocument/2006/relationships/hyperlink" Target="http://www.victoriassecret.com/panties/no-lines-and-seamless/no-show-sexy-thong-panty-body-by-victoria?ProductID=144278&amp;CatalogueType=OLS" TargetMode="External" /><Relationship Id="rId455" Type="http://schemas.openxmlformats.org/officeDocument/2006/relationships/hyperlink" Target="http://www.victoriassecret.com/panties/3-for-33-styles/lace-trim-cheeky-panty-very-sexy?ProductID=175065&amp;CatalogueType=OLS" TargetMode="External" /><Relationship Id="rId456" Type="http://schemas.openxmlformats.org/officeDocument/2006/relationships/hyperlink" Target="http://www.victoriassecret.com/panties/no-lines-and-seamless/no-show-sexy-thong-panty-body-by-victoria?ProductID=144278&amp;CatalogueType=OLS" TargetMode="External" /><Relationship Id="rId457" Type="http://schemas.openxmlformats.org/officeDocument/2006/relationships/hyperlink" Target="http://www.victoriassecret.com/clearance/tops-and-tees/crewneck-tee-essential-tees?ProductID=145926&amp;CatalogueType=OLS" TargetMode="External" /><Relationship Id="rId458" Type="http://schemas.openxmlformats.org/officeDocument/2006/relationships/hyperlink" Target="http://www.victoriassecret.com/clearance/accessories/lanyard-pink?ProductID=122423&amp;CatalogueType=OLS" TargetMode="External" /><Relationship Id="rId459" Type="http://schemas.openxmlformats.org/officeDocument/2006/relationships/hyperlink" Target="http://www.victoriassecret.com/panties/5-for-26-styles/hiphugger-panty-cotton-lingerie?ProductID=179146&amp;CatalogueType=OLS" TargetMode="External" /><Relationship Id="rId460" Type="http://schemas.openxmlformats.org/officeDocument/2006/relationships/hyperlink" Target="http://www.victoriassecret.com/panties/5-for-26-styles/hiphugger-panty-cotton-lingerie?ProductID=179146&amp;CatalogueType=OLS" TargetMode="External" /><Relationship Id="rId461" Type="http://schemas.openxmlformats.org/officeDocument/2006/relationships/hyperlink" Target="http://www.victoriassecret.com/panties/5-for-26-styles/hiphugger-panty-cotton-lingerie?ProductID=179146&amp;CatalogueType=OLS" TargetMode="External" /><Relationship Id="rId462" Type="http://schemas.openxmlformats.org/officeDocument/2006/relationships/hyperlink" Target="http://www.victoriassecret.com/panties/5-for-26-styles/lace-waist-hiphugger-panty-cotton-lingerie?ProductID=176712&amp;CatalogueType=OLS" TargetMode="External" /><Relationship Id="rId463" Type="http://schemas.openxmlformats.org/officeDocument/2006/relationships/hyperlink" Target="http://www.victoriassecret.com/bras/buy-more-and-save-bras/perfect-coverage-bra-cotton-lingerie?ProductID=169149&amp;CatalogueType=OLS" TargetMode="External" /><Relationship Id="rId464" Type="http://schemas.openxmlformats.org/officeDocument/2006/relationships/hyperlink" Target="http://www.victoriassecret.com/beauty/makeup-specials/color-shine-lip-gloss-beauty-rush?ProductID=165146&amp;CatalogueType=OLS" TargetMode="External" /><Relationship Id="rId465" Type="http://schemas.openxmlformats.org/officeDocument/2006/relationships/hyperlink" Target="http://www.victoriassecret.com/beauty/makeup-specials/shiny-kiss-flavored-gloss-beauty-rush?ProductID=165141&amp;CatalogueType=OLS" TargetMode="External" /><Relationship Id="rId466" Type="http://schemas.openxmlformats.org/officeDocument/2006/relationships/hyperlink" Target="http://www.victoriassecret.com/clearance/bras/dream-angels-demi-bra-angels-by-victorias-secret?ProductID=115776&amp;CatalogueType=OLS" TargetMode="External" /><Relationship Id="rId467" Type="http://schemas.openxmlformats.org/officeDocument/2006/relationships/hyperlink" Target="http://www.victoriassecret.com/catalogue/the-date-mini-cheekster-panty-pink?ProductID=173976&amp;CatalogueType=OLS&amp;cqo=true&amp;cqoCat=DK" TargetMode="External" /><Relationship Id="rId468" Type="http://schemas.openxmlformats.org/officeDocument/2006/relationships/hyperlink" Target="http://www.victoriassecret.com/sale/panties-special/lace-waist-cheekini-panty-cotton-lingerie?ProductID=130729&amp;CatalogueType=OLS" TargetMode="External" /><Relationship Id="rId469" Type="http://schemas.openxmlformats.org/officeDocument/2006/relationships/hyperlink" Target="http://www.victoriassecret.com/sale/sale-on-dresses/backless-halter-dress?ProductID=164863&amp;CatalogueType=OLS" TargetMode="External" /><Relationship Id="rId470" Type="http://schemas.openxmlformats.org/officeDocument/2006/relationships/hyperlink" Target="http://www.victoriassecret.com/beauty/makeup-specials/glossy-tint-lip-sheen-beauty-rush?ProductID=165145&amp;CatalogueType=OLS" TargetMode="External" /><Relationship Id="rId471" Type="http://schemas.openxmlformats.org/officeDocument/2006/relationships/hyperlink" Target="http://www.victoriassecret.com/beauty/makeup-specials/sparkle-gloss-lip-shine-beauty-rush?ProductID=165133&amp;CatalogueType=OLS" TargetMode="External" /><Relationship Id="rId472" Type="http://schemas.openxmlformats.org/officeDocument/2006/relationships/hyperlink" Target="http://www.victoriassecret.com/beauty/makeup-specials/epic-lash-mascara-beauty-rush?ProductID=165142&amp;CatalogueType=OLS" TargetMode="External" /><Relationship Id="rId473" Type="http://schemas.openxmlformats.org/officeDocument/2006/relationships/hyperlink" Target="http://www.victoriassecret.com/clothing/tunics-tops-bottoms/layering-cami-tunic?ProductID=160036&amp;CatalogueType=OLS" TargetMode="External" /><Relationship Id="rId474" Type="http://schemas.openxmlformats.org/officeDocument/2006/relationships/hyperlink" Target="http://www.victoriassecret.com/clothing/all-tops-a/lace-trim-cami?ProductID=126201&amp;CatalogueType=OLS" TargetMode="External" /><Relationship Id="rId475" Type="http://schemas.openxmlformats.org/officeDocument/2006/relationships/hyperlink" Target="http://www.victoriassecret.com/panties/3-for-33-styles/ultra-low-rise-cheeky-panty-the-lacie?ProductID=179115&amp;CatalogueType=OLS" TargetMode="External" /><Relationship Id="rId476" Type="http://schemas.openxmlformats.org/officeDocument/2006/relationships/hyperlink" Target="http://www.victoriassecret.com/panties/3-for-33-styles/ultra-low-rise-cheeky-panty-the-lacie?ProductID=179115&amp;CatalogueType=OLS" TargetMode="External" /><Relationship Id="rId477" Type="http://schemas.openxmlformats.org/officeDocument/2006/relationships/hyperlink" Target="http://www.victoriassecret.com/panties/3-for-33-styles/no-show-sexy-thong-panty-body-by-victoria?ProductID=144278&amp;CatalogueType=OLS" TargetMode="External" /><Relationship Id="rId478" Type="http://schemas.openxmlformats.org/officeDocument/2006/relationships/hyperlink" Target="http://www.victoriassecret.com/clothing/all-tops-a/lace-trim-cami?ProductID=126201&amp;CatalogueType=OLS" TargetMode="External" /><Relationship Id="rId479" Type="http://schemas.openxmlformats.org/officeDocument/2006/relationships/hyperlink" Target="http://www.victoriassecret.com/clothing/all-tops-a/the-silk-shirt?ProductID=151452&amp;CatalogueType=OLS" TargetMode="External" /><Relationship Id="rId480" Type="http://schemas.openxmlformats.org/officeDocument/2006/relationships/hyperlink" Target="http://www.victoriassecret.com/clothing/all-tops-a/lace-trim-cami?ProductID=126201&amp;CatalogueType=OLS" TargetMode="External" /><Relationship Id="rId481" Type="http://schemas.openxmlformats.org/officeDocument/2006/relationships/hyperlink" Target="http://www.victoriassecret.com/clothing/all-tops-a/lace-trim-cami?ProductID=126201&amp;CatalogueType=OLS" TargetMode="External" /><Relationship Id="rId482" Type="http://schemas.openxmlformats.org/officeDocument/2006/relationships/hyperlink" Target="http://www.victoriassecret.com/clothing/all-tops-a/lace-trim-cami?ProductID=126201&amp;CatalogueType=OLS" TargetMode="External" /><Relationship Id="rId483" Type="http://schemas.openxmlformats.org/officeDocument/2006/relationships/hyperlink" Target="http://www.victoriassecret.com/clothing/all-tops-a/the-henley-essential-tees?ProductID=160322&amp;CatalogueType=OLS" TargetMode="External" /><Relationship Id="rId484" Type="http://schemas.openxmlformats.org/officeDocument/2006/relationships/hyperlink" Target="http://www.victoriassecret.com/clothing/all-sweaters-a/boyfriend-sweater?ProductID=168331&amp;CatalogueType=OLS" TargetMode="External" /><Relationship Id="rId485" Type="http://schemas.openxmlformats.org/officeDocument/2006/relationships/hyperlink" Target="http://www.victoriassecret.com/clothing/all-tops-a/chiffon-back-tunic-dream-tees?ProductID=130193&amp;CatalogueType=OLS" TargetMode="External" /><Relationship Id="rId486" Type="http://schemas.openxmlformats.org/officeDocument/2006/relationships/hyperlink" Target="http://www.victoriassecret.com/beauty/makeup-specials/eye-shadow-duo-beauty-rush?ProductID=178228&amp;CatalogueType=OLS" TargetMode="External" /><Relationship Id="rId487" Type="http://schemas.openxmlformats.org/officeDocument/2006/relationships/hyperlink" Target="http://www.victoriassecret.com/beauty/makeup-specials/precision-line-eye-pencil-beauty-rush?ProductID=165144&amp;CatalogueType=OLS" TargetMode="External" /><Relationship Id="rId488" Type="http://schemas.openxmlformats.org/officeDocument/2006/relationships/hyperlink" Target="http://www.victoriassecret.com/bras/buy-more-and-save-sports-bras/supermodel-racerback-sport-bra-vs-sport?ProductID=149549&amp;CatalogueType=OLS" TargetMode="External" /><Relationship Id="rId489" Type="http://schemas.openxmlformats.org/officeDocument/2006/relationships/hyperlink" Target="http://www.victoriassecret.com/clothing/all-tops-a/lace-trim-cami?ProductID=126201&amp;CatalogueType=OLS" TargetMode="External" /><Relationship Id="rId490" Type="http://schemas.openxmlformats.org/officeDocument/2006/relationships/hyperlink" Target="http://www.victoriassecret.com/sale/panties-special/lace-waist-cheeky-panty-cotton-lingerie?ProductID=175645&amp;CatalogueType=OLS" TargetMode="External" /><Relationship Id="rId491" Type="http://schemas.openxmlformats.org/officeDocument/2006/relationships/hyperlink" Target="http://www.victoriassecret.com/panties/no-lines-and-seamless/hiphugger-panty-flawless-by-victorias-secret?ProductID=114292&amp;CatalogueType=OLS" TargetMode="External" /><Relationship Id="rId492" Type="http://schemas.openxmlformats.org/officeDocument/2006/relationships/hyperlink" Target="http://www.victoriassecret.com/panties/4-for-28-styles/seamless-little-high-leg-brief-panty-body-by-victoria?ProductID=148138&amp;CatalogueType=OLS" TargetMode="External" /><Relationship Id="rId493" Type="http://schemas.openxmlformats.org/officeDocument/2006/relationships/hyperlink" Target="http://www.victoriassecret.com/catalogue/the-cardi-feather-sweaters?ProductID=161892&amp;CatalogueType=OLS&amp;cqo=true&amp;cqoCat=EY" TargetMode="External" /><Relationship Id="rId494" Type="http://schemas.openxmlformats.org/officeDocument/2006/relationships/hyperlink" Target="http://www.victoriassecret.com/clothing/all-tops-a/lace-trim-cami?ProductID=126201&amp;CatalogueType=OLS" TargetMode="External" /><Relationship Id="rId495" Type="http://schemas.openxmlformats.org/officeDocument/2006/relationships/hyperlink" Target="http://www.victoriassecret.com/clearance/swim/tie-front-triangle-top-beach-sexy?ProductID=132099&amp;CatalogueType=OLS" TargetMode="External" /><Relationship Id="rId496" Type="http://schemas.openxmlformats.org/officeDocument/2006/relationships/hyperlink" Target="http://www.victoriassecret.com/clearance/swim/double-string-bottom-beach-sexy?ProductID=56296&amp;CatalogueType=OLS" TargetMode="External" /><Relationship Id="rId497" Type="http://schemas.openxmlformats.org/officeDocument/2006/relationships/hyperlink" Target="http://www.victoriassecret.com/clearance/swim/push-up-triangle-top-very-sexy?ProductID=157332&amp;CatalogueType=OLS" TargetMode="External" /><Relationship Id="rId498" Type="http://schemas.openxmlformats.org/officeDocument/2006/relationships/hyperlink" Target="http://www.victoriassecret.com/clearance/denim/cut-off-boyfriend-short?ProductID=111431&amp;CatalogueType=OLS" TargetMode="External" /><Relationship Id="rId499" Type="http://schemas.openxmlformats.org/officeDocument/2006/relationships/hyperlink" Target="http://www.victoriassecret.com/clearance/swim/push-up-bandeau-top-the-gorgeous-swim-collection?ProductID=144293&amp;CatalogueType=OLS" TargetMode="External" /><Relationship Id="rId500" Type="http://schemas.openxmlformats.org/officeDocument/2006/relationships/hyperlink" Target="http://www.victoriassecret.com/catalogue/cheeky-hipkini-bottom-beach-sexy?ProductID=144479&amp;CatalogueType=OLS&amp;cqo=true&amp;cqoCat=VH" TargetMode="External" /><Relationship Id="rId501" Type="http://schemas.openxmlformats.org/officeDocument/2006/relationships/hyperlink" Target="http://www.victoriassecret.com/clearance/swim/push-up-bandeau-top-beach-sexy?ProductID=155510&amp;CatalogueType=OLS" TargetMode="External" /><Relationship Id="rId502" Type="http://schemas.openxmlformats.org/officeDocument/2006/relationships/hyperlink" Target="http://www.victoriassecret.com/clearance/swim/fabulous-push-up-triangle-top-beach-sexy?ProductID=157322&amp;CatalogueType=OLS" TargetMode="External" /><Relationship Id="rId503" Type="http://schemas.openxmlformats.org/officeDocument/2006/relationships/hyperlink" Target="http://www.victoriassecret.com/clearance/swim/string-bottom-beach-sexy?ProductID=115983&amp;CatalogueType=OLS" TargetMode="External" /><Relationship Id="rId504" Type="http://schemas.openxmlformats.org/officeDocument/2006/relationships/hyperlink" Target="http://www.victoriassecret.com/clearance/bras/victoriarsquos-secret-darling-unlined-demi-bra-angels-by-victorias-secret?ProductID=159315&amp;CatalogueType=OLS" TargetMode="External" /><Relationship Id="rId505" Type="http://schemas.openxmlformats.org/officeDocument/2006/relationships/hyperlink" Target="http://www.victoriassecret.com/clearance/swim/flawless-push-up-bandeau-top-beach-sexy?ProductID=125509&amp;CatalogueType=OLS" TargetMode="External" /><Relationship Id="rId506" Type="http://schemas.openxmlformats.org/officeDocument/2006/relationships/hyperlink" Target="http://www.victoriassecret.com/sleepwear/the-mayfair-collection/cotton-mayfair-boxer-pajama?ProductID=168731&amp;CatalogueType=OLS" TargetMode="External" /><Relationship Id="rId507" Type="http://schemas.openxmlformats.org/officeDocument/2006/relationships/hyperlink" Target="http://www.victoriassecret.com/bras/shop-all-bras/demi-bra-cotton-lingerie?ProductID=169135&amp;CatalogueType=OLS" TargetMode="External" /><Relationship Id="rId508" Type="http://schemas.openxmlformats.org/officeDocument/2006/relationships/hyperlink" Target="http://www.victoriassecret.com/bras/push-up/push-up-bra-cotton-lingerie?ProductID=169165&amp;CatalogueType=OLS" TargetMode="External" /><Relationship Id="rId509" Type="http://schemas.openxmlformats.org/officeDocument/2006/relationships/hyperlink" Target="http://www.victoriassecret.com/swimwear/specials/push-up-halter-top-beach-sexy?ProductID=163279&amp;CatalogueType=OLS" TargetMode="External" /><Relationship Id="rId510" Type="http://schemas.openxmlformats.org/officeDocument/2006/relationships/hyperlink" Target="http://www.victoriassecret.com/clothing/shirts-and-blouses-a/the-french-cuff-poplin-shirt?ProductID=163257&amp;CatalogueType=OLS" TargetMode="External" /><Relationship Id="rId511" Type="http://schemas.openxmlformats.org/officeDocument/2006/relationships/hyperlink" Target="http://www.victoriassecret.com/clothing/shirts-and-blouses-a/two-pocket-camp-shirt?ProductID=105026&amp;CatalogueType=OLS" TargetMode="External" /><Relationship Id="rId512" Type="http://schemas.openxmlformats.org/officeDocument/2006/relationships/hyperlink" Target="http://www.victoriassecret.com/bras/buy-more-and-save-bras/unlined-demi-bra-sexy-tee?ProductID=165562&amp;CatalogueType=OLS" TargetMode="External" /><Relationship Id="rId513" Type="http://schemas.openxmlformats.org/officeDocument/2006/relationships/hyperlink" Target="http://www.victoriassecret.com/bras/buy-more-and-save-bras/perfect-coverage-bra-cotton-lingerie?ProductID=169149&amp;CatalogueType=OLS" TargetMode="External" /><Relationship Id="rId514" Type="http://schemas.openxmlformats.org/officeDocument/2006/relationships/hyperlink" Target="http://www.victoriassecret.com/clothing/shirts-and-blouses-a/essential-poplin-bodysuit?ProductID=104330&amp;CatalogueType=OLS" TargetMode="External" /><Relationship Id="rId515" Type="http://schemas.openxmlformats.org/officeDocument/2006/relationships/hyperlink" Target="http://www.victoriassecret.com/beauty/vs-fantasies-bodycare-specials/luscious-crush-smoothing-body-scrub-vs-fantasies?ProductID=154992&amp;CatalogueType=OLS" TargetMode="External" /><Relationship Id="rId516" Type="http://schemas.openxmlformats.org/officeDocument/2006/relationships/hyperlink" Target="http://www.victoriassecret.com/beauty/makeup-specials/shiny-kiss-flavored-gloss-beauty-rush?ProductID=165141&amp;CatalogueType=OLS" TargetMode="External" /><Relationship Id="rId517" Type="http://schemas.openxmlformats.org/officeDocument/2006/relationships/hyperlink" Target="http://www.victoriassecret.com/beauty/makeup-specials/shiny-kiss-flavored-gloss-beauty-rush?ProductID=165141&amp;CatalogueType=OLS" TargetMode="External" /><Relationship Id="rId518" Type="http://schemas.openxmlformats.org/officeDocument/2006/relationships/hyperlink" Target="http://www.victoriassecret.com/clothing/all-sale-and-specials/the-most-loved-yoga-pant?ProductID=176376&amp;CatalogueType=OLS" TargetMode="External" /><Relationship Id="rId519" Type="http://schemas.openxmlformats.org/officeDocument/2006/relationships/hyperlink" Target="http://www.victoriassecret.com/bras/racerback/front-close-racerback-demi-bra-body-by-victoria?ProductID=179410&amp;CatalogueType=OLS" TargetMode="External" /><Relationship Id="rId520" Type="http://schemas.openxmlformats.org/officeDocument/2006/relationships/hyperlink" Target="http://www.victoriassecret.com/beauty/vs-fantasies-bodycare-specials/island-getaway-endless-sunset-whipped-body-souffl-vs-fantasies?ProductID=178468&amp;CatalogueType=OLS" TargetMode="External" /><Relationship Id="rId521" Type="http://schemas.openxmlformats.org/officeDocument/2006/relationships/hyperlink" Target="http://www.victoriassecret.com/beauty/vs-fantasies-bodycare-specials/luscious-crush-deep-softening-body-butter-vs-fantasies?ProductID=154990&amp;CatalogueType=OLS" TargetMode="External" /><Relationship Id="rId522" Type="http://schemas.openxmlformats.org/officeDocument/2006/relationships/hyperlink" Target="http://www.victoriassecret.com/beauty/vs-fantasies-bodycare-specials/luscious-crush-deep-softening-body-butter-vs-fantasies?ProductID=154990&amp;CatalogueType=OLS" TargetMode="External" /><Relationship Id="rId523" Type="http://schemas.openxmlformats.org/officeDocument/2006/relationships/hyperlink" Target="http://www.victoriassecret.com/beauty/vs-fantasies-bodycare-specials/luscious-crush-hydrating-body-lotion-vs-fantasies?ProductID=154983&amp;CatalogueType=OLS" TargetMode="External" /><Relationship Id="rId524" Type="http://schemas.openxmlformats.org/officeDocument/2006/relationships/hyperlink" Target="http://www.victoriassecret.com/beauty/vs-fantasies-bodycare-specials/island-getaway-endless-sunset-whipped-body-souffl-vs-fantasies?ProductID=178468&amp;CatalogueType=OLS" TargetMode="External" /><Relationship Id="rId525" Type="http://schemas.openxmlformats.org/officeDocument/2006/relationships/hyperlink" Target="http://www.victoriassecret.com/beauty/makeup-specials/shiny-kiss-flavored-gloss-beauty-rush?ProductID=165141&amp;CatalogueType=OLS" TargetMode="External" /><Relationship Id="rId526" Type="http://schemas.openxmlformats.org/officeDocument/2006/relationships/hyperlink" Target="http://www.victoriassecret.com/beauty/makeup-specials/shiny-kiss-flavored-gloss-beauty-rush?ProductID=165141&amp;CatalogueType=OLS" TargetMode="External" /><Relationship Id="rId527" Type="http://schemas.openxmlformats.org/officeDocument/2006/relationships/hyperlink" Target="http://www.victoriassecret.com/swimwear/separates-offer/bandeau-top-beach-sexy?ProductID=179598&amp;CatalogueType=OLS" TargetMode="External" /><Relationship Id="rId528" Type="http://schemas.openxmlformats.org/officeDocument/2006/relationships/hyperlink" Target="http://www.victoriassecret.com/swimwear/cheeky/cheeky-low-rise-bottom-beach-sexy?ProductID=178510&amp;CatalogueType=OLS" TargetMode="External" /><Relationship Id="rId529" Type="http://schemas.openxmlformats.org/officeDocument/2006/relationships/hyperlink" Target="http://www.victoriassecret.com/swimwear/shop-by-size/jeweled-floral-bandeau-top-beach-sexy?ProductID=42968&amp;CatalogueType=OLS" TargetMode="External" /><Relationship Id="rId530" Type="http://schemas.openxmlformats.org/officeDocument/2006/relationships/hyperlink" Target="http://www.victoriassecret.com/swimwear/bikinis/jeweled-push-up-bandeau-top-beach-sexy?ProductID=160107&amp;CatalogueType=OLS" TargetMode="External" /><Relationship Id="rId531" Type="http://schemas.openxmlformats.org/officeDocument/2006/relationships/hyperlink" Target="http://www.victoriassecret.com/clothing/all-sale-and-specials/lace-keyhole-top?ProductID=151460&amp;CatalogueType=OLS" TargetMode="External" /><Relationship Id="rId532" Type="http://schemas.openxmlformats.org/officeDocument/2006/relationships/hyperlink" Target="http://www.victoriassecret.com/beauty/makeup-specials/prismatic-kiss-flavored-gloss-beauty-rush?ProductID=159961&amp;CatalogueType=OLS" TargetMode="External" /><Relationship Id="rId533" Type="http://schemas.openxmlformats.org/officeDocument/2006/relationships/hyperlink" Target="http://www.victoriassecret.com/swimwear/separates-offer/push-up-halter-top-beach-sexy?ProductID=179618&amp;CatalogueType=OLS" TargetMode="External" /><Relationship Id="rId534" Type="http://schemas.openxmlformats.org/officeDocument/2006/relationships/hyperlink" Target="http://www.victoriassecret.com/swimwear/separates-offer/bandeau-top-beach-sexy?ProductID=179356&amp;CatalogueTyp" TargetMode="External" /><Relationship Id="rId535" Type="http://schemas.openxmlformats.org/officeDocument/2006/relationships/hyperlink" Target="http://www.victoriassecret.com/swimwear/separates-offer/push-up-halter-top-beach-sexy?ProductID=181647&amp;CatalogueType=OLS," TargetMode="External" /><Relationship Id="rId536" Type="http://schemas.openxmlformats.org/officeDocument/2006/relationships/hyperlink" Target="http://www.victoriassecret.com/swimwear/separates-offer/bandeau-top-beach-sexy?ProductID=179597&amp;CatalogueType=OLS" TargetMode="External" /><Relationship Id="rId537" Type="http://schemas.openxmlformats.org/officeDocument/2006/relationships/hyperlink" Target="http://www.victoriassecret.com/swimwear/separates-offer/push-up-halter-top-beach-sexy?ProductID=181647&amp;CatalogueType=OLS" TargetMode="External" /><Relationship Id="rId538" Type="http://schemas.openxmlformats.org/officeDocument/2006/relationships/hyperlink" Target="http://www.victoriassecret.com/swimwear/separates-offer/bandeau-top-beach-sexy?ProductID=179356&amp;CatalogueTyp" TargetMode="External" /><Relationship Id="rId539" Type="http://schemas.openxmlformats.org/officeDocument/2006/relationships/hyperlink" Target="http://www.victoriassecret.com/swimwear/separates-offer/push-up-bandeau-top-beach-sexy?ProductID=179594&amp;CatalogueType=OLS" TargetMode="External" /><Relationship Id="rId540" Type="http://schemas.openxmlformats.org/officeDocument/2006/relationships/hyperlink" Target="http://www.victoriassecret.com/swimwear/hipkini/ruched-hipkini-bottom-beach-sexy?ProductID=178508&amp;CatalogueType=OLS" TargetMode="External" /><Relationship Id="rId541" Type="http://schemas.openxmlformats.org/officeDocument/2006/relationships/hyperlink" Target="http://www.victoriassecret.com/swimwear/separates-offer/bandeau-top-beach-sexy?ProductID=179597&amp;CatalogueType=OLS" TargetMode="External" /><Relationship Id="rId542" Type="http://schemas.openxmlformats.org/officeDocument/2006/relationships/hyperlink" Target="http://www.victoriassecret.com/swimwear/separates-offer/push-up-bandeau-top-beach-sexy?ProductID=179590&amp;CatalogueType=OLS" TargetMode="External" /><Relationship Id="rId543" Type="http://schemas.openxmlformats.org/officeDocument/2006/relationships/hyperlink" Target="http://www.victoriassecret.com/swimwear/separates-offer/triangle-top-beach-sexy?ProductID=179607&amp;CatalogueType=OLS" TargetMode="External" /><Relationship Id="rId544" Type="http://schemas.openxmlformats.org/officeDocument/2006/relationships/hyperlink" Target="http://www.victoriassecret.com/swimwear/separates-offer/triangle-top-beach-sexy?ProductID=179607&amp;CatalogueType=OLS" TargetMode="External" /><Relationship Id="rId545" Type="http://schemas.openxmlformats.org/officeDocument/2006/relationships/hyperlink" Target="http://www.victoriassecret.com/clothing/all-sale-and-specials/the-most-loved-yoga-pant?ProductID=176376&amp;CatalogueType=OLS" TargetMode="External" /><Relationship Id="rId546" Type="http://schemas.openxmlformats.org/officeDocument/2006/relationships/hyperlink" Target="http://www.victoriassecret.com/shoes/pumps-and-heels/pointed-toe-pump-vs-collection?ProductID=169292&amp;CatalogueType=OLS" TargetMode="External" /><Relationship Id="rId547" Type="http://schemas.openxmlformats.org/officeDocument/2006/relationships/hyperlink" Target="http://www.victoriassecret.com/swimwear/high-waist-more-coverage/high-waist-bottom-beach-sexy?ProductID=165339&amp;CatalogueType=OLS" TargetMode="External" /><Relationship Id="rId548" Type="http://schemas.openxmlformats.org/officeDocument/2006/relationships/hyperlink" Target="http://www.victoriassecret.com/swimwear/separates-offer/push-up-halter-top-beach-sexy?ProductID=179619&amp;CatalogueType=OLS" TargetMode="External" /><Relationship Id="rId549" Type="http://schemas.openxmlformats.org/officeDocument/2006/relationships/hyperlink" Target="http://www.victoriassecret.com/swimwear/separates-offer/push-up-halter-top-beach-sexy?ProductID=179619&amp;CatalogueType=OLS" TargetMode="External" /><Relationship Id="rId550" Type="http://schemas.openxmlformats.org/officeDocument/2006/relationships/hyperlink" Target="http://www.victoriassecret.com/swimwear/separates-offer/push-up-halter-top-beach-sexy?ProductID=179619&amp;CatalogueType=OLS" TargetMode="External" /><Relationship Id="rId551" Type="http://schemas.openxmlformats.org/officeDocument/2006/relationships/hyperlink" Target="http://www.victoriassecret.com/swimwear/separates-offer/push-up-halter-top-beach-sexy?ProductID=179619&amp;CatalogueType=OLS" TargetMode="External" /><Relationship Id="rId552" Type="http://schemas.openxmlformats.org/officeDocument/2006/relationships/hyperlink" Target="http://www.victoriassecret.com/beauty/accessories/makeup-bag-victorias-secret?ProductID=159958&amp;CatalogueType=OLS" TargetMode="External" /><Relationship Id="rId553" Type="http://schemas.openxmlformats.org/officeDocument/2006/relationships/hyperlink" Target="http://www.victoriassecret.com/panties/5-for-26-styles/lace-trim-hipster-panty-pink?ProductID=124093&amp;CatalogueType=OLS" TargetMode="External" /><Relationship Id="rId554" Type="http://schemas.openxmlformats.org/officeDocument/2006/relationships/hyperlink" Target="http://www.victoriassecret.com/swimwear/separates-offer/push-up-halter-top-beach-sexy?ProductID=179622&amp;CatalogueType=OLS" TargetMode="External" /><Relationship Id="rId555" Type="http://schemas.openxmlformats.org/officeDocument/2006/relationships/hyperlink" Target="http://www.victoriassecret.com/swimwear/cheeky/cheeky-hipkini-bottom-beach-sexy?ProductID=178509&amp;CatalogueType=OLS" TargetMode="External" /><Relationship Id="rId556" Type="http://schemas.openxmlformats.org/officeDocument/2006/relationships/hyperlink" Target="http://www.victoriassecret.com/sale/panties-special/cheekster-panty-pink?ProductID=94122&amp;CatalogueType=OLS" TargetMode="External" /><Relationship Id="rId557" Type="http://schemas.openxmlformats.org/officeDocument/2006/relationships/hyperlink" Target="http://www.victoriassecret.com/swimwear/separates-offer/push-up-bandeau-top-beach-sexy?ProductID=179591&amp;CatalogueType=OLS" TargetMode="External" /><Relationship Id="rId558" Type="http://schemas.openxmlformats.org/officeDocument/2006/relationships/hyperlink" Target="http://www.victoriassecret.com/swimwear/separates-offer/push-up-bandeau-top-beach-sexy?ProductID=179591&amp;CatalogueType=OLS" TargetMode="External" /><Relationship Id="rId559" Type="http://schemas.openxmlformats.org/officeDocument/2006/relationships/hyperlink" Target="http://www.victoriassecret.com/swimwear/separates-offer/push-up-halter-top-beach-sexy?ProductID=179619&amp;CatalogueType=OLS" TargetMode="External" /><Relationship Id="rId560" Type="http://schemas.openxmlformats.org/officeDocument/2006/relationships/hyperlink" Target="http://www.victoriassecret.com/swimwear/bikini-mixer#/bottom_293957/bc_V387042" TargetMode="External" /><Relationship Id="rId561" Type="http://schemas.openxmlformats.org/officeDocument/2006/relationships/hyperlink" Target="http://www.victoriassecret.com/swimwear/separates-offer/ruffle-halter-top-beach-sexy?ProductID=179628&amp;CatalogueType=OLS" TargetMode="External" /><Relationship Id="rId562" Type="http://schemas.openxmlformats.org/officeDocument/2006/relationships/hyperlink" Target="http://www.victoriassecret.com/swimwear/separates-offer/bandeau-top-beach-sexy?ProductID=179356&amp;CatalogueType=OLS" TargetMode="External" /><Relationship Id="rId563" Type="http://schemas.openxmlformats.org/officeDocument/2006/relationships/hyperlink" Target="http://www.victoriassecret.com/swimwear/separates-offer/ruffle-halter-top-beach-sexy?ProductID=179628&amp;CatalogueType=OLS" TargetMode="External" /><Relationship Id="rId564" Type="http://schemas.openxmlformats.org/officeDocument/2006/relationships/hyperlink" Target="http://www.victoriassecret.com/swimwear/separates-offer/bandeau-top-beach-sexy?ProductID=179356&amp;CatalogueType=OLS" TargetMode="External" /><Relationship Id="rId565" Type="http://schemas.openxmlformats.org/officeDocument/2006/relationships/hyperlink" Target="http://www.victoriassecret.com/panties/5-for-26-styles/lace-waist-cheeky-panty-cotton-lingerie?ProductID=157660&amp;CatalogueType=OLS" TargetMode="External" /><Relationship Id="rId566" Type="http://schemas.openxmlformats.org/officeDocument/2006/relationships/hyperlink" Target="http://www.victoriassecret.com/panties/5-for-26-styles/lace-waist-cheeky-panty-cotton-lingerie?ProductID=157660&amp;CatalogueType=OLS" TargetMode="External" /><Relationship Id="rId567" Type="http://schemas.openxmlformats.org/officeDocument/2006/relationships/hyperlink" Target="http://www.victoriassecret.com/clearance/sweaters/the-long-lean-cardi-sweater?ProductID=158025&amp;CatalogueType=OLS" TargetMode="External" /><Relationship Id="rId568" Type="http://schemas.openxmlformats.org/officeDocument/2006/relationships/hyperlink" Target="http://www.victoriassecret.com/swimwear/separates-offer/ruffle-halter-top-beach-sexy?ProductID=179363&amp;CatalogueType=OLS" TargetMode="External" /><Relationship Id="rId569" Type="http://schemas.openxmlformats.org/officeDocument/2006/relationships/hyperlink" Target="http://www.victoriassecret.com/swimwear/separates-offer/ruffle-halter-top-beach-sexy?ProductID=179363&amp;CatalogueType=OLS" TargetMode="External" /><Relationship Id="rId570" Type="http://schemas.openxmlformats.org/officeDocument/2006/relationships/hyperlink" Target="http://www.victoriassecret.com/swimwear/separates-offer/push-up-halter-top-beach-sexy?ProductID=179365&amp;CatalogueType=OLS" TargetMode="External" /><Relationship Id="rId571" Type="http://schemas.openxmlformats.org/officeDocument/2006/relationships/hyperlink" Target="http://www.victoriassecret.com/swimwear/hipkini/ruched-hipkini-bottom-beach-sexy?ProductID=178508&amp;CatalogueType=OLS" TargetMode="External" /><Relationship Id="rId572" Type="http://schemas.openxmlformats.org/officeDocument/2006/relationships/hyperlink" Target="http://www.victoriassecret.com/panties/5-for-26-styles/lace-trim-hipster-panty-pink?ProductID=124093&amp;CatalogueType=OLS" TargetMode="External" /><Relationship Id="rId573" Type="http://schemas.openxmlformats.org/officeDocument/2006/relationships/hyperlink" Target="http://www.victoriassecret.com/panties/5-for-26-styles/lace-waist-hiphugger-panty-cotton-lingerie?ProductID=114705&amp;CatalogueType=OLS" TargetMode="External" /><Relationship Id="rId574" Type="http://schemas.openxmlformats.org/officeDocument/2006/relationships/hyperlink" Target="http://www.victoriassecret.com/panties/5-for-26-styles/ruched-back-hiphugger-panty-cotton-lingerie?ProductID=176559&amp;CatalogueType=OLS" TargetMode="External" /><Relationship Id="rId575" Type="http://schemas.openxmlformats.org/officeDocument/2006/relationships/hyperlink" Target="http://www.victoriassecret.com/panties/5-for-26-styles/thong-panty-cotton-lingerie?ProductID=176564&amp;CatalogueType=OLS" TargetMode="External" /><Relationship Id="rId576" Type="http://schemas.openxmlformats.org/officeDocument/2006/relationships/hyperlink" Target="http://www.victoriassecret.com/panties/5-for-26-styles/lace-waist-cheekini-panty-cotton-lingerie?ProductID=176555&amp;CatalogueType=OLS" TargetMode="External" /><Relationship Id="rId577" Type="http://schemas.openxmlformats.org/officeDocument/2006/relationships/hyperlink" Target="http://www.victoriassecret.com/panties/5-for-26-styles/ruched-back-hiphugger-panty-cotton-lingerie?ProductID=176559&amp;CatalogueType=OLS" TargetMode="External" /><Relationship Id="rId578" Type="http://schemas.openxmlformats.org/officeDocument/2006/relationships/hyperlink" Target="http://www.victoriassecret.com/sale/panties-special/cheekster-panty-pink?ProductID=94122&amp;CatalogueType=OLS" TargetMode="External" /><Relationship Id="rId579" Type="http://schemas.openxmlformats.org/officeDocument/2006/relationships/hyperlink" Target="http://www.victoriassecret.com/sale/panties-special/bikini-panty-allover-lace-from-cotton-lingerie?ProductID=176583&amp;CatalogueType=OLS" TargetMode="External" /><Relationship Id="rId580" Type="http://schemas.openxmlformats.org/officeDocument/2006/relationships/hyperlink" Target="http://www.victoriassecret.com/sale/panties-special/cheekster-panty-pink?ProductID=94122&amp;CatalogueType=OLS" TargetMode="External" /><Relationship Id="rId581" Type="http://schemas.openxmlformats.org/officeDocument/2006/relationships/hyperlink" Target="http://www.victoriassecret.com/clearance/dresses-and-skirts/knit-turtleneck-dress?ProductID=65050&amp;CatalogueType=OLS" TargetMode="External" /><Relationship Id="rId582" Type="http://schemas.openxmlformats.org/officeDocument/2006/relationships/hyperlink" Target="http://www.victoriassecret.com/clearance/denim/vs-pencil-low-rise-straight-jean?ProductID=163455&amp;CatalogueType=OLS" TargetMode="External" /><Relationship Id="rId583" Type="http://schemas.openxmlformats.org/officeDocument/2006/relationships/hyperlink" Target="http://www.victoriassecret.com/clearance/yoga-and-lounge/the-hoodie-supermodel-essentials?ProductID=167569&amp;CatalogueType=OLS" TargetMode="External" /><Relationship Id="rId584" Type="http://schemas.openxmlformats.org/officeDocument/2006/relationships/hyperlink" Target="http://www.victoriassecret.com/clearance/sweaters/cropped-sweater?ProductID=151541&amp;CatalogueType=OLS" TargetMode="External" /><Relationship Id="rId585" Type="http://schemas.openxmlformats.org/officeDocument/2006/relationships/hyperlink" Target="http://www.victoriassecret.com/catalogue/vs-siren-mid-rise-skinny-jean?ProductID=161810&amp;CatalogueType=OLS&amp;cqo=true&amp;cqoCat=EY" TargetMode="External" /><Relationship Id="rId586" Type="http://schemas.openxmlformats.org/officeDocument/2006/relationships/hyperlink" Target="http://www.victoriassecret.com/clearance/dresses-and-skirts/waffle-dolman-dress?ProductID=164755&amp;CatalogueType=OLS" TargetMode="External" /><Relationship Id="rId587" Type="http://schemas.openxmlformats.org/officeDocument/2006/relationships/hyperlink" Target="http://www.victoriassecret.com/panties/5-for-26-styles/lace-trim-hipster-panty-pink?ProductID=124093&amp;CatalogueType=OLS" TargetMode="External" /><Relationship Id="rId588" Type="http://schemas.openxmlformats.org/officeDocument/2006/relationships/hyperlink" Target="http://www.victoriassecret.com/panties/5-for-26-styles/ruched-back-hiphugger-panty-cotton-lingerie?ProductID=176559&amp;CatalogueType=OLS" TargetMode="External" /><Relationship Id="rId589" Type="http://schemas.openxmlformats.org/officeDocument/2006/relationships/hyperlink" Target="http://www.victoriassecret.com/panties/5-for-26-styles/rose-lace-cheekster-panty-pink?ProductID=152113&amp;CatalogueType=OLS" TargetMode="External" /><Relationship Id="rId590" Type="http://schemas.openxmlformats.org/officeDocument/2006/relationships/hyperlink" Target="http://www.victoriassecret.com/panties/5-for-26-styles/lace-back-cheekster-panty-pink?ProductID=90681&amp;CatalogueType=OLS" TargetMode="External" /><Relationship Id="rId591" Type="http://schemas.openxmlformats.org/officeDocument/2006/relationships/hyperlink" Target="http://www.victoriassecret.com/panties/5-for-26-styles/lace-trim-boyshort-panty-pink?ProductID=94132&amp;CatalogueType=OLS" TargetMode="External" /><Relationship Id="rId592" Type="http://schemas.openxmlformats.org/officeDocument/2006/relationships/hyperlink" Target="http://www.victoriassecret.com/clearance/pants-and-shorts/corduroy-vs-pencil-jean?ProductID=150259&amp;CatalogueType=OLS" TargetMode="External" /><Relationship Id="rId593" Type="http://schemas.openxmlformats.org/officeDocument/2006/relationships/hyperlink" Target="http://www.victoriassecret.com/clearance/pants-and-shorts/crepe-wide-leg-pant?ProductID=145186&amp;CatalogueType=OLS" TargetMode="External" /><Relationship Id="rId594" Type="http://schemas.openxmlformats.org/officeDocument/2006/relationships/hyperlink" Target="http://www.victoriassecret.com/clearance/swim-separates/toggle-bottom-very-sexy?ProductID=119085&amp;CatalogueType=OLS" TargetMode="External" /><Relationship Id="rId595" Type="http://schemas.openxmlformats.org/officeDocument/2006/relationships/hyperlink" Target="http://www.victoriassecret.com/swimwear/separates-offer/triangle-top-beach-sexy?ProductID=179610&amp;CatalogueType=OLS" TargetMode="External" /><Relationship Id="rId596" Type="http://schemas.openxmlformats.org/officeDocument/2006/relationships/hyperlink" Target="http://www.victoriassecret.com/swimwear/separates-offer/triangle-top-beach-sexy?ProductID=179606&amp;CatalogueType=OLS" TargetMode="External" /><Relationship Id="rId597" Type="http://schemas.openxmlformats.org/officeDocument/2006/relationships/hyperlink" Target="http://www.victoriassecret.com/swimwear/separates-offer/push-up-halter-top-beach-sexy?ProductID=179617&amp;CatalogueType=OLS" TargetMode="External" /><Relationship Id="rId598" Type="http://schemas.openxmlformats.org/officeDocument/2006/relationships/hyperlink" Target="http://www.victoriassecret.com/swimwear/separates-offer/push-up-halter-top-beach-sexy?ProductID=181647&amp;CatalogueType=OLS" TargetMode="External" /><Relationship Id="rId599" Type="http://schemas.openxmlformats.org/officeDocument/2006/relationships/hyperlink" Target="http://www.victoriassecret.com/swimwear/separates-offer/ruffle-halter-top-beach-sexy?ProductID=179628&amp;CatalogueType=OLS" TargetMode="External" /><Relationship Id="rId600" Type="http://schemas.openxmlformats.org/officeDocument/2006/relationships/hyperlink" Target="http://www.victoriassecret.com/swimwear/separates-offer/push-up-halter-top-beach-sexy?ProductID=179622&amp;CatalogueType=OLS" TargetMode="External" /><Relationship Id="rId601" Type="http://schemas.openxmlformats.org/officeDocument/2006/relationships/hyperlink" Target="http://www.victoriassecret.com/panties/5-for-26-styles/ruched-back-hiphugger-panty-cotton-lingerie?ProductID=176558&amp;CatalogueType=OLS" TargetMode="External" /><Relationship Id="rId602" Type="http://schemas.openxmlformats.org/officeDocument/2006/relationships/hyperlink" Target="http://www.victoriassecret.com/panties/5-for-26-styles/lace-waist-hiphugger-panty-cotton-lingerie?ProductID=176710&amp;CatalogueType=OLS" TargetMode="External" /><Relationship Id="rId603" Type="http://schemas.openxmlformats.org/officeDocument/2006/relationships/hyperlink" Target="http://www.victoriassecret.com/pink/panties/lace-trim-boyshort-panty-pink?ProductID=156188&amp;CatalogueType=OLS" TargetMode="External" /><Relationship Id="rId604" Type="http://schemas.openxmlformats.org/officeDocument/2006/relationships/hyperlink" Target="http://www.victoriassecret.com/panties/shop-all-panties/bikini-panty-cotton-lingerie?ProductID=165629&amp;CatalogueType=OLS" TargetMode="External" /><Relationship Id="rId605" Type="http://schemas.openxmlformats.org/officeDocument/2006/relationships/hyperlink" Target="http://www.victoriassecret.com/panties/5-for-26-styles/lace-waist-cheeky-panty-cotton-lingerie?ProductID=157660&amp;CatalogueType=OLS" TargetMode="External" /><Relationship Id="rId606" Type="http://schemas.openxmlformats.org/officeDocument/2006/relationships/hyperlink" Target="http://www.victoriassecret.com/panties/5-for-26-styles/lace-waist-cheeky-panty-cotton-lingerie?ProductID=157660&amp;CatalogueType=OLS" TargetMode="External" /><Relationship Id="rId607" Type="http://schemas.openxmlformats.org/officeDocument/2006/relationships/hyperlink" Target="http://www.victoriassecret.com/panties/shop-all-panties/thong-panty-allover-lace-from-cotton-lingerie?ProductID=166310&amp;CatalogueType=OLS" TargetMode="External" /><Relationship Id="rId608" Type="http://schemas.openxmlformats.org/officeDocument/2006/relationships/hyperlink" Target="http://www.victoriassecret.com/pink/panties/lace-trim-boyshort-panty-pink?ProductID=156188&amp;CatalogueType=OLS" TargetMode="External" /><Relationship Id="rId609" Type="http://schemas.openxmlformats.org/officeDocument/2006/relationships/hyperlink" Target="http://www.victoriassecret.com/panties/5-for-26-styles/cheekster-panty-pink?ProductID=94122&amp;CatalogueType=OLS" TargetMode="External" /><Relationship Id="rId610" Type="http://schemas.openxmlformats.org/officeDocument/2006/relationships/hyperlink" Target="http://www.victoriassecret.com/panties/5-for-26-styles/ruched-back-hiphugger-panty-cotton-lingerie?ProductID=176558&amp;CatalogueType=OLS" TargetMode="External" /><Relationship Id="rId611" Type="http://schemas.openxmlformats.org/officeDocument/2006/relationships/hyperlink" Target="http://www.victoriassecret.com/panties/5-for-26-styles/lace-waist-hiphugger-panty-cotton-lingerie?ProductID=176710&amp;CatalogueType=OLS" TargetMode="External" /><Relationship Id="rId612" Type="http://schemas.openxmlformats.org/officeDocument/2006/relationships/hyperlink" Target="http://www.victoriassecret.com/panties/cheekies-and-cheekinis/lace-waist-cheeky-panty-cotton-lingerie?ProductID=157660&amp;CatalogueType=OLS" TargetMode="External" /><Relationship Id="rId613" Type="http://schemas.openxmlformats.org/officeDocument/2006/relationships/hyperlink" Target="http://www.victoriassecret.com/sale/swim/contrast-bandeau-top-beach-sexy?ProductID=160085&amp;CatalogueType=OLS" TargetMode="External" /><Relationship Id="rId614" Type="http://schemas.openxmlformats.org/officeDocument/2006/relationships/hyperlink" Target="http://www.victoriassecret.com/clothing/all-sale-and-specials/maxi-skirt?ProductID=167839&amp;CatalogueType=OLS" TargetMode="External" /><Relationship Id="rId615" Type="http://schemas.openxmlformats.org/officeDocument/2006/relationships/hyperlink" Target="http://www.victoriassecret.com/panties/5-for-26-styles/lace-waist-hiphugger-panty-cotton-lingerie?ProductID=176710&amp;CatalogueType=OLS" TargetMode="External" /><Relationship Id="rId616" Type="http://schemas.openxmlformats.org/officeDocument/2006/relationships/hyperlink" Target="http://www.victoriassecret.com/panties/5-for-26-styles/lace-waist-hiphugger-panty-cotton-lingerie?ProductID=176710&amp;CatalogueType=OLS" TargetMode="External" /><Relationship Id="rId617" Type="http://schemas.openxmlformats.org/officeDocument/2006/relationships/hyperlink" Target="http://www.victoriassecret.com/panties/5-for-26-styles/lace-waist-cheekini-panty-cotton-lingerie?ProductID=130729&amp;CatalogueType=OLS" TargetMode="External" /><Relationship Id="rId618" Type="http://schemas.openxmlformats.org/officeDocument/2006/relationships/hyperlink" Target="http://www.victoriassecret.com/panties/5-for-26-styles/hiphugger-panty-cotton-lingerie?ProductID=179146&amp;CatalogueType=OLS" TargetMode="External" /><Relationship Id="rId619" Type="http://schemas.openxmlformats.org/officeDocument/2006/relationships/hyperlink" Target="http://www.victoriassecret.com/panties/5-for-26-styles/lace-waist-bikini-panty-cotton-lingerie?ProductID=168810&amp;CatalogueType=OLS" TargetMode="External" /><Relationship Id="rId620" Type="http://schemas.openxmlformats.org/officeDocument/2006/relationships/hyperlink" Target="http://www.victoriassecret.com/panties/cheekies-and-cheekinis/lace-waist-cheeky-panty-cotton-lingerie?ProductID=157660&amp;CatalogueType=OLS" TargetMode="External" /><Relationship Id="rId621" Type="http://schemas.openxmlformats.org/officeDocument/2006/relationships/hyperlink" Target="http://www.victoriassecret.com/panties/5-for-26-styles/lace-waist-brief-panty-cotton-lingerie?ProductID=176566&amp;CatalogueType=OLS" TargetMode="External" /><Relationship Id="rId622" Type="http://schemas.openxmlformats.org/officeDocument/2006/relationships/hyperlink" Target="http://www.victoriassecret.com/panties/5-for-26-styles/hiphugger-panty-cotton-lingerie?ProductID=179146&amp;CatalogueType=OLS" TargetMode="External" /><Relationship Id="rId623" Type="http://schemas.openxmlformats.org/officeDocument/2006/relationships/hyperlink" Target="http://www.victoriassecret.com/panties/5-for-26-styles/hiphugger-panty-cotton-lingerie?ProductID=179146&amp;CatalogueType=OLS" TargetMode="External" /><Relationship Id="rId624" Type="http://schemas.openxmlformats.org/officeDocument/2006/relationships/hyperlink" Target="http://www.victoriassecret.com/sale/clothing/vs-hipster-bootcut-pant-in-stretch-twill?ProductID=126032&amp;CatalogueType=OLS" TargetMode="External" /><Relationship Id="rId625" Type="http://schemas.openxmlformats.org/officeDocument/2006/relationships/hyperlink" Target="http://www.victoriassecret.com/clothing/shirts-and-blouses/essential-poplin-bodysuit?ProductID=104333&amp;CatalogueType=OLS" TargetMode="External" /><Relationship Id="rId626" Type="http://schemas.openxmlformats.org/officeDocument/2006/relationships/hyperlink" Target="http://www.victoriassecret.com/swimwear/separates-offer/bandeau-top-beach-sexy?ProductID=179597&amp;CatalogueType=OLS" TargetMode="External" /><Relationship Id="rId627" Type="http://schemas.openxmlformats.org/officeDocument/2006/relationships/hyperlink" Target="http://www.victoriassecret.com/swimwear/new-arrivals/push-up-bandeau-beach-sexy?ProductID=169640&amp;CatalogueType=OLS" TargetMode="External" /><Relationship Id="rId628" Type="http://schemas.openxmlformats.org/officeDocument/2006/relationships/hyperlink" Target="http://www.victoriassecret.com/swimwear/new-arrivals/push-up-bandeau-beach-sexy?ProductID=169640&amp;CatalogueType=OLS" TargetMode="External" /><Relationship Id="rId629" Type="http://schemas.openxmlformats.org/officeDocument/2006/relationships/hyperlink" Target="http://www.victoriassecret.com/swimwear/shop-by-size/sequin-bandeau-top-beach-sexy?ProductID=52455&amp;CatalogueType=OLS" TargetMode="External" /><Relationship Id="rId630" Type="http://schemas.openxmlformats.org/officeDocument/2006/relationships/hyperlink" Target="http://www.victoriassecret.com/swimwear/separates-offer/push-up-halter-top-beach-sexy?ProductID=179618&amp;CatalogueType=OLS" TargetMode="External" /><Relationship Id="rId631" Type="http://schemas.openxmlformats.org/officeDocument/2006/relationships/hyperlink" Target="http://www.victoriassecret.com/swimwear/separates-offer/bandeau-top-beach-sexy?ProductID=179601&amp;CatalogueType=OLS" TargetMode="External" /><Relationship Id="rId632" Type="http://schemas.openxmlformats.org/officeDocument/2006/relationships/hyperlink" Target="http://www.victoriassecret.com/sale/sale-fleece-lounge/lace-up-tunic?ProductID=94159&amp;CatalogueType=OLS" TargetMode="External" /><Relationship Id="rId633" Type="http://schemas.openxmlformats.org/officeDocument/2006/relationships/hyperlink" Target="http://www.victoriassecret.com/swimwear/separates-offer/bandeau-top-beach-sexy?ProductID=179597&amp;CatalogueType=OLS" TargetMode="External" /><Relationship Id="rId634" Type="http://schemas.openxmlformats.org/officeDocument/2006/relationships/hyperlink" Target="http://www.victoriassecret.com/swimwear/separates-offer/push-up-halter-top-beach-sexy?ProductID=179617&amp;CatalogueType=OLS" TargetMode="External" /><Relationship Id="rId635" Type="http://schemas.openxmlformats.org/officeDocument/2006/relationships/hyperlink" Target="http://www.victoriassecret.com/sale/sale-on-dresses/strapless-bra-top-dress?ProductID=164854&amp;CatalogueType=OLS" TargetMode="External" /><Relationship Id="rId636" Type="http://schemas.openxmlformats.org/officeDocument/2006/relationships/hyperlink" Target="http://www.victoriassecret.com/swimwear/separates-offer/bandeau-top-beach-sexy?ProductID=179598&amp;CatalogueType=OLS" TargetMode="External" /><Relationship Id="rId637" Type="http://schemas.openxmlformats.org/officeDocument/2006/relationships/hyperlink" Target="http://www.victoriassecret.com/swimwear/separates-offer/push-up-halter-top-beach-sexy?ProductID=179619&amp;CatalogueType=OLS" TargetMode="External" /><Relationship Id="rId638" Type="http://schemas.openxmlformats.org/officeDocument/2006/relationships/hyperlink" Target="http://www.victoriassecret.com/swimwear/separates-offer/bandeau-top-beach-sexy?ProductID=179597&amp;CatalogueType=OLS" TargetMode="External" /><Relationship Id="rId639" Type="http://schemas.openxmlformats.org/officeDocument/2006/relationships/hyperlink" Target="http://www.victoriassecret.com/swimwear/separates-offer/bandeau-top-beach-sexy?ProductID=179598&amp;CatalogueType=OLS" TargetMode="External" /><Relationship Id="rId640" Type="http://schemas.openxmlformats.org/officeDocument/2006/relationships/hyperlink" Target="http://www.victoriassecret.com/swimwear/bikinis/push-up-halter-top-beach-sexy?ProductID=179672&amp;CatalogueType=OLS" TargetMode="External" /><Relationship Id="rId641" Type="http://schemas.openxmlformats.org/officeDocument/2006/relationships/hyperlink" Target="http://www.victoriassecret.com/swimwear/bikinis/push-up-halter-top-beach-sexy?ProductID=179672&amp;CatalogueType=OLS" TargetMode="External" /><Relationship Id="rId642" Type="http://schemas.openxmlformats.org/officeDocument/2006/relationships/hyperlink" Target="http://www.victoriassecret.com/swimwear/bandeau/jeweled-push-up-bandeau-top-beach-sexy?ProductID=94363&amp;CatalogueType=OLS" TargetMode="External" /><Relationship Id="rId643" Type="http://schemas.openxmlformats.org/officeDocument/2006/relationships/hyperlink" Target="http://www.victoriassecret.com/swimwear/separates-offer/push-up-halter-top-beach-sexy?ProductID=179619&amp;CatalogueType=OLS" TargetMode="External" /><Relationship Id="rId644" Type="http://schemas.openxmlformats.org/officeDocument/2006/relationships/hyperlink" Target="http://www.victoriassecret.com/clothing/pants/ponte-racer-legging?ProductID=149873&amp;CatalogueType=OLS" TargetMode="External" /><Relationship Id="rId645" Type="http://schemas.openxmlformats.org/officeDocument/2006/relationships/hyperlink" Target="http://www.victoriassecret.com/swimwear/separates-offer/push-up-bandeau-top-beach-sexy?ProductID=179592&amp;CatalogueType=OLS" TargetMode="External" /><Relationship Id="rId646" Type="http://schemas.openxmlformats.org/officeDocument/2006/relationships/hyperlink" Target="http://www.victoriassecret.com/swimwear/separates-offer/bandeau-top-beach-sexy?ProductID=179356&amp;CatalogueType=OLS" TargetMode="External" /><Relationship Id="rId647" Type="http://schemas.openxmlformats.org/officeDocument/2006/relationships/hyperlink" Target="http://www.victoriassecret.com/swimwear/separates-offer/push-up-halter-top-beach-sexy?ProductID=179617&amp;CatalogueType=OLS" TargetMode="External" /><Relationship Id="rId648" Type="http://schemas.openxmlformats.org/officeDocument/2006/relationships/hyperlink" Target="http://www.victoriassecret.com/swimwear/separates-offer/push-up-halter-top-beach-sexy?ProductID=179617&amp;CatalogueType=OLS" TargetMode="External" /><Relationship Id="rId649" Type="http://schemas.openxmlformats.org/officeDocument/2006/relationships/hyperlink" Target="http://www.victoriassecret.com/clothing/all-sale-and-specials/the-silk-shirt?ProductID=151452&amp;CatalogueType=OLS" TargetMode="External" /><Relationship Id="rId650" Type="http://schemas.openxmlformats.org/officeDocument/2006/relationships/hyperlink" Target="http://www.victoriassecret.com/sale/shoes/peep-toe-pump-vs-collection?ProductID=168471&amp;CatalogueType=OLS" TargetMode="External" /><Relationship Id="rId651" Type="http://schemas.openxmlformats.org/officeDocument/2006/relationships/hyperlink" Target="http://www.victoriassecret.com/clearance/tops-and-tees/three-quarter-sleeve-tee-essential-tees?ProductID=126650&amp;CatalogueType=OLS" TargetMode="External" /><Relationship Id="rId652" Type="http://schemas.openxmlformats.org/officeDocument/2006/relationships/hyperlink" Target="http://www.victoriassecret.com/clearance/swim-separates/long-line-bandeau-beach-sexy?ProductID=151730&amp;CatalogueType=OLS" TargetMode="External" /><Relationship Id="rId653" Type="http://schemas.openxmlformats.org/officeDocument/2006/relationships/hyperlink" Target="http://www.victoriassecret.com/clearance/sweaters/the-moto-sweater-essential-sweaters?ProductID=127944&amp;CatalogueType=OLS" TargetMode="External" /><Relationship Id="rId654" Type="http://schemas.openxmlformats.org/officeDocument/2006/relationships/hyperlink" Target="http://www.victoriassecret.com/clearance/sweaters/the-moto-sweater-essential-sweaters?ProductID=127944&amp;CatalogueType=OLS" TargetMode="External" /><Relationship Id="rId655" Type="http://schemas.openxmlformats.org/officeDocument/2006/relationships/hyperlink" Target="http://www.victoriassecret.com/clearance/yoga-and-lounge/velour-cropped-sweatpant?ProductID=140968&amp;CatalogueType=OLS" TargetMode="External" /><Relationship Id="rId656" Type="http://schemas.openxmlformats.org/officeDocument/2006/relationships/hyperlink" Target="http://www.victoriassecret.com/swimwear/separates-offer/ruffle-halter-top-beach-sexy?ProductID=179628&amp;CatalogueType=OLS" TargetMode="External" /><Relationship Id="rId657" Type="http://schemas.openxmlformats.org/officeDocument/2006/relationships/hyperlink" Target="http://www.victoriassecret.com/swimwear/separates-offer/ruffle-halter-top-beach-sexy?ProductID=179628&amp;CatalogueType=OLS" TargetMode="External" /><Relationship Id="rId658" Type="http://schemas.openxmlformats.org/officeDocument/2006/relationships/hyperlink" Target="http://www.victoriassecret.com/swimwear/separates-offer/push-up-halter-top-beach-sexy?ProductID=179619&amp;CatalogueType=OLS" TargetMode="External" /><Relationship Id="rId659" Type="http://schemas.openxmlformats.org/officeDocument/2006/relationships/hyperlink" Target="http://www.victoriassecret.com/catalogue/the-velour-hoodie?ProductID=162072&amp;CatalogueType=OLS&amp;cqo=true&amp;cqoCat=EY" TargetMode="External" /><Relationship Id="rId660" Type="http://schemas.openxmlformats.org/officeDocument/2006/relationships/hyperlink" Target="http://www.victoriassecret.com/swimwear/separates-offer/bandeau-top-beach-sexy?ProductID=179598&amp;CatalogueType=OLS," TargetMode="External" /><Relationship Id="rId661" Type="http://schemas.openxmlformats.org/officeDocument/2006/relationships/hyperlink" Target="http://www.victoriassecret.com/beauty/vs-fantasies-bodycare-specials/aqua-kiss-deep-softening-body-butter-vs-fantasies?ProductID=154946&amp;CatalogueType=OLS" TargetMode="External" /><Relationship Id="rId662" Type="http://schemas.openxmlformats.org/officeDocument/2006/relationships/hyperlink" Target="http://www.victoriassecret.com/swimwear/bikinis/crisscross-strap-bandeau-very-sexy?ProductID=154812&amp;CatalogueType=OLS" TargetMode="External" /><Relationship Id="rId663" Type="http://schemas.openxmlformats.org/officeDocument/2006/relationships/hyperlink" Target="http://www.victoriassecret.com/clothing/all-sale-and-specials/drawstring-track-pant?ProductID=163227&amp;CatalogueType=OLS" TargetMode="External" /><Relationship Id="rId664" Type="http://schemas.openxmlformats.org/officeDocument/2006/relationships/hyperlink" Target="http://www.victoriassecret.com/clearance/sweaters/the-moto-sweater-essential-sweaters?ProductID=127944&amp;CatalogueType=OLS" TargetMode="External" /><Relationship Id="rId665" Type="http://schemas.openxmlformats.org/officeDocument/2006/relationships/hyperlink" Target="http://www.victoriassecret.com/beauty/all-body-care/island-getaway-island-rush-whipped-body-souffl-vs-fantasies?ProductID=178467&amp;CatalogueType=OLS" TargetMode="External" /><Relationship Id="rId666" Type="http://schemas.openxmlformats.org/officeDocument/2006/relationships/hyperlink" Target="http://www.victoriassecret.com/clothing/all-dresses-a/crochet-maxi-dress?ProductID=122533&amp;CatalogueType=OLS" TargetMode="External" /><Relationship Id="rId667" Type="http://schemas.openxmlformats.org/officeDocument/2006/relationships/hyperlink" Target="http://www.victoriassecret.com/catalogue/the-velour-hoodie?ProductID=162072&amp;CatalogueType=OLS&amp;cqo=true&amp;cqoCat=EY" TargetMode="External" /><Relationship Id="rId668" Type="http://schemas.openxmlformats.org/officeDocument/2006/relationships/hyperlink" Target="http://www.victoriassecret.com/clearance/sweaters/the-moto-sweater-essential-sweaters?ProductID=127944&amp;CatalogueType=OLS" TargetMode="External" /><Relationship Id="rId669" Type="http://schemas.openxmlformats.org/officeDocument/2006/relationships/hyperlink" Target="http://www.victoriassecret.com/clearance/swim/ruched-low-rise-hipkini-bottom-beach-sexy?ProductID=155486&amp;CatalogueType=OLS" TargetMode="External" /><Relationship Id="rId670" Type="http://schemas.openxmlformats.org/officeDocument/2006/relationships/hyperlink" Target="http://www.victoriassecret.com/clearance/yoga-and-lounge/cuff-sleeve-dolman-top?ProductID=126027&amp;CatalogueType=OLS" TargetMode="External" /><Relationship Id="rId671" Type="http://schemas.openxmlformats.org/officeDocument/2006/relationships/hyperlink" Target="http://www.victoriassecret.com/clearance/swim/unforgettable-demi-top-forever-sexy?ProductID=145142&amp;CatalogueType=OLS" TargetMode="External" /><Relationship Id="rId672" Type="http://schemas.openxmlformats.org/officeDocument/2006/relationships/hyperlink" Target="http://www.victoriassecret.com/clearance/swim/double-string-bottom-beach-sexy?ProductID=144850&amp;CatalogueType=OLS" TargetMode="External" /><Relationship Id="rId673" Type="http://schemas.openxmlformats.org/officeDocument/2006/relationships/hyperlink" Target="http://www.victoriassecret.com/clearance/tops-and-tees/ribbed-long-sleeve-boxy-tee?ProductID=130374&amp;CatalogueType=OLS" TargetMode="External" /><Relationship Id="rId674" Type="http://schemas.openxmlformats.org/officeDocument/2006/relationships/hyperlink" Target="http://www.victoriassecret.com/clearance/sweaters/long-sleeve-bateau-sweater-feather-sweaters?ProductID=151647&amp;CatalogueType=OLS" TargetMode="External" /><Relationship Id="rId675" Type="http://schemas.openxmlformats.org/officeDocument/2006/relationships/hyperlink" Target="http://www.victoriassecret.com/clearance/swim/double-string-bikini-bottom-beach-sexy?ProductID=139917&amp;CatalogueType=OLS" TargetMode="External" /><Relationship Id="rId676" Type="http://schemas.openxmlformats.org/officeDocument/2006/relationships/hyperlink" Target="http://www.victoriassecret.com/clearance/swim/side-tie-bikini-bottom-the-gorgeous-swim-collection?ProductID=141724&amp;CatalogueType=OLS" TargetMode="External" /><Relationship Id="rId677" Type="http://schemas.openxmlformats.org/officeDocument/2006/relationships/hyperlink" Target="http://www.victoriassecret.com/clearance/pants-and-shorts/crepe-wide-leg-pant?ProductID=145186&amp;CatalogueType=OLS" TargetMode="External" /><Relationship Id="rId67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8"/>
  <sheetViews>
    <sheetView tabSelected="1" zoomScalePageLayoutView="0" workbookViewId="0" topLeftCell="A1">
      <pane ySplit="1" topLeftCell="A831" activePane="bottomLeft" state="frozen"/>
      <selection pane="topLeft" activeCell="A1" sqref="A1"/>
      <selection pane="bottomLeft" activeCell="M835" sqref="M835"/>
    </sheetView>
  </sheetViews>
  <sheetFormatPr defaultColWidth="9.140625" defaultRowHeight="15"/>
  <cols>
    <col min="1" max="1" width="10.140625" style="12" bestFit="1" customWidth="1"/>
    <col min="2" max="3" width="9.140625" style="12" customWidth="1"/>
    <col min="4" max="4" width="11.57421875" style="12" bestFit="1" customWidth="1"/>
    <col min="5" max="5" width="9.140625" style="12" customWidth="1"/>
    <col min="6" max="6" width="29.140625" style="12" customWidth="1"/>
    <col min="7" max="9" width="9.140625" style="12" customWidth="1"/>
    <col min="10" max="16384" width="9.140625" style="12" customWidth="1"/>
  </cols>
  <sheetData>
    <row r="1" spans="1:20" ht="25.5">
      <c r="A1" s="2" t="s">
        <v>11</v>
      </c>
      <c r="B1" s="2" t="s">
        <v>12</v>
      </c>
      <c r="C1" s="2" t="s">
        <v>13</v>
      </c>
      <c r="D1" s="2" t="s">
        <v>14</v>
      </c>
      <c r="E1" s="3" t="s">
        <v>15</v>
      </c>
      <c r="F1" s="2" t="s">
        <v>16</v>
      </c>
      <c r="G1" s="2" t="s">
        <v>17</v>
      </c>
      <c r="H1" s="4" t="s">
        <v>18</v>
      </c>
      <c r="I1" s="5" t="s">
        <v>19</v>
      </c>
      <c r="J1" s="5" t="s">
        <v>20</v>
      </c>
      <c r="N1" s="2"/>
      <c r="O1" s="3"/>
      <c r="P1" s="2"/>
      <c r="Q1" s="2"/>
      <c r="R1" s="4"/>
      <c r="S1" s="5"/>
      <c r="T1" s="5"/>
    </row>
    <row r="2" spans="1:10" ht="15.75">
      <c r="A2" s="24">
        <v>41301</v>
      </c>
      <c r="B2" s="13"/>
      <c r="C2" s="25"/>
      <c r="D2" s="13"/>
      <c r="E2" s="13"/>
      <c r="F2" s="44" t="s">
        <v>523</v>
      </c>
      <c r="G2" s="13" t="s">
        <v>115</v>
      </c>
      <c r="H2" s="6"/>
      <c r="I2" s="20"/>
      <c r="J2" s="20"/>
    </row>
    <row r="3" spans="1:11" ht="15.75">
      <c r="A3" s="15" t="s">
        <v>75</v>
      </c>
      <c r="B3" s="27" t="s">
        <v>76</v>
      </c>
      <c r="C3" s="15" t="s">
        <v>77</v>
      </c>
      <c r="D3" s="28" t="s">
        <v>78</v>
      </c>
      <c r="E3" s="15"/>
      <c r="F3" s="15"/>
      <c r="G3" s="15">
        <v>1</v>
      </c>
      <c r="H3" s="11">
        <v>52</v>
      </c>
      <c r="I3" s="18"/>
      <c r="J3" s="29">
        <f aca="true" t="shared" si="0" ref="J3:J16">G3*H3*35*1.05</f>
        <v>1911</v>
      </c>
      <c r="K3" s="12" t="s">
        <v>79</v>
      </c>
    </row>
    <row r="4" spans="1:11" ht="15">
      <c r="A4" s="30" t="s">
        <v>92</v>
      </c>
      <c r="B4" s="7" t="s">
        <v>93</v>
      </c>
      <c r="C4" s="30" t="s">
        <v>94</v>
      </c>
      <c r="D4" s="30" t="s">
        <v>95</v>
      </c>
      <c r="E4" s="30"/>
      <c r="F4" s="30"/>
      <c r="G4" s="30">
        <v>1</v>
      </c>
      <c r="H4" s="31">
        <v>85</v>
      </c>
      <c r="I4" s="18"/>
      <c r="J4" s="29">
        <f t="shared" si="0"/>
        <v>3123.75</v>
      </c>
      <c r="K4" s="12" t="s">
        <v>79</v>
      </c>
    </row>
    <row r="5" spans="1:11" ht="15.75">
      <c r="A5" s="15" t="s">
        <v>35</v>
      </c>
      <c r="B5" s="27" t="s">
        <v>60</v>
      </c>
      <c r="C5" s="32" t="s">
        <v>61</v>
      </c>
      <c r="D5" s="32" t="s">
        <v>62</v>
      </c>
      <c r="E5" s="15" t="s">
        <v>63</v>
      </c>
      <c r="F5" s="16" t="s">
        <v>64</v>
      </c>
      <c r="G5" s="15">
        <v>1</v>
      </c>
      <c r="H5" s="11">
        <v>59.5</v>
      </c>
      <c r="I5" s="18"/>
      <c r="J5" s="29">
        <f t="shared" si="0"/>
        <v>2186.625</v>
      </c>
      <c r="K5" s="16"/>
    </row>
    <row r="6" spans="1:10" ht="15.75">
      <c r="A6" s="15" t="s">
        <v>0</v>
      </c>
      <c r="B6" s="27" t="s">
        <v>1</v>
      </c>
      <c r="C6" s="25" t="s">
        <v>2</v>
      </c>
      <c r="D6" s="15" t="s">
        <v>3</v>
      </c>
      <c r="E6" s="15" t="s">
        <v>4</v>
      </c>
      <c r="F6" s="16" t="s">
        <v>125</v>
      </c>
      <c r="G6" s="15">
        <v>1</v>
      </c>
      <c r="H6" s="11">
        <v>5.2</v>
      </c>
      <c r="I6" s="18"/>
      <c r="J6" s="29">
        <f t="shared" si="0"/>
        <v>191.1</v>
      </c>
    </row>
    <row r="7" spans="1:10" ht="15.75">
      <c r="A7" s="15" t="s">
        <v>0</v>
      </c>
      <c r="B7" s="15" t="s">
        <v>1</v>
      </c>
      <c r="C7" s="25" t="s">
        <v>2</v>
      </c>
      <c r="D7" s="15" t="s">
        <v>3</v>
      </c>
      <c r="E7" s="15" t="s">
        <v>4</v>
      </c>
      <c r="F7" s="16" t="s">
        <v>125</v>
      </c>
      <c r="G7" s="15">
        <v>1</v>
      </c>
      <c r="H7" s="11">
        <v>5.2</v>
      </c>
      <c r="I7" s="18"/>
      <c r="J7" s="29">
        <f t="shared" si="0"/>
        <v>191.1</v>
      </c>
    </row>
    <row r="8" spans="1:10" ht="15.75">
      <c r="A8" s="15" t="s">
        <v>0</v>
      </c>
      <c r="B8" s="15" t="s">
        <v>1</v>
      </c>
      <c r="C8" s="25" t="s">
        <v>2</v>
      </c>
      <c r="D8" s="15" t="s">
        <v>3</v>
      </c>
      <c r="E8" s="15" t="s">
        <v>4</v>
      </c>
      <c r="F8" s="16" t="s">
        <v>124</v>
      </c>
      <c r="G8" s="15">
        <v>1</v>
      </c>
      <c r="H8" s="11">
        <v>5.2</v>
      </c>
      <c r="I8" s="18"/>
      <c r="J8" s="29">
        <f t="shared" si="0"/>
        <v>191.1</v>
      </c>
    </row>
    <row r="9" spans="1:10" ht="15.75">
      <c r="A9" s="15" t="s">
        <v>0</v>
      </c>
      <c r="B9" s="15" t="s">
        <v>1</v>
      </c>
      <c r="C9" s="25" t="s">
        <v>2</v>
      </c>
      <c r="D9" s="15" t="s">
        <v>3</v>
      </c>
      <c r="E9" s="15" t="s">
        <v>4</v>
      </c>
      <c r="F9" s="16" t="s">
        <v>123</v>
      </c>
      <c r="G9" s="15">
        <v>1</v>
      </c>
      <c r="H9" s="11">
        <v>5.2</v>
      </c>
      <c r="I9" s="18"/>
      <c r="J9" s="29">
        <f t="shared" si="0"/>
        <v>191.1</v>
      </c>
    </row>
    <row r="10" spans="1:10" ht="15.75">
      <c r="A10" s="15" t="s">
        <v>0</v>
      </c>
      <c r="B10" s="15" t="s">
        <v>1</v>
      </c>
      <c r="C10" s="25" t="s">
        <v>2</v>
      </c>
      <c r="D10" s="15" t="s">
        <v>3</v>
      </c>
      <c r="E10" s="15" t="s">
        <v>4</v>
      </c>
      <c r="F10" s="16" t="s">
        <v>122</v>
      </c>
      <c r="G10" s="15">
        <v>1</v>
      </c>
      <c r="H10" s="11">
        <v>5.2</v>
      </c>
      <c r="I10" s="18"/>
      <c r="J10" s="29">
        <f t="shared" si="0"/>
        <v>191.1</v>
      </c>
    </row>
    <row r="11" spans="1:10" ht="15.75">
      <c r="A11" s="15" t="s">
        <v>21</v>
      </c>
      <c r="B11" s="27" t="s">
        <v>67</v>
      </c>
      <c r="C11" s="25" t="s">
        <v>68</v>
      </c>
      <c r="D11" s="15" t="s">
        <v>69</v>
      </c>
      <c r="E11" s="15" t="s">
        <v>4</v>
      </c>
      <c r="F11" s="15" t="s">
        <v>70</v>
      </c>
      <c r="G11" s="15">
        <v>1</v>
      </c>
      <c r="H11" s="11">
        <v>5.2</v>
      </c>
      <c r="I11" s="18"/>
      <c r="J11" s="29">
        <f t="shared" si="0"/>
        <v>191.1</v>
      </c>
    </row>
    <row r="12" spans="1:10" ht="15.75">
      <c r="A12" s="15" t="s">
        <v>21</v>
      </c>
      <c r="B12" s="15" t="s">
        <v>67</v>
      </c>
      <c r="C12" s="25" t="s">
        <v>68</v>
      </c>
      <c r="D12" s="15" t="s">
        <v>69</v>
      </c>
      <c r="E12" s="15" t="s">
        <v>4</v>
      </c>
      <c r="F12" s="15" t="s">
        <v>71</v>
      </c>
      <c r="G12" s="15">
        <v>1</v>
      </c>
      <c r="H12" s="11">
        <v>5.2</v>
      </c>
      <c r="I12" s="18"/>
      <c r="J12" s="29">
        <f t="shared" si="0"/>
        <v>191.1</v>
      </c>
    </row>
    <row r="13" spans="1:10" ht="15.75">
      <c r="A13" s="15" t="s">
        <v>21</v>
      </c>
      <c r="B13" s="15" t="s">
        <v>67</v>
      </c>
      <c r="C13" s="25" t="s">
        <v>68</v>
      </c>
      <c r="D13" s="15" t="s">
        <v>69</v>
      </c>
      <c r="E13" s="15" t="s">
        <v>4</v>
      </c>
      <c r="F13" s="15" t="s">
        <v>72</v>
      </c>
      <c r="G13" s="15">
        <v>1</v>
      </c>
      <c r="H13" s="11">
        <v>5.2</v>
      </c>
      <c r="I13" s="18"/>
      <c r="J13" s="29">
        <f t="shared" si="0"/>
        <v>191.1</v>
      </c>
    </row>
    <row r="14" spans="1:10" ht="15.75">
      <c r="A14" s="15" t="s">
        <v>21</v>
      </c>
      <c r="B14" s="15" t="s">
        <v>67</v>
      </c>
      <c r="C14" s="25" t="s">
        <v>68</v>
      </c>
      <c r="D14" s="15" t="s">
        <v>69</v>
      </c>
      <c r="E14" s="15" t="s">
        <v>4</v>
      </c>
      <c r="F14" s="15" t="s">
        <v>73</v>
      </c>
      <c r="G14" s="15">
        <v>1</v>
      </c>
      <c r="H14" s="11">
        <v>5.2</v>
      </c>
      <c r="I14" s="18"/>
      <c r="J14" s="29">
        <f t="shared" si="0"/>
        <v>191.1</v>
      </c>
    </row>
    <row r="15" spans="1:10" ht="15.75">
      <c r="A15" s="15" t="s">
        <v>21</v>
      </c>
      <c r="B15" s="15" t="s">
        <v>67</v>
      </c>
      <c r="C15" s="25" t="s">
        <v>68</v>
      </c>
      <c r="D15" s="15" t="s">
        <v>69</v>
      </c>
      <c r="E15" s="15" t="s">
        <v>4</v>
      </c>
      <c r="F15" s="15" t="s">
        <v>74</v>
      </c>
      <c r="G15" s="15">
        <v>1</v>
      </c>
      <c r="H15" s="11">
        <v>5.2</v>
      </c>
      <c r="I15" s="18"/>
      <c r="J15" s="29">
        <f t="shared" si="0"/>
        <v>191.1</v>
      </c>
    </row>
    <row r="16" spans="1:10" ht="15.75">
      <c r="A16" s="15" t="s">
        <v>21</v>
      </c>
      <c r="B16" s="27" t="s">
        <v>22</v>
      </c>
      <c r="C16" s="15" t="s">
        <v>23</v>
      </c>
      <c r="D16" s="15" t="s">
        <v>24</v>
      </c>
      <c r="E16" s="15" t="s">
        <v>4</v>
      </c>
      <c r="F16" s="16" t="s">
        <v>66</v>
      </c>
      <c r="G16" s="15">
        <v>1</v>
      </c>
      <c r="H16" s="11">
        <v>5.2</v>
      </c>
      <c r="I16" s="18"/>
      <c r="J16" s="29">
        <f t="shared" si="0"/>
        <v>191.1</v>
      </c>
    </row>
    <row r="17" spans="1:11" s="35" customFormat="1" ht="15.75">
      <c r="A17" s="33" t="s">
        <v>7</v>
      </c>
      <c r="B17" s="34" t="s">
        <v>8</v>
      </c>
      <c r="D17" s="36" t="s">
        <v>9</v>
      </c>
      <c r="E17" s="33" t="s">
        <v>4</v>
      </c>
      <c r="F17" s="10" t="s">
        <v>10</v>
      </c>
      <c r="G17" s="33">
        <v>1</v>
      </c>
      <c r="H17" s="37"/>
      <c r="I17" s="29"/>
      <c r="J17" s="21"/>
      <c r="K17" s="35" t="s">
        <v>220</v>
      </c>
    </row>
    <row r="18" spans="1:10" ht="15.75">
      <c r="A18" s="24">
        <v>41301</v>
      </c>
      <c r="B18" s="13"/>
      <c r="C18" s="25"/>
      <c r="D18" s="13"/>
      <c r="E18" s="13"/>
      <c r="F18" s="9"/>
      <c r="G18" s="1" t="s">
        <v>221</v>
      </c>
      <c r="H18" s="44" t="s">
        <v>523</v>
      </c>
      <c r="I18" s="20"/>
      <c r="J18" s="29"/>
    </row>
    <row r="19" spans="1:11" ht="15.75">
      <c r="A19" s="15" t="s">
        <v>88</v>
      </c>
      <c r="B19" s="27" t="s">
        <v>89</v>
      </c>
      <c r="C19" s="15" t="s">
        <v>90</v>
      </c>
      <c r="D19" s="12" t="s">
        <v>91</v>
      </c>
      <c r="E19" s="15" t="s">
        <v>5</v>
      </c>
      <c r="F19" s="38" t="s">
        <v>126</v>
      </c>
      <c r="G19" s="15">
        <v>1</v>
      </c>
      <c r="H19" s="11">
        <v>69</v>
      </c>
      <c r="I19" s="39">
        <f>G19*H19*35</f>
        <v>2415</v>
      </c>
      <c r="J19" s="29">
        <f>I19-2356</f>
        <v>59</v>
      </c>
      <c r="K19" s="12" t="s">
        <v>131</v>
      </c>
    </row>
    <row r="20" spans="1:10" ht="15.75">
      <c r="A20" s="15" t="s">
        <v>35</v>
      </c>
      <c r="B20" s="27" t="s">
        <v>60</v>
      </c>
      <c r="C20" s="32" t="s">
        <v>61</v>
      </c>
      <c r="D20" s="32" t="s">
        <v>65</v>
      </c>
      <c r="E20" s="15" t="s">
        <v>63</v>
      </c>
      <c r="F20" s="16" t="s">
        <v>40</v>
      </c>
      <c r="G20" s="15">
        <v>1</v>
      </c>
      <c r="H20" s="11">
        <v>52</v>
      </c>
      <c r="I20" s="18"/>
      <c r="J20" s="29">
        <f>G20*H20*35*1.05</f>
        <v>1911</v>
      </c>
    </row>
    <row r="21" spans="1:10" ht="15.75">
      <c r="A21" s="1" t="s">
        <v>82</v>
      </c>
      <c r="B21" s="40" t="s">
        <v>80</v>
      </c>
      <c r="D21" s="41" t="s">
        <v>129</v>
      </c>
      <c r="E21" s="15" t="s">
        <v>5</v>
      </c>
      <c r="F21" s="16" t="s">
        <v>127</v>
      </c>
      <c r="G21" s="15">
        <v>1</v>
      </c>
      <c r="H21" s="42">
        <v>59.5</v>
      </c>
      <c r="I21" s="18"/>
      <c r="J21" s="29">
        <f>G21*H21*35*1.05</f>
        <v>2186.625</v>
      </c>
    </row>
    <row r="22" spans="1:10" ht="15.75">
      <c r="A22" s="1" t="s">
        <v>82</v>
      </c>
      <c r="B22" s="40" t="s">
        <v>81</v>
      </c>
      <c r="D22" s="43" t="s">
        <v>130</v>
      </c>
      <c r="E22" s="15" t="s">
        <v>5</v>
      </c>
      <c r="F22" s="16" t="s">
        <v>128</v>
      </c>
      <c r="G22" s="15">
        <v>1</v>
      </c>
      <c r="H22" s="42">
        <v>79.5</v>
      </c>
      <c r="I22" s="18"/>
      <c r="J22" s="29">
        <f>G22*H22*35*1.05</f>
        <v>2921.625</v>
      </c>
    </row>
    <row r="23" spans="1:11" ht="15.75">
      <c r="A23" s="24">
        <v>41302</v>
      </c>
      <c r="F23" s="44"/>
      <c r="G23" s="1" t="s">
        <v>221</v>
      </c>
      <c r="H23" s="44" t="s">
        <v>523</v>
      </c>
      <c r="K23" s="16"/>
    </row>
    <row r="24" spans="1:10" ht="15">
      <c r="A24" s="15" t="s">
        <v>25</v>
      </c>
      <c r="B24" s="27" t="s">
        <v>32</v>
      </c>
      <c r="C24" s="15" t="s">
        <v>33</v>
      </c>
      <c r="D24" s="12" t="s">
        <v>34</v>
      </c>
      <c r="E24" s="15" t="s">
        <v>5</v>
      </c>
      <c r="F24" s="15" t="s">
        <v>110</v>
      </c>
      <c r="G24" s="15">
        <v>1</v>
      </c>
      <c r="H24" s="11">
        <v>5.2</v>
      </c>
      <c r="I24" s="18"/>
      <c r="J24" s="29">
        <f>G24*H24*35*1.05</f>
        <v>191.1</v>
      </c>
    </row>
    <row r="25" spans="1:10" ht="15">
      <c r="A25" s="15" t="s">
        <v>25</v>
      </c>
      <c r="B25" s="15" t="s">
        <v>32</v>
      </c>
      <c r="C25" s="15" t="s">
        <v>33</v>
      </c>
      <c r="D25" s="12" t="s">
        <v>34</v>
      </c>
      <c r="E25" s="15" t="s">
        <v>31</v>
      </c>
      <c r="F25" s="12" t="s">
        <v>96</v>
      </c>
      <c r="G25" s="15">
        <v>1</v>
      </c>
      <c r="H25" s="11">
        <v>5.2</v>
      </c>
      <c r="I25" s="18"/>
      <c r="J25" s="29">
        <f>G25*H25*35*1.05</f>
        <v>191.1</v>
      </c>
    </row>
    <row r="26" spans="1:10" ht="15.75">
      <c r="A26" s="15" t="s">
        <v>25</v>
      </c>
      <c r="B26" s="15" t="s">
        <v>32</v>
      </c>
      <c r="C26" s="15" t="s">
        <v>33</v>
      </c>
      <c r="D26" s="41" t="s">
        <v>114</v>
      </c>
      <c r="E26" s="15" t="s">
        <v>31</v>
      </c>
      <c r="F26" s="15" t="s">
        <v>112</v>
      </c>
      <c r="G26" s="15">
        <v>1</v>
      </c>
      <c r="H26" s="11">
        <v>5.2</v>
      </c>
      <c r="I26" s="18"/>
      <c r="J26" s="29">
        <f>G26*H26*35*1.05</f>
        <v>191.1</v>
      </c>
    </row>
    <row r="27" spans="1:10" ht="15.75">
      <c r="A27" s="15" t="s">
        <v>25</v>
      </c>
      <c r="B27" s="15" t="s">
        <v>32</v>
      </c>
      <c r="C27" s="15" t="s">
        <v>33</v>
      </c>
      <c r="D27" s="41" t="s">
        <v>114</v>
      </c>
      <c r="E27" s="15" t="s">
        <v>31</v>
      </c>
      <c r="F27" s="15" t="s">
        <v>111</v>
      </c>
      <c r="G27" s="15">
        <v>1</v>
      </c>
      <c r="H27" s="11">
        <v>5.2</v>
      </c>
      <c r="I27" s="18"/>
      <c r="J27" s="29">
        <f>G27*H27*35*1.05</f>
        <v>191.1</v>
      </c>
    </row>
    <row r="28" spans="1:10" ht="15.75">
      <c r="A28" s="15" t="s">
        <v>132</v>
      </c>
      <c r="B28" s="27" t="s">
        <v>133</v>
      </c>
      <c r="C28" s="15" t="s">
        <v>134</v>
      </c>
      <c r="D28" s="12" t="s">
        <v>135</v>
      </c>
      <c r="E28" s="15" t="s">
        <v>5</v>
      </c>
      <c r="F28" s="16" t="s">
        <v>136</v>
      </c>
      <c r="G28" s="15">
        <v>1</v>
      </c>
      <c r="H28" s="11">
        <v>5.2</v>
      </c>
      <c r="I28" s="39">
        <f>G28*H28*35</f>
        <v>182</v>
      </c>
      <c r="J28" s="18">
        <v>-28</v>
      </c>
    </row>
    <row r="29" spans="1:10" ht="15.75">
      <c r="A29" s="15" t="s">
        <v>25</v>
      </c>
      <c r="B29" s="27" t="s">
        <v>26</v>
      </c>
      <c r="C29" s="15" t="s">
        <v>27</v>
      </c>
      <c r="D29" s="12" t="s">
        <v>28</v>
      </c>
      <c r="E29" s="15" t="s">
        <v>5</v>
      </c>
      <c r="F29" s="16" t="s">
        <v>109</v>
      </c>
      <c r="G29" s="15">
        <v>1</v>
      </c>
      <c r="H29" s="11">
        <v>16</v>
      </c>
      <c r="I29" s="18"/>
      <c r="J29" s="29">
        <f>G29*H29*35*1.05</f>
        <v>588</v>
      </c>
    </row>
    <row r="30" spans="1:10" ht="15">
      <c r="A30" s="15" t="s">
        <v>25</v>
      </c>
      <c r="B30" s="27" t="s">
        <v>26</v>
      </c>
      <c r="C30" s="15" t="s">
        <v>29</v>
      </c>
      <c r="D30" s="12" t="s">
        <v>30</v>
      </c>
      <c r="E30" s="15" t="s">
        <v>31</v>
      </c>
      <c r="F30" s="12" t="s">
        <v>105</v>
      </c>
      <c r="G30" s="15">
        <v>1</v>
      </c>
      <c r="H30" s="11">
        <v>33</v>
      </c>
      <c r="I30" s="18"/>
      <c r="J30" s="29">
        <f>G30*H30*35*1.05</f>
        <v>1212.75</v>
      </c>
    </row>
    <row r="31" spans="1:10" ht="15.75">
      <c r="A31" s="15" t="s">
        <v>35</v>
      </c>
      <c r="B31" s="27" t="s">
        <v>36</v>
      </c>
      <c r="C31" s="45" t="s">
        <v>37</v>
      </c>
      <c r="D31" s="45" t="s">
        <v>38</v>
      </c>
      <c r="E31" s="15" t="s">
        <v>5</v>
      </c>
      <c r="F31" s="16" t="s">
        <v>108</v>
      </c>
      <c r="G31" s="15">
        <v>1</v>
      </c>
      <c r="H31" s="11">
        <v>48</v>
      </c>
      <c r="I31" s="39">
        <f>G31*H31*35</f>
        <v>1680</v>
      </c>
      <c r="J31" s="18"/>
    </row>
    <row r="32" spans="1:10" ht="15">
      <c r="A32" s="15" t="s">
        <v>137</v>
      </c>
      <c r="B32" s="27" t="s">
        <v>138</v>
      </c>
      <c r="C32" s="15"/>
      <c r="D32" s="15" t="s">
        <v>139</v>
      </c>
      <c r="E32" s="15" t="s">
        <v>5</v>
      </c>
      <c r="F32" s="15" t="s">
        <v>96</v>
      </c>
      <c r="G32" s="15">
        <v>1</v>
      </c>
      <c r="H32" s="11">
        <v>11</v>
      </c>
      <c r="I32" s="39">
        <f>G32*H32*35</f>
        <v>385</v>
      </c>
      <c r="J32" s="18"/>
    </row>
    <row r="33" spans="1:10" ht="15">
      <c r="A33" s="15" t="s">
        <v>137</v>
      </c>
      <c r="B33" s="27" t="s">
        <v>138</v>
      </c>
      <c r="C33" s="15"/>
      <c r="D33" s="15" t="s">
        <v>139</v>
      </c>
      <c r="E33" s="15" t="s">
        <v>5</v>
      </c>
      <c r="F33" s="15" t="s">
        <v>140</v>
      </c>
      <c r="G33" s="15">
        <v>1</v>
      </c>
      <c r="H33" s="11">
        <v>11</v>
      </c>
      <c r="I33" s="39">
        <f>G33*H33*35</f>
        <v>385</v>
      </c>
      <c r="J33" s="18"/>
    </row>
    <row r="34" spans="1:10" ht="15">
      <c r="A34" s="15" t="s">
        <v>137</v>
      </c>
      <c r="B34" s="27" t="s">
        <v>138</v>
      </c>
      <c r="C34" s="15"/>
      <c r="D34" s="15" t="s">
        <v>139</v>
      </c>
      <c r="E34" s="15" t="s">
        <v>5</v>
      </c>
      <c r="F34" s="15" t="s">
        <v>141</v>
      </c>
      <c r="G34" s="15">
        <v>1</v>
      </c>
      <c r="H34" s="11">
        <v>11</v>
      </c>
      <c r="I34" s="39">
        <f>G34*H34*35</f>
        <v>385</v>
      </c>
      <c r="J34" s="18"/>
    </row>
    <row r="35" spans="1:10" ht="15.75">
      <c r="A35" s="15" t="s">
        <v>41</v>
      </c>
      <c r="B35" s="27" t="s">
        <v>44</v>
      </c>
      <c r="C35" s="45"/>
      <c r="D35" s="15" t="s">
        <v>42</v>
      </c>
      <c r="E35" s="15" t="s">
        <v>43</v>
      </c>
      <c r="F35" s="38" t="s">
        <v>107</v>
      </c>
      <c r="G35" s="15">
        <v>1</v>
      </c>
      <c r="H35" s="11">
        <v>20</v>
      </c>
      <c r="I35" s="18"/>
      <c r="J35" s="29">
        <f>G35*H35*35*1.05</f>
        <v>735</v>
      </c>
    </row>
    <row r="36" spans="1:10" ht="15.75">
      <c r="A36" s="15" t="s">
        <v>41</v>
      </c>
      <c r="B36" s="27" t="s">
        <v>44</v>
      </c>
      <c r="C36" s="45"/>
      <c r="D36" s="15" t="s">
        <v>45</v>
      </c>
      <c r="E36" s="15" t="s">
        <v>43</v>
      </c>
      <c r="F36" s="38" t="s">
        <v>107</v>
      </c>
      <c r="G36" s="15">
        <v>1</v>
      </c>
      <c r="H36" s="11">
        <v>19</v>
      </c>
      <c r="I36" s="18"/>
      <c r="J36" s="29">
        <f>G36*H36*35*1.05</f>
        <v>698.25</v>
      </c>
    </row>
    <row r="37" spans="1:10" ht="15.75">
      <c r="A37" s="1" t="s">
        <v>84</v>
      </c>
      <c r="B37" s="46" t="s">
        <v>83</v>
      </c>
      <c r="C37" s="25"/>
      <c r="D37" s="41" t="s">
        <v>106</v>
      </c>
      <c r="E37" s="13">
        <v>10</v>
      </c>
      <c r="F37" s="16" t="s">
        <v>105</v>
      </c>
      <c r="G37" s="1">
        <v>1</v>
      </c>
      <c r="H37" s="6">
        <v>55</v>
      </c>
      <c r="I37" s="20"/>
      <c r="J37" s="29">
        <f>G37*H37*35*1.05</f>
        <v>2021.25</v>
      </c>
    </row>
    <row r="38" spans="1:8" ht="15">
      <c r="A38" s="24">
        <v>41302</v>
      </c>
      <c r="F38" s="44"/>
      <c r="G38" s="1" t="s">
        <v>221</v>
      </c>
      <c r="H38" s="44" t="s">
        <v>523</v>
      </c>
    </row>
    <row r="39" spans="1:10" ht="15.75">
      <c r="A39" s="1" t="s">
        <v>121</v>
      </c>
      <c r="B39" s="46" t="s">
        <v>120</v>
      </c>
      <c r="C39" s="25"/>
      <c r="D39" s="41" t="s">
        <v>142</v>
      </c>
      <c r="E39" s="13" t="s">
        <v>6</v>
      </c>
      <c r="F39" s="1" t="s">
        <v>143</v>
      </c>
      <c r="G39" s="12">
        <v>1</v>
      </c>
      <c r="H39" s="6">
        <v>25</v>
      </c>
      <c r="I39" s="39">
        <f>G39*H39*35</f>
        <v>875</v>
      </c>
      <c r="J39" s="18"/>
    </row>
    <row r="40" spans="1:10" ht="15.75">
      <c r="A40" s="1" t="s">
        <v>121</v>
      </c>
      <c r="B40" s="13" t="s">
        <v>120</v>
      </c>
      <c r="C40" s="25"/>
      <c r="D40" s="41" t="s">
        <v>142</v>
      </c>
      <c r="E40" s="15" t="s">
        <v>4</v>
      </c>
      <c r="F40" s="1" t="s">
        <v>144</v>
      </c>
      <c r="G40" s="12">
        <v>1</v>
      </c>
      <c r="H40" s="6">
        <v>25</v>
      </c>
      <c r="I40" s="39">
        <f>G40*H40*35</f>
        <v>875</v>
      </c>
      <c r="J40" s="18"/>
    </row>
    <row r="41" spans="1:10" ht="15">
      <c r="A41" s="15" t="s">
        <v>21</v>
      </c>
      <c r="B41" s="27" t="s">
        <v>46</v>
      </c>
      <c r="C41" s="45" t="s">
        <v>47</v>
      </c>
      <c r="D41" s="15" t="s">
        <v>48</v>
      </c>
      <c r="E41" s="15" t="s">
        <v>4</v>
      </c>
      <c r="F41" s="15" t="s">
        <v>96</v>
      </c>
      <c r="G41" s="15">
        <v>1</v>
      </c>
      <c r="H41" s="11">
        <v>72.5</v>
      </c>
      <c r="I41" s="18"/>
      <c r="J41" s="29">
        <f>G41*H41*35*1.05</f>
        <v>2664.375</v>
      </c>
    </row>
    <row r="42" spans="1:10" ht="15">
      <c r="A42" s="47" t="s">
        <v>49</v>
      </c>
      <c r="B42" s="48" t="s">
        <v>50</v>
      </c>
      <c r="C42" s="45" t="s">
        <v>51</v>
      </c>
      <c r="D42" s="49" t="s">
        <v>52</v>
      </c>
      <c r="E42" s="47" t="s">
        <v>53</v>
      </c>
      <c r="F42" s="49" t="s">
        <v>145</v>
      </c>
      <c r="G42" s="47">
        <v>1</v>
      </c>
      <c r="H42" s="50">
        <v>78.5</v>
      </c>
      <c r="I42" s="51"/>
      <c r="J42" s="29">
        <f>G42*H42*35*1.05</f>
        <v>2884.875</v>
      </c>
    </row>
    <row r="43" spans="1:10" ht="15">
      <c r="A43" s="52" t="s">
        <v>49</v>
      </c>
      <c r="B43" s="53" t="s">
        <v>54</v>
      </c>
      <c r="C43" s="54" t="s">
        <v>55</v>
      </c>
      <c r="D43" s="55" t="s">
        <v>56</v>
      </c>
      <c r="E43" s="52" t="s">
        <v>57</v>
      </c>
      <c r="F43" s="52" t="s">
        <v>105</v>
      </c>
      <c r="G43" s="52">
        <v>1</v>
      </c>
      <c r="H43" s="56">
        <v>33</v>
      </c>
      <c r="I43" s="57"/>
      <c r="J43" s="29">
        <f>G43*H43*35*1.05</f>
        <v>1212.75</v>
      </c>
    </row>
    <row r="44" spans="1:10" ht="15">
      <c r="A44" s="52" t="s">
        <v>49</v>
      </c>
      <c r="B44" s="48" t="s">
        <v>54</v>
      </c>
      <c r="C44" s="54" t="s">
        <v>58</v>
      </c>
      <c r="D44" s="55" t="s">
        <v>59</v>
      </c>
      <c r="E44" s="52" t="s">
        <v>53</v>
      </c>
      <c r="F44" s="55" t="s">
        <v>146</v>
      </c>
      <c r="G44" s="52">
        <v>1</v>
      </c>
      <c r="H44" s="56">
        <v>16</v>
      </c>
      <c r="I44" s="57"/>
      <c r="J44" s="29">
        <f>G44*H44*35*1.05</f>
        <v>588</v>
      </c>
    </row>
    <row r="45" spans="1:10" ht="15.75">
      <c r="A45" s="24">
        <v>41302</v>
      </c>
      <c r="B45" s="13"/>
      <c r="C45" s="25"/>
      <c r="D45" s="13"/>
      <c r="E45" s="13"/>
      <c r="F45" s="9"/>
      <c r="G45" s="1" t="s">
        <v>221</v>
      </c>
      <c r="H45" s="44" t="s">
        <v>523</v>
      </c>
      <c r="I45" s="20"/>
      <c r="J45" s="29"/>
    </row>
    <row r="46" spans="1:11" ht="15">
      <c r="A46" s="12" t="s">
        <v>98</v>
      </c>
      <c r="B46" s="40" t="s">
        <v>97</v>
      </c>
      <c r="D46" s="12" t="s">
        <v>101</v>
      </c>
      <c r="E46" s="8" t="s">
        <v>63</v>
      </c>
      <c r="F46" s="12" t="s">
        <v>99</v>
      </c>
      <c r="G46" s="15">
        <v>1</v>
      </c>
      <c r="H46" s="58">
        <v>42.5</v>
      </c>
      <c r="I46" s="18"/>
      <c r="J46" s="29">
        <f>G46*H46*35*1.05</f>
        <v>1561.875</v>
      </c>
      <c r="K46" s="12" t="s">
        <v>103</v>
      </c>
    </row>
    <row r="47" spans="1:11" ht="15">
      <c r="A47" s="12" t="s">
        <v>98</v>
      </c>
      <c r="B47" s="12" t="s">
        <v>97</v>
      </c>
      <c r="D47" s="12" t="s">
        <v>102</v>
      </c>
      <c r="E47" s="8" t="s">
        <v>6</v>
      </c>
      <c r="F47" s="12" t="s">
        <v>100</v>
      </c>
      <c r="G47" s="15">
        <v>1</v>
      </c>
      <c r="H47" s="58">
        <v>20.5</v>
      </c>
      <c r="I47" s="18"/>
      <c r="J47" s="29">
        <f>G47*H47*35*1.05</f>
        <v>753.375</v>
      </c>
      <c r="K47" s="12" t="s">
        <v>104</v>
      </c>
    </row>
    <row r="48" spans="1:10" ht="15.75">
      <c r="A48" s="15" t="s">
        <v>87</v>
      </c>
      <c r="B48" s="27" t="s">
        <v>85</v>
      </c>
      <c r="C48" s="15"/>
      <c r="D48" s="15" t="s">
        <v>86</v>
      </c>
      <c r="E48" s="15" t="s">
        <v>6</v>
      </c>
      <c r="F48" s="59" t="s">
        <v>147</v>
      </c>
      <c r="G48" s="15">
        <v>1</v>
      </c>
      <c r="H48" s="11">
        <v>38.5</v>
      </c>
      <c r="I48" s="18"/>
      <c r="J48" s="29">
        <f>G48*H48*35*1.05</f>
        <v>1414.875</v>
      </c>
    </row>
    <row r="49" spans="1:10" ht="15.75">
      <c r="A49" s="15" t="s">
        <v>137</v>
      </c>
      <c r="B49" s="27" t="s">
        <v>148</v>
      </c>
      <c r="C49" s="15"/>
      <c r="D49" s="41" t="s">
        <v>149</v>
      </c>
      <c r="E49" s="15" t="s">
        <v>150</v>
      </c>
      <c r="F49" s="15" t="s">
        <v>151</v>
      </c>
      <c r="G49" s="15">
        <v>1</v>
      </c>
      <c r="H49" s="11">
        <v>58</v>
      </c>
      <c r="I49" s="39">
        <f>G49*H49*35</f>
        <v>2030</v>
      </c>
      <c r="J49" s="105"/>
    </row>
    <row r="50" spans="1:10" ht="15.75">
      <c r="A50" s="15" t="s">
        <v>87</v>
      </c>
      <c r="B50" s="27" t="s">
        <v>85</v>
      </c>
      <c r="C50" s="15"/>
      <c r="D50" s="15" t="s">
        <v>152</v>
      </c>
      <c r="E50" s="15" t="s">
        <v>153</v>
      </c>
      <c r="F50" s="59" t="s">
        <v>147</v>
      </c>
      <c r="G50" s="15">
        <v>1</v>
      </c>
      <c r="H50" s="11">
        <v>58.5</v>
      </c>
      <c r="I50" s="18"/>
      <c r="J50" s="29">
        <f>G50*H50*35*1.05</f>
        <v>2149.875</v>
      </c>
    </row>
    <row r="51" spans="1:10" ht="15.75">
      <c r="A51" s="1" t="s">
        <v>121</v>
      </c>
      <c r="B51" s="46" t="s">
        <v>154</v>
      </c>
      <c r="C51" s="13"/>
      <c r="D51" s="41" t="s">
        <v>155</v>
      </c>
      <c r="E51" s="13"/>
      <c r="F51" s="1" t="s">
        <v>156</v>
      </c>
      <c r="G51" s="1">
        <v>1</v>
      </c>
      <c r="H51" s="6">
        <v>6</v>
      </c>
      <c r="I51" s="39">
        <f>G51*H51*35</f>
        <v>210</v>
      </c>
      <c r="J51" s="29"/>
    </row>
    <row r="52" spans="1:10" ht="15.75">
      <c r="A52" s="1" t="s">
        <v>121</v>
      </c>
      <c r="B52" s="46" t="s">
        <v>157</v>
      </c>
      <c r="C52" s="13"/>
      <c r="D52" s="41" t="s">
        <v>158</v>
      </c>
      <c r="E52" s="13"/>
      <c r="F52" s="14" t="s">
        <v>159</v>
      </c>
      <c r="G52" s="1">
        <v>1</v>
      </c>
      <c r="H52" s="6">
        <v>6</v>
      </c>
      <c r="I52" s="39">
        <f>G52*H52*35</f>
        <v>210</v>
      </c>
      <c r="J52" s="29"/>
    </row>
    <row r="53" spans="1:10" ht="15.75">
      <c r="A53" s="1" t="s">
        <v>121</v>
      </c>
      <c r="B53" s="46" t="s">
        <v>160</v>
      </c>
      <c r="C53" s="13"/>
      <c r="D53" s="41" t="s">
        <v>161</v>
      </c>
      <c r="E53" s="13"/>
      <c r="F53" s="8" t="s">
        <v>162</v>
      </c>
      <c r="G53" s="1">
        <v>1</v>
      </c>
      <c r="H53" s="6">
        <v>6</v>
      </c>
      <c r="I53" s="39">
        <f>G53*H53*35</f>
        <v>210</v>
      </c>
      <c r="J53" s="29"/>
    </row>
    <row r="54" spans="1:10" ht="15.75">
      <c r="A54" s="1" t="s">
        <v>121</v>
      </c>
      <c r="B54" s="46" t="s">
        <v>167</v>
      </c>
      <c r="C54" s="13"/>
      <c r="D54" s="41" t="s">
        <v>168</v>
      </c>
      <c r="E54" s="13"/>
      <c r="F54" s="8" t="s">
        <v>169</v>
      </c>
      <c r="G54" s="1">
        <v>1</v>
      </c>
      <c r="H54" s="6">
        <v>6</v>
      </c>
      <c r="I54" s="39">
        <f>G54*H54*35</f>
        <v>210</v>
      </c>
      <c r="J54" s="29"/>
    </row>
    <row r="55" spans="1:10" ht="15.75">
      <c r="A55" s="13" t="s">
        <v>163</v>
      </c>
      <c r="B55" s="46" t="s">
        <v>164</v>
      </c>
      <c r="C55" s="13"/>
      <c r="D55" s="41" t="s">
        <v>165</v>
      </c>
      <c r="E55" s="13"/>
      <c r="F55" s="14" t="s">
        <v>166</v>
      </c>
      <c r="G55" s="1">
        <v>1</v>
      </c>
      <c r="H55" s="6">
        <v>6</v>
      </c>
      <c r="I55" s="18"/>
      <c r="J55" s="29">
        <f>G55*H55*35*1.05</f>
        <v>220.5</v>
      </c>
    </row>
    <row r="56" spans="1:10" ht="15.75">
      <c r="A56" s="1" t="s">
        <v>170</v>
      </c>
      <c r="B56" s="46" t="s">
        <v>171</v>
      </c>
      <c r="C56" s="13"/>
      <c r="D56" s="41" t="s">
        <v>172</v>
      </c>
      <c r="E56" s="13"/>
      <c r="F56" s="8" t="s">
        <v>169</v>
      </c>
      <c r="G56" s="1">
        <v>1</v>
      </c>
      <c r="H56" s="6">
        <v>6</v>
      </c>
      <c r="I56" s="18"/>
      <c r="J56" s="29">
        <f>G56*H56*35*1.05</f>
        <v>220.5</v>
      </c>
    </row>
    <row r="57" spans="1:11" ht="15.75">
      <c r="A57" s="24">
        <v>41302</v>
      </c>
      <c r="B57" s="46"/>
      <c r="C57" s="13"/>
      <c r="D57" s="41"/>
      <c r="E57" s="13"/>
      <c r="F57" s="26"/>
      <c r="G57" s="1" t="s">
        <v>221</v>
      </c>
      <c r="H57" s="44" t="s">
        <v>523</v>
      </c>
      <c r="I57" s="6"/>
      <c r="J57" s="61"/>
      <c r="K57" s="62"/>
    </row>
    <row r="58" spans="1:10" ht="15.75">
      <c r="A58" s="1" t="s">
        <v>121</v>
      </c>
      <c r="B58" s="46" t="s">
        <v>173</v>
      </c>
      <c r="C58" s="25"/>
      <c r="D58" s="41" t="s">
        <v>174</v>
      </c>
      <c r="E58" s="1" t="s">
        <v>175</v>
      </c>
      <c r="F58" s="16" t="s">
        <v>176</v>
      </c>
      <c r="G58" s="1">
        <v>1</v>
      </c>
      <c r="H58" s="6">
        <v>66.5</v>
      </c>
      <c r="I58" s="39">
        <f>G58*H58*35</f>
        <v>2327.5</v>
      </c>
      <c r="J58" s="18"/>
    </row>
    <row r="59" spans="1:10" ht="15.75">
      <c r="A59" s="15" t="s">
        <v>177</v>
      </c>
      <c r="B59" s="27" t="s">
        <v>178</v>
      </c>
      <c r="C59" s="15"/>
      <c r="D59" s="41" t="s">
        <v>179</v>
      </c>
      <c r="E59" s="16" t="s">
        <v>180</v>
      </c>
      <c r="F59" s="16" t="s">
        <v>181</v>
      </c>
      <c r="G59" s="15">
        <v>1</v>
      </c>
      <c r="H59" s="11">
        <v>59.5</v>
      </c>
      <c r="I59" s="18"/>
      <c r="J59" s="29">
        <f>G59*H59*35*1.05</f>
        <v>2186.625</v>
      </c>
    </row>
    <row r="60" spans="1:10" ht="15">
      <c r="A60" s="15" t="s">
        <v>116</v>
      </c>
      <c r="B60" s="27" t="s">
        <v>117</v>
      </c>
      <c r="C60" s="15" t="s">
        <v>118</v>
      </c>
      <c r="D60" s="15" t="s">
        <v>119</v>
      </c>
      <c r="E60" s="15" t="s">
        <v>5</v>
      </c>
      <c r="F60" s="15" t="s">
        <v>182</v>
      </c>
      <c r="G60" s="15">
        <v>1</v>
      </c>
      <c r="H60" s="11">
        <v>49.5</v>
      </c>
      <c r="I60" s="39">
        <f>G60*H60*35</f>
        <v>1732.5</v>
      </c>
      <c r="J60" s="18"/>
    </row>
    <row r="61" spans="1:10" ht="15.75">
      <c r="A61" s="15" t="s">
        <v>137</v>
      </c>
      <c r="B61" s="27" t="s">
        <v>183</v>
      </c>
      <c r="C61" s="15"/>
      <c r="D61" s="15" t="s">
        <v>184</v>
      </c>
      <c r="E61" s="15" t="s">
        <v>150</v>
      </c>
      <c r="F61" s="16" t="s">
        <v>100</v>
      </c>
      <c r="G61" s="15">
        <v>1</v>
      </c>
      <c r="H61" s="11">
        <v>30.5</v>
      </c>
      <c r="I61" s="39">
        <f>G61*H61*35</f>
        <v>1067.5</v>
      </c>
      <c r="J61" s="18"/>
    </row>
    <row r="62" spans="1:10" ht="15">
      <c r="A62" s="15" t="s">
        <v>137</v>
      </c>
      <c r="B62" s="27" t="s">
        <v>185</v>
      </c>
      <c r="C62" s="15"/>
      <c r="D62" s="15" t="s">
        <v>39</v>
      </c>
      <c r="E62" s="15" t="s">
        <v>5</v>
      </c>
      <c r="F62" s="15" t="s">
        <v>186</v>
      </c>
      <c r="G62" s="15">
        <v>1</v>
      </c>
      <c r="H62" s="11">
        <v>11</v>
      </c>
      <c r="I62" s="39">
        <f>G62*H62*35</f>
        <v>385</v>
      </c>
      <c r="J62" s="18"/>
    </row>
    <row r="63" spans="1:10" ht="15">
      <c r="A63" s="15" t="s">
        <v>137</v>
      </c>
      <c r="B63" s="27" t="s">
        <v>185</v>
      </c>
      <c r="C63" s="15"/>
      <c r="D63" s="15" t="s">
        <v>39</v>
      </c>
      <c r="E63" s="15" t="s">
        <v>5</v>
      </c>
      <c r="F63" s="15" t="s">
        <v>187</v>
      </c>
      <c r="G63" s="15">
        <v>1</v>
      </c>
      <c r="H63" s="11">
        <v>11</v>
      </c>
      <c r="I63" s="39">
        <f>G63*H63*35</f>
        <v>385</v>
      </c>
      <c r="J63" s="18"/>
    </row>
    <row r="64" spans="1:10" ht="15">
      <c r="A64" s="15" t="s">
        <v>137</v>
      </c>
      <c r="B64" s="27" t="s">
        <v>185</v>
      </c>
      <c r="C64" s="15"/>
      <c r="D64" s="15" t="s">
        <v>39</v>
      </c>
      <c r="E64" s="15" t="s">
        <v>5</v>
      </c>
      <c r="F64" s="15" t="s">
        <v>188</v>
      </c>
      <c r="G64" s="15">
        <v>1</v>
      </c>
      <c r="H64" s="11">
        <v>11</v>
      </c>
      <c r="I64" s="39">
        <f>G64*H64*35</f>
        <v>385</v>
      </c>
      <c r="J64" s="18"/>
    </row>
    <row r="65" spans="1:10" ht="15.75">
      <c r="A65" s="15" t="s">
        <v>49</v>
      </c>
      <c r="B65" s="27" t="s">
        <v>189</v>
      </c>
      <c r="C65" s="45"/>
      <c r="D65" s="43" t="s">
        <v>190</v>
      </c>
      <c r="E65" s="15"/>
      <c r="F65" s="15" t="s">
        <v>191</v>
      </c>
      <c r="G65" s="15">
        <v>1</v>
      </c>
      <c r="H65" s="11">
        <v>11</v>
      </c>
      <c r="I65" s="18"/>
      <c r="J65" s="29">
        <f>G65*H65*35*1.05</f>
        <v>404.25</v>
      </c>
    </row>
    <row r="66" spans="1:11" ht="15">
      <c r="A66" s="24">
        <v>41302</v>
      </c>
      <c r="B66" s="27"/>
      <c r="C66" s="45"/>
      <c r="D66" s="45"/>
      <c r="E66" s="15"/>
      <c r="F66" s="9"/>
      <c r="G66" s="1" t="s">
        <v>221</v>
      </c>
      <c r="H66" s="44" t="s">
        <v>523</v>
      </c>
      <c r="I66" s="39"/>
      <c r="J66" s="18"/>
      <c r="K66" s="62"/>
    </row>
    <row r="67" spans="1:10" ht="15">
      <c r="A67" s="15" t="s">
        <v>21</v>
      </c>
      <c r="B67" s="27" t="s">
        <v>22</v>
      </c>
      <c r="C67" s="15" t="s">
        <v>23</v>
      </c>
      <c r="D67" s="15" t="s">
        <v>24</v>
      </c>
      <c r="E67" s="15" t="s">
        <v>4</v>
      </c>
      <c r="F67" s="15" t="s">
        <v>192</v>
      </c>
      <c r="G67" s="15">
        <v>1</v>
      </c>
      <c r="H67" s="11">
        <v>5.2</v>
      </c>
      <c r="I67" s="18"/>
      <c r="J67" s="29">
        <f aca="true" t="shared" si="1" ref="J67:J75">G67*H67*35*1.05</f>
        <v>191.1</v>
      </c>
    </row>
    <row r="68" spans="1:10" ht="15">
      <c r="A68" s="15" t="s">
        <v>21</v>
      </c>
      <c r="B68" s="15" t="s">
        <v>22</v>
      </c>
      <c r="C68" s="15" t="s">
        <v>23</v>
      </c>
      <c r="D68" s="15" t="s">
        <v>24</v>
      </c>
      <c r="E68" s="15" t="s">
        <v>4</v>
      </c>
      <c r="F68" s="15" t="s">
        <v>193</v>
      </c>
      <c r="G68" s="15">
        <v>1</v>
      </c>
      <c r="H68" s="11">
        <v>5.2</v>
      </c>
      <c r="I68" s="18"/>
      <c r="J68" s="29">
        <f t="shared" si="1"/>
        <v>191.1</v>
      </c>
    </row>
    <row r="69" spans="1:10" ht="15">
      <c r="A69" s="15" t="s">
        <v>21</v>
      </c>
      <c r="B69" s="27" t="s">
        <v>22</v>
      </c>
      <c r="C69" s="15" t="s">
        <v>23</v>
      </c>
      <c r="D69" s="15" t="s">
        <v>24</v>
      </c>
      <c r="E69" s="15" t="s">
        <v>4</v>
      </c>
      <c r="F69" s="15" t="s">
        <v>194</v>
      </c>
      <c r="G69" s="15">
        <v>1</v>
      </c>
      <c r="H69" s="11">
        <v>5.2</v>
      </c>
      <c r="I69" s="18"/>
      <c r="J69" s="29">
        <f t="shared" si="1"/>
        <v>191.1</v>
      </c>
    </row>
    <row r="70" spans="1:10" ht="15">
      <c r="A70" s="15" t="s">
        <v>21</v>
      </c>
      <c r="B70" s="15" t="s">
        <v>22</v>
      </c>
      <c r="C70" s="15" t="s">
        <v>23</v>
      </c>
      <c r="D70" s="15" t="s">
        <v>24</v>
      </c>
      <c r="E70" s="15" t="s">
        <v>4</v>
      </c>
      <c r="F70" s="15" t="s">
        <v>195</v>
      </c>
      <c r="G70" s="15">
        <v>1</v>
      </c>
      <c r="H70" s="11">
        <v>5.2</v>
      </c>
      <c r="I70" s="18"/>
      <c r="J70" s="29">
        <f t="shared" si="1"/>
        <v>191.1</v>
      </c>
    </row>
    <row r="71" spans="1:10" ht="15.75">
      <c r="A71" s="15" t="s">
        <v>21</v>
      </c>
      <c r="B71" s="27" t="s">
        <v>196</v>
      </c>
      <c r="C71" s="25" t="s">
        <v>197</v>
      </c>
      <c r="D71" s="15" t="s">
        <v>198</v>
      </c>
      <c r="E71" s="15" t="s">
        <v>4</v>
      </c>
      <c r="F71" s="15" t="s">
        <v>66</v>
      </c>
      <c r="G71" s="15">
        <v>1</v>
      </c>
      <c r="H71" s="11">
        <v>5.2</v>
      </c>
      <c r="I71" s="18"/>
      <c r="J71" s="29">
        <f t="shared" si="1"/>
        <v>191.1</v>
      </c>
    </row>
    <row r="72" spans="1:10" ht="15.75">
      <c r="A72" s="15" t="s">
        <v>21</v>
      </c>
      <c r="B72" s="15" t="s">
        <v>196</v>
      </c>
      <c r="C72" s="25" t="s">
        <v>197</v>
      </c>
      <c r="D72" s="15" t="s">
        <v>198</v>
      </c>
      <c r="E72" s="15" t="s">
        <v>4</v>
      </c>
      <c r="F72" s="15" t="s">
        <v>199</v>
      </c>
      <c r="G72" s="15">
        <v>1</v>
      </c>
      <c r="H72" s="11">
        <v>5.2</v>
      </c>
      <c r="I72" s="18"/>
      <c r="J72" s="29">
        <f t="shared" si="1"/>
        <v>191.1</v>
      </c>
    </row>
    <row r="73" spans="1:10" ht="15.75">
      <c r="A73" s="15" t="s">
        <v>21</v>
      </c>
      <c r="B73" s="15" t="s">
        <v>196</v>
      </c>
      <c r="C73" s="25" t="s">
        <v>197</v>
      </c>
      <c r="D73" s="15" t="s">
        <v>198</v>
      </c>
      <c r="E73" s="15" t="s">
        <v>4</v>
      </c>
      <c r="F73" s="15" t="s">
        <v>200</v>
      </c>
      <c r="G73" s="15">
        <v>1</v>
      </c>
      <c r="H73" s="11">
        <v>5.2</v>
      </c>
      <c r="I73" s="18"/>
      <c r="J73" s="29">
        <f t="shared" si="1"/>
        <v>191.1</v>
      </c>
    </row>
    <row r="74" spans="1:10" ht="15.75">
      <c r="A74" s="15" t="s">
        <v>21</v>
      </c>
      <c r="B74" s="27" t="s">
        <v>196</v>
      </c>
      <c r="C74" s="25" t="s">
        <v>197</v>
      </c>
      <c r="D74" s="15" t="s">
        <v>198</v>
      </c>
      <c r="E74" s="15" t="s">
        <v>4</v>
      </c>
      <c r="F74" s="15" t="s">
        <v>201</v>
      </c>
      <c r="G74" s="15">
        <v>1</v>
      </c>
      <c r="H74" s="11">
        <v>5.2</v>
      </c>
      <c r="I74" s="18"/>
      <c r="J74" s="29">
        <f t="shared" si="1"/>
        <v>191.1</v>
      </c>
    </row>
    <row r="75" spans="1:10" ht="15.75">
      <c r="A75" s="15" t="s">
        <v>21</v>
      </c>
      <c r="B75" s="27" t="s">
        <v>196</v>
      </c>
      <c r="C75" s="25" t="s">
        <v>197</v>
      </c>
      <c r="D75" s="15" t="s">
        <v>198</v>
      </c>
      <c r="E75" s="15" t="s">
        <v>4</v>
      </c>
      <c r="F75" s="15" t="s">
        <v>202</v>
      </c>
      <c r="G75" s="15">
        <v>1</v>
      </c>
      <c r="H75" s="11">
        <v>5.2</v>
      </c>
      <c r="I75" s="18"/>
      <c r="J75" s="29">
        <f t="shared" si="1"/>
        <v>191.1</v>
      </c>
    </row>
    <row r="76" spans="1:11" ht="15.75">
      <c r="A76" s="15" t="s">
        <v>132</v>
      </c>
      <c r="B76" s="27" t="s">
        <v>203</v>
      </c>
      <c r="C76" s="15" t="s">
        <v>134</v>
      </c>
      <c r="D76" s="12" t="s">
        <v>135</v>
      </c>
      <c r="E76" s="15" t="s">
        <v>4</v>
      </c>
      <c r="F76" s="16" t="s">
        <v>204</v>
      </c>
      <c r="G76" s="15">
        <v>1</v>
      </c>
      <c r="H76" s="11">
        <v>5.2</v>
      </c>
      <c r="I76" s="39">
        <f>G76*H76*35</f>
        <v>182</v>
      </c>
      <c r="J76" s="18"/>
      <c r="K76" s="12" t="s">
        <v>205</v>
      </c>
    </row>
    <row r="77" spans="1:10" ht="15.75">
      <c r="A77" s="1" t="s">
        <v>121</v>
      </c>
      <c r="B77" s="40" t="s">
        <v>206</v>
      </c>
      <c r="D77" s="41" t="s">
        <v>207</v>
      </c>
      <c r="E77" s="15" t="s">
        <v>6</v>
      </c>
      <c r="F77" s="16" t="s">
        <v>208</v>
      </c>
      <c r="G77" s="12">
        <v>1</v>
      </c>
      <c r="H77" s="11">
        <v>5.2</v>
      </c>
      <c r="I77" s="39">
        <f>G77*H77*35</f>
        <v>182</v>
      </c>
      <c r="J77" s="18"/>
    </row>
    <row r="78" spans="1:10" ht="15.75">
      <c r="A78" s="1" t="s">
        <v>121</v>
      </c>
      <c r="B78" s="46" t="s">
        <v>209</v>
      </c>
      <c r="C78" s="25"/>
      <c r="D78" s="41" t="s">
        <v>210</v>
      </c>
      <c r="E78" s="15" t="s">
        <v>6</v>
      </c>
      <c r="F78" s="16" t="s">
        <v>211</v>
      </c>
      <c r="G78" s="12">
        <v>1</v>
      </c>
      <c r="H78" s="11">
        <v>5.2</v>
      </c>
      <c r="I78" s="39">
        <f>G78*H78*35</f>
        <v>182</v>
      </c>
      <c r="J78" s="18"/>
    </row>
    <row r="79" spans="1:11" ht="15.75">
      <c r="A79" s="15" t="s">
        <v>132</v>
      </c>
      <c r="B79" s="27" t="s">
        <v>212</v>
      </c>
      <c r="C79" s="15" t="s">
        <v>134</v>
      </c>
      <c r="D79" s="12" t="s">
        <v>135</v>
      </c>
      <c r="E79" s="15" t="s">
        <v>6</v>
      </c>
      <c r="F79" s="16" t="s">
        <v>204</v>
      </c>
      <c r="G79" s="15">
        <v>1</v>
      </c>
      <c r="H79" s="11">
        <v>5.2</v>
      </c>
      <c r="I79" s="39">
        <f>G79*H79*35</f>
        <v>182</v>
      </c>
      <c r="J79" s="18"/>
      <c r="K79" s="12" t="s">
        <v>213</v>
      </c>
    </row>
    <row r="80" spans="1:11" ht="15.75">
      <c r="A80" s="15" t="s">
        <v>132</v>
      </c>
      <c r="B80" s="27" t="s">
        <v>212</v>
      </c>
      <c r="C80" s="15" t="s">
        <v>134</v>
      </c>
      <c r="D80" s="12" t="s">
        <v>135</v>
      </c>
      <c r="E80" s="15" t="s">
        <v>6</v>
      </c>
      <c r="F80" s="16" t="s">
        <v>136</v>
      </c>
      <c r="G80" s="15">
        <v>1</v>
      </c>
      <c r="H80" s="11">
        <v>5.2</v>
      </c>
      <c r="I80" s="39">
        <f>G80*H80*35</f>
        <v>182</v>
      </c>
      <c r="J80" s="18"/>
      <c r="K80" s="12" t="s">
        <v>213</v>
      </c>
    </row>
    <row r="81" spans="1:11" ht="15">
      <c r="A81" s="15" t="s">
        <v>25</v>
      </c>
      <c r="B81" s="27" t="s">
        <v>32</v>
      </c>
      <c r="C81" s="15" t="s">
        <v>33</v>
      </c>
      <c r="D81" s="12" t="s">
        <v>34</v>
      </c>
      <c r="E81" s="15" t="s">
        <v>31</v>
      </c>
      <c r="F81" s="15" t="s">
        <v>113</v>
      </c>
      <c r="G81" s="15">
        <v>1</v>
      </c>
      <c r="H81" s="11">
        <v>5.2</v>
      </c>
      <c r="I81" s="18"/>
      <c r="J81" s="29">
        <f>G81*H81*35*1.05</f>
        <v>191.1</v>
      </c>
      <c r="K81" s="63" t="s">
        <v>214</v>
      </c>
    </row>
    <row r="82" spans="1:10" ht="15.75">
      <c r="A82" s="1" t="s">
        <v>215</v>
      </c>
      <c r="B82" s="46" t="s">
        <v>26</v>
      </c>
      <c r="C82" s="25"/>
      <c r="D82" s="41" t="s">
        <v>30</v>
      </c>
      <c r="E82" s="1" t="s">
        <v>5</v>
      </c>
      <c r="F82" s="1" t="s">
        <v>105</v>
      </c>
      <c r="G82" s="1">
        <v>1</v>
      </c>
      <c r="H82" s="6">
        <v>33</v>
      </c>
      <c r="I82" s="20"/>
      <c r="J82" s="29">
        <f>G82*H82*35*1.05</f>
        <v>1212.75</v>
      </c>
    </row>
    <row r="83" spans="1:10" ht="15.75">
      <c r="A83" s="15" t="s">
        <v>116</v>
      </c>
      <c r="B83" s="27" t="s">
        <v>216</v>
      </c>
      <c r="C83" s="15" t="s">
        <v>217</v>
      </c>
      <c r="D83" s="15" t="s">
        <v>218</v>
      </c>
      <c r="E83" s="15" t="s">
        <v>53</v>
      </c>
      <c r="F83" s="16" t="s">
        <v>219</v>
      </c>
      <c r="G83" s="15">
        <v>1</v>
      </c>
      <c r="H83" s="11">
        <v>69.5</v>
      </c>
      <c r="I83" s="39">
        <f>G83*H83*35</f>
        <v>2432.5</v>
      </c>
      <c r="J83" s="29">
        <f>4165-4046</f>
        <v>119</v>
      </c>
    </row>
    <row r="84" spans="1:10" ht="15.75">
      <c r="A84" s="24">
        <v>41303</v>
      </c>
      <c r="B84" s="46"/>
      <c r="C84" s="13"/>
      <c r="D84" s="41"/>
      <c r="E84" s="13"/>
      <c r="F84" s="44"/>
      <c r="G84" s="1" t="s">
        <v>221</v>
      </c>
      <c r="H84" s="44" t="s">
        <v>523</v>
      </c>
      <c r="I84" s="6"/>
      <c r="J84" s="64"/>
    </row>
    <row r="85" spans="1:10" ht="15">
      <c r="A85" s="15" t="s">
        <v>263</v>
      </c>
      <c r="B85" s="27" t="s">
        <v>264</v>
      </c>
      <c r="C85" s="65" t="s">
        <v>265</v>
      </c>
      <c r="D85" s="15" t="s">
        <v>266</v>
      </c>
      <c r="E85" s="15" t="s">
        <v>5</v>
      </c>
      <c r="F85" s="15" t="s">
        <v>267</v>
      </c>
      <c r="G85" s="15">
        <v>1</v>
      </c>
      <c r="H85" s="11">
        <v>9.99</v>
      </c>
      <c r="I85" s="66"/>
      <c r="J85" s="106">
        <f>H85*G85*35*1.22</f>
        <v>426.57300000000004</v>
      </c>
    </row>
    <row r="86" spans="1:11" ht="15">
      <c r="A86" s="33" t="s">
        <v>263</v>
      </c>
      <c r="B86" s="67" t="s">
        <v>268</v>
      </c>
      <c r="C86" s="68" t="s">
        <v>269</v>
      </c>
      <c r="D86" s="33" t="s">
        <v>270</v>
      </c>
      <c r="E86" s="33" t="s">
        <v>5</v>
      </c>
      <c r="F86" s="69" t="s">
        <v>271</v>
      </c>
      <c r="G86" s="33">
        <v>1</v>
      </c>
      <c r="H86" s="37"/>
      <c r="I86" s="70"/>
      <c r="J86" s="106"/>
      <c r="K86" s="12" t="s">
        <v>220</v>
      </c>
    </row>
    <row r="87" spans="1:10" ht="15.75">
      <c r="A87" s="15" t="s">
        <v>215</v>
      </c>
      <c r="B87" s="27" t="s">
        <v>241</v>
      </c>
      <c r="C87" s="15"/>
      <c r="D87" s="71" t="s">
        <v>242</v>
      </c>
      <c r="E87" s="15" t="s">
        <v>150</v>
      </c>
      <c r="F87" s="72" t="s">
        <v>243</v>
      </c>
      <c r="G87" s="15">
        <v>1</v>
      </c>
      <c r="H87" s="11">
        <v>16.99</v>
      </c>
      <c r="I87" s="66"/>
      <c r="J87" s="106">
        <f aca="true" t="shared" si="2" ref="J87:J93">H87*G87*35*1.22</f>
        <v>725.473</v>
      </c>
    </row>
    <row r="88" spans="1:10" ht="15.75">
      <c r="A88" s="15" t="s">
        <v>215</v>
      </c>
      <c r="B88" s="27" t="s">
        <v>244</v>
      </c>
      <c r="C88" s="15"/>
      <c r="D88" s="71" t="s">
        <v>245</v>
      </c>
      <c r="E88" s="15" t="s">
        <v>5</v>
      </c>
      <c r="F88" s="72" t="s">
        <v>243</v>
      </c>
      <c r="G88" s="15">
        <v>1</v>
      </c>
      <c r="H88" s="11">
        <v>14.99</v>
      </c>
      <c r="I88" s="66"/>
      <c r="J88" s="106">
        <f t="shared" si="2"/>
        <v>640.073</v>
      </c>
    </row>
    <row r="89" spans="1:10" ht="15.75">
      <c r="A89" s="15" t="s">
        <v>215</v>
      </c>
      <c r="B89" s="27" t="s">
        <v>246</v>
      </c>
      <c r="C89" s="15"/>
      <c r="D89" s="71" t="s">
        <v>247</v>
      </c>
      <c r="E89" s="15" t="s">
        <v>248</v>
      </c>
      <c r="F89" s="72" t="s">
        <v>249</v>
      </c>
      <c r="G89" s="15">
        <v>1</v>
      </c>
      <c r="H89" s="11">
        <v>12.99</v>
      </c>
      <c r="I89" s="66"/>
      <c r="J89" s="106">
        <f t="shared" si="2"/>
        <v>554.673</v>
      </c>
    </row>
    <row r="90" spans="1:10" ht="15.75">
      <c r="A90" s="15" t="s">
        <v>215</v>
      </c>
      <c r="B90" s="27" t="s">
        <v>246</v>
      </c>
      <c r="C90" s="15"/>
      <c r="D90" s="71" t="s">
        <v>250</v>
      </c>
      <c r="E90" s="15" t="s">
        <v>5</v>
      </c>
      <c r="F90" s="72" t="s">
        <v>249</v>
      </c>
      <c r="G90" s="15">
        <v>1</v>
      </c>
      <c r="H90" s="11">
        <v>5.99</v>
      </c>
      <c r="I90" s="66"/>
      <c r="J90" s="106">
        <f t="shared" si="2"/>
        <v>255.773</v>
      </c>
    </row>
    <row r="91" spans="1:10" ht="15.75">
      <c r="A91" s="12" t="s">
        <v>215</v>
      </c>
      <c r="B91" s="40" t="s">
        <v>251</v>
      </c>
      <c r="D91" s="41" t="s">
        <v>252</v>
      </c>
      <c r="E91" s="12" t="s">
        <v>5</v>
      </c>
      <c r="F91" s="12" t="s">
        <v>253</v>
      </c>
      <c r="G91" s="15">
        <v>1</v>
      </c>
      <c r="H91" s="6">
        <v>7.99</v>
      </c>
      <c r="I91" s="73"/>
      <c r="J91" s="85">
        <f t="shared" si="2"/>
        <v>341.17300000000006</v>
      </c>
    </row>
    <row r="92" spans="1:10" ht="15.75">
      <c r="A92" s="12" t="s">
        <v>215</v>
      </c>
      <c r="B92" s="40" t="s">
        <v>254</v>
      </c>
      <c r="D92" s="41" t="s">
        <v>255</v>
      </c>
      <c r="E92" s="15" t="s">
        <v>150</v>
      </c>
      <c r="F92" s="74" t="s">
        <v>256</v>
      </c>
      <c r="G92" s="15">
        <v>1</v>
      </c>
      <c r="H92" s="6">
        <v>14.99</v>
      </c>
      <c r="I92" s="73"/>
      <c r="J92" s="85">
        <f t="shared" si="2"/>
        <v>640.073</v>
      </c>
    </row>
    <row r="93" spans="1:10" ht="15.75">
      <c r="A93" s="12" t="s">
        <v>215</v>
      </c>
      <c r="B93" s="40" t="s">
        <v>257</v>
      </c>
      <c r="D93" s="41" t="s">
        <v>258</v>
      </c>
      <c r="E93" s="13" t="s">
        <v>5</v>
      </c>
      <c r="F93" s="74" t="s">
        <v>256</v>
      </c>
      <c r="G93" s="13">
        <v>1</v>
      </c>
      <c r="H93" s="6">
        <v>5.99</v>
      </c>
      <c r="I93" s="73"/>
      <c r="J93" s="85">
        <f t="shared" si="2"/>
        <v>255.773</v>
      </c>
    </row>
    <row r="94" spans="1:10" ht="15.75">
      <c r="A94" s="12" t="s">
        <v>272</v>
      </c>
      <c r="B94" s="40" t="s">
        <v>273</v>
      </c>
      <c r="D94" s="41"/>
      <c r="E94" s="13" t="s">
        <v>5</v>
      </c>
      <c r="F94" s="74" t="s">
        <v>274</v>
      </c>
      <c r="G94" s="13">
        <v>1</v>
      </c>
      <c r="H94" s="6">
        <v>12.99</v>
      </c>
      <c r="I94" s="75">
        <f>G94*H94*35*1.17</f>
        <v>531.9405</v>
      </c>
      <c r="J94" s="73"/>
    </row>
    <row r="95" spans="1:10" ht="15">
      <c r="A95" s="12" t="s">
        <v>222</v>
      </c>
      <c r="B95" s="40" t="s">
        <v>185</v>
      </c>
      <c r="C95" s="62" t="s">
        <v>235</v>
      </c>
      <c r="D95" s="12" t="s">
        <v>236</v>
      </c>
      <c r="E95" s="15" t="s">
        <v>6</v>
      </c>
      <c r="F95" s="62" t="s">
        <v>237</v>
      </c>
      <c r="G95" s="13">
        <v>1</v>
      </c>
      <c r="H95" s="6">
        <v>11</v>
      </c>
      <c r="I95" s="76"/>
      <c r="J95" s="80">
        <f>G95*H95*35*1.05</f>
        <v>404.25</v>
      </c>
    </row>
    <row r="96" spans="1:10" ht="15">
      <c r="A96" s="15" t="s">
        <v>222</v>
      </c>
      <c r="B96" s="77" t="s">
        <v>223</v>
      </c>
      <c r="C96" s="30" t="s">
        <v>224</v>
      </c>
      <c r="D96" s="15" t="s">
        <v>225</v>
      </c>
      <c r="E96" s="15" t="s">
        <v>226</v>
      </c>
      <c r="F96" s="15" t="s">
        <v>227</v>
      </c>
      <c r="G96" s="15">
        <v>1</v>
      </c>
      <c r="H96" s="11">
        <v>38</v>
      </c>
      <c r="I96" s="18"/>
      <c r="J96" s="29">
        <f>G96*H96*35*1.05</f>
        <v>1396.5</v>
      </c>
    </row>
    <row r="97" spans="1:10" ht="15">
      <c r="A97" s="12" t="s">
        <v>41</v>
      </c>
      <c r="B97" s="40" t="s">
        <v>232</v>
      </c>
      <c r="C97" s="78"/>
      <c r="D97" s="12" t="s">
        <v>233</v>
      </c>
      <c r="E97" s="12" t="s">
        <v>31</v>
      </c>
      <c r="F97" s="12" t="s">
        <v>234</v>
      </c>
      <c r="G97" s="13">
        <v>1</v>
      </c>
      <c r="H97" s="6">
        <v>49.5</v>
      </c>
      <c r="I97" s="76"/>
      <c r="J97" s="80">
        <f>G97*H97*35*1.05</f>
        <v>1819.125</v>
      </c>
    </row>
    <row r="98" spans="1:10" ht="15">
      <c r="A98" s="12" t="s">
        <v>35</v>
      </c>
      <c r="B98" s="40" t="s">
        <v>228</v>
      </c>
      <c r="C98" s="32" t="s">
        <v>229</v>
      </c>
      <c r="D98" s="32" t="s">
        <v>230</v>
      </c>
      <c r="E98" s="15" t="s">
        <v>5</v>
      </c>
      <c r="F98" s="12" t="s">
        <v>231</v>
      </c>
      <c r="G98" s="13">
        <v>1</v>
      </c>
      <c r="H98" s="79">
        <v>49.5</v>
      </c>
      <c r="I98" s="76"/>
      <c r="J98" s="80">
        <f>G98*H98*35*1.05</f>
        <v>1819.125</v>
      </c>
    </row>
    <row r="99" spans="1:11" ht="15">
      <c r="A99" s="15" t="s">
        <v>35</v>
      </c>
      <c r="B99" s="40" t="s">
        <v>238</v>
      </c>
      <c r="C99" s="78" t="s">
        <v>235</v>
      </c>
      <c r="D99" s="78" t="s">
        <v>39</v>
      </c>
      <c r="E99" s="12" t="s">
        <v>5</v>
      </c>
      <c r="F99" s="12" t="s">
        <v>40</v>
      </c>
      <c r="G99" s="13">
        <v>1</v>
      </c>
      <c r="H99" s="6">
        <v>11</v>
      </c>
      <c r="I99" s="81">
        <f>G99*H99*35</f>
        <v>385</v>
      </c>
      <c r="J99" s="76"/>
      <c r="K99" s="63" t="s">
        <v>309</v>
      </c>
    </row>
    <row r="100" spans="1:10" ht="15">
      <c r="A100" s="15" t="s">
        <v>35</v>
      </c>
      <c r="B100" s="27" t="s">
        <v>238</v>
      </c>
      <c r="C100" s="78" t="s">
        <v>235</v>
      </c>
      <c r="D100" s="78" t="s">
        <v>39</v>
      </c>
      <c r="E100" s="15" t="s">
        <v>5</v>
      </c>
      <c r="F100" s="12" t="s">
        <v>239</v>
      </c>
      <c r="G100" s="15">
        <v>1</v>
      </c>
      <c r="H100" s="11">
        <v>11</v>
      </c>
      <c r="I100" s="81">
        <f>G100*H100*35</f>
        <v>385</v>
      </c>
      <c r="J100" s="76"/>
    </row>
    <row r="101" spans="1:10" ht="15">
      <c r="A101" s="15" t="s">
        <v>35</v>
      </c>
      <c r="B101" s="27" t="s">
        <v>238</v>
      </c>
      <c r="C101" s="78" t="s">
        <v>235</v>
      </c>
      <c r="D101" s="78" t="s">
        <v>39</v>
      </c>
      <c r="E101" s="15" t="s">
        <v>5</v>
      </c>
      <c r="F101" s="12" t="s">
        <v>240</v>
      </c>
      <c r="G101" s="15">
        <v>1</v>
      </c>
      <c r="H101" s="11">
        <v>11</v>
      </c>
      <c r="I101" s="81">
        <f>G101*H101*35</f>
        <v>385</v>
      </c>
      <c r="J101" s="80">
        <f>2835-2754</f>
        <v>81</v>
      </c>
    </row>
    <row r="102" spans="1:10" ht="15">
      <c r="A102" s="12" t="s">
        <v>280</v>
      </c>
      <c r="B102" s="40" t="s">
        <v>281</v>
      </c>
      <c r="C102" s="12" t="s">
        <v>282</v>
      </c>
      <c r="D102" s="12" t="s">
        <v>283</v>
      </c>
      <c r="E102" s="13" t="s">
        <v>5</v>
      </c>
      <c r="F102" s="12" t="s">
        <v>284</v>
      </c>
      <c r="G102" s="13">
        <v>1</v>
      </c>
      <c r="H102" s="6">
        <v>34.99</v>
      </c>
      <c r="I102" s="75">
        <f aca="true" t="shared" si="3" ref="I102:I110">G102*H102*35*1.17</f>
        <v>1432.8405</v>
      </c>
      <c r="J102" s="73"/>
    </row>
    <row r="103" spans="1:10" ht="15">
      <c r="A103" s="17" t="s">
        <v>280</v>
      </c>
      <c r="B103" s="82" t="s">
        <v>306</v>
      </c>
      <c r="C103" s="17"/>
      <c r="D103" s="17" t="s">
        <v>307</v>
      </c>
      <c r="E103" s="83" t="s">
        <v>5</v>
      </c>
      <c r="F103" s="17" t="s">
        <v>308</v>
      </c>
      <c r="G103" s="17">
        <v>1</v>
      </c>
      <c r="H103" s="84">
        <v>29.99</v>
      </c>
      <c r="I103" s="75">
        <f t="shared" si="3"/>
        <v>1228.0904999999998</v>
      </c>
      <c r="J103" s="73"/>
    </row>
    <row r="104" spans="1:10" ht="15">
      <c r="A104" s="15" t="s">
        <v>285</v>
      </c>
      <c r="B104" s="27" t="s">
        <v>286</v>
      </c>
      <c r="C104" s="15" t="s">
        <v>287</v>
      </c>
      <c r="D104" s="15" t="s">
        <v>288</v>
      </c>
      <c r="E104" s="15" t="s">
        <v>5</v>
      </c>
      <c r="F104" s="15" t="s">
        <v>289</v>
      </c>
      <c r="G104" s="15">
        <v>1</v>
      </c>
      <c r="H104" s="11">
        <v>4.99</v>
      </c>
      <c r="I104" s="75">
        <f t="shared" si="3"/>
        <v>204.3405</v>
      </c>
      <c r="J104" s="73"/>
    </row>
    <row r="105" spans="1:10" ht="15">
      <c r="A105" s="15" t="s">
        <v>285</v>
      </c>
      <c r="B105" s="27" t="s">
        <v>290</v>
      </c>
      <c r="C105" s="15" t="s">
        <v>291</v>
      </c>
      <c r="D105" s="15" t="s">
        <v>292</v>
      </c>
      <c r="E105" s="15" t="s">
        <v>5</v>
      </c>
      <c r="F105" s="15" t="s">
        <v>293</v>
      </c>
      <c r="G105" s="15">
        <v>1</v>
      </c>
      <c r="H105" s="11">
        <v>7.99</v>
      </c>
      <c r="I105" s="75">
        <f t="shared" si="3"/>
        <v>327.19050000000004</v>
      </c>
      <c r="J105" s="85"/>
    </row>
    <row r="106" spans="1:10" ht="15.75">
      <c r="A106" s="15" t="s">
        <v>304</v>
      </c>
      <c r="B106" s="27" t="s">
        <v>294</v>
      </c>
      <c r="C106" s="15"/>
      <c r="D106" s="71" t="s">
        <v>296</v>
      </c>
      <c r="E106" s="15" t="s">
        <v>4</v>
      </c>
      <c r="F106" s="86" t="s">
        <v>305</v>
      </c>
      <c r="G106" s="15">
        <v>1</v>
      </c>
      <c r="H106" s="87">
        <v>6.99</v>
      </c>
      <c r="I106" s="75">
        <f t="shared" si="3"/>
        <v>286.2405</v>
      </c>
      <c r="J106" s="73"/>
    </row>
    <row r="107" spans="1:10" ht="15">
      <c r="A107" s="17" t="s">
        <v>298</v>
      </c>
      <c r="B107" s="82" t="s">
        <v>299</v>
      </c>
      <c r="C107" s="17" t="s">
        <v>300</v>
      </c>
      <c r="D107" s="17" t="s">
        <v>301</v>
      </c>
      <c r="E107" s="17" t="s">
        <v>302</v>
      </c>
      <c r="F107" s="17" t="s">
        <v>303</v>
      </c>
      <c r="G107" s="17">
        <v>1</v>
      </c>
      <c r="H107" s="17">
        <v>23.99</v>
      </c>
      <c r="I107" s="75">
        <f t="shared" si="3"/>
        <v>982.3904999999999</v>
      </c>
      <c r="J107" s="85">
        <v>28</v>
      </c>
    </row>
    <row r="108" spans="1:10" ht="15.75">
      <c r="A108" s="13" t="s">
        <v>7</v>
      </c>
      <c r="B108" s="40" t="s">
        <v>259</v>
      </c>
      <c r="D108" s="88" t="s">
        <v>260</v>
      </c>
      <c r="E108" s="89" t="s">
        <v>261</v>
      </c>
      <c r="F108" s="90" t="s">
        <v>262</v>
      </c>
      <c r="G108" s="13">
        <v>1</v>
      </c>
      <c r="H108" s="91">
        <v>4.99</v>
      </c>
      <c r="I108" s="75">
        <f t="shared" si="3"/>
        <v>204.3405</v>
      </c>
      <c r="J108" s="73"/>
    </row>
    <row r="109" spans="1:10" ht="15">
      <c r="A109" s="92" t="s">
        <v>275</v>
      </c>
      <c r="B109" s="40" t="s">
        <v>276</v>
      </c>
      <c r="C109" s="92" t="s">
        <v>277</v>
      </c>
      <c r="D109" s="92" t="s">
        <v>278</v>
      </c>
      <c r="E109" s="92" t="s">
        <v>5</v>
      </c>
      <c r="F109" s="92" t="s">
        <v>279</v>
      </c>
      <c r="G109" s="92">
        <v>1</v>
      </c>
      <c r="H109" s="93">
        <v>19.99</v>
      </c>
      <c r="I109" s="75">
        <f t="shared" si="3"/>
        <v>818.5904999999999</v>
      </c>
      <c r="J109" s="73"/>
    </row>
    <row r="110" spans="1:10" ht="15">
      <c r="A110" s="94" t="s">
        <v>275</v>
      </c>
      <c r="B110" s="95" t="s">
        <v>294</v>
      </c>
      <c r="C110" s="95" t="s">
        <v>295</v>
      </c>
      <c r="D110" s="95" t="s">
        <v>296</v>
      </c>
      <c r="E110" s="83" t="s">
        <v>5</v>
      </c>
      <c r="F110" s="95" t="s">
        <v>297</v>
      </c>
      <c r="G110" s="95">
        <v>1</v>
      </c>
      <c r="H110" s="96">
        <v>6.99</v>
      </c>
      <c r="I110" s="75">
        <f t="shared" si="3"/>
        <v>286.2405</v>
      </c>
      <c r="J110" s="73"/>
    </row>
    <row r="111" spans="1:10" ht="15">
      <c r="A111" s="24">
        <v>41304</v>
      </c>
      <c r="B111" s="27"/>
      <c r="C111" s="30"/>
      <c r="D111" s="15"/>
      <c r="E111" s="15"/>
      <c r="F111" s="97"/>
      <c r="G111" s="1" t="s">
        <v>221</v>
      </c>
      <c r="H111" s="44" t="s">
        <v>522</v>
      </c>
      <c r="I111" s="18"/>
      <c r="J111" s="18"/>
    </row>
    <row r="112" spans="1:10" ht="15">
      <c r="A112" s="15" t="s">
        <v>137</v>
      </c>
      <c r="B112" s="27" t="s">
        <v>183</v>
      </c>
      <c r="C112" s="15"/>
      <c r="D112" s="15" t="s">
        <v>310</v>
      </c>
      <c r="E112" s="15" t="s">
        <v>5</v>
      </c>
      <c r="F112" s="15" t="s">
        <v>100</v>
      </c>
      <c r="G112" s="15">
        <v>1</v>
      </c>
      <c r="H112" s="11">
        <v>20.5</v>
      </c>
      <c r="I112" s="117">
        <f>G112*H112*36</f>
        <v>738</v>
      </c>
      <c r="J112" s="18">
        <v>5</v>
      </c>
    </row>
    <row r="113" spans="1:10" ht="15">
      <c r="A113" s="15" t="s">
        <v>222</v>
      </c>
      <c r="B113" s="27" t="s">
        <v>311</v>
      </c>
      <c r="C113" s="30" t="s">
        <v>312</v>
      </c>
      <c r="D113" s="30" t="s">
        <v>313</v>
      </c>
      <c r="E113" s="15" t="s">
        <v>5</v>
      </c>
      <c r="F113" s="15" t="s">
        <v>314</v>
      </c>
      <c r="G113" s="15">
        <v>1</v>
      </c>
      <c r="H113" s="11">
        <v>29.5</v>
      </c>
      <c r="I113" s="18"/>
      <c r="J113" s="114">
        <f>G113*H113*36*1.05</f>
        <v>1115.1000000000001</v>
      </c>
    </row>
    <row r="114" spans="1:10" ht="15">
      <c r="A114" s="15" t="s">
        <v>222</v>
      </c>
      <c r="B114" s="27" t="s">
        <v>315</v>
      </c>
      <c r="C114" s="30" t="s">
        <v>61</v>
      </c>
      <c r="D114" s="15" t="s">
        <v>316</v>
      </c>
      <c r="E114" s="15" t="s">
        <v>317</v>
      </c>
      <c r="F114" s="30" t="s">
        <v>318</v>
      </c>
      <c r="G114" s="15">
        <v>1</v>
      </c>
      <c r="H114" s="11">
        <v>42</v>
      </c>
      <c r="I114" s="18"/>
      <c r="J114" s="114">
        <f>G114*H114*36*1.05</f>
        <v>1587.6000000000001</v>
      </c>
    </row>
    <row r="115" spans="1:11" ht="15">
      <c r="A115" s="15" t="s">
        <v>319</v>
      </c>
      <c r="B115" s="27" t="s">
        <v>320</v>
      </c>
      <c r="C115" s="15" t="s">
        <v>321</v>
      </c>
      <c r="D115" s="15" t="s">
        <v>45</v>
      </c>
      <c r="E115" s="15" t="s">
        <v>5</v>
      </c>
      <c r="F115" s="15" t="s">
        <v>322</v>
      </c>
      <c r="G115" s="15">
        <v>1</v>
      </c>
      <c r="H115" s="11">
        <v>19</v>
      </c>
      <c r="I115" s="117">
        <f>G115*H115*36</f>
        <v>684</v>
      </c>
      <c r="J115" s="18">
        <v>19</v>
      </c>
      <c r="K115" s="63" t="s">
        <v>323</v>
      </c>
    </row>
    <row r="116" spans="1:11" ht="15">
      <c r="A116" s="15" t="s">
        <v>319</v>
      </c>
      <c r="B116" s="27" t="s">
        <v>320</v>
      </c>
      <c r="C116" s="15" t="s">
        <v>324</v>
      </c>
      <c r="D116" s="15" t="s">
        <v>42</v>
      </c>
      <c r="E116" s="15" t="s">
        <v>5</v>
      </c>
      <c r="F116" s="15" t="s">
        <v>322</v>
      </c>
      <c r="G116" s="15">
        <v>1</v>
      </c>
      <c r="H116" s="11">
        <v>20</v>
      </c>
      <c r="I116" s="117">
        <f>G116*H116*36</f>
        <v>720</v>
      </c>
      <c r="J116" s="18">
        <v>20</v>
      </c>
      <c r="K116" s="63" t="s">
        <v>323</v>
      </c>
    </row>
    <row r="117" spans="1:11" ht="15">
      <c r="A117" s="15" t="s">
        <v>319</v>
      </c>
      <c r="B117" s="27" t="s">
        <v>320</v>
      </c>
      <c r="C117" s="15" t="s">
        <v>324</v>
      </c>
      <c r="D117" s="15" t="s">
        <v>42</v>
      </c>
      <c r="E117" s="15" t="s">
        <v>4</v>
      </c>
      <c r="F117" s="15" t="s">
        <v>322</v>
      </c>
      <c r="G117" s="15">
        <v>1</v>
      </c>
      <c r="H117" s="11">
        <v>20</v>
      </c>
      <c r="I117" s="117">
        <f>G117*H117*36</f>
        <v>720</v>
      </c>
      <c r="J117" s="18">
        <v>20</v>
      </c>
      <c r="K117" s="63" t="s">
        <v>323</v>
      </c>
    </row>
    <row r="118" spans="1:11" ht="15">
      <c r="A118" s="15" t="s">
        <v>319</v>
      </c>
      <c r="B118" s="27" t="s">
        <v>320</v>
      </c>
      <c r="C118" s="15" t="s">
        <v>321</v>
      </c>
      <c r="D118" s="15" t="s">
        <v>45</v>
      </c>
      <c r="E118" s="15" t="s">
        <v>4</v>
      </c>
      <c r="F118" s="15" t="s">
        <v>322</v>
      </c>
      <c r="G118" s="15">
        <v>1</v>
      </c>
      <c r="H118" s="11">
        <v>19</v>
      </c>
      <c r="I118" s="117">
        <f>G118*H118*36</f>
        <v>684</v>
      </c>
      <c r="J118" s="18">
        <v>19</v>
      </c>
      <c r="K118" s="63" t="s">
        <v>323</v>
      </c>
    </row>
    <row r="119" spans="1:11" ht="15">
      <c r="A119" s="15" t="s">
        <v>319</v>
      </c>
      <c r="B119" s="27" t="s">
        <v>320</v>
      </c>
      <c r="C119" s="15" t="s">
        <v>324</v>
      </c>
      <c r="D119" s="15" t="s">
        <v>42</v>
      </c>
      <c r="E119" s="15" t="s">
        <v>325</v>
      </c>
      <c r="F119" s="15" t="s">
        <v>107</v>
      </c>
      <c r="G119" s="15">
        <v>1</v>
      </c>
      <c r="H119" s="11">
        <v>20</v>
      </c>
      <c r="I119" s="18"/>
      <c r="J119" s="114">
        <f aca="true" t="shared" si="4" ref="J119:J151">G119*H119*36*1.05</f>
        <v>756</v>
      </c>
      <c r="K119" s="63" t="s">
        <v>323</v>
      </c>
    </row>
    <row r="120" spans="1:10" ht="15.75">
      <c r="A120" s="12" t="s">
        <v>326</v>
      </c>
      <c r="B120" s="40" t="s">
        <v>327</v>
      </c>
      <c r="D120" s="41" t="s">
        <v>328</v>
      </c>
      <c r="E120" s="1" t="s">
        <v>329</v>
      </c>
      <c r="F120" s="38" t="s">
        <v>330</v>
      </c>
      <c r="G120" s="15">
        <v>1</v>
      </c>
      <c r="H120" s="6">
        <v>6</v>
      </c>
      <c r="I120" s="18"/>
      <c r="J120" s="114">
        <f t="shared" si="4"/>
        <v>226.8</v>
      </c>
    </row>
    <row r="121" spans="1:10" ht="15.75">
      <c r="A121" s="12" t="s">
        <v>326</v>
      </c>
      <c r="B121" s="46" t="s">
        <v>331</v>
      </c>
      <c r="C121" s="13"/>
      <c r="D121" s="41" t="s">
        <v>332</v>
      </c>
      <c r="E121" s="1" t="s">
        <v>329</v>
      </c>
      <c r="F121" s="38" t="s">
        <v>330</v>
      </c>
      <c r="G121" s="15">
        <v>1</v>
      </c>
      <c r="H121" s="6">
        <v>6</v>
      </c>
      <c r="I121" s="18"/>
      <c r="J121" s="114">
        <f t="shared" si="4"/>
        <v>226.8</v>
      </c>
    </row>
    <row r="122" spans="1:10" ht="15.75">
      <c r="A122" s="12" t="s">
        <v>326</v>
      </c>
      <c r="B122" s="46" t="s">
        <v>333</v>
      </c>
      <c r="C122" s="13"/>
      <c r="D122" s="41" t="s">
        <v>334</v>
      </c>
      <c r="E122" s="1" t="s">
        <v>329</v>
      </c>
      <c r="F122" s="1" t="s">
        <v>335</v>
      </c>
      <c r="G122" s="15">
        <v>1</v>
      </c>
      <c r="H122" s="6">
        <v>6</v>
      </c>
      <c r="I122" s="18"/>
      <c r="J122" s="114">
        <f t="shared" si="4"/>
        <v>226.8</v>
      </c>
    </row>
    <row r="123" spans="1:10" ht="15.75">
      <c r="A123" s="12" t="s">
        <v>326</v>
      </c>
      <c r="B123" s="46" t="s">
        <v>336</v>
      </c>
      <c r="C123" s="13"/>
      <c r="D123" s="41" t="s">
        <v>337</v>
      </c>
      <c r="E123" s="1" t="s">
        <v>329</v>
      </c>
      <c r="F123" s="1" t="s">
        <v>338</v>
      </c>
      <c r="G123" s="15">
        <v>1</v>
      </c>
      <c r="H123" s="6">
        <v>6</v>
      </c>
      <c r="I123" s="18"/>
      <c r="J123" s="114">
        <f t="shared" si="4"/>
        <v>226.8</v>
      </c>
    </row>
    <row r="124" spans="1:10" ht="15.75">
      <c r="A124" s="15" t="s">
        <v>339</v>
      </c>
      <c r="B124" s="46" t="s">
        <v>333</v>
      </c>
      <c r="C124" s="98"/>
      <c r="D124" s="41" t="s">
        <v>334</v>
      </c>
      <c r="E124" s="1" t="s">
        <v>329</v>
      </c>
      <c r="F124" s="1" t="s">
        <v>335</v>
      </c>
      <c r="G124" s="15">
        <v>1</v>
      </c>
      <c r="H124" s="6">
        <v>6</v>
      </c>
      <c r="I124" s="18"/>
      <c r="J124" s="114">
        <f t="shared" si="4"/>
        <v>226.8</v>
      </c>
    </row>
    <row r="125" spans="1:10" ht="15.75">
      <c r="A125" s="15" t="s">
        <v>339</v>
      </c>
      <c r="B125" s="46" t="s">
        <v>340</v>
      </c>
      <c r="C125" s="98"/>
      <c r="D125" s="41" t="s">
        <v>341</v>
      </c>
      <c r="E125" s="1" t="s">
        <v>329</v>
      </c>
      <c r="F125" s="19" t="s">
        <v>342</v>
      </c>
      <c r="G125" s="15">
        <v>1</v>
      </c>
      <c r="H125" s="6">
        <v>6</v>
      </c>
      <c r="I125" s="18"/>
      <c r="J125" s="114">
        <f t="shared" si="4"/>
        <v>226.8</v>
      </c>
    </row>
    <row r="126" spans="1:10" ht="15.75">
      <c r="A126" s="12" t="s">
        <v>343</v>
      </c>
      <c r="B126" s="46" t="s">
        <v>344</v>
      </c>
      <c r="C126" s="98"/>
      <c r="D126" s="88" t="s">
        <v>345</v>
      </c>
      <c r="E126" s="1" t="s">
        <v>329</v>
      </c>
      <c r="F126" s="19" t="s">
        <v>342</v>
      </c>
      <c r="G126" s="15">
        <v>1</v>
      </c>
      <c r="H126" s="6">
        <v>6</v>
      </c>
      <c r="I126" s="18"/>
      <c r="J126" s="114">
        <f t="shared" si="4"/>
        <v>226.8</v>
      </c>
    </row>
    <row r="127" spans="1:10" ht="15.75">
      <c r="A127" s="15" t="s">
        <v>339</v>
      </c>
      <c r="B127" s="46" t="s">
        <v>346</v>
      </c>
      <c r="C127" s="98"/>
      <c r="D127" s="41" t="s">
        <v>347</v>
      </c>
      <c r="E127" s="1" t="s">
        <v>329</v>
      </c>
      <c r="F127" s="19" t="s">
        <v>338</v>
      </c>
      <c r="G127" s="15">
        <v>1</v>
      </c>
      <c r="H127" s="6">
        <v>6</v>
      </c>
      <c r="I127" s="18"/>
      <c r="J127" s="114">
        <f t="shared" si="4"/>
        <v>226.8</v>
      </c>
    </row>
    <row r="128" spans="1:10" ht="15.75">
      <c r="A128" s="12" t="s">
        <v>343</v>
      </c>
      <c r="B128" s="46" t="s">
        <v>348</v>
      </c>
      <c r="C128" s="13"/>
      <c r="D128" s="41" t="s">
        <v>349</v>
      </c>
      <c r="E128" s="1" t="s">
        <v>329</v>
      </c>
      <c r="F128" s="19" t="s">
        <v>350</v>
      </c>
      <c r="G128" s="15">
        <v>1</v>
      </c>
      <c r="H128" s="6">
        <v>6</v>
      </c>
      <c r="I128" s="18"/>
      <c r="J128" s="114">
        <f t="shared" si="4"/>
        <v>226.8</v>
      </c>
    </row>
    <row r="129" spans="1:10" ht="15.75">
      <c r="A129" s="15" t="s">
        <v>339</v>
      </c>
      <c r="B129" s="46" t="s">
        <v>351</v>
      </c>
      <c r="C129" s="13"/>
      <c r="D129" s="41" t="s">
        <v>352</v>
      </c>
      <c r="E129" s="1" t="s">
        <v>329</v>
      </c>
      <c r="F129" s="38" t="s">
        <v>353</v>
      </c>
      <c r="G129" s="15">
        <v>1</v>
      </c>
      <c r="H129" s="6">
        <v>6</v>
      </c>
      <c r="I129" s="18"/>
      <c r="J129" s="114">
        <f t="shared" si="4"/>
        <v>226.8</v>
      </c>
    </row>
    <row r="130" spans="1:10" ht="15">
      <c r="A130" s="24">
        <v>41304</v>
      </c>
      <c r="B130" s="46"/>
      <c r="C130" s="98"/>
      <c r="D130" s="13"/>
      <c r="E130" s="13"/>
      <c r="F130" s="99"/>
      <c r="G130" s="1" t="s">
        <v>221</v>
      </c>
      <c r="H130" s="44" t="s">
        <v>522</v>
      </c>
      <c r="I130" s="20"/>
      <c r="J130" s="20"/>
    </row>
    <row r="131" spans="1:10" ht="15.75">
      <c r="A131" s="15" t="s">
        <v>339</v>
      </c>
      <c r="B131" s="27" t="s">
        <v>354</v>
      </c>
      <c r="C131" s="30"/>
      <c r="D131" s="41" t="s">
        <v>355</v>
      </c>
      <c r="E131" s="15" t="s">
        <v>4</v>
      </c>
      <c r="F131" s="30" t="s">
        <v>356</v>
      </c>
      <c r="G131" s="15">
        <v>1</v>
      </c>
      <c r="H131" s="91">
        <f>49.5/2</f>
        <v>24.75</v>
      </c>
      <c r="I131" s="18"/>
      <c r="J131" s="114">
        <f t="shared" si="4"/>
        <v>935.5500000000001</v>
      </c>
    </row>
    <row r="132" spans="1:10" ht="15.75">
      <c r="A132" s="15" t="s">
        <v>339</v>
      </c>
      <c r="B132" s="27" t="s">
        <v>357</v>
      </c>
      <c r="C132" s="30"/>
      <c r="D132" s="41" t="s">
        <v>358</v>
      </c>
      <c r="E132" s="15" t="s">
        <v>4</v>
      </c>
      <c r="F132" s="30" t="s">
        <v>359</v>
      </c>
      <c r="G132" s="15">
        <v>1</v>
      </c>
      <c r="H132" s="91">
        <f>49.5/2</f>
        <v>24.75</v>
      </c>
      <c r="I132" s="18"/>
      <c r="J132" s="114">
        <f t="shared" si="4"/>
        <v>935.5500000000001</v>
      </c>
    </row>
    <row r="133" spans="1:11" ht="15.75">
      <c r="A133" s="15" t="s">
        <v>177</v>
      </c>
      <c r="B133" s="27" t="s">
        <v>360</v>
      </c>
      <c r="C133" s="15" t="s">
        <v>361</v>
      </c>
      <c r="D133" s="43" t="s">
        <v>362</v>
      </c>
      <c r="E133" s="15" t="s">
        <v>325</v>
      </c>
      <c r="F133" s="15" t="s">
        <v>363</v>
      </c>
      <c r="G133" s="15">
        <v>1</v>
      </c>
      <c r="H133" s="11">
        <v>24.75</v>
      </c>
      <c r="I133" s="18"/>
      <c r="J133" s="114">
        <f t="shared" si="4"/>
        <v>935.5500000000001</v>
      </c>
      <c r="K133" s="12" t="s">
        <v>205</v>
      </c>
    </row>
    <row r="134" spans="1:10" ht="15.75">
      <c r="A134" s="15" t="s">
        <v>177</v>
      </c>
      <c r="B134" s="27" t="s">
        <v>364</v>
      </c>
      <c r="C134" s="15" t="s">
        <v>365</v>
      </c>
      <c r="D134" s="41" t="s">
        <v>366</v>
      </c>
      <c r="E134" s="15" t="s">
        <v>367</v>
      </c>
      <c r="F134" s="15" t="s">
        <v>368</v>
      </c>
      <c r="G134" s="15">
        <v>1</v>
      </c>
      <c r="H134" s="11">
        <v>24.75</v>
      </c>
      <c r="I134" s="18"/>
      <c r="J134" s="114">
        <f t="shared" si="4"/>
        <v>935.5500000000001</v>
      </c>
    </row>
    <row r="135" spans="1:10" ht="15">
      <c r="A135" s="15" t="s">
        <v>177</v>
      </c>
      <c r="B135" s="40" t="s">
        <v>354</v>
      </c>
      <c r="C135" s="15" t="s">
        <v>369</v>
      </c>
      <c r="D135" s="15" t="s">
        <v>355</v>
      </c>
      <c r="E135" s="15" t="s">
        <v>4</v>
      </c>
      <c r="F135" s="15" t="s">
        <v>370</v>
      </c>
      <c r="G135" s="15">
        <v>1</v>
      </c>
      <c r="H135" s="11">
        <v>24.75</v>
      </c>
      <c r="I135" s="18"/>
      <c r="J135" s="114">
        <f t="shared" si="4"/>
        <v>935.5500000000001</v>
      </c>
    </row>
    <row r="136" spans="1:10" ht="15.75">
      <c r="A136" s="15" t="s">
        <v>177</v>
      </c>
      <c r="B136" s="27" t="s">
        <v>354</v>
      </c>
      <c r="C136" s="15" t="s">
        <v>369</v>
      </c>
      <c r="D136" s="15" t="s">
        <v>355</v>
      </c>
      <c r="E136" s="15" t="s">
        <v>325</v>
      </c>
      <c r="F136" s="16" t="s">
        <v>227</v>
      </c>
      <c r="G136" s="15">
        <v>1</v>
      </c>
      <c r="H136" s="11">
        <v>24.75</v>
      </c>
      <c r="I136" s="18"/>
      <c r="J136" s="114">
        <f t="shared" si="4"/>
        <v>935.5500000000001</v>
      </c>
    </row>
    <row r="137" spans="1:10" ht="15.75">
      <c r="A137" s="15" t="s">
        <v>339</v>
      </c>
      <c r="B137" s="46" t="s">
        <v>203</v>
      </c>
      <c r="C137" s="98"/>
      <c r="D137" s="43" t="s">
        <v>371</v>
      </c>
      <c r="E137" s="15" t="s">
        <v>325</v>
      </c>
      <c r="F137" s="19" t="s">
        <v>372</v>
      </c>
      <c r="G137" s="1">
        <v>1</v>
      </c>
      <c r="H137" s="6">
        <v>5.2</v>
      </c>
      <c r="I137" s="18"/>
      <c r="J137" s="114">
        <f t="shared" si="4"/>
        <v>196.56000000000003</v>
      </c>
    </row>
    <row r="138" spans="1:10" ht="15">
      <c r="A138" s="15" t="s">
        <v>339</v>
      </c>
      <c r="B138" s="46" t="s">
        <v>373</v>
      </c>
      <c r="C138" s="98"/>
      <c r="D138" s="13" t="s">
        <v>374</v>
      </c>
      <c r="E138" s="15" t="s">
        <v>325</v>
      </c>
      <c r="F138" s="98" t="s">
        <v>375</v>
      </c>
      <c r="G138" s="15">
        <v>1</v>
      </c>
      <c r="H138" s="6">
        <v>5.2</v>
      </c>
      <c r="I138" s="18"/>
      <c r="J138" s="114">
        <f t="shared" si="4"/>
        <v>196.56000000000003</v>
      </c>
    </row>
    <row r="139" spans="1:12" ht="15">
      <c r="A139" s="33" t="s">
        <v>339</v>
      </c>
      <c r="B139" s="100" t="s">
        <v>376</v>
      </c>
      <c r="C139" s="22"/>
      <c r="D139" s="101" t="s">
        <v>377</v>
      </c>
      <c r="E139" s="33" t="s">
        <v>325</v>
      </c>
      <c r="F139" s="22" t="s">
        <v>378</v>
      </c>
      <c r="G139" s="33">
        <v>1</v>
      </c>
      <c r="H139" s="102"/>
      <c r="I139" s="21"/>
      <c r="J139" s="114">
        <f t="shared" si="4"/>
        <v>0</v>
      </c>
      <c r="K139" s="35" t="s">
        <v>220</v>
      </c>
      <c r="L139" s="35"/>
    </row>
    <row r="140" spans="1:12" ht="15">
      <c r="A140" s="33" t="s">
        <v>339</v>
      </c>
      <c r="B140" s="100" t="s">
        <v>379</v>
      </c>
      <c r="C140" s="22"/>
      <c r="D140" s="101"/>
      <c r="E140" s="33" t="s">
        <v>325</v>
      </c>
      <c r="F140" s="22" t="s">
        <v>380</v>
      </c>
      <c r="G140" s="101"/>
      <c r="H140" s="102"/>
      <c r="I140" s="23"/>
      <c r="J140" s="114">
        <f t="shared" si="4"/>
        <v>0</v>
      </c>
      <c r="K140" s="35" t="s">
        <v>220</v>
      </c>
      <c r="L140" s="35"/>
    </row>
    <row r="141" spans="1:10" ht="15.75">
      <c r="A141" s="15" t="s">
        <v>339</v>
      </c>
      <c r="B141" s="46" t="s">
        <v>381</v>
      </c>
      <c r="C141" s="98"/>
      <c r="D141" s="41" t="s">
        <v>382</v>
      </c>
      <c r="E141" s="15" t="s">
        <v>4</v>
      </c>
      <c r="F141" s="38" t="s">
        <v>383</v>
      </c>
      <c r="G141" s="15">
        <v>1</v>
      </c>
      <c r="H141" s="6">
        <v>5.2</v>
      </c>
      <c r="I141" s="18"/>
      <c r="J141" s="114">
        <f t="shared" si="4"/>
        <v>196.56000000000003</v>
      </c>
    </row>
    <row r="142" spans="1:10" ht="15.75">
      <c r="A142" s="15" t="s">
        <v>339</v>
      </c>
      <c r="B142" s="46" t="s">
        <v>1</v>
      </c>
      <c r="C142" s="98"/>
      <c r="D142" s="41" t="s">
        <v>384</v>
      </c>
      <c r="E142" s="15" t="s">
        <v>4</v>
      </c>
      <c r="F142" s="103" t="s">
        <v>385</v>
      </c>
      <c r="G142" s="15">
        <v>1</v>
      </c>
      <c r="H142" s="6">
        <v>5.2</v>
      </c>
      <c r="I142" s="18"/>
      <c r="J142" s="114">
        <f t="shared" si="4"/>
        <v>196.56000000000003</v>
      </c>
    </row>
    <row r="143" spans="1:11" ht="15.75">
      <c r="A143" s="15" t="s">
        <v>339</v>
      </c>
      <c r="B143" s="46" t="s">
        <v>386</v>
      </c>
      <c r="C143" s="98"/>
      <c r="D143" s="41" t="s">
        <v>387</v>
      </c>
      <c r="E143" s="15" t="s">
        <v>4</v>
      </c>
      <c r="F143" s="104" t="s">
        <v>388</v>
      </c>
      <c r="G143" s="15">
        <v>1</v>
      </c>
      <c r="H143" s="6"/>
      <c r="I143" s="18"/>
      <c r="J143" s="114">
        <f t="shared" si="4"/>
        <v>0</v>
      </c>
      <c r="K143" s="35" t="s">
        <v>220</v>
      </c>
    </row>
    <row r="144" spans="1:10" ht="15.75">
      <c r="A144" s="15" t="s">
        <v>339</v>
      </c>
      <c r="B144" s="12" t="s">
        <v>389</v>
      </c>
      <c r="D144" s="41" t="s">
        <v>382</v>
      </c>
      <c r="E144" s="15" t="s">
        <v>4</v>
      </c>
      <c r="F144" s="103" t="s">
        <v>390</v>
      </c>
      <c r="G144" s="15">
        <v>1</v>
      </c>
      <c r="H144" s="6">
        <v>5.2</v>
      </c>
      <c r="I144" s="18"/>
      <c r="J144" s="114">
        <f t="shared" si="4"/>
        <v>196.56000000000003</v>
      </c>
    </row>
    <row r="145" spans="1:10" ht="15.75">
      <c r="A145" s="1" t="s">
        <v>121</v>
      </c>
      <c r="B145" s="40" t="s">
        <v>391</v>
      </c>
      <c r="D145" s="41" t="s">
        <v>392</v>
      </c>
      <c r="E145" s="12" t="s">
        <v>5</v>
      </c>
      <c r="F145" s="8" t="s">
        <v>393</v>
      </c>
      <c r="G145" s="1">
        <v>1</v>
      </c>
      <c r="H145" s="91">
        <f>49.5/2</f>
        <v>24.75</v>
      </c>
      <c r="I145" s="117">
        <f>G145*H145*36</f>
        <v>891</v>
      </c>
      <c r="J145" s="18">
        <v>25</v>
      </c>
    </row>
    <row r="146" spans="1:10" ht="15.75">
      <c r="A146" s="12" t="s">
        <v>343</v>
      </c>
      <c r="B146" s="40" t="s">
        <v>394</v>
      </c>
      <c r="D146" s="41" t="s">
        <v>395</v>
      </c>
      <c r="E146" s="12" t="s">
        <v>5</v>
      </c>
      <c r="F146" s="12" t="s">
        <v>396</v>
      </c>
      <c r="G146" s="1">
        <v>1</v>
      </c>
      <c r="H146" s="91">
        <f>49.5/2</f>
        <v>24.75</v>
      </c>
      <c r="I146" s="18"/>
      <c r="J146" s="114">
        <f t="shared" si="4"/>
        <v>935.5500000000001</v>
      </c>
    </row>
    <row r="147" spans="1:12" ht="15.75">
      <c r="A147" s="33" t="s">
        <v>7</v>
      </c>
      <c r="B147" s="34" t="s">
        <v>397</v>
      </c>
      <c r="C147" s="35"/>
      <c r="D147" s="36" t="s">
        <v>398</v>
      </c>
      <c r="E147" s="33" t="s">
        <v>4</v>
      </c>
      <c r="F147" s="10" t="s">
        <v>399</v>
      </c>
      <c r="G147" s="33">
        <v>1</v>
      </c>
      <c r="H147" s="37"/>
      <c r="I147" s="29"/>
      <c r="J147" s="114">
        <f t="shared" si="4"/>
        <v>0</v>
      </c>
      <c r="K147" s="35" t="s">
        <v>220</v>
      </c>
      <c r="L147" s="35"/>
    </row>
    <row r="148" spans="1:10" ht="15">
      <c r="A148" s="15" t="s">
        <v>177</v>
      </c>
      <c r="B148" s="40" t="s">
        <v>400</v>
      </c>
      <c r="C148" s="15" t="s">
        <v>401</v>
      </c>
      <c r="D148" s="15" t="s">
        <v>377</v>
      </c>
      <c r="E148" s="15" t="s">
        <v>325</v>
      </c>
      <c r="F148" s="15" t="s">
        <v>402</v>
      </c>
      <c r="G148" s="15">
        <v>1</v>
      </c>
      <c r="H148" s="11">
        <v>5.2</v>
      </c>
      <c r="I148" s="18"/>
      <c r="J148" s="114">
        <f t="shared" si="4"/>
        <v>196.56000000000003</v>
      </c>
    </row>
    <row r="149" spans="1:10" ht="15">
      <c r="A149" s="15" t="s">
        <v>177</v>
      </c>
      <c r="B149" s="27" t="s">
        <v>403</v>
      </c>
      <c r="C149" s="15" t="s">
        <v>404</v>
      </c>
      <c r="D149" s="15" t="s">
        <v>405</v>
      </c>
      <c r="E149" s="15" t="s">
        <v>325</v>
      </c>
      <c r="F149" s="15" t="s">
        <v>406</v>
      </c>
      <c r="G149" s="15">
        <v>1</v>
      </c>
      <c r="H149" s="11">
        <v>5.2</v>
      </c>
      <c r="I149" s="18"/>
      <c r="J149" s="114">
        <f t="shared" si="4"/>
        <v>196.56000000000003</v>
      </c>
    </row>
    <row r="150" spans="1:10" ht="15">
      <c r="A150" s="15" t="s">
        <v>177</v>
      </c>
      <c r="B150" s="27" t="s">
        <v>407</v>
      </c>
      <c r="C150" s="15" t="s">
        <v>408</v>
      </c>
      <c r="D150" s="15" t="s">
        <v>409</v>
      </c>
      <c r="E150" s="15" t="s">
        <v>325</v>
      </c>
      <c r="F150" s="15" t="s">
        <v>410</v>
      </c>
      <c r="G150" s="15">
        <v>1</v>
      </c>
      <c r="H150" s="11">
        <v>5.2</v>
      </c>
      <c r="I150" s="18"/>
      <c r="J150" s="114">
        <f t="shared" si="4"/>
        <v>196.56000000000003</v>
      </c>
    </row>
    <row r="151" spans="1:10" ht="15">
      <c r="A151" s="15" t="s">
        <v>339</v>
      </c>
      <c r="B151" s="46" t="s">
        <v>411</v>
      </c>
      <c r="C151" s="13"/>
      <c r="D151" s="8" t="s">
        <v>24</v>
      </c>
      <c r="E151" s="15" t="s">
        <v>4</v>
      </c>
      <c r="F151" s="1" t="s">
        <v>412</v>
      </c>
      <c r="G151" s="15">
        <v>1</v>
      </c>
      <c r="H151" s="11">
        <v>5.2</v>
      </c>
      <c r="I151" s="18"/>
      <c r="J151" s="114">
        <f t="shared" si="4"/>
        <v>196.56000000000003</v>
      </c>
    </row>
    <row r="152" spans="1:10" ht="15">
      <c r="A152" s="24">
        <v>41306</v>
      </c>
      <c r="B152" s="46"/>
      <c r="C152" s="13"/>
      <c r="D152" s="13"/>
      <c r="E152" s="13"/>
      <c r="F152" s="26"/>
      <c r="G152" s="1" t="s">
        <v>221</v>
      </c>
      <c r="H152" s="44" t="s">
        <v>522</v>
      </c>
      <c r="I152" s="20"/>
      <c r="J152" s="20"/>
    </row>
    <row r="153" spans="1:10" ht="15.75">
      <c r="A153" s="12" t="s">
        <v>413</v>
      </c>
      <c r="B153" s="40" t="s">
        <v>414</v>
      </c>
      <c r="D153" s="43" t="s">
        <v>415</v>
      </c>
      <c r="E153" s="13" t="s">
        <v>329</v>
      </c>
      <c r="F153" s="16" t="s">
        <v>416</v>
      </c>
      <c r="G153" s="15">
        <v>1</v>
      </c>
      <c r="H153" s="91">
        <v>10</v>
      </c>
      <c r="I153" s="117">
        <f aca="true" t="shared" si="5" ref="I153:I158">G153*H153*36</f>
        <v>360</v>
      </c>
      <c r="J153" s="18">
        <v>10</v>
      </c>
    </row>
    <row r="154" spans="1:10" ht="15.75">
      <c r="A154" s="12" t="s">
        <v>413</v>
      </c>
      <c r="B154" s="40" t="s">
        <v>414</v>
      </c>
      <c r="D154" s="43" t="s">
        <v>415</v>
      </c>
      <c r="E154" s="13" t="s">
        <v>329</v>
      </c>
      <c r="F154" s="12" t="s">
        <v>417</v>
      </c>
      <c r="G154" s="15">
        <v>1</v>
      </c>
      <c r="H154" s="91">
        <v>10</v>
      </c>
      <c r="I154" s="117">
        <f t="shared" si="5"/>
        <v>360</v>
      </c>
      <c r="J154" s="20">
        <v>10</v>
      </c>
    </row>
    <row r="155" spans="1:10" ht="15.75">
      <c r="A155" s="13" t="s">
        <v>413</v>
      </c>
      <c r="B155" s="46" t="s">
        <v>414</v>
      </c>
      <c r="C155" s="98"/>
      <c r="D155" s="43" t="s">
        <v>415</v>
      </c>
      <c r="E155" s="13" t="s">
        <v>329</v>
      </c>
      <c r="F155" s="12" t="s">
        <v>418</v>
      </c>
      <c r="G155" s="15">
        <v>1</v>
      </c>
      <c r="H155" s="6">
        <v>10</v>
      </c>
      <c r="I155" s="117">
        <f t="shared" si="5"/>
        <v>360</v>
      </c>
      <c r="J155" s="20">
        <v>10</v>
      </c>
    </row>
    <row r="156" spans="1:10" ht="15.75">
      <c r="A156" s="13" t="s">
        <v>419</v>
      </c>
      <c r="B156" s="46" t="s">
        <v>420</v>
      </c>
      <c r="C156" s="98"/>
      <c r="D156" s="43" t="s">
        <v>421</v>
      </c>
      <c r="E156" s="13" t="s">
        <v>329</v>
      </c>
      <c r="F156" s="98" t="s">
        <v>422</v>
      </c>
      <c r="G156" s="15">
        <v>1</v>
      </c>
      <c r="H156" s="6">
        <v>10</v>
      </c>
      <c r="I156" s="117">
        <f t="shared" si="5"/>
        <v>360</v>
      </c>
      <c r="J156" s="20"/>
    </row>
    <row r="157" spans="1:10" ht="15.75">
      <c r="A157" s="12" t="s">
        <v>423</v>
      </c>
      <c r="B157" s="46" t="s">
        <v>424</v>
      </c>
      <c r="C157" s="13"/>
      <c r="D157" s="43" t="s">
        <v>425</v>
      </c>
      <c r="E157" s="13" t="s">
        <v>6</v>
      </c>
      <c r="F157" s="38" t="s">
        <v>426</v>
      </c>
      <c r="G157" s="15">
        <v>1</v>
      </c>
      <c r="H157" s="6">
        <v>25</v>
      </c>
      <c r="I157" s="117">
        <f t="shared" si="5"/>
        <v>900</v>
      </c>
      <c r="J157" s="18">
        <v>25</v>
      </c>
    </row>
    <row r="158" spans="1:10" ht="15.75">
      <c r="A158" s="12" t="s">
        <v>423</v>
      </c>
      <c r="B158" s="46" t="s">
        <v>424</v>
      </c>
      <c r="C158" s="13"/>
      <c r="D158" s="43" t="s">
        <v>425</v>
      </c>
      <c r="E158" s="13" t="s">
        <v>6</v>
      </c>
      <c r="F158" s="38" t="s">
        <v>144</v>
      </c>
      <c r="G158" s="15">
        <v>1</v>
      </c>
      <c r="H158" s="6">
        <v>25</v>
      </c>
      <c r="I158" s="117">
        <f t="shared" si="5"/>
        <v>900</v>
      </c>
      <c r="J158" s="18">
        <v>25</v>
      </c>
    </row>
    <row r="159" spans="1:11" ht="15">
      <c r="A159" s="12" t="s">
        <v>427</v>
      </c>
      <c r="B159" s="40" t="s">
        <v>428</v>
      </c>
      <c r="E159" s="12" t="s">
        <v>5</v>
      </c>
      <c r="F159" s="12" t="s">
        <v>429</v>
      </c>
      <c r="G159" s="12">
        <v>1</v>
      </c>
      <c r="H159" s="6">
        <v>18.5</v>
      </c>
      <c r="I159" s="117">
        <f>G159*H159*36</f>
        <v>666</v>
      </c>
      <c r="J159" s="20"/>
      <c r="K159" s="12" t="s">
        <v>430</v>
      </c>
    </row>
    <row r="160" spans="1:10" ht="15">
      <c r="A160" s="12" t="s">
        <v>423</v>
      </c>
      <c r="B160" s="40" t="s">
        <v>431</v>
      </c>
      <c r="E160" s="13" t="s">
        <v>6</v>
      </c>
      <c r="F160" s="103" t="s">
        <v>432</v>
      </c>
      <c r="G160" s="15">
        <v>1</v>
      </c>
      <c r="H160" s="91">
        <v>79.5</v>
      </c>
      <c r="I160" s="117">
        <f>G160*H160*36</f>
        <v>2862</v>
      </c>
      <c r="J160" s="18">
        <v>79</v>
      </c>
    </row>
    <row r="161" spans="1:10" ht="15">
      <c r="A161" s="15" t="s">
        <v>319</v>
      </c>
      <c r="B161" s="27" t="s">
        <v>320</v>
      </c>
      <c r="C161" s="15" t="s">
        <v>321</v>
      </c>
      <c r="D161" s="15" t="s">
        <v>45</v>
      </c>
      <c r="E161" s="15" t="s">
        <v>325</v>
      </c>
      <c r="F161" s="15" t="s">
        <v>107</v>
      </c>
      <c r="G161" s="15">
        <v>1</v>
      </c>
      <c r="H161" s="11">
        <v>19</v>
      </c>
      <c r="I161" s="60"/>
      <c r="J161" s="114">
        <f>G161*H161*36*1.05</f>
        <v>718.2</v>
      </c>
    </row>
    <row r="162" spans="1:10" ht="15.75">
      <c r="A162" s="15" t="s">
        <v>222</v>
      </c>
      <c r="B162" s="27" t="s">
        <v>433</v>
      </c>
      <c r="C162" s="30" t="s">
        <v>434</v>
      </c>
      <c r="D162" s="16" t="s">
        <v>435</v>
      </c>
      <c r="E162" s="15" t="s">
        <v>6</v>
      </c>
      <c r="F162" s="30" t="s">
        <v>436</v>
      </c>
      <c r="G162" s="15">
        <v>1</v>
      </c>
      <c r="H162" s="11">
        <v>11</v>
      </c>
      <c r="I162" s="60"/>
      <c r="J162" s="114">
        <f>G162*H162*36*1.05</f>
        <v>415.8</v>
      </c>
    </row>
    <row r="163" spans="1:10" ht="15.75">
      <c r="A163" s="13" t="s">
        <v>0</v>
      </c>
      <c r="B163" s="27" t="s">
        <v>433</v>
      </c>
      <c r="C163" s="30" t="s">
        <v>434</v>
      </c>
      <c r="D163" s="16" t="s">
        <v>435</v>
      </c>
      <c r="E163" s="13" t="s">
        <v>4</v>
      </c>
      <c r="F163" s="30" t="s">
        <v>436</v>
      </c>
      <c r="G163" s="13">
        <v>1</v>
      </c>
      <c r="H163" s="11">
        <v>11</v>
      </c>
      <c r="I163" s="60"/>
      <c r="J163" s="114">
        <f>G163*H163*36*1.05</f>
        <v>415.8</v>
      </c>
    </row>
    <row r="164" spans="1:10" ht="15.75">
      <c r="A164" s="13" t="s">
        <v>0</v>
      </c>
      <c r="B164" s="27" t="s">
        <v>433</v>
      </c>
      <c r="C164" s="30" t="s">
        <v>434</v>
      </c>
      <c r="D164" s="16" t="s">
        <v>435</v>
      </c>
      <c r="E164" s="13" t="s">
        <v>4</v>
      </c>
      <c r="F164" s="98" t="s">
        <v>437</v>
      </c>
      <c r="G164" s="13">
        <v>1</v>
      </c>
      <c r="H164" s="11">
        <v>11</v>
      </c>
      <c r="I164" s="60"/>
      <c r="J164" s="114">
        <f>G164*H164*36*1.05</f>
        <v>415.8</v>
      </c>
    </row>
    <row r="165" spans="1:10" ht="15.75">
      <c r="A165" s="24">
        <v>41309</v>
      </c>
      <c r="B165" s="46"/>
      <c r="C165" s="98"/>
      <c r="D165" s="16"/>
      <c r="E165" s="13"/>
      <c r="F165" s="99"/>
      <c r="G165" s="1" t="s">
        <v>221</v>
      </c>
      <c r="H165" s="44" t="s">
        <v>522</v>
      </c>
      <c r="I165" s="20"/>
      <c r="J165" s="20"/>
    </row>
    <row r="166" spans="1:10" ht="15.75">
      <c r="A166" s="12" t="s">
        <v>427</v>
      </c>
      <c r="B166" s="40" t="s">
        <v>438</v>
      </c>
      <c r="D166" s="41" t="s">
        <v>439</v>
      </c>
      <c r="E166" s="12" t="s">
        <v>440</v>
      </c>
      <c r="F166" s="12" t="s">
        <v>441</v>
      </c>
      <c r="G166" s="12">
        <v>1</v>
      </c>
      <c r="H166" s="11">
        <v>30.5</v>
      </c>
      <c r="I166" s="117">
        <f>G166*H166*36</f>
        <v>1098</v>
      </c>
      <c r="J166" s="20"/>
    </row>
    <row r="167" spans="1:10" ht="15.75">
      <c r="A167" s="15" t="s">
        <v>442</v>
      </c>
      <c r="B167" s="27" t="s">
        <v>443</v>
      </c>
      <c r="C167" s="15" t="s">
        <v>444</v>
      </c>
      <c r="D167" s="43" t="s">
        <v>445</v>
      </c>
      <c r="E167" s="15" t="s">
        <v>325</v>
      </c>
      <c r="F167" s="15" t="s">
        <v>446</v>
      </c>
      <c r="G167" s="15">
        <v>1</v>
      </c>
      <c r="H167" s="11">
        <v>20.5</v>
      </c>
      <c r="I167" s="117">
        <f>G167*H167*36</f>
        <v>738</v>
      </c>
      <c r="J167" s="20"/>
    </row>
    <row r="168" spans="1:10" ht="15">
      <c r="A168" s="13" t="s">
        <v>451</v>
      </c>
      <c r="B168" s="46" t="s">
        <v>447</v>
      </c>
      <c r="C168" s="98" t="s">
        <v>448</v>
      </c>
      <c r="D168" s="13" t="s">
        <v>449</v>
      </c>
      <c r="E168" s="13" t="s">
        <v>329</v>
      </c>
      <c r="F168" s="98" t="s">
        <v>450</v>
      </c>
      <c r="G168" s="15">
        <v>1</v>
      </c>
      <c r="H168" s="11">
        <v>11</v>
      </c>
      <c r="I168" s="60"/>
      <c r="J168" s="114">
        <f aca="true" t="shared" si="6" ref="J168:J176">G168*H168*36*1.05</f>
        <v>415.8</v>
      </c>
    </row>
    <row r="169" spans="1:10" ht="15">
      <c r="A169" s="12" t="s">
        <v>343</v>
      </c>
      <c r="B169" s="46" t="s">
        <v>447</v>
      </c>
      <c r="C169" s="98" t="s">
        <v>448</v>
      </c>
      <c r="D169" s="13" t="s">
        <v>449</v>
      </c>
      <c r="E169" s="13" t="s">
        <v>329</v>
      </c>
      <c r="F169" s="98" t="s">
        <v>450</v>
      </c>
      <c r="G169" s="13">
        <v>1</v>
      </c>
      <c r="H169" s="6">
        <v>11</v>
      </c>
      <c r="I169" s="60"/>
      <c r="J169" s="114">
        <f t="shared" si="6"/>
        <v>415.8</v>
      </c>
    </row>
    <row r="170" spans="1:10" ht="15">
      <c r="A170" s="15" t="s">
        <v>339</v>
      </c>
      <c r="B170" s="40" t="s">
        <v>452</v>
      </c>
      <c r="D170" s="12" t="s">
        <v>453</v>
      </c>
      <c r="E170" s="13" t="s">
        <v>329</v>
      </c>
      <c r="F170" s="12" t="s">
        <v>454</v>
      </c>
      <c r="G170" s="13">
        <v>1</v>
      </c>
      <c r="H170" s="6">
        <v>6</v>
      </c>
      <c r="I170" s="60"/>
      <c r="J170" s="114">
        <f t="shared" si="6"/>
        <v>226.8</v>
      </c>
    </row>
    <row r="171" spans="1:10" ht="15.75">
      <c r="A171" s="12" t="s">
        <v>343</v>
      </c>
      <c r="B171" s="40" t="s">
        <v>455</v>
      </c>
      <c r="C171" s="30" t="s">
        <v>456</v>
      </c>
      <c r="D171" s="41" t="s">
        <v>457</v>
      </c>
      <c r="E171" s="13" t="s">
        <v>329</v>
      </c>
      <c r="F171" s="38" t="s">
        <v>458</v>
      </c>
      <c r="G171" s="13">
        <v>1</v>
      </c>
      <c r="H171" s="6">
        <v>6</v>
      </c>
      <c r="I171" s="60"/>
      <c r="J171" s="114">
        <f t="shared" si="6"/>
        <v>226.8</v>
      </c>
    </row>
    <row r="172" spans="1:10" ht="15.75">
      <c r="A172" s="12" t="s">
        <v>170</v>
      </c>
      <c r="B172" s="12" t="s">
        <v>459</v>
      </c>
      <c r="D172" s="41" t="s">
        <v>460</v>
      </c>
      <c r="E172" s="13" t="s">
        <v>329</v>
      </c>
      <c r="F172" s="38" t="s">
        <v>461</v>
      </c>
      <c r="G172" s="13">
        <v>1</v>
      </c>
      <c r="H172" s="6">
        <v>6</v>
      </c>
      <c r="I172" s="60"/>
      <c r="J172" s="114">
        <f t="shared" si="6"/>
        <v>226.8</v>
      </c>
    </row>
    <row r="173" spans="1:10" ht="15.75">
      <c r="A173" s="12" t="s">
        <v>462</v>
      </c>
      <c r="B173" s="12" t="s">
        <v>459</v>
      </c>
      <c r="D173" s="41" t="s">
        <v>460</v>
      </c>
      <c r="E173" s="13" t="s">
        <v>329</v>
      </c>
      <c r="F173" s="38" t="s">
        <v>463</v>
      </c>
      <c r="G173" s="13">
        <v>1</v>
      </c>
      <c r="H173" s="6">
        <v>5</v>
      </c>
      <c r="I173" s="60"/>
      <c r="J173" s="114">
        <f t="shared" si="6"/>
        <v>189</v>
      </c>
    </row>
    <row r="174" spans="1:10" ht="15.75">
      <c r="A174" s="12" t="s">
        <v>462</v>
      </c>
      <c r="B174" s="12" t="s">
        <v>464</v>
      </c>
      <c r="D174" s="41" t="s">
        <v>465</v>
      </c>
      <c r="E174" s="13" t="s">
        <v>329</v>
      </c>
      <c r="F174" s="38" t="s">
        <v>466</v>
      </c>
      <c r="G174" s="13">
        <v>1</v>
      </c>
      <c r="H174" s="6">
        <v>5</v>
      </c>
      <c r="I174" s="60"/>
      <c r="J174" s="114">
        <f t="shared" si="6"/>
        <v>189</v>
      </c>
    </row>
    <row r="175" spans="1:10" ht="15.75">
      <c r="A175" s="12" t="s">
        <v>462</v>
      </c>
      <c r="B175" s="12" t="s">
        <v>464</v>
      </c>
      <c r="D175" s="41" t="s">
        <v>465</v>
      </c>
      <c r="E175" s="13" t="s">
        <v>329</v>
      </c>
      <c r="F175" s="12" t="s">
        <v>467</v>
      </c>
      <c r="G175" s="13">
        <v>1</v>
      </c>
      <c r="H175" s="6">
        <v>5</v>
      </c>
      <c r="I175" s="60"/>
      <c r="J175" s="114">
        <f t="shared" si="6"/>
        <v>189</v>
      </c>
    </row>
    <row r="176" spans="1:10" ht="15.75">
      <c r="A176" s="15" t="s">
        <v>468</v>
      </c>
      <c r="B176" s="27" t="s">
        <v>83</v>
      </c>
      <c r="C176" s="15"/>
      <c r="D176" s="41" t="s">
        <v>106</v>
      </c>
      <c r="E176" s="15">
        <v>8</v>
      </c>
      <c r="F176" s="15" t="s">
        <v>105</v>
      </c>
      <c r="G176" s="15">
        <v>1</v>
      </c>
      <c r="H176" s="11">
        <v>55</v>
      </c>
      <c r="I176" s="60"/>
      <c r="J176" s="114">
        <f t="shared" si="6"/>
        <v>2079</v>
      </c>
    </row>
    <row r="177" spans="1:10" ht="15.75">
      <c r="A177" s="12" t="s">
        <v>423</v>
      </c>
      <c r="B177" s="40" t="s">
        <v>469</v>
      </c>
      <c r="D177" s="41" t="s">
        <v>470</v>
      </c>
      <c r="E177" s="12" t="s">
        <v>6</v>
      </c>
      <c r="F177" s="12" t="s">
        <v>471</v>
      </c>
      <c r="G177" s="12">
        <v>1</v>
      </c>
      <c r="H177" s="6">
        <v>39.5</v>
      </c>
      <c r="I177" s="117">
        <f>G177*H177*36</f>
        <v>1422</v>
      </c>
      <c r="J177" s="20">
        <v>39</v>
      </c>
    </row>
    <row r="178" spans="1:10" ht="15.75">
      <c r="A178" s="15" t="s">
        <v>524</v>
      </c>
      <c r="B178" s="27" t="s">
        <v>525</v>
      </c>
      <c r="C178" s="15"/>
      <c r="D178" s="118" t="s">
        <v>526</v>
      </c>
      <c r="E178" s="15" t="s">
        <v>325</v>
      </c>
      <c r="F178" s="38" t="s">
        <v>527</v>
      </c>
      <c r="G178" s="15">
        <v>1</v>
      </c>
      <c r="H178" s="11">
        <v>24.5</v>
      </c>
      <c r="I178" s="60"/>
      <c r="J178" s="114">
        <f>G178*H178*36*1.05</f>
        <v>926.1</v>
      </c>
    </row>
    <row r="179" spans="1:10" ht="15">
      <c r="A179" s="15" t="s">
        <v>285</v>
      </c>
      <c r="B179" s="27" t="s">
        <v>472</v>
      </c>
      <c r="C179" s="15" t="s">
        <v>473</v>
      </c>
      <c r="D179" s="15" t="s">
        <v>474</v>
      </c>
      <c r="E179" s="15" t="s">
        <v>475</v>
      </c>
      <c r="F179" s="15" t="s">
        <v>476</v>
      </c>
      <c r="G179" s="15">
        <v>1</v>
      </c>
      <c r="H179" s="11">
        <v>19.99</v>
      </c>
      <c r="I179" s="73"/>
      <c r="J179" s="114">
        <f>G179*H179*36*1.22</f>
        <v>877.9608</v>
      </c>
    </row>
    <row r="180" spans="1:10" ht="15.75">
      <c r="A180" s="12" t="s">
        <v>427</v>
      </c>
      <c r="B180" s="40" t="s">
        <v>477</v>
      </c>
      <c r="D180" s="41" t="s">
        <v>478</v>
      </c>
      <c r="E180" s="16" t="s">
        <v>479</v>
      </c>
      <c r="F180" s="13" t="s">
        <v>480</v>
      </c>
      <c r="G180" s="12">
        <v>1</v>
      </c>
      <c r="H180" s="6">
        <v>34.99</v>
      </c>
      <c r="I180" s="117">
        <f>G180*H180*36*1.17</f>
        <v>1473.7788</v>
      </c>
      <c r="J180" s="114">
        <v>74</v>
      </c>
    </row>
    <row r="181" spans="1:10" ht="15">
      <c r="A181" s="15" t="s">
        <v>481</v>
      </c>
      <c r="B181" s="27" t="s">
        <v>482</v>
      </c>
      <c r="C181" s="108" t="s">
        <v>483</v>
      </c>
      <c r="D181" s="15" t="s">
        <v>484</v>
      </c>
      <c r="E181" s="15" t="s">
        <v>485</v>
      </c>
      <c r="F181" s="15" t="s">
        <v>486</v>
      </c>
      <c r="G181" s="15">
        <v>1</v>
      </c>
      <c r="H181" s="11">
        <v>24.99</v>
      </c>
      <c r="I181" s="73"/>
      <c r="J181" s="114">
        <f>G181*H181*36*1.22</f>
        <v>1097.5608</v>
      </c>
    </row>
    <row r="182" spans="1:10" ht="15.75">
      <c r="A182" s="15" t="s">
        <v>487</v>
      </c>
      <c r="B182" s="27" t="s">
        <v>488</v>
      </c>
      <c r="C182" s="109" t="s">
        <v>489</v>
      </c>
      <c r="D182" s="43" t="s">
        <v>490</v>
      </c>
      <c r="E182" s="15" t="s">
        <v>491</v>
      </c>
      <c r="F182" s="109" t="s">
        <v>492</v>
      </c>
      <c r="G182" s="15">
        <v>1</v>
      </c>
      <c r="H182" s="11">
        <v>6.99</v>
      </c>
      <c r="I182" s="73"/>
      <c r="J182" s="114">
        <f>G182*H182*36*1.22</f>
        <v>307.0008</v>
      </c>
    </row>
    <row r="183" spans="1:10" ht="15.75">
      <c r="A183" s="15" t="s">
        <v>7</v>
      </c>
      <c r="B183" s="27" t="s">
        <v>493</v>
      </c>
      <c r="C183" s="30"/>
      <c r="D183" s="41" t="s">
        <v>494</v>
      </c>
      <c r="E183" s="13" t="s">
        <v>4</v>
      </c>
      <c r="F183" s="30" t="s">
        <v>495</v>
      </c>
      <c r="G183" s="15">
        <v>1</v>
      </c>
      <c r="H183" s="11">
        <v>9.99</v>
      </c>
      <c r="I183" s="75">
        <f>G183*H183*36*1.17</f>
        <v>420.77879999999993</v>
      </c>
      <c r="J183" s="85">
        <f>I183-409</f>
        <v>11.778799999999933</v>
      </c>
    </row>
    <row r="184" spans="1:10" ht="15.75">
      <c r="A184" s="15" t="s">
        <v>280</v>
      </c>
      <c r="B184" s="27" t="s">
        <v>496</v>
      </c>
      <c r="C184" s="30" t="s">
        <v>497</v>
      </c>
      <c r="D184" s="28" t="s">
        <v>498</v>
      </c>
      <c r="E184" s="15" t="s">
        <v>226</v>
      </c>
      <c r="F184" s="110" t="s">
        <v>499</v>
      </c>
      <c r="G184" s="15">
        <v>1</v>
      </c>
      <c r="H184" s="11">
        <v>12.99</v>
      </c>
      <c r="I184" s="75">
        <f>G184*H184*36*1.17</f>
        <v>547.1388</v>
      </c>
      <c r="J184" s="85">
        <f>I184-532</f>
        <v>15.138799999999947</v>
      </c>
    </row>
    <row r="185" spans="1:10" ht="15.75">
      <c r="A185" s="15" t="s">
        <v>280</v>
      </c>
      <c r="B185" s="27" t="s">
        <v>500</v>
      </c>
      <c r="C185" s="111" t="s">
        <v>501</v>
      </c>
      <c r="D185" s="28" t="s">
        <v>502</v>
      </c>
      <c r="E185" s="112" t="s">
        <v>503</v>
      </c>
      <c r="F185" s="111" t="s">
        <v>504</v>
      </c>
      <c r="G185" s="15">
        <v>1</v>
      </c>
      <c r="H185" s="11">
        <v>16.99</v>
      </c>
      <c r="I185" s="75">
        <f>G185*H185*36*1.17</f>
        <v>715.6188</v>
      </c>
      <c r="J185" s="85">
        <f>I185-696</f>
        <v>19.618799999999965</v>
      </c>
    </row>
    <row r="186" spans="1:10" ht="15.75">
      <c r="A186" s="13" t="s">
        <v>215</v>
      </c>
      <c r="B186" s="46" t="s">
        <v>477</v>
      </c>
      <c r="C186" s="13"/>
      <c r="D186" s="41" t="s">
        <v>478</v>
      </c>
      <c r="E186" s="16" t="s">
        <v>505</v>
      </c>
      <c r="F186" s="13" t="s">
        <v>480</v>
      </c>
      <c r="G186" s="1">
        <v>1</v>
      </c>
      <c r="H186" s="6">
        <v>34.99</v>
      </c>
      <c r="I186" s="73"/>
      <c r="J186" s="114">
        <f>G186*H186*36*1.22</f>
        <v>1536.7608</v>
      </c>
    </row>
    <row r="187" spans="1:10" ht="15">
      <c r="A187" s="113" t="s">
        <v>275</v>
      </c>
      <c r="B187" s="113" t="s">
        <v>506</v>
      </c>
      <c r="C187" s="113" t="s">
        <v>507</v>
      </c>
      <c r="D187" s="113" t="s">
        <v>508</v>
      </c>
      <c r="E187" s="113" t="s">
        <v>6</v>
      </c>
      <c r="F187" s="113" t="s">
        <v>509</v>
      </c>
      <c r="G187" s="113">
        <v>1</v>
      </c>
      <c r="H187" s="107">
        <v>9.99</v>
      </c>
      <c r="I187" s="117">
        <f>G187*H187*36*1.17</f>
        <v>420.77879999999993</v>
      </c>
      <c r="J187" s="114"/>
    </row>
    <row r="188" spans="1:10" ht="15">
      <c r="A188" s="113" t="s">
        <v>275</v>
      </c>
      <c r="B188" s="113" t="s">
        <v>510</v>
      </c>
      <c r="C188" s="113" t="s">
        <v>511</v>
      </c>
      <c r="D188" s="113" t="s">
        <v>512</v>
      </c>
      <c r="E188" s="113" t="s">
        <v>6</v>
      </c>
      <c r="F188" s="113" t="s">
        <v>513</v>
      </c>
      <c r="G188" s="113">
        <v>1</v>
      </c>
      <c r="H188" s="107">
        <v>14.99</v>
      </c>
      <c r="I188" s="117">
        <f>G188*H188*36*1.17</f>
        <v>631.3788</v>
      </c>
      <c r="J188" s="114"/>
    </row>
    <row r="189" spans="1:10" ht="15">
      <c r="A189" s="15" t="s">
        <v>514</v>
      </c>
      <c r="B189" s="27" t="s">
        <v>515</v>
      </c>
      <c r="C189" s="15" t="s">
        <v>516</v>
      </c>
      <c r="D189" s="15" t="s">
        <v>517</v>
      </c>
      <c r="E189" s="15" t="s">
        <v>150</v>
      </c>
      <c r="F189" s="15" t="s">
        <v>518</v>
      </c>
      <c r="G189" s="15">
        <v>1</v>
      </c>
      <c r="H189" s="11">
        <v>23.99</v>
      </c>
      <c r="I189" s="117">
        <f>G189*H189*36*1.17</f>
        <v>1010.4587999999999</v>
      </c>
      <c r="J189" s="114"/>
    </row>
    <row r="190" spans="1:10" ht="15">
      <c r="A190" s="15" t="s">
        <v>514</v>
      </c>
      <c r="B190" s="27" t="s">
        <v>519</v>
      </c>
      <c r="C190" s="15" t="s">
        <v>520</v>
      </c>
      <c r="D190" s="15" t="s">
        <v>521</v>
      </c>
      <c r="E190" s="15" t="s">
        <v>5</v>
      </c>
      <c r="F190" s="15" t="s">
        <v>476</v>
      </c>
      <c r="G190" s="15">
        <v>1</v>
      </c>
      <c r="H190" s="11">
        <v>14.99</v>
      </c>
      <c r="I190" s="117">
        <f>G190*H190*36*1.17</f>
        <v>631.3788</v>
      </c>
      <c r="J190" s="114">
        <v>31</v>
      </c>
    </row>
    <row r="191" spans="1:8" ht="15">
      <c r="A191" s="24">
        <v>41312</v>
      </c>
      <c r="F191" s="44"/>
      <c r="G191" s="1" t="s">
        <v>221</v>
      </c>
      <c r="H191" s="44" t="s">
        <v>522</v>
      </c>
    </row>
    <row r="192" spans="1:11" ht="15">
      <c r="A192" s="33" t="s">
        <v>528</v>
      </c>
      <c r="B192" s="34" t="s">
        <v>529</v>
      </c>
      <c r="C192" s="33" t="s">
        <v>530</v>
      </c>
      <c r="D192" s="33" t="s">
        <v>531</v>
      </c>
      <c r="E192" s="33" t="s">
        <v>532</v>
      </c>
      <c r="F192" s="33" t="s">
        <v>533</v>
      </c>
      <c r="G192" s="33">
        <v>1</v>
      </c>
      <c r="H192" s="37"/>
      <c r="I192" s="21"/>
      <c r="J192" s="21"/>
      <c r="K192" s="35" t="s">
        <v>220</v>
      </c>
    </row>
    <row r="193" spans="1:10" ht="15.75">
      <c r="A193" s="98" t="s">
        <v>121</v>
      </c>
      <c r="B193" s="116" t="s">
        <v>534</v>
      </c>
      <c r="C193" s="98"/>
      <c r="D193" s="41" t="s">
        <v>535</v>
      </c>
      <c r="E193" s="15" t="s">
        <v>6</v>
      </c>
      <c r="F193" s="38" t="s">
        <v>536</v>
      </c>
      <c r="G193" s="30">
        <v>1</v>
      </c>
      <c r="H193" s="115">
        <v>39.5</v>
      </c>
      <c r="I193" s="60"/>
      <c r="J193" s="114">
        <f aca="true" t="shared" si="7" ref="J193:J209">G193*H193*36*1.05</f>
        <v>1493.1000000000001</v>
      </c>
    </row>
    <row r="194" spans="1:10" ht="15">
      <c r="A194" s="15" t="s">
        <v>514</v>
      </c>
      <c r="B194" s="27" t="s">
        <v>537</v>
      </c>
      <c r="C194" s="15" t="s">
        <v>538</v>
      </c>
      <c r="D194" s="15" t="s">
        <v>539</v>
      </c>
      <c r="E194" s="15" t="s">
        <v>150</v>
      </c>
      <c r="F194" s="12" t="s">
        <v>540</v>
      </c>
      <c r="G194" s="15">
        <v>1</v>
      </c>
      <c r="H194" s="11">
        <v>58</v>
      </c>
      <c r="I194" s="117">
        <f>G194*H194*36</f>
        <v>2088</v>
      </c>
      <c r="J194" s="20"/>
    </row>
    <row r="195" spans="1:10" ht="15">
      <c r="A195" s="30" t="s">
        <v>541</v>
      </c>
      <c r="B195" s="77" t="s">
        <v>542</v>
      </c>
      <c r="C195" s="30" t="s">
        <v>543</v>
      </c>
      <c r="D195" s="30" t="s">
        <v>544</v>
      </c>
      <c r="E195" s="30" t="s">
        <v>4</v>
      </c>
      <c r="F195" s="119" t="s">
        <v>545</v>
      </c>
      <c r="G195" s="30">
        <v>1</v>
      </c>
      <c r="H195" s="31">
        <v>5.2</v>
      </c>
      <c r="I195" s="120"/>
      <c r="J195" s="114">
        <f t="shared" si="7"/>
        <v>196.56000000000003</v>
      </c>
    </row>
    <row r="196" spans="1:10" ht="15.75">
      <c r="A196" s="30" t="s">
        <v>541</v>
      </c>
      <c r="B196" s="77" t="s">
        <v>542</v>
      </c>
      <c r="C196" s="30" t="s">
        <v>543</v>
      </c>
      <c r="D196" s="30" t="s">
        <v>544</v>
      </c>
      <c r="E196" s="30" t="s">
        <v>4</v>
      </c>
      <c r="F196" s="38" t="s">
        <v>546</v>
      </c>
      <c r="G196" s="15">
        <v>1</v>
      </c>
      <c r="H196" s="31">
        <v>5.2</v>
      </c>
      <c r="I196" s="120"/>
      <c r="J196" s="114">
        <f t="shared" si="7"/>
        <v>196.56000000000003</v>
      </c>
    </row>
    <row r="197" spans="1:10" ht="15.75">
      <c r="A197" s="30" t="s">
        <v>541</v>
      </c>
      <c r="B197" s="77" t="s">
        <v>542</v>
      </c>
      <c r="C197" s="30" t="s">
        <v>543</v>
      </c>
      <c r="D197" s="30" t="s">
        <v>544</v>
      </c>
      <c r="E197" s="30" t="s">
        <v>4</v>
      </c>
      <c r="F197" s="38" t="s">
        <v>547</v>
      </c>
      <c r="G197" s="12">
        <v>1</v>
      </c>
      <c r="H197" s="31">
        <v>5.2</v>
      </c>
      <c r="I197" s="120"/>
      <c r="J197" s="114">
        <f t="shared" si="7"/>
        <v>196.56000000000003</v>
      </c>
    </row>
    <row r="198" spans="1:10" ht="15.75">
      <c r="A198" s="30" t="s">
        <v>541</v>
      </c>
      <c r="B198" s="77" t="s">
        <v>542</v>
      </c>
      <c r="C198" s="30" t="s">
        <v>543</v>
      </c>
      <c r="D198" s="30" t="s">
        <v>544</v>
      </c>
      <c r="E198" s="30" t="s">
        <v>4</v>
      </c>
      <c r="F198" s="38" t="s">
        <v>548</v>
      </c>
      <c r="G198" s="30">
        <v>1</v>
      </c>
      <c r="H198" s="31">
        <v>5.2</v>
      </c>
      <c r="I198" s="120"/>
      <c r="J198" s="114">
        <f t="shared" si="7"/>
        <v>196.56000000000003</v>
      </c>
    </row>
    <row r="199" spans="1:10" ht="15.75">
      <c r="A199" s="30" t="s">
        <v>541</v>
      </c>
      <c r="B199" s="77" t="s">
        <v>542</v>
      </c>
      <c r="C199" s="30" t="s">
        <v>543</v>
      </c>
      <c r="D199" s="30" t="s">
        <v>544</v>
      </c>
      <c r="E199" s="30" t="s">
        <v>4</v>
      </c>
      <c r="F199" s="38" t="s">
        <v>548</v>
      </c>
      <c r="G199" s="15">
        <v>1</v>
      </c>
      <c r="H199" s="31">
        <v>5.2</v>
      </c>
      <c r="I199" s="120"/>
      <c r="J199" s="114">
        <f t="shared" si="7"/>
        <v>196.56000000000003</v>
      </c>
    </row>
    <row r="200" spans="1:10" ht="15">
      <c r="A200" s="30" t="s">
        <v>541</v>
      </c>
      <c r="B200" s="77" t="s">
        <v>549</v>
      </c>
      <c r="C200" s="30" t="s">
        <v>543</v>
      </c>
      <c r="D200" s="62" t="s">
        <v>550</v>
      </c>
      <c r="E200" s="30" t="s">
        <v>4</v>
      </c>
      <c r="F200" s="119" t="s">
        <v>551</v>
      </c>
      <c r="G200" s="12">
        <v>1</v>
      </c>
      <c r="H200" s="31">
        <v>5.2</v>
      </c>
      <c r="I200" s="120"/>
      <c r="J200" s="114">
        <f t="shared" si="7"/>
        <v>196.56000000000003</v>
      </c>
    </row>
    <row r="201" spans="1:10" ht="15.75">
      <c r="A201" s="30" t="s">
        <v>541</v>
      </c>
      <c r="B201" s="77" t="s">
        <v>549</v>
      </c>
      <c r="C201" s="30" t="s">
        <v>543</v>
      </c>
      <c r="D201" s="62" t="s">
        <v>550</v>
      </c>
      <c r="E201" s="30" t="s">
        <v>4</v>
      </c>
      <c r="F201" s="38" t="s">
        <v>552</v>
      </c>
      <c r="G201" s="30">
        <v>1</v>
      </c>
      <c r="H201" s="31">
        <v>5.2</v>
      </c>
      <c r="I201" s="120"/>
      <c r="J201" s="114">
        <f t="shared" si="7"/>
        <v>196.56000000000003</v>
      </c>
    </row>
    <row r="202" spans="1:10" ht="15.75">
      <c r="A202" s="30" t="s">
        <v>541</v>
      </c>
      <c r="B202" s="77" t="s">
        <v>549</v>
      </c>
      <c r="C202" s="30" t="s">
        <v>543</v>
      </c>
      <c r="D202" s="62" t="s">
        <v>550</v>
      </c>
      <c r="E202" s="30" t="s">
        <v>4</v>
      </c>
      <c r="F202" s="38" t="s">
        <v>553</v>
      </c>
      <c r="G202" s="15">
        <v>1</v>
      </c>
      <c r="H202" s="31">
        <v>5.2</v>
      </c>
      <c r="I202" s="120"/>
      <c r="J202" s="114">
        <f t="shared" si="7"/>
        <v>196.56000000000003</v>
      </c>
    </row>
    <row r="203" spans="1:10" ht="15.75">
      <c r="A203" s="30" t="s">
        <v>541</v>
      </c>
      <c r="B203" s="77" t="s">
        <v>549</v>
      </c>
      <c r="C203" s="30" t="s">
        <v>543</v>
      </c>
      <c r="D203" s="62" t="s">
        <v>550</v>
      </c>
      <c r="E203" s="30" t="s">
        <v>4</v>
      </c>
      <c r="F203" s="38" t="s">
        <v>554</v>
      </c>
      <c r="G203" s="12">
        <v>1</v>
      </c>
      <c r="H203" s="31">
        <v>5.2</v>
      </c>
      <c r="I203" s="120"/>
      <c r="J203" s="114">
        <f t="shared" si="7"/>
        <v>196.56000000000003</v>
      </c>
    </row>
    <row r="204" spans="1:10" ht="15">
      <c r="A204" s="30" t="s">
        <v>541</v>
      </c>
      <c r="B204" s="77" t="s">
        <v>549</v>
      </c>
      <c r="C204" s="30" t="s">
        <v>543</v>
      </c>
      <c r="D204" s="62" t="s">
        <v>550</v>
      </c>
      <c r="E204" s="30" t="s">
        <v>4</v>
      </c>
      <c r="F204" s="12" t="s">
        <v>555</v>
      </c>
      <c r="G204" s="30">
        <v>1</v>
      </c>
      <c r="H204" s="31">
        <v>5.2</v>
      </c>
      <c r="I204" s="120"/>
      <c r="J204" s="114">
        <f t="shared" si="7"/>
        <v>196.56000000000003</v>
      </c>
    </row>
    <row r="205" spans="1:11" ht="15.75">
      <c r="A205" s="19" t="s">
        <v>556</v>
      </c>
      <c r="B205" s="40" t="s">
        <v>557</v>
      </c>
      <c r="D205" s="41" t="s">
        <v>230</v>
      </c>
      <c r="E205" s="15" t="s">
        <v>6</v>
      </c>
      <c r="F205" s="121" t="s">
        <v>558</v>
      </c>
      <c r="G205" s="98">
        <v>1</v>
      </c>
      <c r="H205" s="115">
        <v>49.5</v>
      </c>
      <c r="I205" s="117">
        <f>G205*H205*36</f>
        <v>1782</v>
      </c>
      <c r="J205" s="20"/>
      <c r="K205" s="63" t="s">
        <v>559</v>
      </c>
    </row>
    <row r="206" spans="1:10" ht="15">
      <c r="A206" s="15" t="s">
        <v>514</v>
      </c>
      <c r="B206" s="27" t="s">
        <v>560</v>
      </c>
      <c r="C206" s="15" t="s">
        <v>561</v>
      </c>
      <c r="D206" s="15" t="s">
        <v>562</v>
      </c>
      <c r="E206" s="15" t="s">
        <v>5</v>
      </c>
      <c r="F206" s="15" t="s">
        <v>563</v>
      </c>
      <c r="G206" s="15">
        <v>1</v>
      </c>
      <c r="H206" s="11">
        <v>38.5</v>
      </c>
      <c r="I206" s="117">
        <f>G206*H206*36</f>
        <v>1386</v>
      </c>
      <c r="J206" s="20"/>
    </row>
    <row r="207" spans="1:10" ht="15.75">
      <c r="A207" s="98" t="s">
        <v>35</v>
      </c>
      <c r="B207" s="27" t="s">
        <v>433</v>
      </c>
      <c r="C207" s="30" t="s">
        <v>434</v>
      </c>
      <c r="D207" s="16" t="s">
        <v>435</v>
      </c>
      <c r="E207" s="15" t="s">
        <v>5</v>
      </c>
      <c r="F207" s="30" t="s">
        <v>436</v>
      </c>
      <c r="G207" s="15">
        <v>1</v>
      </c>
      <c r="H207" s="115">
        <v>11</v>
      </c>
      <c r="I207" s="60"/>
      <c r="J207" s="114">
        <f t="shared" si="7"/>
        <v>415.8</v>
      </c>
    </row>
    <row r="208" spans="1:10" ht="15.75">
      <c r="A208" s="98" t="s">
        <v>427</v>
      </c>
      <c r="B208" s="27" t="s">
        <v>433</v>
      </c>
      <c r="C208" s="30" t="s">
        <v>434</v>
      </c>
      <c r="D208" s="16" t="s">
        <v>435</v>
      </c>
      <c r="E208" s="15" t="s">
        <v>5</v>
      </c>
      <c r="F208" s="30" t="s">
        <v>436</v>
      </c>
      <c r="G208" s="12">
        <v>1</v>
      </c>
      <c r="H208" s="115">
        <v>11</v>
      </c>
      <c r="I208" s="60"/>
      <c r="J208" s="114">
        <f t="shared" si="7"/>
        <v>415.8</v>
      </c>
    </row>
    <row r="209" spans="1:10" ht="15.75">
      <c r="A209" s="98" t="s">
        <v>564</v>
      </c>
      <c r="B209" s="27" t="s">
        <v>433</v>
      </c>
      <c r="C209" s="30" t="s">
        <v>434</v>
      </c>
      <c r="D209" s="16" t="s">
        <v>435</v>
      </c>
      <c r="E209" s="15" t="s">
        <v>6</v>
      </c>
      <c r="F209" s="30" t="s">
        <v>105</v>
      </c>
      <c r="G209" s="30">
        <v>1</v>
      </c>
      <c r="H209" s="115">
        <v>11</v>
      </c>
      <c r="I209" s="60"/>
      <c r="J209" s="114">
        <f t="shared" si="7"/>
        <v>415.8</v>
      </c>
    </row>
    <row r="210" spans="1:11" ht="15">
      <c r="A210" s="30" t="s">
        <v>565</v>
      </c>
      <c r="B210" s="77" t="s">
        <v>566</v>
      </c>
      <c r="C210" s="30" t="s">
        <v>483</v>
      </c>
      <c r="D210" s="30" t="s">
        <v>484</v>
      </c>
      <c r="E210" s="62" t="s">
        <v>567</v>
      </c>
      <c r="F210" s="15" t="s">
        <v>568</v>
      </c>
      <c r="G210" s="30">
        <v>1</v>
      </c>
      <c r="H210" s="31">
        <v>24.99</v>
      </c>
      <c r="I210" s="117">
        <f>G210*H210*36*1.17</f>
        <v>1052.5788</v>
      </c>
      <c r="J210" s="20">
        <v>-40</v>
      </c>
      <c r="K210" s="62"/>
    </row>
    <row r="211" spans="1:10" ht="15">
      <c r="A211" s="15" t="s">
        <v>541</v>
      </c>
      <c r="B211" s="27" t="s">
        <v>569</v>
      </c>
      <c r="C211" s="15"/>
      <c r="D211" s="15" t="s">
        <v>570</v>
      </c>
      <c r="E211" s="15" t="s">
        <v>5</v>
      </c>
      <c r="F211" s="15" t="s">
        <v>571</v>
      </c>
      <c r="G211" s="15">
        <v>1</v>
      </c>
      <c r="H211" s="11">
        <v>24.99</v>
      </c>
      <c r="I211" s="117">
        <f>G211*H211*36*1.17</f>
        <v>1052.5788</v>
      </c>
      <c r="J211" s="20"/>
    </row>
    <row r="212" spans="1:10" ht="15">
      <c r="A212" s="15" t="s">
        <v>541</v>
      </c>
      <c r="B212" s="27" t="s">
        <v>572</v>
      </c>
      <c r="C212" s="15"/>
      <c r="D212" s="15" t="s">
        <v>573</v>
      </c>
      <c r="E212" s="15" t="s">
        <v>31</v>
      </c>
      <c r="F212" s="15" t="s">
        <v>574</v>
      </c>
      <c r="G212" s="15">
        <v>1</v>
      </c>
      <c r="H212" s="11">
        <v>34.99</v>
      </c>
      <c r="I212" s="117">
        <f>G212*H212*36*1.17</f>
        <v>1473.7788</v>
      </c>
      <c r="J212" s="20"/>
    </row>
    <row r="213" spans="1:10" ht="15">
      <c r="A213" s="15" t="s">
        <v>481</v>
      </c>
      <c r="B213" s="27" t="s">
        <v>575</v>
      </c>
      <c r="C213" s="15" t="s">
        <v>576</v>
      </c>
      <c r="D213" s="15" t="s">
        <v>577</v>
      </c>
      <c r="E213" s="122" t="s">
        <v>578</v>
      </c>
      <c r="F213" s="15" t="s">
        <v>579</v>
      </c>
      <c r="G213" s="15">
        <v>1</v>
      </c>
      <c r="H213" s="11">
        <v>19.99</v>
      </c>
      <c r="I213" s="18"/>
      <c r="J213" s="114">
        <f aca="true" t="shared" si="8" ref="J213:J218">G213*H213*36*1.22</f>
        <v>877.9608</v>
      </c>
    </row>
    <row r="214" spans="1:10" ht="15">
      <c r="A214" s="12" t="s">
        <v>275</v>
      </c>
      <c r="B214" s="40" t="s">
        <v>580</v>
      </c>
      <c r="D214" s="13" t="s">
        <v>581</v>
      </c>
      <c r="E214" s="15" t="s">
        <v>6</v>
      </c>
      <c r="F214" s="15" t="s">
        <v>582</v>
      </c>
      <c r="G214" s="12">
        <v>1</v>
      </c>
      <c r="H214" s="11">
        <v>29.99</v>
      </c>
      <c r="I214" s="117">
        <f>G214*H214*36*1.17</f>
        <v>1263.1787999999997</v>
      </c>
      <c r="J214" s="20"/>
    </row>
    <row r="215" spans="1:10" ht="15.75">
      <c r="A215" s="98" t="s">
        <v>583</v>
      </c>
      <c r="B215" s="116" t="s">
        <v>584</v>
      </c>
      <c r="C215" s="98"/>
      <c r="D215" s="43" t="s">
        <v>585</v>
      </c>
      <c r="E215" s="15" t="s">
        <v>5</v>
      </c>
      <c r="F215" s="15" t="s">
        <v>586</v>
      </c>
      <c r="G215" s="15">
        <v>1</v>
      </c>
      <c r="H215" s="11">
        <v>9.99</v>
      </c>
      <c r="I215" s="117">
        <f>G215*H215*36*1.17</f>
        <v>420.77879999999993</v>
      </c>
      <c r="J215" s="114">
        <v>18</v>
      </c>
    </row>
    <row r="216" spans="1:10" ht="18">
      <c r="A216" s="15" t="s">
        <v>528</v>
      </c>
      <c r="B216" s="40" t="s">
        <v>587</v>
      </c>
      <c r="C216" s="123" t="s">
        <v>588</v>
      </c>
      <c r="D216" s="16" t="s">
        <v>589</v>
      </c>
      <c r="E216" s="15" t="s">
        <v>6</v>
      </c>
      <c r="F216" s="15" t="s">
        <v>590</v>
      </c>
      <c r="G216" s="15">
        <v>1</v>
      </c>
      <c r="H216" s="11">
        <v>19.99</v>
      </c>
      <c r="I216" s="117">
        <f>G216*H216*36*1.17</f>
        <v>841.9788</v>
      </c>
      <c r="J216" s="114"/>
    </row>
    <row r="217" spans="1:10" ht="15">
      <c r="A217" s="30" t="s">
        <v>524</v>
      </c>
      <c r="B217" s="77" t="s">
        <v>591</v>
      </c>
      <c r="C217" s="15"/>
      <c r="D217" s="15" t="s">
        <v>592</v>
      </c>
      <c r="E217" s="15" t="s">
        <v>5</v>
      </c>
      <c r="F217" s="15" t="s">
        <v>593</v>
      </c>
      <c r="G217" s="30">
        <v>1</v>
      </c>
      <c r="H217" s="31">
        <v>4.99</v>
      </c>
      <c r="I217" s="120"/>
      <c r="J217" s="114">
        <f t="shared" si="8"/>
        <v>219.16080000000002</v>
      </c>
    </row>
    <row r="218" spans="1:10" ht="15.75">
      <c r="A218" s="30" t="s">
        <v>524</v>
      </c>
      <c r="B218" s="77" t="s">
        <v>594</v>
      </c>
      <c r="C218" s="124" t="s">
        <v>595</v>
      </c>
      <c r="D218" s="125" t="s">
        <v>596</v>
      </c>
      <c r="E218" s="30" t="s">
        <v>5</v>
      </c>
      <c r="F218" s="15" t="s">
        <v>597</v>
      </c>
      <c r="G218" s="30">
        <v>1</v>
      </c>
      <c r="H218" s="31">
        <v>12.99</v>
      </c>
      <c r="I218" s="120"/>
      <c r="J218" s="114">
        <f t="shared" si="8"/>
        <v>570.5208</v>
      </c>
    </row>
    <row r="219" spans="1:10" ht="15.75">
      <c r="A219" s="30" t="s">
        <v>442</v>
      </c>
      <c r="B219" s="77" t="s">
        <v>598</v>
      </c>
      <c r="C219" s="30" t="s">
        <v>599</v>
      </c>
      <c r="D219" s="125" t="s">
        <v>600</v>
      </c>
      <c r="E219" s="30" t="s">
        <v>4</v>
      </c>
      <c r="F219" s="15" t="s">
        <v>601</v>
      </c>
      <c r="G219" s="30">
        <v>1</v>
      </c>
      <c r="H219" s="31">
        <v>6.99</v>
      </c>
      <c r="I219" s="117">
        <f>G219*H219*36*1.17</f>
        <v>294.4188</v>
      </c>
      <c r="J219" s="20"/>
    </row>
    <row r="220" spans="1:10" ht="15">
      <c r="A220" s="15" t="s">
        <v>602</v>
      </c>
      <c r="B220" s="27" t="s">
        <v>603</v>
      </c>
      <c r="C220" s="15" t="s">
        <v>595</v>
      </c>
      <c r="D220" s="15" t="s">
        <v>600</v>
      </c>
      <c r="E220" s="15" t="s">
        <v>6</v>
      </c>
      <c r="F220" s="15" t="s">
        <v>601</v>
      </c>
      <c r="G220" s="15">
        <v>1</v>
      </c>
      <c r="H220" s="11">
        <v>6.99</v>
      </c>
      <c r="I220" s="18"/>
      <c r="J220" s="114">
        <f>G220*H220*36*1.22</f>
        <v>307.0008</v>
      </c>
    </row>
    <row r="221" spans="1:10" ht="15">
      <c r="A221" s="30" t="s">
        <v>604</v>
      </c>
      <c r="B221" s="77" t="s">
        <v>605</v>
      </c>
      <c r="C221" s="15" t="s">
        <v>606</v>
      </c>
      <c r="D221" s="15" t="s">
        <v>607</v>
      </c>
      <c r="E221" s="15" t="s">
        <v>6</v>
      </c>
      <c r="F221" s="15" t="s">
        <v>608</v>
      </c>
      <c r="G221" s="30">
        <v>1</v>
      </c>
      <c r="H221" s="31">
        <v>49.99</v>
      </c>
      <c r="I221" s="60"/>
      <c r="J221" s="114">
        <f>G221*H221*36*1.22</f>
        <v>2195.5608</v>
      </c>
    </row>
    <row r="222" spans="1:8" ht="15">
      <c r="A222" s="24">
        <v>41313</v>
      </c>
      <c r="F222" s="44"/>
      <c r="G222" s="1" t="s">
        <v>221</v>
      </c>
      <c r="H222" s="44" t="s">
        <v>522</v>
      </c>
    </row>
    <row r="223" spans="1:10" ht="15">
      <c r="A223" s="30" t="s">
        <v>541</v>
      </c>
      <c r="B223" s="77" t="s">
        <v>609</v>
      </c>
      <c r="C223" s="30" t="s">
        <v>610</v>
      </c>
      <c r="D223" s="62" t="s">
        <v>611</v>
      </c>
      <c r="E223" s="30" t="s">
        <v>4</v>
      </c>
      <c r="F223" s="30" t="s">
        <v>612</v>
      </c>
      <c r="G223" s="15">
        <v>1</v>
      </c>
      <c r="H223" s="31">
        <v>30</v>
      </c>
      <c r="J223" s="114">
        <f>G223*H223*36*1.05</f>
        <v>1134</v>
      </c>
    </row>
    <row r="224" spans="1:10" ht="15.75">
      <c r="A224" s="30" t="s">
        <v>541</v>
      </c>
      <c r="B224" s="77" t="s">
        <v>609</v>
      </c>
      <c r="C224" s="30" t="s">
        <v>610</v>
      </c>
      <c r="D224" s="62" t="s">
        <v>611</v>
      </c>
      <c r="E224" s="30" t="s">
        <v>4</v>
      </c>
      <c r="F224" s="38" t="s">
        <v>613</v>
      </c>
      <c r="G224" s="12">
        <v>1</v>
      </c>
      <c r="H224" s="115">
        <v>30</v>
      </c>
      <c r="I224" s="126"/>
      <c r="J224" s="114">
        <f>G224*H224*36*1.05</f>
        <v>1134</v>
      </c>
    </row>
    <row r="225" spans="1:11" ht="15">
      <c r="A225" s="15" t="s">
        <v>319</v>
      </c>
      <c r="B225" s="27" t="s">
        <v>26</v>
      </c>
      <c r="C225" s="15" t="s">
        <v>614</v>
      </c>
      <c r="D225" s="15" t="s">
        <v>30</v>
      </c>
      <c r="E225" s="15" t="s">
        <v>615</v>
      </c>
      <c r="F225" s="15" t="s">
        <v>105</v>
      </c>
      <c r="G225" s="15">
        <v>1</v>
      </c>
      <c r="H225" s="115">
        <v>33</v>
      </c>
      <c r="I225" s="117">
        <f>G225*H225*36</f>
        <v>1188</v>
      </c>
      <c r="J225" s="114"/>
      <c r="K225" s="63" t="s">
        <v>323</v>
      </c>
    </row>
    <row r="226" spans="1:10" ht="15">
      <c r="A226" s="15" t="s">
        <v>514</v>
      </c>
      <c r="B226" s="27" t="s">
        <v>537</v>
      </c>
      <c r="C226" s="15" t="s">
        <v>538</v>
      </c>
      <c r="D226" s="15" t="s">
        <v>539</v>
      </c>
      <c r="E226" s="15" t="s">
        <v>150</v>
      </c>
      <c r="F226" s="15" t="s">
        <v>616</v>
      </c>
      <c r="G226" s="15">
        <v>1</v>
      </c>
      <c r="H226" s="115">
        <v>58</v>
      </c>
      <c r="I226" s="117">
        <f aca="true" t="shared" si="9" ref="I226:I236">G226*H226*36</f>
        <v>2088</v>
      </c>
      <c r="J226" s="20"/>
    </row>
    <row r="227" spans="1:10" ht="15.75">
      <c r="A227" s="13" t="s">
        <v>524</v>
      </c>
      <c r="B227" s="40" t="s">
        <v>617</v>
      </c>
      <c r="E227" s="12">
        <v>7</v>
      </c>
      <c r="F227" s="38" t="s">
        <v>618</v>
      </c>
      <c r="G227" s="13">
        <v>1</v>
      </c>
      <c r="H227" s="115">
        <f>35/2</f>
        <v>17.5</v>
      </c>
      <c r="I227" s="60"/>
      <c r="J227" s="114">
        <f>G227*H227*36*1.05</f>
        <v>661.5</v>
      </c>
    </row>
    <row r="228" spans="1:10" ht="15">
      <c r="A228" s="13" t="s">
        <v>524</v>
      </c>
      <c r="B228" s="40" t="s">
        <v>619</v>
      </c>
      <c r="E228" s="12">
        <v>7.5</v>
      </c>
      <c r="F228" s="12" t="s">
        <v>620</v>
      </c>
      <c r="G228" s="13">
        <v>1</v>
      </c>
      <c r="H228" s="115">
        <f>35/2</f>
        <v>17.5</v>
      </c>
      <c r="I228" s="60"/>
      <c r="J228" s="114">
        <f>G228*H228*36*1.05</f>
        <v>661.5</v>
      </c>
    </row>
    <row r="229" spans="1:10" ht="15.75">
      <c r="A229" s="13" t="s">
        <v>0</v>
      </c>
      <c r="B229" s="116" t="s">
        <v>621</v>
      </c>
      <c r="C229" s="98"/>
      <c r="D229" s="62"/>
      <c r="E229" s="98">
        <v>7</v>
      </c>
      <c r="F229" s="38" t="s">
        <v>618</v>
      </c>
      <c r="G229" s="98">
        <v>1</v>
      </c>
      <c r="H229" s="115">
        <f>35/2</f>
        <v>17.5</v>
      </c>
      <c r="I229" s="60"/>
      <c r="J229" s="114">
        <f>G229*H229*36*1.05</f>
        <v>661.5</v>
      </c>
    </row>
    <row r="230" spans="1:10" ht="15.75">
      <c r="A230" s="13" t="s">
        <v>0</v>
      </c>
      <c r="B230" s="27" t="s">
        <v>621</v>
      </c>
      <c r="C230" s="15"/>
      <c r="D230" s="43"/>
      <c r="E230" s="15">
        <v>7</v>
      </c>
      <c r="F230" s="74" t="s">
        <v>622</v>
      </c>
      <c r="G230" s="98">
        <v>1</v>
      </c>
      <c r="H230" s="115">
        <f>35/2</f>
        <v>17.5</v>
      </c>
      <c r="I230" s="60"/>
      <c r="J230" s="114">
        <f>G230*H230*36*1.05</f>
        <v>661.5</v>
      </c>
    </row>
    <row r="231" spans="1:10" ht="15.75">
      <c r="A231" s="98" t="s">
        <v>556</v>
      </c>
      <c r="B231" s="116" t="s">
        <v>623</v>
      </c>
      <c r="C231" s="98"/>
      <c r="D231" s="41" t="s">
        <v>624</v>
      </c>
      <c r="E231" s="15" t="s">
        <v>329</v>
      </c>
      <c r="F231" s="38" t="s">
        <v>338</v>
      </c>
      <c r="G231" s="98">
        <v>1</v>
      </c>
      <c r="H231" s="115">
        <v>5</v>
      </c>
      <c r="I231" s="117">
        <f t="shared" si="9"/>
        <v>180</v>
      </c>
      <c r="J231" s="20"/>
    </row>
    <row r="232" spans="1:10" ht="15.75">
      <c r="A232" s="98" t="s">
        <v>556</v>
      </c>
      <c r="B232" s="116" t="s">
        <v>625</v>
      </c>
      <c r="C232" s="98"/>
      <c r="D232" s="41" t="s">
        <v>626</v>
      </c>
      <c r="E232" s="15" t="s">
        <v>329</v>
      </c>
      <c r="F232" s="38" t="s">
        <v>159</v>
      </c>
      <c r="G232" s="98">
        <v>1</v>
      </c>
      <c r="H232" s="115">
        <v>5</v>
      </c>
      <c r="I232" s="117">
        <f t="shared" si="9"/>
        <v>180</v>
      </c>
      <c r="J232" s="20"/>
    </row>
    <row r="233" spans="1:10" ht="15.75">
      <c r="A233" s="98" t="s">
        <v>556</v>
      </c>
      <c r="B233" s="40" t="s">
        <v>157</v>
      </c>
      <c r="D233" s="41" t="s">
        <v>158</v>
      </c>
      <c r="E233" s="15" t="s">
        <v>329</v>
      </c>
      <c r="F233" s="38" t="s">
        <v>159</v>
      </c>
      <c r="G233" s="98">
        <v>1</v>
      </c>
      <c r="H233" s="115">
        <v>5</v>
      </c>
      <c r="I233" s="117">
        <f t="shared" si="9"/>
        <v>180</v>
      </c>
      <c r="J233" s="20"/>
    </row>
    <row r="234" spans="1:10" ht="15.75">
      <c r="A234" s="98" t="s">
        <v>556</v>
      </c>
      <c r="B234" s="40" t="s">
        <v>627</v>
      </c>
      <c r="D234" s="41" t="s">
        <v>628</v>
      </c>
      <c r="E234" s="15" t="s">
        <v>329</v>
      </c>
      <c r="F234" s="38" t="s">
        <v>335</v>
      </c>
      <c r="G234" s="98">
        <v>1</v>
      </c>
      <c r="H234" s="115">
        <v>5</v>
      </c>
      <c r="I234" s="117">
        <f t="shared" si="9"/>
        <v>180</v>
      </c>
      <c r="J234" s="20"/>
    </row>
    <row r="235" spans="1:10" ht="15.75">
      <c r="A235" s="98" t="s">
        <v>556</v>
      </c>
      <c r="B235" s="40" t="s">
        <v>629</v>
      </c>
      <c r="D235" s="41" t="s">
        <v>630</v>
      </c>
      <c r="E235" s="15" t="s">
        <v>329</v>
      </c>
      <c r="F235" s="38" t="s">
        <v>631</v>
      </c>
      <c r="G235" s="98">
        <v>1</v>
      </c>
      <c r="H235" s="115">
        <v>5</v>
      </c>
      <c r="I235" s="117">
        <f t="shared" si="9"/>
        <v>180</v>
      </c>
      <c r="J235" s="20"/>
    </row>
    <row r="236" spans="1:10" ht="15.75">
      <c r="A236" s="98" t="s">
        <v>556</v>
      </c>
      <c r="B236" s="40" t="s">
        <v>632</v>
      </c>
      <c r="D236" s="41" t="s">
        <v>633</v>
      </c>
      <c r="E236" s="15" t="s">
        <v>329</v>
      </c>
      <c r="F236" s="12" t="s">
        <v>634</v>
      </c>
      <c r="G236" s="98">
        <v>1</v>
      </c>
      <c r="H236" s="115">
        <v>5</v>
      </c>
      <c r="I236" s="117">
        <f t="shared" si="9"/>
        <v>180</v>
      </c>
      <c r="J236" s="20">
        <v>-15</v>
      </c>
    </row>
    <row r="237" spans="1:10" ht="15.75">
      <c r="A237" s="98" t="s">
        <v>583</v>
      </c>
      <c r="B237" s="116" t="s">
        <v>635</v>
      </c>
      <c r="C237" s="98"/>
      <c r="D237" s="43" t="s">
        <v>172</v>
      </c>
      <c r="E237" s="15" t="s">
        <v>329</v>
      </c>
      <c r="F237" s="38" t="s">
        <v>169</v>
      </c>
      <c r="G237" s="98">
        <v>1</v>
      </c>
      <c r="H237" s="115">
        <v>5</v>
      </c>
      <c r="I237" s="117">
        <f>G237*H237*36</f>
        <v>180</v>
      </c>
      <c r="J237" s="114">
        <v>9</v>
      </c>
    </row>
    <row r="238" spans="1:10" ht="15.75">
      <c r="A238" s="15" t="s">
        <v>636</v>
      </c>
      <c r="B238" s="27" t="s">
        <v>637</v>
      </c>
      <c r="C238" s="16"/>
      <c r="D238" s="41" t="s">
        <v>638</v>
      </c>
      <c r="E238" s="15" t="s">
        <v>329</v>
      </c>
      <c r="F238" s="38" t="s">
        <v>169</v>
      </c>
      <c r="G238" s="98">
        <v>1</v>
      </c>
      <c r="H238" s="115">
        <v>5</v>
      </c>
      <c r="I238" s="60"/>
      <c r="J238" s="114">
        <f>G238*H238*36*1.05</f>
        <v>189</v>
      </c>
    </row>
    <row r="239" spans="1:8" ht="15">
      <c r="A239" s="24">
        <v>41315</v>
      </c>
      <c r="F239" s="26"/>
      <c r="G239" s="1" t="s">
        <v>221</v>
      </c>
      <c r="H239" s="115"/>
    </row>
    <row r="240" spans="1:12" ht="15">
      <c r="A240" s="15" t="s">
        <v>514</v>
      </c>
      <c r="B240" s="27" t="s">
        <v>560</v>
      </c>
      <c r="C240" s="15" t="s">
        <v>639</v>
      </c>
      <c r="D240" s="15" t="s">
        <v>640</v>
      </c>
      <c r="E240" s="15" t="s">
        <v>63</v>
      </c>
      <c r="F240" s="15" t="s">
        <v>563</v>
      </c>
      <c r="G240" s="15">
        <v>1</v>
      </c>
      <c r="H240" s="115">
        <v>62.5</v>
      </c>
      <c r="I240" s="117">
        <f>G240*H240*36</f>
        <v>2250</v>
      </c>
      <c r="J240" s="114">
        <f>7812-7595</f>
        <v>217</v>
      </c>
      <c r="L240" s="15"/>
    </row>
    <row r="241" spans="1:10" ht="15.75">
      <c r="A241" s="15" t="s">
        <v>524</v>
      </c>
      <c r="B241" s="27" t="s">
        <v>641</v>
      </c>
      <c r="C241" s="15"/>
      <c r="D241" s="41" t="s">
        <v>642</v>
      </c>
      <c r="E241" s="15" t="s">
        <v>5</v>
      </c>
      <c r="F241" s="15" t="s">
        <v>643</v>
      </c>
      <c r="G241" s="15">
        <v>1</v>
      </c>
      <c r="H241" s="11">
        <v>16</v>
      </c>
      <c r="I241" s="18"/>
      <c r="J241" s="114">
        <f>G241*H241*36*1.05</f>
        <v>604.8000000000001</v>
      </c>
    </row>
    <row r="242" spans="1:10" ht="15">
      <c r="A242" s="15" t="s">
        <v>319</v>
      </c>
      <c r="B242" s="27" t="s">
        <v>26</v>
      </c>
      <c r="C242" s="15" t="s">
        <v>644</v>
      </c>
      <c r="D242" s="15" t="s">
        <v>28</v>
      </c>
      <c r="E242" s="15" t="s">
        <v>4</v>
      </c>
      <c r="F242" s="15" t="s">
        <v>146</v>
      </c>
      <c r="G242" s="15">
        <v>1</v>
      </c>
      <c r="H242" s="11">
        <v>16</v>
      </c>
      <c r="I242" s="117">
        <f>G242*H242*36</f>
        <v>576</v>
      </c>
      <c r="J242" s="20"/>
    </row>
    <row r="243" spans="1:10" ht="15">
      <c r="A243" s="15" t="s">
        <v>319</v>
      </c>
      <c r="B243" s="27" t="s">
        <v>645</v>
      </c>
      <c r="C243" s="15" t="s">
        <v>646</v>
      </c>
      <c r="D243" s="15" t="s">
        <v>647</v>
      </c>
      <c r="E243" s="15" t="s">
        <v>325</v>
      </c>
      <c r="F243" s="15" t="s">
        <v>648</v>
      </c>
      <c r="G243" s="15">
        <v>1</v>
      </c>
      <c r="H243" s="11">
        <v>64.5</v>
      </c>
      <c r="I243" s="60"/>
      <c r="J243" s="114">
        <f aca="true" t="shared" si="10" ref="J243:J256">G243*H243*36*1.05</f>
        <v>2438.1</v>
      </c>
    </row>
    <row r="244" spans="1:10" ht="15">
      <c r="A244" s="30" t="s">
        <v>649</v>
      </c>
      <c r="B244" s="77" t="s">
        <v>650</v>
      </c>
      <c r="C244" s="30" t="s">
        <v>651</v>
      </c>
      <c r="D244" s="30" t="s">
        <v>652</v>
      </c>
      <c r="E244" s="30" t="s">
        <v>653</v>
      </c>
      <c r="F244" s="30" t="s">
        <v>540</v>
      </c>
      <c r="G244" s="30">
        <v>1</v>
      </c>
      <c r="H244" s="31">
        <v>24.75</v>
      </c>
      <c r="I244" s="60"/>
      <c r="J244" s="114">
        <f t="shared" si="10"/>
        <v>935.5500000000001</v>
      </c>
    </row>
    <row r="245" spans="1:10" ht="15">
      <c r="A245" s="30" t="s">
        <v>649</v>
      </c>
      <c r="B245" s="77" t="s">
        <v>650</v>
      </c>
      <c r="C245" s="30" t="s">
        <v>651</v>
      </c>
      <c r="D245" s="30" t="s">
        <v>652</v>
      </c>
      <c r="E245" s="30" t="s">
        <v>653</v>
      </c>
      <c r="F245" s="30" t="s">
        <v>234</v>
      </c>
      <c r="G245" s="30">
        <v>1</v>
      </c>
      <c r="H245" s="31">
        <v>24.75</v>
      </c>
      <c r="I245" s="60"/>
      <c r="J245" s="114">
        <f t="shared" si="10"/>
        <v>935.5500000000001</v>
      </c>
    </row>
    <row r="246" spans="1:10" ht="15.75">
      <c r="A246" s="12" t="s">
        <v>654</v>
      </c>
      <c r="B246" s="116" t="s">
        <v>625</v>
      </c>
      <c r="C246" s="98"/>
      <c r="D246" s="41" t="s">
        <v>626</v>
      </c>
      <c r="E246" s="15" t="s">
        <v>329</v>
      </c>
      <c r="F246" s="38" t="s">
        <v>159</v>
      </c>
      <c r="G246" s="98">
        <v>1</v>
      </c>
      <c r="H246" s="115">
        <v>5</v>
      </c>
      <c r="I246" s="60"/>
      <c r="J246" s="114">
        <f t="shared" si="10"/>
        <v>189</v>
      </c>
    </row>
    <row r="247" spans="1:10" ht="15.75">
      <c r="A247" s="12" t="s">
        <v>655</v>
      </c>
      <c r="B247" s="116" t="s">
        <v>625</v>
      </c>
      <c r="C247" s="98"/>
      <c r="D247" s="41" t="s">
        <v>626</v>
      </c>
      <c r="E247" s="15" t="s">
        <v>329</v>
      </c>
      <c r="F247" s="38" t="s">
        <v>159</v>
      </c>
      <c r="G247" s="98">
        <v>1</v>
      </c>
      <c r="H247" s="115">
        <v>5</v>
      </c>
      <c r="I247" s="60"/>
      <c r="J247" s="114">
        <f t="shared" si="10"/>
        <v>189</v>
      </c>
    </row>
    <row r="248" spans="1:10" ht="15.75">
      <c r="A248" s="12" t="s">
        <v>656</v>
      </c>
      <c r="B248" s="40" t="s">
        <v>157</v>
      </c>
      <c r="D248" s="41" t="s">
        <v>158</v>
      </c>
      <c r="E248" s="15" t="s">
        <v>329</v>
      </c>
      <c r="F248" s="38" t="s">
        <v>159</v>
      </c>
      <c r="G248" s="12">
        <v>1</v>
      </c>
      <c r="H248" s="115">
        <v>5</v>
      </c>
      <c r="I248" s="60"/>
      <c r="J248" s="114">
        <f t="shared" si="10"/>
        <v>189</v>
      </c>
    </row>
    <row r="249" spans="1:10" ht="15.75">
      <c r="A249" s="12" t="s">
        <v>654</v>
      </c>
      <c r="B249" s="12" t="s">
        <v>157</v>
      </c>
      <c r="D249" s="41" t="s">
        <v>158</v>
      </c>
      <c r="E249" s="15" t="s">
        <v>329</v>
      </c>
      <c r="F249" s="38" t="s">
        <v>159</v>
      </c>
      <c r="G249" s="12">
        <v>1</v>
      </c>
      <c r="H249" s="115">
        <v>5</v>
      </c>
      <c r="I249" s="60"/>
      <c r="J249" s="114">
        <f t="shared" si="10"/>
        <v>189</v>
      </c>
    </row>
    <row r="250" spans="1:10" ht="15.75">
      <c r="A250" s="12" t="s">
        <v>657</v>
      </c>
      <c r="B250" s="12" t="s">
        <v>157</v>
      </c>
      <c r="D250" s="41" t="s">
        <v>158</v>
      </c>
      <c r="E250" s="15" t="s">
        <v>329</v>
      </c>
      <c r="F250" s="38" t="s">
        <v>159</v>
      </c>
      <c r="G250" s="12">
        <v>1</v>
      </c>
      <c r="H250" s="115">
        <v>5</v>
      </c>
      <c r="I250" s="60"/>
      <c r="J250" s="114">
        <f t="shared" si="10"/>
        <v>189</v>
      </c>
    </row>
    <row r="251" spans="1:10" ht="15.75">
      <c r="A251" s="12" t="s">
        <v>654</v>
      </c>
      <c r="B251" s="40" t="s">
        <v>658</v>
      </c>
      <c r="D251" s="41" t="s">
        <v>659</v>
      </c>
      <c r="E251" s="15" t="s">
        <v>329</v>
      </c>
      <c r="F251" s="38" t="s">
        <v>159</v>
      </c>
      <c r="G251" s="12">
        <v>1</v>
      </c>
      <c r="H251" s="115">
        <v>5</v>
      </c>
      <c r="I251" s="60"/>
      <c r="J251" s="114">
        <f t="shared" si="10"/>
        <v>189</v>
      </c>
    </row>
    <row r="252" spans="1:10" ht="15.75">
      <c r="A252" s="12" t="s">
        <v>654</v>
      </c>
      <c r="B252" s="40" t="s">
        <v>660</v>
      </c>
      <c r="D252" s="43" t="s">
        <v>661</v>
      </c>
      <c r="E252" s="15" t="s">
        <v>329</v>
      </c>
      <c r="F252" s="38" t="s">
        <v>159</v>
      </c>
      <c r="G252" s="12">
        <v>1</v>
      </c>
      <c r="H252" s="115">
        <v>5</v>
      </c>
      <c r="I252" s="60"/>
      <c r="J252" s="114">
        <f t="shared" si="10"/>
        <v>189</v>
      </c>
    </row>
    <row r="253" spans="1:10" ht="15.75">
      <c r="A253" s="12" t="s">
        <v>654</v>
      </c>
      <c r="B253" s="40" t="s">
        <v>662</v>
      </c>
      <c r="D253" s="41" t="s">
        <v>663</v>
      </c>
      <c r="E253" s="15" t="s">
        <v>329</v>
      </c>
      <c r="F253" s="38" t="s">
        <v>159</v>
      </c>
      <c r="G253" s="13">
        <v>1</v>
      </c>
      <c r="H253" s="6">
        <v>5</v>
      </c>
      <c r="I253" s="60"/>
      <c r="J253" s="114">
        <f t="shared" si="10"/>
        <v>189</v>
      </c>
    </row>
    <row r="254" spans="1:10" ht="15.75">
      <c r="A254" s="12" t="s">
        <v>656</v>
      </c>
      <c r="B254" s="40" t="s">
        <v>327</v>
      </c>
      <c r="D254" s="41" t="s">
        <v>328</v>
      </c>
      <c r="E254" s="15" t="s">
        <v>329</v>
      </c>
      <c r="F254" s="38" t="s">
        <v>330</v>
      </c>
      <c r="G254" s="12">
        <v>1</v>
      </c>
      <c r="H254" s="115">
        <v>5</v>
      </c>
      <c r="I254" s="60"/>
      <c r="J254" s="114">
        <f t="shared" si="10"/>
        <v>189</v>
      </c>
    </row>
    <row r="255" spans="1:10" ht="15.75">
      <c r="A255" s="12" t="s">
        <v>656</v>
      </c>
      <c r="B255" s="40" t="s">
        <v>333</v>
      </c>
      <c r="D255" s="41" t="s">
        <v>334</v>
      </c>
      <c r="E255" s="15" t="s">
        <v>329</v>
      </c>
      <c r="F255" s="38" t="s">
        <v>335</v>
      </c>
      <c r="G255" s="12">
        <v>1</v>
      </c>
      <c r="H255" s="115">
        <v>5</v>
      </c>
      <c r="I255" s="60"/>
      <c r="J255" s="114">
        <f t="shared" si="10"/>
        <v>189</v>
      </c>
    </row>
    <row r="256" spans="1:10" ht="15.75">
      <c r="A256" s="12" t="s">
        <v>656</v>
      </c>
      <c r="B256" s="40" t="s">
        <v>664</v>
      </c>
      <c r="D256" s="41" t="s">
        <v>665</v>
      </c>
      <c r="E256" s="15" t="s">
        <v>329</v>
      </c>
      <c r="F256" s="38" t="s">
        <v>666</v>
      </c>
      <c r="G256" s="12">
        <v>1</v>
      </c>
      <c r="H256" s="115">
        <v>5</v>
      </c>
      <c r="I256" s="60"/>
      <c r="J256" s="114">
        <f t="shared" si="10"/>
        <v>189</v>
      </c>
    </row>
    <row r="257" spans="1:12" ht="15">
      <c r="A257" s="33" t="s">
        <v>565</v>
      </c>
      <c r="B257" s="67" t="s">
        <v>667</v>
      </c>
      <c r="C257" s="33" t="s">
        <v>668</v>
      </c>
      <c r="D257" s="128" t="s">
        <v>669</v>
      </c>
      <c r="E257" s="129">
        <v>2</v>
      </c>
      <c r="F257" s="35" t="s">
        <v>105</v>
      </c>
      <c r="G257" s="33">
        <v>1</v>
      </c>
      <c r="H257" s="37"/>
      <c r="I257" s="130"/>
      <c r="J257" s="23"/>
      <c r="K257" s="35" t="s">
        <v>670</v>
      </c>
      <c r="L257" s="35"/>
    </row>
    <row r="258" spans="1:12" ht="15">
      <c r="A258" s="33" t="s">
        <v>649</v>
      </c>
      <c r="B258" s="67" t="s">
        <v>671</v>
      </c>
      <c r="C258" s="33" t="s">
        <v>672</v>
      </c>
      <c r="D258" s="33" t="s">
        <v>673</v>
      </c>
      <c r="E258" s="33" t="s">
        <v>6</v>
      </c>
      <c r="F258" s="33" t="s">
        <v>674</v>
      </c>
      <c r="G258" s="33">
        <v>1</v>
      </c>
      <c r="H258" s="37"/>
      <c r="I258" s="130"/>
      <c r="J258" s="114"/>
      <c r="K258" s="35" t="s">
        <v>670</v>
      </c>
      <c r="L258" s="35"/>
    </row>
    <row r="259" spans="1:11" ht="15.75">
      <c r="A259" s="30" t="s">
        <v>442</v>
      </c>
      <c r="B259" s="77" t="s">
        <v>675</v>
      </c>
      <c r="C259" s="15" t="s">
        <v>676</v>
      </c>
      <c r="D259" s="125" t="s">
        <v>677</v>
      </c>
      <c r="E259" s="30" t="s">
        <v>4</v>
      </c>
      <c r="F259" s="131" t="s">
        <v>601</v>
      </c>
      <c r="G259" s="30">
        <v>1</v>
      </c>
      <c r="H259" s="31">
        <v>6.39</v>
      </c>
      <c r="I259" s="117">
        <f aca="true" t="shared" si="11" ref="I259:I267">G259*H259*36*1.17</f>
        <v>269.1468</v>
      </c>
      <c r="J259" s="20"/>
      <c r="K259" s="12" t="s">
        <v>678</v>
      </c>
    </row>
    <row r="260" spans="1:11" ht="15">
      <c r="A260" s="15" t="s">
        <v>442</v>
      </c>
      <c r="B260" s="27" t="s">
        <v>679</v>
      </c>
      <c r="C260" s="15" t="s">
        <v>680</v>
      </c>
      <c r="D260" s="12" t="s">
        <v>681</v>
      </c>
      <c r="E260" s="15" t="s">
        <v>4</v>
      </c>
      <c r="F260" s="15" t="s">
        <v>593</v>
      </c>
      <c r="G260" s="15">
        <v>1</v>
      </c>
      <c r="H260" s="11">
        <v>4.99</v>
      </c>
      <c r="I260" s="117">
        <f t="shared" si="11"/>
        <v>210.1788</v>
      </c>
      <c r="J260" s="20"/>
      <c r="K260" s="35" t="s">
        <v>682</v>
      </c>
    </row>
    <row r="261" spans="1:12" ht="15">
      <c r="A261" s="15" t="s">
        <v>137</v>
      </c>
      <c r="B261" s="27" t="s">
        <v>683</v>
      </c>
      <c r="C261" s="15"/>
      <c r="D261" s="15" t="s">
        <v>684</v>
      </c>
      <c r="E261" s="15" t="s">
        <v>5</v>
      </c>
      <c r="F261" s="15" t="s">
        <v>685</v>
      </c>
      <c r="G261" s="15">
        <v>1</v>
      </c>
      <c r="H261" s="11">
        <v>14.99</v>
      </c>
      <c r="I261" s="117">
        <f t="shared" si="11"/>
        <v>631.3788</v>
      </c>
      <c r="J261" s="20"/>
      <c r="K261" s="35" t="s">
        <v>682</v>
      </c>
      <c r="L261" s="27"/>
    </row>
    <row r="262" spans="1:12" ht="15.75">
      <c r="A262" s="132" t="s">
        <v>272</v>
      </c>
      <c r="B262" s="133" t="s">
        <v>686</v>
      </c>
      <c r="C262" s="132"/>
      <c r="D262" s="43" t="s">
        <v>684</v>
      </c>
      <c r="E262" s="134" t="s">
        <v>5</v>
      </c>
      <c r="F262" s="132" t="s">
        <v>141</v>
      </c>
      <c r="G262" s="127">
        <v>1</v>
      </c>
      <c r="H262" s="135">
        <v>14.99</v>
      </c>
      <c r="I262" s="117">
        <f t="shared" si="11"/>
        <v>631.3788</v>
      </c>
      <c r="J262" s="20"/>
      <c r="K262" s="35" t="s">
        <v>682</v>
      </c>
      <c r="L262" s="136"/>
    </row>
    <row r="263" spans="1:11" ht="15">
      <c r="A263" s="15" t="s">
        <v>687</v>
      </c>
      <c r="B263" s="27" t="s">
        <v>688</v>
      </c>
      <c r="C263" s="15" t="s">
        <v>689</v>
      </c>
      <c r="D263" s="15" t="s">
        <v>690</v>
      </c>
      <c r="E263" s="15" t="s">
        <v>53</v>
      </c>
      <c r="F263" s="15" t="s">
        <v>691</v>
      </c>
      <c r="G263" s="15">
        <v>1</v>
      </c>
      <c r="H263" s="11">
        <v>26.39</v>
      </c>
      <c r="I263" s="60"/>
      <c r="J263" s="114">
        <f>G263*H263*36*1.22</f>
        <v>1159.0488</v>
      </c>
      <c r="K263" s="12" t="s">
        <v>678</v>
      </c>
    </row>
    <row r="264" spans="1:11" ht="15">
      <c r="A264" s="15" t="s">
        <v>687</v>
      </c>
      <c r="B264" s="27" t="s">
        <v>688</v>
      </c>
      <c r="C264" s="15" t="s">
        <v>689</v>
      </c>
      <c r="D264" s="15" t="s">
        <v>690</v>
      </c>
      <c r="E264" s="15" t="s">
        <v>53</v>
      </c>
      <c r="F264" s="15" t="s">
        <v>692</v>
      </c>
      <c r="G264" s="15">
        <v>1</v>
      </c>
      <c r="H264" s="11">
        <v>26.39</v>
      </c>
      <c r="I264" s="60"/>
      <c r="J264" s="114">
        <f>G264*H264*36*1.22</f>
        <v>1159.0488</v>
      </c>
      <c r="K264" s="12" t="s">
        <v>678</v>
      </c>
    </row>
    <row r="265" spans="1:11" ht="15">
      <c r="A265" s="15" t="s">
        <v>687</v>
      </c>
      <c r="B265" s="27" t="s">
        <v>693</v>
      </c>
      <c r="C265" s="15" t="s">
        <v>694</v>
      </c>
      <c r="D265" s="15" t="s">
        <v>695</v>
      </c>
      <c r="E265" s="15" t="s">
        <v>53</v>
      </c>
      <c r="F265" s="15" t="s">
        <v>696</v>
      </c>
      <c r="G265" s="15">
        <v>1</v>
      </c>
      <c r="H265" s="11">
        <v>31.99</v>
      </c>
      <c r="I265" s="60"/>
      <c r="J265" s="114">
        <f>G265*H265*36*1.22</f>
        <v>1405.0007999999998</v>
      </c>
      <c r="K265" s="12" t="s">
        <v>678</v>
      </c>
    </row>
    <row r="266" spans="1:11" ht="15">
      <c r="A266" s="15" t="s">
        <v>541</v>
      </c>
      <c r="B266" s="27" t="s">
        <v>697</v>
      </c>
      <c r="C266" s="15"/>
      <c r="D266" s="12" t="s">
        <v>698</v>
      </c>
      <c r="E266" s="15" t="s">
        <v>5</v>
      </c>
      <c r="F266" s="15" t="s">
        <v>699</v>
      </c>
      <c r="G266" s="15">
        <v>1</v>
      </c>
      <c r="H266" s="11">
        <v>39.99</v>
      </c>
      <c r="I266" s="117">
        <f t="shared" si="11"/>
        <v>1684.3788</v>
      </c>
      <c r="J266" s="20"/>
      <c r="K266" s="35" t="s">
        <v>682</v>
      </c>
    </row>
    <row r="267" spans="1:11" ht="15">
      <c r="A267" s="15" t="s">
        <v>541</v>
      </c>
      <c r="B267" s="27" t="s">
        <v>700</v>
      </c>
      <c r="C267" s="15"/>
      <c r="D267" s="15" t="s">
        <v>701</v>
      </c>
      <c r="E267" s="15" t="s">
        <v>5</v>
      </c>
      <c r="F267" s="15" t="s">
        <v>702</v>
      </c>
      <c r="G267" s="15">
        <v>1</v>
      </c>
      <c r="H267" s="11">
        <v>3.19</v>
      </c>
      <c r="I267" s="117">
        <f t="shared" si="11"/>
        <v>134.3628</v>
      </c>
      <c r="J267" s="20"/>
      <c r="K267" s="12" t="s">
        <v>678</v>
      </c>
    </row>
    <row r="268" spans="1:11" ht="15">
      <c r="A268" s="15" t="s">
        <v>687</v>
      </c>
      <c r="B268" s="27" t="s">
        <v>703</v>
      </c>
      <c r="C268" s="15" t="s">
        <v>704</v>
      </c>
      <c r="D268" s="15" t="s">
        <v>705</v>
      </c>
      <c r="E268" s="15" t="s">
        <v>5</v>
      </c>
      <c r="F268" s="15" t="s">
        <v>706</v>
      </c>
      <c r="G268" s="15">
        <v>1</v>
      </c>
      <c r="H268" s="11">
        <v>8.99</v>
      </c>
      <c r="I268" s="18"/>
      <c r="J268" s="114">
        <f aca="true" t="shared" si="12" ref="J268:J273">G268*H268*36*1.22</f>
        <v>394.8408</v>
      </c>
      <c r="K268" s="35" t="s">
        <v>682</v>
      </c>
    </row>
    <row r="269" spans="1:11" ht="15">
      <c r="A269" s="15" t="s">
        <v>687</v>
      </c>
      <c r="B269" s="27" t="s">
        <v>707</v>
      </c>
      <c r="C269" s="15" t="s">
        <v>708</v>
      </c>
      <c r="D269" s="15" t="s">
        <v>709</v>
      </c>
      <c r="E269" s="15" t="s">
        <v>710</v>
      </c>
      <c r="F269" s="15" t="s">
        <v>711</v>
      </c>
      <c r="G269" s="15">
        <v>1</v>
      </c>
      <c r="H269" s="11">
        <v>19.99</v>
      </c>
      <c r="I269" s="18"/>
      <c r="J269" s="114">
        <f t="shared" si="12"/>
        <v>877.9608</v>
      </c>
      <c r="K269" s="35" t="s">
        <v>682</v>
      </c>
    </row>
    <row r="270" spans="1:11" ht="15">
      <c r="A270" s="15" t="s">
        <v>687</v>
      </c>
      <c r="B270" s="27" t="s">
        <v>707</v>
      </c>
      <c r="C270" s="15" t="s">
        <v>712</v>
      </c>
      <c r="D270" s="15" t="s">
        <v>713</v>
      </c>
      <c r="E270" s="15" t="s">
        <v>53</v>
      </c>
      <c r="F270" s="15" t="s">
        <v>711</v>
      </c>
      <c r="G270" s="15">
        <v>1</v>
      </c>
      <c r="H270" s="11">
        <v>9.99</v>
      </c>
      <c r="I270" s="18"/>
      <c r="J270" s="114">
        <f t="shared" si="12"/>
        <v>438.76079999999996</v>
      </c>
      <c r="K270" s="35" t="s">
        <v>682</v>
      </c>
    </row>
    <row r="271" spans="1:11" ht="15">
      <c r="A271" s="15" t="s">
        <v>319</v>
      </c>
      <c r="B271" s="27" t="s">
        <v>714</v>
      </c>
      <c r="C271" s="15" t="s">
        <v>715</v>
      </c>
      <c r="D271" s="15" t="s">
        <v>716</v>
      </c>
      <c r="E271" s="15" t="s">
        <v>325</v>
      </c>
      <c r="F271" s="15" t="s">
        <v>717</v>
      </c>
      <c r="G271" s="15">
        <v>1</v>
      </c>
      <c r="H271" s="11">
        <v>6.99</v>
      </c>
      <c r="I271" s="60"/>
      <c r="J271" s="114">
        <f t="shared" si="12"/>
        <v>307.0008</v>
      </c>
      <c r="K271" s="35" t="s">
        <v>682</v>
      </c>
    </row>
    <row r="272" spans="1:11" ht="15">
      <c r="A272" s="15" t="s">
        <v>319</v>
      </c>
      <c r="B272" s="27" t="s">
        <v>714</v>
      </c>
      <c r="C272" s="15" t="s">
        <v>715</v>
      </c>
      <c r="D272" s="15" t="s">
        <v>716</v>
      </c>
      <c r="E272" s="15" t="s">
        <v>5</v>
      </c>
      <c r="F272" s="15" t="s">
        <v>717</v>
      </c>
      <c r="G272" s="15">
        <v>1</v>
      </c>
      <c r="H272" s="11">
        <v>6.99</v>
      </c>
      <c r="I272" s="60"/>
      <c r="J272" s="114">
        <f t="shared" si="12"/>
        <v>307.0008</v>
      </c>
      <c r="K272" s="35" t="s">
        <v>682</v>
      </c>
    </row>
    <row r="273" spans="1:11" ht="15">
      <c r="A273" s="15" t="s">
        <v>718</v>
      </c>
      <c r="B273" s="27" t="s">
        <v>719</v>
      </c>
      <c r="C273" s="15"/>
      <c r="D273" s="15" t="s">
        <v>720</v>
      </c>
      <c r="E273" s="15" t="s">
        <v>503</v>
      </c>
      <c r="F273" s="15" t="s">
        <v>234</v>
      </c>
      <c r="G273" s="15">
        <v>1</v>
      </c>
      <c r="H273" s="11">
        <v>13.59</v>
      </c>
      <c r="I273" s="60"/>
      <c r="J273" s="114">
        <f t="shared" si="12"/>
        <v>596.8728</v>
      </c>
      <c r="K273" s="12" t="s">
        <v>678</v>
      </c>
    </row>
    <row r="274" spans="1:11" ht="15">
      <c r="A274" s="15" t="s">
        <v>565</v>
      </c>
      <c r="B274" s="27" t="s">
        <v>721</v>
      </c>
      <c r="C274" s="15" t="s">
        <v>722</v>
      </c>
      <c r="D274" s="137" t="s">
        <v>723</v>
      </c>
      <c r="E274" s="15" t="s">
        <v>503</v>
      </c>
      <c r="F274" s="12" t="s">
        <v>724</v>
      </c>
      <c r="G274" s="15">
        <v>1</v>
      </c>
      <c r="H274" s="11">
        <v>11.99</v>
      </c>
      <c r="I274" s="117">
        <f>G274*H274*36*1.17</f>
        <v>505.01879999999994</v>
      </c>
      <c r="J274" s="20"/>
      <c r="K274" s="12" t="s">
        <v>678</v>
      </c>
    </row>
    <row r="275" spans="1:10" ht="15.75">
      <c r="A275" s="24">
        <v>41316</v>
      </c>
      <c r="B275" s="116"/>
      <c r="C275" s="98"/>
      <c r="D275" s="41"/>
      <c r="E275" s="13"/>
      <c r="F275" s="44"/>
      <c r="G275" s="1" t="s">
        <v>221</v>
      </c>
      <c r="H275" s="115"/>
      <c r="I275" s="60"/>
      <c r="J275" s="20"/>
    </row>
    <row r="276" spans="1:11" ht="15">
      <c r="A276" s="1" t="s">
        <v>725</v>
      </c>
      <c r="B276" s="46" t="s">
        <v>726</v>
      </c>
      <c r="C276" s="13"/>
      <c r="E276" s="15" t="s">
        <v>5</v>
      </c>
      <c r="F276" s="13"/>
      <c r="G276" s="15">
        <v>1</v>
      </c>
      <c r="H276" s="6"/>
      <c r="I276" s="60"/>
      <c r="J276" s="20"/>
      <c r="K276" s="35" t="s">
        <v>670</v>
      </c>
    </row>
    <row r="277" spans="1:11" ht="15">
      <c r="A277" s="1" t="s">
        <v>725</v>
      </c>
      <c r="B277" s="46" t="s">
        <v>727</v>
      </c>
      <c r="C277" s="13"/>
      <c r="E277" s="15" t="s">
        <v>5</v>
      </c>
      <c r="F277" s="13"/>
      <c r="G277" s="15">
        <v>1</v>
      </c>
      <c r="H277" s="6"/>
      <c r="I277" s="60"/>
      <c r="J277" s="20"/>
      <c r="K277" s="35" t="s">
        <v>670</v>
      </c>
    </row>
    <row r="278" spans="1:11" ht="15">
      <c r="A278" s="1" t="s">
        <v>725</v>
      </c>
      <c r="B278" s="46" t="s">
        <v>728</v>
      </c>
      <c r="C278" s="13"/>
      <c r="E278" s="15" t="s">
        <v>6</v>
      </c>
      <c r="F278" s="13" t="s">
        <v>729</v>
      </c>
      <c r="G278" s="15">
        <v>1</v>
      </c>
      <c r="H278" s="6"/>
      <c r="I278" s="60"/>
      <c r="J278" s="20"/>
      <c r="K278" s="35" t="s">
        <v>670</v>
      </c>
    </row>
    <row r="279" spans="1:11" ht="15">
      <c r="A279" s="1" t="s">
        <v>725</v>
      </c>
      <c r="B279" s="46" t="s">
        <v>730</v>
      </c>
      <c r="C279" s="13"/>
      <c r="E279" s="15" t="s">
        <v>5</v>
      </c>
      <c r="F279" s="13" t="s">
        <v>731</v>
      </c>
      <c r="G279" s="15">
        <v>1</v>
      </c>
      <c r="H279" s="6"/>
      <c r="I279" s="60"/>
      <c r="J279" s="20"/>
      <c r="K279" s="35" t="s">
        <v>670</v>
      </c>
    </row>
    <row r="280" spans="1:11" ht="15">
      <c r="A280" s="1" t="s">
        <v>725</v>
      </c>
      <c r="B280" s="46" t="s">
        <v>732</v>
      </c>
      <c r="C280" s="13"/>
      <c r="E280" s="15" t="s">
        <v>5</v>
      </c>
      <c r="F280" s="13" t="s">
        <v>733</v>
      </c>
      <c r="G280" s="1">
        <v>1</v>
      </c>
      <c r="H280" s="6"/>
      <c r="I280" s="60"/>
      <c r="J280" s="20"/>
      <c r="K280" s="35" t="s">
        <v>670</v>
      </c>
    </row>
    <row r="281" spans="1:10" ht="15.75">
      <c r="A281" s="12" t="s">
        <v>654</v>
      </c>
      <c r="B281" s="46" t="s">
        <v>734</v>
      </c>
      <c r="C281" s="13"/>
      <c r="D281" s="41" t="s">
        <v>735</v>
      </c>
      <c r="E281" s="1" t="s">
        <v>4</v>
      </c>
      <c r="F281" s="38" t="s">
        <v>736</v>
      </c>
      <c r="G281" s="12">
        <v>1</v>
      </c>
      <c r="H281" s="6">
        <v>36</v>
      </c>
      <c r="I281" s="60"/>
      <c r="J281" s="114">
        <f aca="true" t="shared" si="13" ref="J281:J295">G281*H281*36*1.05</f>
        <v>1360.8</v>
      </c>
    </row>
    <row r="282" spans="1:10" ht="15.75">
      <c r="A282" s="12" t="s">
        <v>654</v>
      </c>
      <c r="B282" s="12" t="s">
        <v>734</v>
      </c>
      <c r="D282" s="41" t="s">
        <v>737</v>
      </c>
      <c r="E282" s="1" t="s">
        <v>5</v>
      </c>
      <c r="F282" s="38" t="s">
        <v>736</v>
      </c>
      <c r="G282" s="12">
        <v>1</v>
      </c>
      <c r="H282" s="6">
        <v>23</v>
      </c>
      <c r="I282" s="60"/>
      <c r="J282" s="114">
        <f t="shared" si="13"/>
        <v>869.4000000000001</v>
      </c>
    </row>
    <row r="283" spans="1:10" ht="15.75">
      <c r="A283" s="12" t="s">
        <v>654</v>
      </c>
      <c r="B283" s="40" t="s">
        <v>738</v>
      </c>
      <c r="D283" s="41" t="s">
        <v>739</v>
      </c>
      <c r="E283" s="1" t="s">
        <v>4</v>
      </c>
      <c r="F283" s="38" t="s">
        <v>740</v>
      </c>
      <c r="G283" s="12">
        <v>1</v>
      </c>
      <c r="H283" s="6">
        <v>32</v>
      </c>
      <c r="I283" s="60"/>
      <c r="J283" s="114">
        <f t="shared" si="13"/>
        <v>1209.6000000000001</v>
      </c>
    </row>
    <row r="284" spans="1:10" ht="15.75">
      <c r="A284" s="12" t="s">
        <v>654</v>
      </c>
      <c r="B284" s="12" t="s">
        <v>738</v>
      </c>
      <c r="D284" s="41" t="s">
        <v>741</v>
      </c>
      <c r="E284" s="1" t="s">
        <v>5</v>
      </c>
      <c r="F284" s="38" t="s">
        <v>740</v>
      </c>
      <c r="G284" s="12">
        <v>1</v>
      </c>
      <c r="H284" s="6">
        <v>17</v>
      </c>
      <c r="I284" s="60"/>
      <c r="J284" s="114">
        <f t="shared" si="13"/>
        <v>642.6</v>
      </c>
    </row>
    <row r="285" spans="1:11" ht="15">
      <c r="A285" s="15" t="s">
        <v>742</v>
      </c>
      <c r="B285" s="27" t="s">
        <v>743</v>
      </c>
      <c r="C285" s="15" t="s">
        <v>744</v>
      </c>
      <c r="D285" s="15" t="s">
        <v>745</v>
      </c>
      <c r="E285" s="15" t="s">
        <v>6</v>
      </c>
      <c r="F285" s="15" t="s">
        <v>746</v>
      </c>
      <c r="G285" s="15">
        <v>1</v>
      </c>
      <c r="H285" s="11">
        <v>39.5</v>
      </c>
      <c r="I285" s="60"/>
      <c r="J285" s="114">
        <f t="shared" si="13"/>
        <v>1493.1000000000001</v>
      </c>
      <c r="K285" s="63" t="s">
        <v>747</v>
      </c>
    </row>
    <row r="286" spans="1:11" ht="15.75">
      <c r="A286" s="15" t="s">
        <v>687</v>
      </c>
      <c r="B286" s="27" t="s">
        <v>748</v>
      </c>
      <c r="C286" s="15" t="s">
        <v>749</v>
      </c>
      <c r="D286" s="15" t="s">
        <v>750</v>
      </c>
      <c r="E286" s="15" t="s">
        <v>53</v>
      </c>
      <c r="F286" s="16" t="s">
        <v>751</v>
      </c>
      <c r="G286" s="15">
        <v>1</v>
      </c>
      <c r="H286" s="11">
        <v>39.95</v>
      </c>
      <c r="I286" s="60"/>
      <c r="J286" s="114">
        <f t="shared" si="13"/>
        <v>1510.1100000000001</v>
      </c>
      <c r="K286" s="138" t="s">
        <v>752</v>
      </c>
    </row>
    <row r="287" spans="1:10" ht="15.75">
      <c r="A287" s="98" t="s">
        <v>343</v>
      </c>
      <c r="B287" s="116" t="s">
        <v>753</v>
      </c>
      <c r="C287" s="98"/>
      <c r="D287" s="41" t="s">
        <v>754</v>
      </c>
      <c r="E287" s="13" t="s">
        <v>329</v>
      </c>
      <c r="F287" s="19" t="s">
        <v>755</v>
      </c>
      <c r="G287" s="30">
        <v>1</v>
      </c>
      <c r="H287" s="115">
        <v>10</v>
      </c>
      <c r="I287" s="60"/>
      <c r="J287" s="114">
        <f t="shared" si="13"/>
        <v>378</v>
      </c>
    </row>
    <row r="288" spans="1:10" ht="15.75">
      <c r="A288" s="98" t="s">
        <v>343</v>
      </c>
      <c r="B288" s="116" t="s">
        <v>756</v>
      </c>
      <c r="C288" s="98"/>
      <c r="D288" s="41" t="s">
        <v>754</v>
      </c>
      <c r="E288" s="13" t="s">
        <v>329</v>
      </c>
      <c r="F288" s="98" t="s">
        <v>422</v>
      </c>
      <c r="G288" s="15">
        <v>1</v>
      </c>
      <c r="H288" s="115">
        <v>10</v>
      </c>
      <c r="I288" s="60"/>
      <c r="J288" s="114">
        <f t="shared" si="13"/>
        <v>378</v>
      </c>
    </row>
    <row r="289" spans="1:10" ht="15.75">
      <c r="A289" s="12" t="s">
        <v>656</v>
      </c>
      <c r="B289" s="40" t="s">
        <v>757</v>
      </c>
      <c r="C289" s="98"/>
      <c r="D289" s="41" t="s">
        <v>415</v>
      </c>
      <c r="E289" s="13" t="s">
        <v>329</v>
      </c>
      <c r="F289" s="98" t="s">
        <v>417</v>
      </c>
      <c r="G289" s="12">
        <v>1</v>
      </c>
      <c r="H289" s="115">
        <v>10</v>
      </c>
      <c r="I289" s="60"/>
      <c r="J289" s="114">
        <f t="shared" si="13"/>
        <v>378</v>
      </c>
    </row>
    <row r="290" spans="1:10" ht="15.75">
      <c r="A290" s="12" t="s">
        <v>655</v>
      </c>
      <c r="B290" s="40" t="s">
        <v>758</v>
      </c>
      <c r="C290" s="98"/>
      <c r="D290" s="41" t="s">
        <v>754</v>
      </c>
      <c r="E290" s="13" t="s">
        <v>329</v>
      </c>
      <c r="F290" s="98" t="s">
        <v>417</v>
      </c>
      <c r="G290" s="12">
        <v>1</v>
      </c>
      <c r="H290" s="115">
        <v>10</v>
      </c>
      <c r="I290" s="60"/>
      <c r="J290" s="114">
        <f t="shared" si="13"/>
        <v>378</v>
      </c>
    </row>
    <row r="291" spans="1:10" ht="15.75">
      <c r="A291" s="12" t="s">
        <v>657</v>
      </c>
      <c r="B291" s="40" t="s">
        <v>160</v>
      </c>
      <c r="D291" s="41" t="s">
        <v>161</v>
      </c>
      <c r="E291" s="13" t="s">
        <v>329</v>
      </c>
      <c r="F291" s="38" t="s">
        <v>162</v>
      </c>
      <c r="G291" s="13">
        <v>1</v>
      </c>
      <c r="H291" s="6">
        <v>5</v>
      </c>
      <c r="I291" s="60"/>
      <c r="J291" s="114">
        <f t="shared" si="13"/>
        <v>189</v>
      </c>
    </row>
    <row r="292" spans="1:10" ht="15.75">
      <c r="A292" s="12" t="s">
        <v>655</v>
      </c>
      <c r="B292" s="40" t="s">
        <v>759</v>
      </c>
      <c r="D292" s="41" t="s">
        <v>760</v>
      </c>
      <c r="E292" s="13" t="s">
        <v>329</v>
      </c>
      <c r="F292" s="38" t="s">
        <v>761</v>
      </c>
      <c r="G292" s="12">
        <v>1</v>
      </c>
      <c r="H292" s="115">
        <v>5</v>
      </c>
      <c r="I292" s="60"/>
      <c r="J292" s="114">
        <f t="shared" si="13"/>
        <v>189</v>
      </c>
    </row>
    <row r="293" spans="1:10" ht="15.75">
      <c r="A293" s="12" t="s">
        <v>655</v>
      </c>
      <c r="B293" s="40" t="s">
        <v>762</v>
      </c>
      <c r="D293" s="41" t="s">
        <v>763</v>
      </c>
      <c r="E293" s="13" t="s">
        <v>329</v>
      </c>
      <c r="F293" s="38" t="s">
        <v>156</v>
      </c>
      <c r="G293" s="12">
        <v>1</v>
      </c>
      <c r="H293" s="115">
        <v>5</v>
      </c>
      <c r="I293" s="60"/>
      <c r="J293" s="114">
        <f t="shared" si="13"/>
        <v>189</v>
      </c>
    </row>
    <row r="294" spans="1:11" ht="15.75">
      <c r="A294" s="12" t="s">
        <v>655</v>
      </c>
      <c r="B294" s="40" t="s">
        <v>764</v>
      </c>
      <c r="D294" s="41" t="s">
        <v>765</v>
      </c>
      <c r="E294" s="13" t="s">
        <v>329</v>
      </c>
      <c r="F294" s="38" t="s">
        <v>166</v>
      </c>
      <c r="G294" s="12">
        <v>1</v>
      </c>
      <c r="H294" s="115">
        <v>5</v>
      </c>
      <c r="I294" s="60"/>
      <c r="J294" s="114">
        <f t="shared" si="13"/>
        <v>189</v>
      </c>
      <c r="K294" s="63" t="s">
        <v>766</v>
      </c>
    </row>
    <row r="295" spans="1:10" ht="15.75">
      <c r="A295" s="12" t="s">
        <v>655</v>
      </c>
      <c r="B295" s="40" t="s">
        <v>340</v>
      </c>
      <c r="D295" s="43" t="s">
        <v>341</v>
      </c>
      <c r="E295" s="13" t="s">
        <v>329</v>
      </c>
      <c r="F295" s="121" t="s">
        <v>342</v>
      </c>
      <c r="G295" s="12">
        <v>1</v>
      </c>
      <c r="H295" s="115">
        <v>5</v>
      </c>
      <c r="I295" s="60"/>
      <c r="J295" s="114">
        <f t="shared" si="13"/>
        <v>189</v>
      </c>
    </row>
    <row r="296" spans="1:11" ht="15">
      <c r="A296" s="15" t="s">
        <v>481</v>
      </c>
      <c r="B296" s="27" t="s">
        <v>767</v>
      </c>
      <c r="C296" s="15" t="s">
        <v>768</v>
      </c>
      <c r="D296" s="15" t="s">
        <v>769</v>
      </c>
      <c r="E296" s="15">
        <v>8.5</v>
      </c>
      <c r="F296" s="15" t="s">
        <v>770</v>
      </c>
      <c r="G296" s="15">
        <v>1</v>
      </c>
      <c r="H296" s="11">
        <v>49.99</v>
      </c>
      <c r="I296" s="18"/>
      <c r="J296" s="114">
        <f>G296*H296*36*1.22</f>
        <v>2195.5608</v>
      </c>
      <c r="K296" s="35" t="s">
        <v>682</v>
      </c>
    </row>
    <row r="297" spans="1:11" ht="15.75">
      <c r="A297" s="15" t="s">
        <v>742</v>
      </c>
      <c r="B297" s="27" t="s">
        <v>771</v>
      </c>
      <c r="C297" s="15" t="s">
        <v>772</v>
      </c>
      <c r="D297" s="15" t="s">
        <v>773</v>
      </c>
      <c r="E297" s="15"/>
      <c r="F297" s="16" t="s">
        <v>774</v>
      </c>
      <c r="G297" s="15">
        <v>1</v>
      </c>
      <c r="H297" s="11">
        <v>9.99</v>
      </c>
      <c r="I297" s="117">
        <f aca="true" t="shared" si="14" ref="I297:I303">G297*H297*36*1.17</f>
        <v>420.77879999999993</v>
      </c>
      <c r="J297" s="20"/>
      <c r="K297" s="35" t="s">
        <v>682</v>
      </c>
    </row>
    <row r="298" spans="1:11" ht="15.75">
      <c r="A298" s="12" t="s">
        <v>654</v>
      </c>
      <c r="B298" s="46" t="s">
        <v>775</v>
      </c>
      <c r="C298" s="13"/>
      <c r="D298" s="41" t="s">
        <v>776</v>
      </c>
      <c r="E298" s="15" t="s">
        <v>5</v>
      </c>
      <c r="F298" s="1" t="s">
        <v>777</v>
      </c>
      <c r="G298" s="1">
        <v>1</v>
      </c>
      <c r="H298" s="115">
        <v>10.39</v>
      </c>
      <c r="I298" s="60"/>
      <c r="J298" s="114">
        <f>G298*H298*36*1.22</f>
        <v>456.3288</v>
      </c>
      <c r="K298" s="12" t="s">
        <v>678</v>
      </c>
    </row>
    <row r="299" spans="1:11" ht="15.75">
      <c r="A299" s="15" t="s">
        <v>687</v>
      </c>
      <c r="B299" s="27" t="s">
        <v>778</v>
      </c>
      <c r="C299" s="15" t="s">
        <v>779</v>
      </c>
      <c r="D299" s="15" t="s">
        <v>780</v>
      </c>
      <c r="E299" s="15" t="s">
        <v>710</v>
      </c>
      <c r="F299" s="38" t="s">
        <v>781</v>
      </c>
      <c r="G299" s="15">
        <v>1</v>
      </c>
      <c r="H299" s="11">
        <v>7.99</v>
      </c>
      <c r="I299" s="60"/>
      <c r="J299" s="114">
        <f>G299*H299*36*1.22</f>
        <v>350.9208</v>
      </c>
      <c r="K299" s="12" t="s">
        <v>678</v>
      </c>
    </row>
    <row r="300" spans="1:11" ht="15.75">
      <c r="A300" s="15" t="s">
        <v>687</v>
      </c>
      <c r="B300" s="27" t="s">
        <v>782</v>
      </c>
      <c r="C300" s="15" t="s">
        <v>783</v>
      </c>
      <c r="D300" s="15" t="s">
        <v>784</v>
      </c>
      <c r="E300" s="15" t="s">
        <v>53</v>
      </c>
      <c r="F300" s="38" t="s">
        <v>781</v>
      </c>
      <c r="G300" s="15">
        <v>1</v>
      </c>
      <c r="H300" s="11">
        <v>3.99</v>
      </c>
      <c r="I300" s="60"/>
      <c r="J300" s="114">
        <f>G300*H300*36*1.22</f>
        <v>175.2408</v>
      </c>
      <c r="K300" s="12" t="s">
        <v>678</v>
      </c>
    </row>
    <row r="301" spans="1:11" ht="15">
      <c r="A301" s="15" t="s">
        <v>742</v>
      </c>
      <c r="B301" s="27" t="s">
        <v>785</v>
      </c>
      <c r="C301" s="15" t="s">
        <v>786</v>
      </c>
      <c r="D301" s="15" t="s">
        <v>787</v>
      </c>
      <c r="E301" s="15" t="s">
        <v>788</v>
      </c>
      <c r="F301" s="15" t="s">
        <v>789</v>
      </c>
      <c r="G301" s="15">
        <v>1</v>
      </c>
      <c r="H301" s="11">
        <v>12.99</v>
      </c>
      <c r="I301" s="117">
        <f t="shared" si="14"/>
        <v>547.1388</v>
      </c>
      <c r="J301" s="20"/>
      <c r="K301" s="35" t="s">
        <v>682</v>
      </c>
    </row>
    <row r="302" spans="1:11" ht="15.75">
      <c r="A302" s="15" t="s">
        <v>742</v>
      </c>
      <c r="B302" s="27" t="s">
        <v>790</v>
      </c>
      <c r="C302" s="15" t="s">
        <v>791</v>
      </c>
      <c r="D302" s="15" t="s">
        <v>792</v>
      </c>
      <c r="E302" s="15"/>
      <c r="F302" s="16" t="s">
        <v>793</v>
      </c>
      <c r="G302" s="15">
        <v>1</v>
      </c>
      <c r="H302" s="11">
        <v>31.99</v>
      </c>
      <c r="I302" s="117">
        <f t="shared" si="14"/>
        <v>1347.4187999999997</v>
      </c>
      <c r="J302" s="20"/>
      <c r="K302" s="12" t="s">
        <v>678</v>
      </c>
    </row>
    <row r="303" spans="1:12" ht="15">
      <c r="A303" s="15" t="s">
        <v>137</v>
      </c>
      <c r="B303" s="27" t="s">
        <v>794</v>
      </c>
      <c r="C303" s="15"/>
      <c r="D303" s="15" t="s">
        <v>795</v>
      </c>
      <c r="E303" s="15">
        <v>6</v>
      </c>
      <c r="F303" s="15" t="s">
        <v>796</v>
      </c>
      <c r="G303" s="15">
        <v>1</v>
      </c>
      <c r="H303" s="11">
        <v>17.99</v>
      </c>
      <c r="I303" s="117">
        <f t="shared" si="14"/>
        <v>757.7388</v>
      </c>
      <c r="J303" s="20"/>
      <c r="K303" s="35" t="s">
        <v>682</v>
      </c>
      <c r="L303" s="15"/>
    </row>
    <row r="304" spans="1:11" ht="15">
      <c r="A304" s="15" t="s">
        <v>649</v>
      </c>
      <c r="B304" s="27" t="s">
        <v>797</v>
      </c>
      <c r="C304" s="15" t="s">
        <v>798</v>
      </c>
      <c r="D304" s="15" t="s">
        <v>799</v>
      </c>
      <c r="E304" s="15" t="s">
        <v>6</v>
      </c>
      <c r="F304" s="15" t="s">
        <v>96</v>
      </c>
      <c r="G304" s="15">
        <v>1</v>
      </c>
      <c r="H304" s="11">
        <v>19.99</v>
      </c>
      <c r="I304" s="60"/>
      <c r="J304" s="114">
        <f>G304*H304*36*1.22</f>
        <v>877.9608</v>
      </c>
      <c r="K304" s="35" t="s">
        <v>682</v>
      </c>
    </row>
    <row r="305" spans="1:11" ht="15">
      <c r="A305" s="15" t="s">
        <v>170</v>
      </c>
      <c r="B305" s="27" t="s">
        <v>510</v>
      </c>
      <c r="C305" s="15" t="s">
        <v>800</v>
      </c>
      <c r="D305" s="15" t="s">
        <v>512</v>
      </c>
      <c r="E305" s="15" t="s">
        <v>6</v>
      </c>
      <c r="F305" s="15" t="s">
        <v>801</v>
      </c>
      <c r="G305" s="15">
        <v>1</v>
      </c>
      <c r="H305" s="11">
        <v>14.99</v>
      </c>
      <c r="I305" s="60"/>
      <c r="J305" s="114">
        <f>G305*H305*36*1.22</f>
        <v>658.3607999999999</v>
      </c>
      <c r="K305" s="35" t="s">
        <v>682</v>
      </c>
    </row>
    <row r="306" spans="1:11" ht="15.75">
      <c r="A306" s="8" t="s">
        <v>121</v>
      </c>
      <c r="B306" s="40" t="s">
        <v>802</v>
      </c>
      <c r="E306" s="15" t="s">
        <v>6</v>
      </c>
      <c r="F306" s="16" t="s">
        <v>803</v>
      </c>
      <c r="G306" s="15">
        <v>1</v>
      </c>
      <c r="H306" s="11">
        <v>26.39</v>
      </c>
      <c r="I306" s="60"/>
      <c r="J306" s="114">
        <f>G306*H306*36*1.22</f>
        <v>1159.0488</v>
      </c>
      <c r="K306" s="12" t="s">
        <v>678</v>
      </c>
    </row>
    <row r="307" spans="1:11" ht="15.75">
      <c r="A307" s="15" t="s">
        <v>804</v>
      </c>
      <c r="B307" s="27" t="s">
        <v>805</v>
      </c>
      <c r="C307" s="15" t="s">
        <v>806</v>
      </c>
      <c r="D307" s="43" t="s">
        <v>799</v>
      </c>
      <c r="E307" s="15" t="s">
        <v>31</v>
      </c>
      <c r="F307" s="139" t="s">
        <v>807</v>
      </c>
      <c r="G307" s="15">
        <v>1</v>
      </c>
      <c r="H307" s="11">
        <v>19.99</v>
      </c>
      <c r="I307" s="117">
        <f>G307*H307*36*1.17</f>
        <v>841.9788</v>
      </c>
      <c r="J307" s="20">
        <v>47</v>
      </c>
      <c r="K307" s="35" t="s">
        <v>682</v>
      </c>
    </row>
    <row r="308" spans="1:11" ht="15">
      <c r="A308" s="8" t="s">
        <v>121</v>
      </c>
      <c r="B308" s="82" t="s">
        <v>808</v>
      </c>
      <c r="C308" s="140" t="s">
        <v>809</v>
      </c>
      <c r="D308" s="140" t="s">
        <v>810</v>
      </c>
      <c r="E308" s="140" t="s">
        <v>6</v>
      </c>
      <c r="F308" s="140" t="s">
        <v>811</v>
      </c>
      <c r="G308" s="140">
        <v>1</v>
      </c>
      <c r="H308" s="141">
        <v>3.9920000000000004</v>
      </c>
      <c r="I308" s="60"/>
      <c r="J308" s="114">
        <f>G308*H308*36*1.22</f>
        <v>175.32864</v>
      </c>
      <c r="K308" s="12" t="s">
        <v>678</v>
      </c>
    </row>
    <row r="309" spans="1:11" ht="15">
      <c r="A309" s="140" t="s">
        <v>275</v>
      </c>
      <c r="B309" s="82" t="s">
        <v>808</v>
      </c>
      <c r="C309" s="140" t="s">
        <v>809</v>
      </c>
      <c r="D309" s="140" t="s">
        <v>810</v>
      </c>
      <c r="E309" s="140" t="s">
        <v>6</v>
      </c>
      <c r="F309" s="140" t="s">
        <v>811</v>
      </c>
      <c r="G309" s="140">
        <v>1</v>
      </c>
      <c r="H309" s="141">
        <v>3.9920000000000004</v>
      </c>
      <c r="I309" s="117">
        <f>G309*H309*36*1.17</f>
        <v>168.14304</v>
      </c>
      <c r="J309" s="20"/>
      <c r="K309" s="12" t="s">
        <v>678</v>
      </c>
    </row>
    <row r="310" spans="1:9" ht="15.75">
      <c r="A310" s="24">
        <v>41317</v>
      </c>
      <c r="D310" s="43"/>
      <c r="F310" s="44"/>
      <c r="G310" s="1" t="s">
        <v>221</v>
      </c>
      <c r="H310" s="115"/>
      <c r="I310" s="20"/>
    </row>
    <row r="311" spans="1:11" ht="15">
      <c r="A311" s="15" t="s">
        <v>468</v>
      </c>
      <c r="B311" s="27" t="s">
        <v>812</v>
      </c>
      <c r="C311" s="15" t="s">
        <v>813</v>
      </c>
      <c r="D311" s="15" t="s">
        <v>814</v>
      </c>
      <c r="E311" s="15" t="s">
        <v>6</v>
      </c>
      <c r="F311" s="15" t="s">
        <v>815</v>
      </c>
      <c r="G311" s="15">
        <v>1</v>
      </c>
      <c r="H311" s="11">
        <v>108</v>
      </c>
      <c r="I311" s="117">
        <f>G311*H311*36</f>
        <v>3888</v>
      </c>
      <c r="K311" s="18"/>
    </row>
    <row r="312" spans="1:10" ht="15.75">
      <c r="A312" s="12" t="s">
        <v>462</v>
      </c>
      <c r="B312" s="27" t="s">
        <v>433</v>
      </c>
      <c r="C312" s="30" t="s">
        <v>434</v>
      </c>
      <c r="D312" s="16" t="s">
        <v>435</v>
      </c>
      <c r="E312" s="13" t="s">
        <v>4</v>
      </c>
      <c r="F312" s="98" t="s">
        <v>96</v>
      </c>
      <c r="G312" s="30">
        <v>1</v>
      </c>
      <c r="H312" s="115">
        <v>11</v>
      </c>
      <c r="I312" s="60"/>
      <c r="J312" s="114">
        <f aca="true" t="shared" si="15" ref="J312:J318">G312*H312*36*1.05</f>
        <v>415.8</v>
      </c>
    </row>
    <row r="313" spans="1:10" ht="15.75">
      <c r="A313" s="12" t="s">
        <v>177</v>
      </c>
      <c r="B313" s="27" t="s">
        <v>433</v>
      </c>
      <c r="C313" s="30" t="s">
        <v>434</v>
      </c>
      <c r="D313" s="16" t="s">
        <v>435</v>
      </c>
      <c r="E313" s="13" t="s">
        <v>4</v>
      </c>
      <c r="F313" s="98" t="s">
        <v>96</v>
      </c>
      <c r="G313" s="30">
        <v>1</v>
      </c>
      <c r="H313" s="115">
        <v>11</v>
      </c>
      <c r="I313" s="60"/>
      <c r="J313" s="114">
        <f>G313*H313*36*1.05</f>
        <v>415.8</v>
      </c>
    </row>
    <row r="314" spans="1:10" ht="15.75">
      <c r="A314" s="12" t="s">
        <v>657</v>
      </c>
      <c r="B314" s="27" t="s">
        <v>433</v>
      </c>
      <c r="C314" s="30" t="s">
        <v>434</v>
      </c>
      <c r="D314" s="16" t="s">
        <v>435</v>
      </c>
      <c r="E314" s="15" t="s">
        <v>5</v>
      </c>
      <c r="F314" s="142" t="s">
        <v>816</v>
      </c>
      <c r="G314" s="30">
        <v>1</v>
      </c>
      <c r="H314" s="115">
        <v>11</v>
      </c>
      <c r="I314" s="60"/>
      <c r="J314" s="114">
        <f t="shared" si="15"/>
        <v>415.8</v>
      </c>
    </row>
    <row r="315" spans="1:10" ht="15.75">
      <c r="A315" s="8" t="s">
        <v>121</v>
      </c>
      <c r="B315" s="27" t="s">
        <v>433</v>
      </c>
      <c r="C315" s="30" t="s">
        <v>434</v>
      </c>
      <c r="D315" s="16" t="s">
        <v>435</v>
      </c>
      <c r="E315" s="15" t="s">
        <v>6</v>
      </c>
      <c r="F315" s="98" t="s">
        <v>437</v>
      </c>
      <c r="G315" s="30">
        <v>1</v>
      </c>
      <c r="H315" s="115">
        <v>11</v>
      </c>
      <c r="I315" s="60"/>
      <c r="J315" s="114">
        <f t="shared" si="15"/>
        <v>415.8</v>
      </c>
    </row>
    <row r="316" spans="1:10" ht="15.75">
      <c r="A316" s="12" t="s">
        <v>657</v>
      </c>
      <c r="B316" s="27" t="s">
        <v>433</v>
      </c>
      <c r="C316" s="30" t="s">
        <v>434</v>
      </c>
      <c r="D316" s="16" t="s">
        <v>435</v>
      </c>
      <c r="E316" s="15" t="s">
        <v>5</v>
      </c>
      <c r="F316" s="98" t="s">
        <v>817</v>
      </c>
      <c r="G316" s="30">
        <v>1</v>
      </c>
      <c r="H316" s="115">
        <v>11</v>
      </c>
      <c r="I316" s="60"/>
      <c r="J316" s="114">
        <f t="shared" si="15"/>
        <v>415.8</v>
      </c>
    </row>
    <row r="317" spans="1:10" ht="15.75">
      <c r="A317" s="12" t="s">
        <v>657</v>
      </c>
      <c r="B317" s="27" t="s">
        <v>433</v>
      </c>
      <c r="C317" s="30" t="s">
        <v>434</v>
      </c>
      <c r="D317" s="16" t="s">
        <v>435</v>
      </c>
      <c r="E317" s="15" t="s">
        <v>5</v>
      </c>
      <c r="F317" s="98" t="s">
        <v>818</v>
      </c>
      <c r="G317" s="30">
        <v>1</v>
      </c>
      <c r="H317" s="115">
        <v>11</v>
      </c>
      <c r="I317" s="60"/>
      <c r="J317" s="114">
        <f t="shared" si="15"/>
        <v>415.8</v>
      </c>
    </row>
    <row r="318" spans="1:10" ht="15.75">
      <c r="A318" s="12" t="s">
        <v>649</v>
      </c>
      <c r="B318" s="27" t="s">
        <v>433</v>
      </c>
      <c r="C318" s="30" t="s">
        <v>434</v>
      </c>
      <c r="D318" s="16" t="s">
        <v>435</v>
      </c>
      <c r="E318" s="15" t="s">
        <v>6</v>
      </c>
      <c r="F318" s="30" t="s">
        <v>105</v>
      </c>
      <c r="G318" s="30">
        <v>1</v>
      </c>
      <c r="H318" s="115">
        <v>11</v>
      </c>
      <c r="I318" s="60"/>
      <c r="J318" s="114">
        <f t="shared" si="15"/>
        <v>415.8</v>
      </c>
    </row>
    <row r="319" spans="1:10" ht="15.75">
      <c r="A319" s="12" t="s">
        <v>819</v>
      </c>
      <c r="B319" s="46" t="s">
        <v>26</v>
      </c>
      <c r="C319" s="13"/>
      <c r="D319" s="41" t="s">
        <v>30</v>
      </c>
      <c r="E319" s="13" t="s">
        <v>4</v>
      </c>
      <c r="F319" s="38" t="s">
        <v>105</v>
      </c>
      <c r="G319" s="1">
        <v>1</v>
      </c>
      <c r="H319" s="6">
        <v>33</v>
      </c>
      <c r="I319" s="117">
        <f>G319*H319*36</f>
        <v>1188</v>
      </c>
      <c r="J319" s="20"/>
    </row>
    <row r="320" spans="1:10" ht="15.75">
      <c r="A320" s="12" t="s">
        <v>819</v>
      </c>
      <c r="B320" s="46" t="s">
        <v>820</v>
      </c>
      <c r="C320" s="13"/>
      <c r="D320" s="41" t="s">
        <v>821</v>
      </c>
      <c r="E320" s="13" t="s">
        <v>822</v>
      </c>
      <c r="F320" s="38" t="s">
        <v>823</v>
      </c>
      <c r="G320" s="1">
        <v>1</v>
      </c>
      <c r="H320" s="6">
        <v>33</v>
      </c>
      <c r="I320" s="117">
        <f>G320*H320*36</f>
        <v>1188</v>
      </c>
      <c r="J320" s="20"/>
    </row>
    <row r="321" spans="1:10" ht="15.75">
      <c r="A321" s="12" t="s">
        <v>824</v>
      </c>
      <c r="B321" s="40" t="s">
        <v>825</v>
      </c>
      <c r="C321" s="12" t="s">
        <v>826</v>
      </c>
      <c r="D321" s="41" t="s">
        <v>827</v>
      </c>
      <c r="F321" s="12" t="s">
        <v>96</v>
      </c>
      <c r="G321" s="12">
        <v>1</v>
      </c>
      <c r="H321" s="115">
        <v>5</v>
      </c>
      <c r="I321" s="60"/>
      <c r="J321" s="114">
        <f>G321*H321*36*1.05</f>
        <v>189</v>
      </c>
    </row>
    <row r="322" spans="1:10" ht="15.75">
      <c r="A322" s="12" t="s">
        <v>828</v>
      </c>
      <c r="B322" s="40" t="s">
        <v>459</v>
      </c>
      <c r="D322" s="41" t="s">
        <v>460</v>
      </c>
      <c r="E322" s="13" t="s">
        <v>329</v>
      </c>
      <c r="F322" s="38" t="s">
        <v>461</v>
      </c>
      <c r="G322" s="12">
        <v>1</v>
      </c>
      <c r="H322" s="115">
        <v>5</v>
      </c>
      <c r="I322" s="60"/>
      <c r="J322" s="114">
        <f>G322*H322*36*1.05</f>
        <v>189</v>
      </c>
    </row>
    <row r="323" spans="1:10" ht="15.75">
      <c r="A323" s="12" t="s">
        <v>75</v>
      </c>
      <c r="B323" s="40" t="s">
        <v>459</v>
      </c>
      <c r="D323" s="41" t="s">
        <v>460</v>
      </c>
      <c r="E323" s="13" t="s">
        <v>329</v>
      </c>
      <c r="F323" s="38" t="s">
        <v>461</v>
      </c>
      <c r="G323" s="12">
        <v>1</v>
      </c>
      <c r="H323" s="115">
        <v>5</v>
      </c>
      <c r="I323" s="60"/>
      <c r="J323" s="114">
        <f>G323*H323*36*1.05</f>
        <v>189</v>
      </c>
    </row>
    <row r="324" spans="1:10" ht="15.75">
      <c r="A324" s="12" t="s">
        <v>75</v>
      </c>
      <c r="B324" s="40" t="s">
        <v>464</v>
      </c>
      <c r="D324" s="41" t="s">
        <v>465</v>
      </c>
      <c r="E324" s="13" t="s">
        <v>329</v>
      </c>
      <c r="F324" s="12" t="s">
        <v>467</v>
      </c>
      <c r="G324" s="13">
        <v>1</v>
      </c>
      <c r="H324" s="6">
        <v>5</v>
      </c>
      <c r="I324" s="60"/>
      <c r="J324" s="114">
        <f>G324*H324*36*1.05</f>
        <v>189</v>
      </c>
    </row>
    <row r="325" spans="1:10" ht="15.75">
      <c r="A325" s="12" t="s">
        <v>829</v>
      </c>
      <c r="B325" s="40" t="s">
        <v>830</v>
      </c>
      <c r="D325" s="41" t="s">
        <v>831</v>
      </c>
      <c r="E325" s="13" t="s">
        <v>329</v>
      </c>
      <c r="F325" s="38" t="s">
        <v>832</v>
      </c>
      <c r="G325" s="12">
        <v>1</v>
      </c>
      <c r="H325" s="6">
        <v>5</v>
      </c>
      <c r="I325" s="60"/>
      <c r="J325" s="114">
        <f>G325*H325*36*1.05</f>
        <v>189</v>
      </c>
    </row>
    <row r="326" spans="1:12" ht="15">
      <c r="A326" s="134" t="s">
        <v>833</v>
      </c>
      <c r="B326" s="143" t="s">
        <v>834</v>
      </c>
      <c r="C326" s="134" t="s">
        <v>835</v>
      </c>
      <c r="D326" s="134" t="s">
        <v>836</v>
      </c>
      <c r="E326" s="134" t="s">
        <v>325</v>
      </c>
      <c r="F326" s="134" t="s">
        <v>837</v>
      </c>
      <c r="G326" s="134">
        <v>1</v>
      </c>
      <c r="H326" s="144">
        <v>11.19</v>
      </c>
      <c r="I326" s="145"/>
      <c r="J326" s="114">
        <f aca="true" t="shared" si="16" ref="J326:J331">G326*H326*36*1.22</f>
        <v>491.46479999999997</v>
      </c>
      <c r="K326" s="136" t="s">
        <v>678</v>
      </c>
      <c r="L326" s="136"/>
    </row>
    <row r="327" spans="1:11" ht="15">
      <c r="A327" s="15" t="s">
        <v>833</v>
      </c>
      <c r="B327" s="27" t="s">
        <v>838</v>
      </c>
      <c r="C327" s="15" t="s">
        <v>839</v>
      </c>
      <c r="D327" s="15" t="s">
        <v>840</v>
      </c>
      <c r="E327" s="15" t="s">
        <v>248</v>
      </c>
      <c r="F327" s="15" t="s">
        <v>837</v>
      </c>
      <c r="G327" s="15">
        <v>1</v>
      </c>
      <c r="H327" s="11">
        <v>25.99</v>
      </c>
      <c r="I327" s="18"/>
      <c r="J327" s="114">
        <f t="shared" si="16"/>
        <v>1141.4808</v>
      </c>
      <c r="K327" s="35" t="s">
        <v>682</v>
      </c>
    </row>
    <row r="328" spans="1:11" ht="15">
      <c r="A328" s="12" t="s">
        <v>177</v>
      </c>
      <c r="B328" s="27" t="s">
        <v>841</v>
      </c>
      <c r="C328" s="15" t="s">
        <v>842</v>
      </c>
      <c r="D328" s="15" t="s">
        <v>843</v>
      </c>
      <c r="E328" s="15" t="s">
        <v>325</v>
      </c>
      <c r="F328" s="15" t="s">
        <v>844</v>
      </c>
      <c r="G328" s="15">
        <v>1</v>
      </c>
      <c r="H328" s="11">
        <v>19.99</v>
      </c>
      <c r="I328" s="18"/>
      <c r="J328" s="114">
        <f t="shared" si="16"/>
        <v>877.9608</v>
      </c>
      <c r="K328" s="35" t="s">
        <v>682</v>
      </c>
    </row>
    <row r="329" spans="1:11" ht="15.75">
      <c r="A329" s="12" t="s">
        <v>177</v>
      </c>
      <c r="B329" s="27" t="s">
        <v>845</v>
      </c>
      <c r="C329" s="15" t="s">
        <v>846</v>
      </c>
      <c r="D329" s="43" t="s">
        <v>847</v>
      </c>
      <c r="E329" s="15" t="s">
        <v>325</v>
      </c>
      <c r="F329" s="15" t="s">
        <v>848</v>
      </c>
      <c r="G329" s="15">
        <v>1</v>
      </c>
      <c r="H329" s="11">
        <v>19.99</v>
      </c>
      <c r="I329" s="18"/>
      <c r="J329" s="114">
        <f t="shared" si="16"/>
        <v>877.9608</v>
      </c>
      <c r="K329" s="35" t="s">
        <v>682</v>
      </c>
    </row>
    <row r="330" spans="1:11" ht="15.75">
      <c r="A330" s="12" t="s">
        <v>177</v>
      </c>
      <c r="B330" s="27" t="s">
        <v>264</v>
      </c>
      <c r="C330" s="15"/>
      <c r="D330" s="15" t="s">
        <v>266</v>
      </c>
      <c r="E330" s="15" t="s">
        <v>325</v>
      </c>
      <c r="F330" s="43" t="s">
        <v>267</v>
      </c>
      <c r="G330" s="15">
        <v>1</v>
      </c>
      <c r="H330" s="11">
        <v>9.99</v>
      </c>
      <c r="I330" s="18"/>
      <c r="J330" s="114">
        <f t="shared" si="16"/>
        <v>438.76079999999996</v>
      </c>
      <c r="K330" s="35" t="s">
        <v>682</v>
      </c>
    </row>
    <row r="331" spans="1:11" ht="15.75">
      <c r="A331" s="12" t="s">
        <v>177</v>
      </c>
      <c r="B331" s="27" t="s">
        <v>264</v>
      </c>
      <c r="C331" s="15"/>
      <c r="D331" s="15" t="s">
        <v>266</v>
      </c>
      <c r="E331" s="15" t="s">
        <v>4</v>
      </c>
      <c r="F331" s="43" t="s">
        <v>267</v>
      </c>
      <c r="G331" s="15">
        <v>1</v>
      </c>
      <c r="H331" s="11">
        <v>9.99</v>
      </c>
      <c r="I331" s="18"/>
      <c r="J331" s="114">
        <f t="shared" si="16"/>
        <v>438.76079999999996</v>
      </c>
      <c r="K331" s="35" t="s">
        <v>682</v>
      </c>
    </row>
    <row r="332" spans="1:11" ht="15.75">
      <c r="A332" s="1" t="s">
        <v>326</v>
      </c>
      <c r="B332" s="116" t="s">
        <v>849</v>
      </c>
      <c r="C332" s="98"/>
      <c r="D332" s="43" t="s">
        <v>850</v>
      </c>
      <c r="E332" s="15" t="s">
        <v>325</v>
      </c>
      <c r="F332" s="38" t="s">
        <v>851</v>
      </c>
      <c r="G332" s="15">
        <v>1</v>
      </c>
      <c r="H332" s="115">
        <v>6.39</v>
      </c>
      <c r="I332" s="117">
        <f>G332*H332*36*1.17</f>
        <v>269.1468</v>
      </c>
      <c r="J332" s="20"/>
      <c r="K332" s="12" t="s">
        <v>678</v>
      </c>
    </row>
    <row r="333" spans="1:11" ht="15.75">
      <c r="A333" s="1" t="s">
        <v>326</v>
      </c>
      <c r="B333" s="116" t="s">
        <v>852</v>
      </c>
      <c r="C333" s="98"/>
      <c r="D333" s="43" t="s">
        <v>853</v>
      </c>
      <c r="E333" s="15" t="s">
        <v>325</v>
      </c>
      <c r="F333" s="38" t="s">
        <v>851</v>
      </c>
      <c r="G333" s="15">
        <v>1</v>
      </c>
      <c r="H333" s="115">
        <v>4.79</v>
      </c>
      <c r="I333" s="117">
        <f>G333*H333*36*1.17</f>
        <v>201.7548</v>
      </c>
      <c r="J333" s="20"/>
      <c r="K333" s="12" t="s">
        <v>678</v>
      </c>
    </row>
    <row r="334" spans="1:11" ht="15.75">
      <c r="A334" s="1" t="s">
        <v>326</v>
      </c>
      <c r="B334" s="116" t="s">
        <v>854</v>
      </c>
      <c r="C334" s="98"/>
      <c r="D334" s="41" t="s">
        <v>855</v>
      </c>
      <c r="E334" s="15" t="s">
        <v>325</v>
      </c>
      <c r="F334" s="38" t="s">
        <v>851</v>
      </c>
      <c r="G334" s="15">
        <v>1</v>
      </c>
      <c r="H334" s="115">
        <v>4.79</v>
      </c>
      <c r="I334" s="117">
        <f>G334*H334*36*1.17</f>
        <v>201.7548</v>
      </c>
      <c r="J334" s="20"/>
      <c r="K334" s="12" t="s">
        <v>678</v>
      </c>
    </row>
    <row r="335" spans="1:12" ht="15.75">
      <c r="A335" s="15" t="s">
        <v>856</v>
      </c>
      <c r="B335" s="12" t="s">
        <v>857</v>
      </c>
      <c r="C335" s="15" t="s">
        <v>858</v>
      </c>
      <c r="D335" s="43" t="s">
        <v>859</v>
      </c>
      <c r="E335" s="12" t="s">
        <v>860</v>
      </c>
      <c r="F335" s="13" t="s">
        <v>861</v>
      </c>
      <c r="G335" s="15">
        <v>1</v>
      </c>
      <c r="H335" s="12">
        <v>11.99</v>
      </c>
      <c r="I335" s="18"/>
      <c r="J335" s="114">
        <f>G335*H335*36*1.22</f>
        <v>526.6007999999999</v>
      </c>
      <c r="K335" s="35" t="s">
        <v>682</v>
      </c>
      <c r="L335" s="15" t="s">
        <v>862</v>
      </c>
    </row>
    <row r="336" spans="1:11" ht="15">
      <c r="A336" s="15" t="s">
        <v>687</v>
      </c>
      <c r="B336" s="27" t="s">
        <v>863</v>
      </c>
      <c r="C336" s="15" t="s">
        <v>864</v>
      </c>
      <c r="D336" s="15" t="s">
        <v>865</v>
      </c>
      <c r="E336" s="15" t="s">
        <v>53</v>
      </c>
      <c r="F336" s="15" t="s">
        <v>866</v>
      </c>
      <c r="G336" s="15">
        <v>1</v>
      </c>
      <c r="H336" s="11">
        <v>29.99</v>
      </c>
      <c r="I336" s="60"/>
      <c r="J336" s="114">
        <f>G336*H336*36*1.22</f>
        <v>1317.1607999999999</v>
      </c>
      <c r="K336" s="35" t="s">
        <v>682</v>
      </c>
    </row>
    <row r="337" spans="1:11" ht="15">
      <c r="A337" s="15" t="s">
        <v>263</v>
      </c>
      <c r="B337" s="27" t="s">
        <v>268</v>
      </c>
      <c r="C337" s="146" t="s">
        <v>269</v>
      </c>
      <c r="D337" s="12" t="s">
        <v>270</v>
      </c>
      <c r="E337" s="15" t="s">
        <v>5</v>
      </c>
      <c r="F337" s="147" t="s">
        <v>96</v>
      </c>
      <c r="G337" s="15">
        <v>1</v>
      </c>
      <c r="H337" s="11">
        <v>9.99</v>
      </c>
      <c r="I337" s="60"/>
      <c r="J337" s="114">
        <f>G337*H337*36*1.22</f>
        <v>438.76079999999996</v>
      </c>
      <c r="K337" s="35" t="s">
        <v>682</v>
      </c>
    </row>
    <row r="338" spans="1:11" ht="15">
      <c r="A338" s="15" t="s">
        <v>636</v>
      </c>
      <c r="B338" s="27" t="s">
        <v>268</v>
      </c>
      <c r="C338" s="146" t="s">
        <v>269</v>
      </c>
      <c r="D338" s="12" t="s">
        <v>270</v>
      </c>
      <c r="E338" s="15" t="s">
        <v>5</v>
      </c>
      <c r="F338" s="147" t="s">
        <v>96</v>
      </c>
      <c r="G338" s="15">
        <v>1</v>
      </c>
      <c r="H338" s="11">
        <v>9.99</v>
      </c>
      <c r="I338" s="60"/>
      <c r="J338" s="114">
        <f>G338*H338*36*1.22</f>
        <v>438.76079999999996</v>
      </c>
      <c r="K338" s="35" t="s">
        <v>682</v>
      </c>
    </row>
    <row r="339" spans="1:11" ht="15.75">
      <c r="A339" s="12" t="s">
        <v>819</v>
      </c>
      <c r="B339" s="40" t="s">
        <v>867</v>
      </c>
      <c r="D339" s="43" t="s">
        <v>868</v>
      </c>
      <c r="E339" s="12">
        <v>9</v>
      </c>
      <c r="F339" s="12" t="s">
        <v>869</v>
      </c>
      <c r="G339" s="12">
        <v>1</v>
      </c>
      <c r="H339" s="115">
        <v>69.99</v>
      </c>
      <c r="I339" s="117">
        <f>G339*H339*36*1.17</f>
        <v>2947.9788</v>
      </c>
      <c r="J339" s="20"/>
      <c r="K339" s="35" t="s">
        <v>682</v>
      </c>
    </row>
    <row r="340" spans="1:7" ht="15">
      <c r="A340" s="24">
        <v>41317</v>
      </c>
      <c r="G340" s="1" t="s">
        <v>221</v>
      </c>
    </row>
    <row r="341" spans="1:10" ht="15.75">
      <c r="A341" s="12" t="s">
        <v>870</v>
      </c>
      <c r="B341" s="40" t="s">
        <v>537</v>
      </c>
      <c r="D341" s="41" t="s">
        <v>539</v>
      </c>
      <c r="E341" s="15" t="s">
        <v>871</v>
      </c>
      <c r="F341" s="12" t="s">
        <v>616</v>
      </c>
      <c r="G341" s="13">
        <v>1</v>
      </c>
      <c r="H341" s="91">
        <v>58</v>
      </c>
      <c r="I341" s="117">
        <f aca="true" t="shared" si="17" ref="I341:I350">G341*H341*36</f>
        <v>2088</v>
      </c>
      <c r="J341" s="20"/>
    </row>
    <row r="342" spans="1:10" ht="15.75">
      <c r="A342" s="12" t="s">
        <v>870</v>
      </c>
      <c r="B342" s="40" t="s">
        <v>872</v>
      </c>
      <c r="D342" s="41" t="s">
        <v>873</v>
      </c>
      <c r="E342" s="15" t="s">
        <v>874</v>
      </c>
      <c r="F342" s="12" t="s">
        <v>875</v>
      </c>
      <c r="G342" s="13">
        <v>1</v>
      </c>
      <c r="H342" s="91">
        <v>39.5</v>
      </c>
      <c r="I342" s="117">
        <f t="shared" si="17"/>
        <v>1422</v>
      </c>
      <c r="J342" s="20">
        <v>36</v>
      </c>
    </row>
    <row r="343" spans="1:10" ht="15.75">
      <c r="A343" s="12" t="s">
        <v>819</v>
      </c>
      <c r="B343" s="46" t="s">
        <v>876</v>
      </c>
      <c r="C343" s="13"/>
      <c r="D343" s="41" t="s">
        <v>877</v>
      </c>
      <c r="E343" s="15" t="s">
        <v>5</v>
      </c>
      <c r="F343" s="13" t="s">
        <v>878</v>
      </c>
      <c r="G343" s="1">
        <v>1</v>
      </c>
      <c r="H343" s="6">
        <v>16</v>
      </c>
      <c r="I343" s="117">
        <f t="shared" si="17"/>
        <v>576</v>
      </c>
      <c r="J343" s="20"/>
    </row>
    <row r="344" spans="1:10" ht="15">
      <c r="A344" s="15" t="s">
        <v>687</v>
      </c>
      <c r="B344" s="27" t="s">
        <v>879</v>
      </c>
      <c r="C344" s="15" t="s">
        <v>880</v>
      </c>
      <c r="D344" s="15" t="s">
        <v>881</v>
      </c>
      <c r="E344" s="15" t="s">
        <v>882</v>
      </c>
      <c r="F344" s="13" t="s">
        <v>883</v>
      </c>
      <c r="G344" s="15">
        <v>1</v>
      </c>
      <c r="H344" s="11">
        <v>27.5</v>
      </c>
      <c r="I344" s="60"/>
      <c r="J344" s="114">
        <f>G344*H344*36*1.05</f>
        <v>1039.5</v>
      </c>
    </row>
    <row r="345" spans="1:10" ht="15">
      <c r="A345" s="8" t="s">
        <v>121</v>
      </c>
      <c r="B345" s="46" t="s">
        <v>884</v>
      </c>
      <c r="C345" s="13"/>
      <c r="D345" s="1" t="s">
        <v>881</v>
      </c>
      <c r="E345" s="13" t="s">
        <v>885</v>
      </c>
      <c r="F345" s="13" t="s">
        <v>886</v>
      </c>
      <c r="G345" s="15">
        <v>1</v>
      </c>
      <c r="H345" s="11">
        <v>27.5</v>
      </c>
      <c r="I345" s="60"/>
      <c r="J345" s="114">
        <f>G345*H345*36*1.05</f>
        <v>1039.5</v>
      </c>
    </row>
    <row r="346" spans="1:10" ht="15">
      <c r="A346" s="15" t="s">
        <v>742</v>
      </c>
      <c r="B346" s="27" t="s">
        <v>887</v>
      </c>
      <c r="C346" s="15" t="s">
        <v>888</v>
      </c>
      <c r="D346" s="15" t="s">
        <v>889</v>
      </c>
      <c r="E346" s="15" t="s">
        <v>890</v>
      </c>
      <c r="F346" s="13" t="s">
        <v>891</v>
      </c>
      <c r="G346" s="15">
        <v>1</v>
      </c>
      <c r="H346" s="11">
        <v>36.5</v>
      </c>
      <c r="I346" s="117">
        <f t="shared" si="17"/>
        <v>1314</v>
      </c>
      <c r="J346" s="20"/>
    </row>
    <row r="347" spans="1:10" ht="15.75">
      <c r="A347" s="15" t="s">
        <v>742</v>
      </c>
      <c r="B347" s="27" t="s">
        <v>892</v>
      </c>
      <c r="C347" s="15" t="s">
        <v>893</v>
      </c>
      <c r="D347" s="43" t="s">
        <v>371</v>
      </c>
      <c r="E347" s="15" t="s">
        <v>6</v>
      </c>
      <c r="F347" s="15" t="s">
        <v>891</v>
      </c>
      <c r="G347" s="15">
        <v>1</v>
      </c>
      <c r="H347" s="11">
        <v>5.2</v>
      </c>
      <c r="I347" s="117">
        <f t="shared" si="17"/>
        <v>187.20000000000002</v>
      </c>
      <c r="J347" s="20"/>
    </row>
    <row r="348" spans="1:10" ht="15">
      <c r="A348" s="15" t="s">
        <v>742</v>
      </c>
      <c r="B348" s="27" t="s">
        <v>894</v>
      </c>
      <c r="C348" s="15" t="s">
        <v>895</v>
      </c>
      <c r="D348" s="15" t="s">
        <v>896</v>
      </c>
      <c r="E348" s="15" t="s">
        <v>6</v>
      </c>
      <c r="F348" s="15" t="s">
        <v>204</v>
      </c>
      <c r="G348" s="15">
        <v>1</v>
      </c>
      <c r="H348" s="11">
        <v>5.2</v>
      </c>
      <c r="I348" s="117">
        <f t="shared" si="17"/>
        <v>187.20000000000002</v>
      </c>
      <c r="J348" s="20">
        <v>-138</v>
      </c>
    </row>
    <row r="349" spans="1:10" ht="15.75">
      <c r="A349" s="15" t="s">
        <v>442</v>
      </c>
      <c r="B349" s="27" t="s">
        <v>897</v>
      </c>
      <c r="C349" s="15" t="s">
        <v>898</v>
      </c>
      <c r="D349" s="43" t="s">
        <v>899</v>
      </c>
      <c r="E349" s="15" t="s">
        <v>53</v>
      </c>
      <c r="F349" s="16" t="s">
        <v>201</v>
      </c>
      <c r="G349" s="15">
        <v>1</v>
      </c>
      <c r="H349" s="11">
        <v>5.2</v>
      </c>
      <c r="I349" s="117">
        <f t="shared" si="17"/>
        <v>187.20000000000002</v>
      </c>
      <c r="J349" s="20"/>
    </row>
    <row r="350" spans="1:10" ht="15.75">
      <c r="A350" s="15" t="s">
        <v>442</v>
      </c>
      <c r="B350" s="27" t="s">
        <v>900</v>
      </c>
      <c r="C350" s="15" t="s">
        <v>901</v>
      </c>
      <c r="D350" s="43" t="s">
        <v>371</v>
      </c>
      <c r="E350" s="15" t="s">
        <v>4</v>
      </c>
      <c r="F350" s="16" t="s">
        <v>902</v>
      </c>
      <c r="G350" s="15">
        <v>1</v>
      </c>
      <c r="H350" s="11">
        <v>5.2</v>
      </c>
      <c r="I350" s="117">
        <f t="shared" si="17"/>
        <v>187.20000000000002</v>
      </c>
      <c r="J350" s="20"/>
    </row>
    <row r="351" spans="1:10" ht="15">
      <c r="A351" s="15" t="s">
        <v>903</v>
      </c>
      <c r="B351" s="27" t="s">
        <v>904</v>
      </c>
      <c r="C351" s="15"/>
      <c r="D351" s="15" t="s">
        <v>905</v>
      </c>
      <c r="E351" s="15" t="s">
        <v>6</v>
      </c>
      <c r="F351" s="15" t="s">
        <v>906</v>
      </c>
      <c r="G351" s="15">
        <v>1</v>
      </c>
      <c r="H351" s="11">
        <v>5.2</v>
      </c>
      <c r="I351" s="60"/>
      <c r="J351" s="114">
        <f>G351*H351*36*1.05</f>
        <v>196.56000000000003</v>
      </c>
    </row>
    <row r="352" spans="1:10" ht="15">
      <c r="A352" s="15" t="s">
        <v>903</v>
      </c>
      <c r="B352" s="15" t="s">
        <v>904</v>
      </c>
      <c r="C352" s="15"/>
      <c r="D352" s="15" t="s">
        <v>905</v>
      </c>
      <c r="E352" s="15" t="s">
        <v>6</v>
      </c>
      <c r="F352" s="15" t="s">
        <v>907</v>
      </c>
      <c r="G352" s="15">
        <v>1</v>
      </c>
      <c r="H352" s="11">
        <v>5.2</v>
      </c>
      <c r="I352" s="60"/>
      <c r="J352" s="114">
        <f>G352*H352*36*1.05</f>
        <v>196.56000000000003</v>
      </c>
    </row>
    <row r="353" spans="1:10" ht="15">
      <c r="A353" s="15" t="s">
        <v>903</v>
      </c>
      <c r="B353" s="15" t="s">
        <v>904</v>
      </c>
      <c r="C353" s="15"/>
      <c r="D353" s="15" t="s">
        <v>905</v>
      </c>
      <c r="E353" s="15" t="s">
        <v>6</v>
      </c>
      <c r="F353" s="15" t="s">
        <v>908</v>
      </c>
      <c r="G353" s="15">
        <v>1</v>
      </c>
      <c r="H353" s="11">
        <v>5.2</v>
      </c>
      <c r="I353" s="60"/>
      <c r="J353" s="114">
        <f>G353*H353*36*1.05</f>
        <v>196.56000000000003</v>
      </c>
    </row>
    <row r="354" spans="1:10" ht="15">
      <c r="A354" s="15" t="s">
        <v>903</v>
      </c>
      <c r="B354" s="15" t="s">
        <v>904</v>
      </c>
      <c r="C354" s="15"/>
      <c r="D354" s="15" t="s">
        <v>905</v>
      </c>
      <c r="E354" s="15" t="s">
        <v>6</v>
      </c>
      <c r="F354" s="15" t="s">
        <v>909</v>
      </c>
      <c r="G354" s="15">
        <v>1</v>
      </c>
      <c r="H354" s="11">
        <v>5.2</v>
      </c>
      <c r="I354" s="60"/>
      <c r="J354" s="114">
        <f>G354*H354*36*1.05</f>
        <v>196.56000000000003</v>
      </c>
    </row>
    <row r="355" spans="1:10" ht="15">
      <c r="A355" s="15" t="s">
        <v>903</v>
      </c>
      <c r="B355" s="15" t="s">
        <v>904</v>
      </c>
      <c r="C355" s="15"/>
      <c r="D355" s="15" t="s">
        <v>905</v>
      </c>
      <c r="E355" s="15" t="s">
        <v>6</v>
      </c>
      <c r="F355" s="15" t="s">
        <v>910</v>
      </c>
      <c r="G355" s="15">
        <v>1</v>
      </c>
      <c r="H355" s="11">
        <v>5.2</v>
      </c>
      <c r="I355" s="60"/>
      <c r="J355" s="114">
        <f>G355*H355*36*1.05</f>
        <v>196.56000000000003</v>
      </c>
    </row>
    <row r="356" spans="1:11" ht="15">
      <c r="A356" s="15" t="s">
        <v>481</v>
      </c>
      <c r="B356" s="27" t="s">
        <v>911</v>
      </c>
      <c r="C356" s="15" t="s">
        <v>912</v>
      </c>
      <c r="D356" s="15" t="s">
        <v>780</v>
      </c>
      <c r="E356" s="15" t="s">
        <v>871</v>
      </c>
      <c r="F356" s="15" t="s">
        <v>781</v>
      </c>
      <c r="G356" s="15">
        <v>1</v>
      </c>
      <c r="H356" s="11">
        <v>7.99</v>
      </c>
      <c r="I356" s="60"/>
      <c r="J356" s="114">
        <f>G356*H356*36*1.22</f>
        <v>350.9208</v>
      </c>
      <c r="K356" s="12" t="s">
        <v>678</v>
      </c>
    </row>
    <row r="357" spans="1:11" ht="15.75">
      <c r="A357" s="12" t="s">
        <v>819</v>
      </c>
      <c r="B357" s="171" t="s">
        <v>264</v>
      </c>
      <c r="C357" s="172"/>
      <c r="D357" s="43" t="s">
        <v>266</v>
      </c>
      <c r="E357" s="173" t="s">
        <v>5</v>
      </c>
      <c r="F357" s="38" t="s">
        <v>267</v>
      </c>
      <c r="G357" s="13">
        <v>1</v>
      </c>
      <c r="H357" s="115">
        <v>9.99</v>
      </c>
      <c r="I357" s="117">
        <f aca="true" t="shared" si="18" ref="I357:I367">G357*H357*36*1.17</f>
        <v>420.77879999999993</v>
      </c>
      <c r="J357" s="20"/>
      <c r="K357" s="35" t="s">
        <v>682</v>
      </c>
    </row>
    <row r="358" spans="1:11" ht="15.75">
      <c r="A358" s="12" t="s">
        <v>819</v>
      </c>
      <c r="B358" s="171" t="s">
        <v>913</v>
      </c>
      <c r="C358" s="172"/>
      <c r="D358" s="43" t="s">
        <v>914</v>
      </c>
      <c r="E358" s="173" t="s">
        <v>5</v>
      </c>
      <c r="F358" s="38" t="s">
        <v>915</v>
      </c>
      <c r="G358" s="12">
        <v>1</v>
      </c>
      <c r="H358" s="115">
        <v>6.39</v>
      </c>
      <c r="I358" s="117">
        <f t="shared" si="18"/>
        <v>269.1468</v>
      </c>
      <c r="J358" s="20"/>
      <c r="K358" s="12" t="s">
        <v>678</v>
      </c>
    </row>
    <row r="359" spans="1:11" ht="15.75">
      <c r="A359" s="15" t="s">
        <v>541</v>
      </c>
      <c r="B359" s="174" t="s">
        <v>913</v>
      </c>
      <c r="C359" s="173" t="s">
        <v>916</v>
      </c>
      <c r="D359" s="173" t="s">
        <v>914</v>
      </c>
      <c r="E359" s="173" t="s">
        <v>31</v>
      </c>
      <c r="F359" s="38" t="s">
        <v>915</v>
      </c>
      <c r="G359" s="15">
        <v>1</v>
      </c>
      <c r="H359" s="115">
        <v>6.39</v>
      </c>
      <c r="I359" s="60"/>
      <c r="J359" s="114">
        <f>G359*H359*36*1.22</f>
        <v>280.6488</v>
      </c>
      <c r="K359" s="12" t="s">
        <v>678</v>
      </c>
    </row>
    <row r="360" spans="1:11" ht="15.75">
      <c r="A360" s="12" t="s">
        <v>819</v>
      </c>
      <c r="B360" s="171" t="s">
        <v>917</v>
      </c>
      <c r="C360" s="172"/>
      <c r="D360" s="43" t="s">
        <v>918</v>
      </c>
      <c r="E360" s="173" t="s">
        <v>5</v>
      </c>
      <c r="F360" s="172" t="s">
        <v>919</v>
      </c>
      <c r="G360" s="12">
        <v>1</v>
      </c>
      <c r="H360" s="115">
        <v>11.99</v>
      </c>
      <c r="I360" s="117">
        <f t="shared" si="18"/>
        <v>505.01879999999994</v>
      </c>
      <c r="J360" s="20"/>
      <c r="K360" s="12" t="s">
        <v>678</v>
      </c>
    </row>
    <row r="361" spans="1:11" ht="15">
      <c r="A361" s="15" t="s">
        <v>481</v>
      </c>
      <c r="B361" s="174" t="s">
        <v>920</v>
      </c>
      <c r="C361" s="173" t="s">
        <v>921</v>
      </c>
      <c r="D361" s="173" t="s">
        <v>784</v>
      </c>
      <c r="E361" s="173" t="s">
        <v>5</v>
      </c>
      <c r="F361" s="173" t="s">
        <v>781</v>
      </c>
      <c r="G361" s="15">
        <v>1</v>
      </c>
      <c r="H361" s="11">
        <v>3.99</v>
      </c>
      <c r="I361" s="60"/>
      <c r="J361" s="114">
        <f>G361*H361*36*1.22</f>
        <v>175.2408</v>
      </c>
      <c r="K361" s="12" t="s">
        <v>678</v>
      </c>
    </row>
    <row r="362" spans="1:11" ht="15.75">
      <c r="A362" s="15" t="s">
        <v>922</v>
      </c>
      <c r="B362" s="174" t="s">
        <v>923</v>
      </c>
      <c r="C362" s="175" t="s">
        <v>924</v>
      </c>
      <c r="D362" s="176" t="s">
        <v>925</v>
      </c>
      <c r="E362" s="173" t="s">
        <v>5</v>
      </c>
      <c r="F362" s="173" t="s">
        <v>926</v>
      </c>
      <c r="G362" s="15">
        <v>1</v>
      </c>
      <c r="H362" s="11">
        <v>5.59</v>
      </c>
      <c r="I362" s="117">
        <f t="shared" si="18"/>
        <v>235.4508</v>
      </c>
      <c r="J362" s="114"/>
      <c r="K362" s="12" t="s">
        <v>678</v>
      </c>
    </row>
    <row r="363" spans="1:11" ht="15">
      <c r="A363" s="15" t="s">
        <v>541</v>
      </c>
      <c r="B363" s="174" t="s">
        <v>927</v>
      </c>
      <c r="C363" s="173"/>
      <c r="D363" s="173" t="s">
        <v>928</v>
      </c>
      <c r="E363" s="173" t="s">
        <v>5</v>
      </c>
      <c r="F363" s="173" t="s">
        <v>929</v>
      </c>
      <c r="G363" s="15">
        <v>1</v>
      </c>
      <c r="H363" s="11">
        <v>3.19</v>
      </c>
      <c r="I363" s="117">
        <f t="shared" si="18"/>
        <v>134.3628</v>
      </c>
      <c r="J363" s="114">
        <v>-31</v>
      </c>
      <c r="K363" s="12" t="s">
        <v>678</v>
      </c>
    </row>
    <row r="364" spans="1:11" ht="15">
      <c r="A364" s="148" t="s">
        <v>275</v>
      </c>
      <c r="B364" s="177" t="s">
        <v>930</v>
      </c>
      <c r="C364" s="149" t="s">
        <v>931</v>
      </c>
      <c r="D364" s="149" t="s">
        <v>932</v>
      </c>
      <c r="E364" s="177" t="s">
        <v>5</v>
      </c>
      <c r="F364" s="149" t="s">
        <v>933</v>
      </c>
      <c r="G364" s="148">
        <v>1</v>
      </c>
      <c r="H364" s="150">
        <v>3.192</v>
      </c>
      <c r="I364" s="117">
        <f t="shared" si="18"/>
        <v>134.44704</v>
      </c>
      <c r="J364" s="20"/>
      <c r="K364" s="12" t="s">
        <v>678</v>
      </c>
    </row>
    <row r="365" spans="1:11" ht="15">
      <c r="A365" s="15" t="s">
        <v>934</v>
      </c>
      <c r="B365" s="174" t="s">
        <v>935</v>
      </c>
      <c r="C365" s="173" t="s">
        <v>936</v>
      </c>
      <c r="D365" s="172" t="s">
        <v>937</v>
      </c>
      <c r="E365" s="173" t="s">
        <v>938</v>
      </c>
      <c r="F365" s="172" t="s">
        <v>939</v>
      </c>
      <c r="G365" s="15">
        <v>1</v>
      </c>
      <c r="H365" s="115">
        <v>9.99</v>
      </c>
      <c r="I365" s="117">
        <f t="shared" si="18"/>
        <v>420.77879999999993</v>
      </c>
      <c r="J365" s="20"/>
      <c r="K365" s="35" t="s">
        <v>682</v>
      </c>
    </row>
    <row r="366" spans="1:11" ht="15">
      <c r="A366" s="15" t="s">
        <v>934</v>
      </c>
      <c r="B366" s="174" t="s">
        <v>940</v>
      </c>
      <c r="C366" s="173" t="s">
        <v>941</v>
      </c>
      <c r="D366" s="172" t="s">
        <v>942</v>
      </c>
      <c r="E366" s="173" t="s">
        <v>938</v>
      </c>
      <c r="F366" s="172" t="s">
        <v>943</v>
      </c>
      <c r="G366" s="15">
        <v>1</v>
      </c>
      <c r="H366" s="115">
        <v>9.99</v>
      </c>
      <c r="I366" s="117">
        <f t="shared" si="18"/>
        <v>420.77879999999993</v>
      </c>
      <c r="J366" s="20"/>
      <c r="K366" s="35" t="s">
        <v>682</v>
      </c>
    </row>
    <row r="367" spans="1:10" s="136" customFormat="1" ht="15.75">
      <c r="A367" s="12" t="s">
        <v>944</v>
      </c>
      <c r="B367" s="40" t="s">
        <v>268</v>
      </c>
      <c r="C367" s="134"/>
      <c r="D367" s="151" t="s">
        <v>270</v>
      </c>
      <c r="E367" s="134" t="s">
        <v>6</v>
      </c>
      <c r="F367" s="136" t="s">
        <v>96</v>
      </c>
      <c r="G367" s="134">
        <v>1</v>
      </c>
      <c r="H367" s="152">
        <v>9.99</v>
      </c>
      <c r="I367" s="117">
        <f t="shared" si="18"/>
        <v>420.77879999999993</v>
      </c>
      <c r="J367" s="20"/>
    </row>
    <row r="368" spans="1:10" ht="15.75">
      <c r="A368" s="15" t="s">
        <v>903</v>
      </c>
      <c r="B368" s="154" t="s">
        <v>268</v>
      </c>
      <c r="C368" s="134"/>
      <c r="D368" s="151" t="s">
        <v>270</v>
      </c>
      <c r="E368" s="134" t="s">
        <v>6</v>
      </c>
      <c r="F368" s="136" t="s">
        <v>96</v>
      </c>
      <c r="G368" s="13">
        <v>1</v>
      </c>
      <c r="H368" s="115">
        <v>9.99</v>
      </c>
      <c r="I368" s="60"/>
      <c r="J368" s="114">
        <f>G368*H368*36*1.22</f>
        <v>438.76079999999996</v>
      </c>
    </row>
    <row r="369" spans="1:10" ht="15.75">
      <c r="A369" s="15" t="s">
        <v>170</v>
      </c>
      <c r="B369" s="154" t="s">
        <v>268</v>
      </c>
      <c r="C369" s="134"/>
      <c r="D369" s="151" t="s">
        <v>270</v>
      </c>
      <c r="E369" s="15" t="s">
        <v>5</v>
      </c>
      <c r="F369" s="136" t="s">
        <v>96</v>
      </c>
      <c r="G369" s="13">
        <v>1</v>
      </c>
      <c r="H369" s="115">
        <v>9.99</v>
      </c>
      <c r="I369" s="60"/>
      <c r="J369" s="114">
        <f>G369*H369*36*1.22</f>
        <v>438.76079999999996</v>
      </c>
    </row>
    <row r="370" spans="1:20" ht="15">
      <c r="A370" s="15" t="s">
        <v>602</v>
      </c>
      <c r="B370" s="27" t="s">
        <v>945</v>
      </c>
      <c r="C370" s="15" t="s">
        <v>287</v>
      </c>
      <c r="D370" s="15" t="s">
        <v>946</v>
      </c>
      <c r="E370" s="15" t="s">
        <v>6</v>
      </c>
      <c r="F370" s="15" t="s">
        <v>947</v>
      </c>
      <c r="G370" s="15">
        <v>1</v>
      </c>
      <c r="H370" s="11">
        <v>3.99</v>
      </c>
      <c r="I370" s="18"/>
      <c r="J370" s="114">
        <f>G370*H370*36*1.22</f>
        <v>175.2408</v>
      </c>
      <c r="K370" s="35" t="s">
        <v>682</v>
      </c>
      <c r="L370" s="15"/>
      <c r="M370" s="15"/>
      <c r="N370" s="15"/>
      <c r="O370" s="15"/>
      <c r="P370" s="15"/>
      <c r="Q370" s="15"/>
      <c r="R370" s="11"/>
      <c r="S370" s="18"/>
      <c r="T370" s="18"/>
    </row>
    <row r="371" spans="1:11" ht="15.75">
      <c r="A371" s="12" t="s">
        <v>819</v>
      </c>
      <c r="B371" s="40" t="s">
        <v>948</v>
      </c>
      <c r="D371" s="41" t="s">
        <v>949</v>
      </c>
      <c r="E371" s="15" t="s">
        <v>5</v>
      </c>
      <c r="F371" s="13" t="s">
        <v>950</v>
      </c>
      <c r="G371" s="13">
        <v>1</v>
      </c>
      <c r="H371" s="115">
        <v>9.99</v>
      </c>
      <c r="I371" s="117">
        <f>G371*H371*36*1.17</f>
        <v>420.77879999999993</v>
      </c>
      <c r="J371" s="20"/>
      <c r="K371" s="35" t="s">
        <v>682</v>
      </c>
    </row>
    <row r="372" spans="1:11" ht="15.75">
      <c r="A372" s="12" t="s">
        <v>819</v>
      </c>
      <c r="B372" s="40" t="s">
        <v>951</v>
      </c>
      <c r="D372" s="43" t="s">
        <v>952</v>
      </c>
      <c r="E372" s="15" t="s">
        <v>5</v>
      </c>
      <c r="F372" s="38" t="s">
        <v>953</v>
      </c>
      <c r="G372" s="13">
        <v>1</v>
      </c>
      <c r="H372" s="115">
        <v>12.99</v>
      </c>
      <c r="I372" s="117">
        <f>G372*H372*36*1.17</f>
        <v>547.1388</v>
      </c>
      <c r="J372" s="20"/>
      <c r="K372" s="35" t="s">
        <v>682</v>
      </c>
    </row>
    <row r="373" spans="1:11" ht="15.75">
      <c r="A373" s="12" t="s">
        <v>819</v>
      </c>
      <c r="B373" s="40" t="s">
        <v>951</v>
      </c>
      <c r="D373" s="43" t="s">
        <v>952</v>
      </c>
      <c r="E373" s="15" t="s">
        <v>5</v>
      </c>
      <c r="F373" s="12" t="s">
        <v>954</v>
      </c>
      <c r="G373" s="13">
        <v>1</v>
      </c>
      <c r="H373" s="115">
        <v>12.99</v>
      </c>
      <c r="I373" s="117">
        <f>G373*H373*36*1.17</f>
        <v>547.1388</v>
      </c>
      <c r="J373" s="20"/>
      <c r="K373" s="35" t="s">
        <v>682</v>
      </c>
    </row>
    <row r="374" spans="1:20" ht="15.75">
      <c r="A374" s="15" t="s">
        <v>856</v>
      </c>
      <c r="B374" s="40" t="s">
        <v>857</v>
      </c>
      <c r="C374" s="15" t="s">
        <v>835</v>
      </c>
      <c r="D374" s="43" t="s">
        <v>955</v>
      </c>
      <c r="E374" s="12" t="s">
        <v>860</v>
      </c>
      <c r="F374" s="13" t="s">
        <v>861</v>
      </c>
      <c r="G374" s="12">
        <v>1</v>
      </c>
      <c r="H374" s="12">
        <v>11.99</v>
      </c>
      <c r="I374" s="18"/>
      <c r="J374" s="29">
        <v>497.34520000000003</v>
      </c>
      <c r="K374" s="35" t="s">
        <v>682</v>
      </c>
      <c r="L374" s="15" t="s">
        <v>956</v>
      </c>
      <c r="M374" s="15" t="s">
        <v>957</v>
      </c>
      <c r="N374" s="15" t="s">
        <v>958</v>
      </c>
      <c r="O374" s="15" t="s">
        <v>959</v>
      </c>
      <c r="P374" s="15" t="s">
        <v>960</v>
      </c>
      <c r="Q374" s="15">
        <v>1</v>
      </c>
      <c r="R374" s="11">
        <v>18.99</v>
      </c>
      <c r="S374" s="18">
        <v>755.4221999999999</v>
      </c>
      <c r="T374" s="18">
        <v>787.7052</v>
      </c>
    </row>
    <row r="375" spans="1:10" s="136" customFormat="1" ht="15">
      <c r="A375" s="134" t="s">
        <v>541</v>
      </c>
      <c r="B375" s="143" t="s">
        <v>961</v>
      </c>
      <c r="C375" s="134" t="s">
        <v>962</v>
      </c>
      <c r="D375" s="134" t="s">
        <v>963</v>
      </c>
      <c r="E375" s="134" t="s">
        <v>150</v>
      </c>
      <c r="F375" s="134" t="s">
        <v>964</v>
      </c>
      <c r="G375" s="134">
        <v>1</v>
      </c>
      <c r="H375" s="144">
        <v>13.99</v>
      </c>
      <c r="I375" s="117">
        <f>G375*H375*36*1.17</f>
        <v>589.2588</v>
      </c>
      <c r="J375" s="155"/>
    </row>
    <row r="376" spans="1:10" s="136" customFormat="1" ht="15.75">
      <c r="A376" s="127" t="s">
        <v>725</v>
      </c>
      <c r="B376" s="133" t="s">
        <v>1019</v>
      </c>
      <c r="C376" s="132"/>
      <c r="D376" s="151" t="s">
        <v>1020</v>
      </c>
      <c r="E376" s="156" t="s">
        <v>6</v>
      </c>
      <c r="F376" s="132" t="s">
        <v>1021</v>
      </c>
      <c r="G376" s="127">
        <v>1</v>
      </c>
      <c r="H376" s="135">
        <v>3.19</v>
      </c>
      <c r="I376" s="153"/>
      <c r="J376" s="114">
        <f>G376*H376*36*1.22</f>
        <v>140.1048</v>
      </c>
    </row>
    <row r="377" spans="1:10" ht="15">
      <c r="A377" s="24">
        <v>41323</v>
      </c>
      <c r="B377" s="67"/>
      <c r="C377" s="33"/>
      <c r="D377" s="35"/>
      <c r="E377" s="15"/>
      <c r="G377" s="1" t="s">
        <v>221</v>
      </c>
      <c r="H377" s="135"/>
      <c r="I377" s="23"/>
      <c r="J377" s="23"/>
    </row>
    <row r="378" spans="1:11" ht="15.75">
      <c r="A378" s="12" t="s">
        <v>121</v>
      </c>
      <c r="B378" s="46" t="s">
        <v>965</v>
      </c>
      <c r="C378" s="13"/>
      <c r="D378" s="43" t="s">
        <v>966</v>
      </c>
      <c r="E378" s="13" t="s">
        <v>6</v>
      </c>
      <c r="F378" s="13" t="s">
        <v>967</v>
      </c>
      <c r="G378" s="127">
        <v>1</v>
      </c>
      <c r="H378" s="6">
        <f>98*0.8</f>
        <v>78.4</v>
      </c>
      <c r="I378" s="60"/>
      <c r="J378" s="114">
        <f>G378*H378*36*1.05</f>
        <v>2963.5200000000004</v>
      </c>
      <c r="K378" s="63" t="s">
        <v>752</v>
      </c>
    </row>
    <row r="379" spans="1:10" ht="15.75">
      <c r="A379" s="15" t="s">
        <v>804</v>
      </c>
      <c r="B379" s="27" t="s">
        <v>968</v>
      </c>
      <c r="C379" s="15" t="s">
        <v>969</v>
      </c>
      <c r="D379" s="41" t="s">
        <v>970</v>
      </c>
      <c r="E379" s="15" t="s">
        <v>43</v>
      </c>
      <c r="F379" s="15" t="s">
        <v>971</v>
      </c>
      <c r="G379" s="15">
        <v>1</v>
      </c>
      <c r="H379" s="11">
        <f>69.5</f>
        <v>69.5</v>
      </c>
      <c r="I379" s="117">
        <f>G379*H379*36</f>
        <v>2502</v>
      </c>
      <c r="J379" s="20">
        <f>I379-2363</f>
        <v>139</v>
      </c>
    </row>
    <row r="380" spans="1:10" ht="15">
      <c r="A380" s="12" t="s">
        <v>972</v>
      </c>
      <c r="B380" s="40" t="s">
        <v>973</v>
      </c>
      <c r="E380" s="12" t="s">
        <v>974</v>
      </c>
      <c r="F380" s="12" t="s">
        <v>975</v>
      </c>
      <c r="G380" s="12">
        <v>1</v>
      </c>
      <c r="H380" s="135">
        <f>55/2</f>
        <v>27.5</v>
      </c>
      <c r="I380" s="117">
        <f>G380*H380*36</f>
        <v>990</v>
      </c>
      <c r="J380" s="20"/>
    </row>
    <row r="381" spans="1:10" ht="15">
      <c r="A381" s="12" t="s">
        <v>275</v>
      </c>
      <c r="B381" s="40" t="s">
        <v>976</v>
      </c>
      <c r="D381" s="12" t="s">
        <v>977</v>
      </c>
      <c r="E381" s="12" t="s">
        <v>974</v>
      </c>
      <c r="F381" s="12" t="s">
        <v>978</v>
      </c>
      <c r="G381" s="12">
        <v>1</v>
      </c>
      <c r="H381" s="135">
        <f>55/2</f>
        <v>27.5</v>
      </c>
      <c r="I381" s="117">
        <f>G381*H381*36</f>
        <v>990</v>
      </c>
      <c r="J381" s="20"/>
    </row>
    <row r="382" spans="1:10" ht="15.75">
      <c r="A382" s="15" t="s">
        <v>979</v>
      </c>
      <c r="B382" s="27" t="s">
        <v>980</v>
      </c>
      <c r="C382" s="157" t="s">
        <v>981</v>
      </c>
      <c r="D382" s="12" t="s">
        <v>982</v>
      </c>
      <c r="E382" s="15" t="s">
        <v>31</v>
      </c>
      <c r="F382" s="15" t="s">
        <v>983</v>
      </c>
      <c r="G382" s="15">
        <v>1</v>
      </c>
      <c r="H382" s="135">
        <v>28</v>
      </c>
      <c r="I382" s="117">
        <f>G382*H382*36</f>
        <v>1008</v>
      </c>
      <c r="J382" s="20"/>
    </row>
    <row r="383" spans="1:10" ht="15.75">
      <c r="A383" s="15" t="s">
        <v>979</v>
      </c>
      <c r="B383" s="27" t="s">
        <v>980</v>
      </c>
      <c r="C383" s="157" t="s">
        <v>984</v>
      </c>
      <c r="D383" s="12" t="s">
        <v>985</v>
      </c>
      <c r="E383" s="15" t="s">
        <v>31</v>
      </c>
      <c r="F383" s="15" t="s">
        <v>983</v>
      </c>
      <c r="G383" s="15">
        <v>1</v>
      </c>
      <c r="H383" s="135">
        <v>21</v>
      </c>
      <c r="I383" s="117">
        <f>G383*H383*36</f>
        <v>756</v>
      </c>
      <c r="J383" s="20"/>
    </row>
    <row r="384" spans="1:10" ht="15.75">
      <c r="A384" s="15" t="s">
        <v>986</v>
      </c>
      <c r="B384" s="27" t="s">
        <v>987</v>
      </c>
      <c r="C384" s="15" t="s">
        <v>988</v>
      </c>
      <c r="D384" s="43" t="s">
        <v>989</v>
      </c>
      <c r="E384" s="158" t="s">
        <v>5</v>
      </c>
      <c r="F384" s="43" t="s">
        <v>685</v>
      </c>
      <c r="G384" s="15">
        <v>1</v>
      </c>
      <c r="H384" s="11">
        <v>39.99</v>
      </c>
      <c r="I384" s="60"/>
      <c r="J384" s="114">
        <f aca="true" t="shared" si="19" ref="J384:J392">G384*H384*36*1.22</f>
        <v>1756.3608000000002</v>
      </c>
    </row>
    <row r="385" spans="1:10" ht="15">
      <c r="A385" s="15" t="s">
        <v>481</v>
      </c>
      <c r="B385" s="27" t="s">
        <v>990</v>
      </c>
      <c r="C385" s="15" t="s">
        <v>991</v>
      </c>
      <c r="D385" s="15" t="s">
        <v>992</v>
      </c>
      <c r="E385" s="15">
        <v>4</v>
      </c>
      <c r="F385" s="15" t="s">
        <v>993</v>
      </c>
      <c r="G385" s="15">
        <v>1</v>
      </c>
      <c r="H385" s="11">
        <v>34.99</v>
      </c>
      <c r="I385" s="60"/>
      <c r="J385" s="114">
        <f t="shared" si="19"/>
        <v>1536.7608</v>
      </c>
    </row>
    <row r="386" spans="1:10" ht="15">
      <c r="A386" s="15" t="s">
        <v>994</v>
      </c>
      <c r="B386" s="27" t="s">
        <v>995</v>
      </c>
      <c r="C386" s="15" t="s">
        <v>996</v>
      </c>
      <c r="D386" s="15" t="s">
        <v>997</v>
      </c>
      <c r="E386" s="15" t="s">
        <v>998</v>
      </c>
      <c r="F386" s="15" t="s">
        <v>999</v>
      </c>
      <c r="G386" s="15">
        <v>1</v>
      </c>
      <c r="H386" s="11">
        <v>24.99</v>
      </c>
      <c r="I386" s="60"/>
      <c r="J386" s="114">
        <f t="shared" si="19"/>
        <v>1097.5608</v>
      </c>
    </row>
    <row r="387" spans="1:10" ht="15">
      <c r="A387" s="15" t="s">
        <v>481</v>
      </c>
      <c r="B387" s="27" t="s">
        <v>1000</v>
      </c>
      <c r="C387" s="15" t="s">
        <v>1001</v>
      </c>
      <c r="D387" s="15" t="s">
        <v>1002</v>
      </c>
      <c r="E387" s="15" t="s">
        <v>1003</v>
      </c>
      <c r="F387" s="15" t="s">
        <v>476</v>
      </c>
      <c r="G387" s="15">
        <v>1</v>
      </c>
      <c r="H387" s="11">
        <v>23.99</v>
      </c>
      <c r="I387" s="60"/>
      <c r="J387" s="114">
        <f t="shared" si="19"/>
        <v>1053.6408</v>
      </c>
    </row>
    <row r="388" spans="1:10" ht="15">
      <c r="A388" s="15" t="s">
        <v>481</v>
      </c>
      <c r="B388" s="27" t="s">
        <v>1004</v>
      </c>
      <c r="C388" s="15" t="s">
        <v>1005</v>
      </c>
      <c r="D388" s="15" t="s">
        <v>1006</v>
      </c>
      <c r="E388" s="15" t="s">
        <v>5</v>
      </c>
      <c r="F388" s="15" t="s">
        <v>1007</v>
      </c>
      <c r="G388" s="15">
        <v>1</v>
      </c>
      <c r="H388" s="11">
        <v>11.99</v>
      </c>
      <c r="I388" s="60"/>
      <c r="J388" s="114">
        <f t="shared" si="19"/>
        <v>526.6007999999999</v>
      </c>
    </row>
    <row r="389" spans="1:10" ht="15.75">
      <c r="A389" s="15" t="s">
        <v>1008</v>
      </c>
      <c r="B389" s="27" t="s">
        <v>1009</v>
      </c>
      <c r="C389" s="15" t="s">
        <v>1010</v>
      </c>
      <c r="D389" s="15" t="s">
        <v>1011</v>
      </c>
      <c r="E389" s="15" t="s">
        <v>1012</v>
      </c>
      <c r="F389" s="38" t="s">
        <v>1013</v>
      </c>
      <c r="G389" s="15">
        <v>1</v>
      </c>
      <c r="H389" s="11">
        <v>39.99</v>
      </c>
      <c r="I389" s="117">
        <f>G389*H389*36*1.17</f>
        <v>1684.3788</v>
      </c>
      <c r="J389" s="114"/>
    </row>
    <row r="390" spans="1:10" ht="15">
      <c r="A390" s="134" t="s">
        <v>934</v>
      </c>
      <c r="B390" s="143" t="s">
        <v>1014</v>
      </c>
      <c r="C390" s="134" t="s">
        <v>434</v>
      </c>
      <c r="D390" s="136" t="s">
        <v>1015</v>
      </c>
      <c r="E390" s="134" t="s">
        <v>1016</v>
      </c>
      <c r="F390" s="134" t="s">
        <v>1017</v>
      </c>
      <c r="G390" s="134">
        <v>1</v>
      </c>
      <c r="H390" s="11">
        <v>6.99</v>
      </c>
      <c r="I390" s="117">
        <f>G390*H390*36*1.17</f>
        <v>294.4188</v>
      </c>
      <c r="J390" s="20"/>
    </row>
    <row r="391" spans="1:10" ht="15">
      <c r="A391" s="13" t="s">
        <v>636</v>
      </c>
      <c r="B391" s="27" t="s">
        <v>1018</v>
      </c>
      <c r="C391" s="178" t="s">
        <v>269</v>
      </c>
      <c r="D391" s="12" t="s">
        <v>270</v>
      </c>
      <c r="E391" s="13" t="s">
        <v>5</v>
      </c>
      <c r="F391" s="134" t="s">
        <v>96</v>
      </c>
      <c r="G391" s="13">
        <v>1</v>
      </c>
      <c r="H391" s="11">
        <v>9.99</v>
      </c>
      <c r="I391" s="20"/>
      <c r="J391" s="114">
        <f t="shared" si="19"/>
        <v>438.76079999999996</v>
      </c>
    </row>
    <row r="392" spans="1:10" ht="15">
      <c r="A392" s="13" t="s">
        <v>636</v>
      </c>
      <c r="B392" s="27" t="s">
        <v>1018</v>
      </c>
      <c r="C392" s="178" t="s">
        <v>269</v>
      </c>
      <c r="D392" s="12" t="s">
        <v>270</v>
      </c>
      <c r="E392" s="13" t="s">
        <v>6</v>
      </c>
      <c r="F392" s="134" t="s">
        <v>96</v>
      </c>
      <c r="G392" s="13">
        <v>1</v>
      </c>
      <c r="H392" s="12">
        <v>9.99</v>
      </c>
      <c r="I392" s="20"/>
      <c r="J392" s="114">
        <f t="shared" si="19"/>
        <v>438.76079999999996</v>
      </c>
    </row>
    <row r="393" spans="1:10" ht="15">
      <c r="A393" s="24">
        <v>41324</v>
      </c>
      <c r="B393" s="46"/>
      <c r="C393" s="13"/>
      <c r="D393" s="13"/>
      <c r="E393" s="13"/>
      <c r="F393" s="26"/>
      <c r="G393" s="1" t="s">
        <v>221</v>
      </c>
      <c r="H393" s="6"/>
      <c r="I393" s="60"/>
      <c r="J393" s="20"/>
    </row>
    <row r="394" spans="1:11" ht="15.75">
      <c r="A394" s="12" t="s">
        <v>121</v>
      </c>
      <c r="B394" s="40" t="s">
        <v>1022</v>
      </c>
      <c r="D394" s="41" t="s">
        <v>1023</v>
      </c>
      <c r="E394" s="12" t="s">
        <v>1024</v>
      </c>
      <c r="F394" s="12" t="s">
        <v>1025</v>
      </c>
      <c r="G394" s="13">
        <v>1</v>
      </c>
      <c r="H394" s="135">
        <v>49.5</v>
      </c>
      <c r="I394" s="60"/>
      <c r="J394" s="114">
        <f>G394*H394*36*1.05</f>
        <v>1871.1000000000001</v>
      </c>
      <c r="K394" s="63" t="s">
        <v>1026</v>
      </c>
    </row>
    <row r="395" spans="1:20" ht="15.75">
      <c r="A395" s="30" t="s">
        <v>1027</v>
      </c>
      <c r="B395" s="77" t="s">
        <v>1028</v>
      </c>
      <c r="C395" s="30" t="s">
        <v>1029</v>
      </c>
      <c r="D395" s="41" t="s">
        <v>1030</v>
      </c>
      <c r="E395" s="30" t="s">
        <v>5</v>
      </c>
      <c r="F395" s="30" t="s">
        <v>1031</v>
      </c>
      <c r="G395" s="30">
        <v>1</v>
      </c>
      <c r="H395" s="31">
        <v>49.5</v>
      </c>
      <c r="J395" s="114">
        <f>G395*H395*36*1.05</f>
        <v>1871.1000000000001</v>
      </c>
      <c r="L395" s="30"/>
      <c r="M395" s="30"/>
      <c r="N395" s="30"/>
      <c r="O395" s="30"/>
      <c r="P395" s="30"/>
      <c r="Q395" s="30"/>
      <c r="R395" s="31"/>
      <c r="S395" s="120"/>
      <c r="T395" s="120"/>
    </row>
    <row r="396" spans="1:10" ht="15">
      <c r="A396" s="1" t="s">
        <v>121</v>
      </c>
      <c r="B396" s="12" t="s">
        <v>1032</v>
      </c>
      <c r="D396" s="12" t="s">
        <v>1033</v>
      </c>
      <c r="E396" s="30" t="s">
        <v>6</v>
      </c>
      <c r="F396" s="98" t="s">
        <v>143</v>
      </c>
      <c r="G396" s="19">
        <v>1</v>
      </c>
      <c r="H396" s="159">
        <v>25</v>
      </c>
      <c r="I396" s="60"/>
      <c r="J396" s="114">
        <f>G396*H396*36*1.05</f>
        <v>945</v>
      </c>
    </row>
    <row r="397" spans="1:10" ht="15.75">
      <c r="A397" s="1" t="s">
        <v>121</v>
      </c>
      <c r="B397" s="12" t="s">
        <v>1034</v>
      </c>
      <c r="D397" s="41" t="s">
        <v>1035</v>
      </c>
      <c r="E397" s="30" t="s">
        <v>6</v>
      </c>
      <c r="F397" s="98" t="s">
        <v>432</v>
      </c>
      <c r="G397" s="19">
        <v>1</v>
      </c>
      <c r="H397" s="159">
        <v>25</v>
      </c>
      <c r="I397" s="60"/>
      <c r="J397" s="114">
        <f>G397*H397*36*1.05</f>
        <v>945</v>
      </c>
    </row>
    <row r="398" spans="1:20" ht="15.75">
      <c r="A398" s="160" t="s">
        <v>1036</v>
      </c>
      <c r="B398" s="160" t="s">
        <v>1037</v>
      </c>
      <c r="C398" s="30" t="s">
        <v>1038</v>
      </c>
      <c r="D398" s="41" t="s">
        <v>1039</v>
      </c>
      <c r="E398" s="160" t="s">
        <v>6</v>
      </c>
      <c r="F398" s="160" t="s">
        <v>1040</v>
      </c>
      <c r="G398" s="160">
        <v>1</v>
      </c>
      <c r="H398" s="159">
        <v>20</v>
      </c>
      <c r="I398" s="117">
        <f>G398*H398*36</f>
        <v>720</v>
      </c>
      <c r="J398" s="20">
        <v>-3</v>
      </c>
      <c r="K398" s="161"/>
      <c r="L398" s="160"/>
      <c r="M398" s="160"/>
      <c r="N398" s="160"/>
      <c r="O398" s="160"/>
      <c r="P398" s="160"/>
      <c r="Q398" s="160"/>
      <c r="R398" s="159"/>
      <c r="S398" s="162"/>
      <c r="T398" s="162"/>
    </row>
    <row r="399" spans="1:20" ht="15">
      <c r="A399" s="160" t="s">
        <v>1036</v>
      </c>
      <c r="B399" s="161" t="s">
        <v>1041</v>
      </c>
      <c r="C399" s="160" t="s">
        <v>1042</v>
      </c>
      <c r="D399" s="160" t="s">
        <v>1043</v>
      </c>
      <c r="E399" s="160" t="s">
        <v>6</v>
      </c>
      <c r="F399" s="160" t="s">
        <v>1044</v>
      </c>
      <c r="G399" s="160">
        <v>1</v>
      </c>
      <c r="H399" s="159">
        <v>20</v>
      </c>
      <c r="I399" s="117">
        <f>G399*H399*36</f>
        <v>720</v>
      </c>
      <c r="J399" s="20"/>
      <c r="K399" s="161"/>
      <c r="L399" s="160"/>
      <c r="M399" s="160"/>
      <c r="N399" s="160"/>
      <c r="O399" s="160"/>
      <c r="P399" s="160"/>
      <c r="Q399" s="160"/>
      <c r="R399" s="159"/>
      <c r="S399" s="162"/>
      <c r="T399" s="162"/>
    </row>
    <row r="400" spans="1:20" ht="15">
      <c r="A400" s="30" t="s">
        <v>1027</v>
      </c>
      <c r="B400" s="77" t="s">
        <v>1045</v>
      </c>
      <c r="C400" s="30" t="s">
        <v>1046</v>
      </c>
      <c r="D400" s="30" t="s">
        <v>1047</v>
      </c>
      <c r="E400" s="30" t="s">
        <v>5</v>
      </c>
      <c r="F400" s="30" t="s">
        <v>950</v>
      </c>
      <c r="G400" s="30">
        <v>1</v>
      </c>
      <c r="H400" s="31">
        <v>39.5</v>
      </c>
      <c r="I400" s="60"/>
      <c r="J400" s="114">
        <f>G400*H400*36*1.05</f>
        <v>1493.1000000000001</v>
      </c>
      <c r="K400" s="62"/>
      <c r="L400" s="77"/>
      <c r="M400" s="30"/>
      <c r="N400" s="30"/>
      <c r="O400" s="30"/>
      <c r="P400" s="131"/>
      <c r="Q400" s="30"/>
      <c r="R400" s="31"/>
      <c r="S400" s="120"/>
      <c r="T400" s="120"/>
    </row>
    <row r="401" spans="1:10" ht="15">
      <c r="A401" s="1" t="s">
        <v>121</v>
      </c>
      <c r="B401" s="27" t="s">
        <v>1018</v>
      </c>
      <c r="C401" s="146" t="s">
        <v>269</v>
      </c>
      <c r="D401" s="12" t="s">
        <v>270</v>
      </c>
      <c r="E401" s="13" t="s">
        <v>6</v>
      </c>
      <c r="F401" s="15" t="s">
        <v>96</v>
      </c>
      <c r="G401" s="13">
        <v>1</v>
      </c>
      <c r="H401" s="11">
        <v>9.99</v>
      </c>
      <c r="I401" s="153"/>
      <c r="J401" s="114">
        <f aca="true" t="shared" si="20" ref="J401:J406">G401*H401*36*1.22</f>
        <v>438.76079999999996</v>
      </c>
    </row>
    <row r="402" spans="1:10" ht="15">
      <c r="A402" s="15" t="s">
        <v>222</v>
      </c>
      <c r="B402" s="27" t="s">
        <v>1048</v>
      </c>
      <c r="C402" s="15" t="s">
        <v>269</v>
      </c>
      <c r="D402" s="15" t="s">
        <v>1049</v>
      </c>
      <c r="E402" s="15" t="s">
        <v>6</v>
      </c>
      <c r="F402" s="15" t="s">
        <v>96</v>
      </c>
      <c r="G402" s="15">
        <v>1</v>
      </c>
      <c r="H402" s="11">
        <v>9.99</v>
      </c>
      <c r="I402" s="153"/>
      <c r="J402" s="114">
        <f t="shared" si="20"/>
        <v>438.76079999999996</v>
      </c>
    </row>
    <row r="403" spans="1:10" ht="15">
      <c r="A403" s="15" t="s">
        <v>222</v>
      </c>
      <c r="B403" s="27" t="s">
        <v>1050</v>
      </c>
      <c r="C403" s="30" t="s">
        <v>1051</v>
      </c>
      <c r="D403" s="15" t="s">
        <v>1052</v>
      </c>
      <c r="E403" s="15" t="s">
        <v>6</v>
      </c>
      <c r="F403" s="15" t="s">
        <v>999</v>
      </c>
      <c r="G403" s="15">
        <v>1</v>
      </c>
      <c r="H403" s="11">
        <v>14.99</v>
      </c>
      <c r="I403" s="153"/>
      <c r="J403" s="114">
        <f t="shared" si="20"/>
        <v>658.3607999999999</v>
      </c>
    </row>
    <row r="404" spans="1:10" ht="15">
      <c r="A404" s="30" t="s">
        <v>222</v>
      </c>
      <c r="B404" s="77" t="s">
        <v>1053</v>
      </c>
      <c r="C404" s="30" t="s">
        <v>1054</v>
      </c>
      <c r="D404" s="30" t="s">
        <v>1055</v>
      </c>
      <c r="E404" s="30" t="s">
        <v>6</v>
      </c>
      <c r="F404" s="30" t="s">
        <v>1056</v>
      </c>
      <c r="G404" s="30">
        <v>1</v>
      </c>
      <c r="H404" s="31">
        <v>14.99</v>
      </c>
      <c r="I404" s="153"/>
      <c r="J404" s="114">
        <f t="shared" si="20"/>
        <v>658.3607999999999</v>
      </c>
    </row>
    <row r="405" spans="1:10" ht="15">
      <c r="A405" s="15" t="s">
        <v>468</v>
      </c>
      <c r="B405" s="27" t="s">
        <v>1057</v>
      </c>
      <c r="C405" s="15" t="s">
        <v>1058</v>
      </c>
      <c r="D405" s="15" t="s">
        <v>1059</v>
      </c>
      <c r="E405" s="15" t="s">
        <v>43</v>
      </c>
      <c r="F405" s="15" t="s">
        <v>1060</v>
      </c>
      <c r="G405" s="15">
        <v>1</v>
      </c>
      <c r="H405" s="11">
        <v>14.99</v>
      </c>
      <c r="I405" s="153"/>
      <c r="J405" s="114">
        <f t="shared" si="20"/>
        <v>658.3607999999999</v>
      </c>
    </row>
    <row r="406" spans="1:10" ht="15">
      <c r="A406" s="15" t="s">
        <v>468</v>
      </c>
      <c r="B406" s="27" t="s">
        <v>1057</v>
      </c>
      <c r="C406" s="15" t="s">
        <v>1058</v>
      </c>
      <c r="D406" s="15" t="s">
        <v>1059</v>
      </c>
      <c r="E406" s="15" t="s">
        <v>43</v>
      </c>
      <c r="F406" s="15" t="s">
        <v>1061</v>
      </c>
      <c r="G406" s="15">
        <v>1</v>
      </c>
      <c r="H406" s="11">
        <v>14.99</v>
      </c>
      <c r="I406" s="153"/>
      <c r="J406" s="114">
        <f t="shared" si="20"/>
        <v>658.3607999999999</v>
      </c>
    </row>
    <row r="407" spans="1:20" ht="15">
      <c r="A407" s="163" t="s">
        <v>565</v>
      </c>
      <c r="B407" s="53" t="s">
        <v>1062</v>
      </c>
      <c r="C407" s="163" t="s">
        <v>798</v>
      </c>
      <c r="D407" s="164" t="s">
        <v>1063</v>
      </c>
      <c r="E407" s="164" t="s">
        <v>5</v>
      </c>
      <c r="F407" s="163" t="s">
        <v>1064</v>
      </c>
      <c r="G407" s="165">
        <v>1</v>
      </c>
      <c r="H407" s="166">
        <v>19.99</v>
      </c>
      <c r="I407" s="117">
        <f>G407*H407*36*1.17</f>
        <v>841.9788</v>
      </c>
      <c r="J407" s="155"/>
      <c r="K407" s="164"/>
      <c r="L407" s="167"/>
      <c r="M407" s="163"/>
      <c r="N407" s="164"/>
      <c r="O407" s="163"/>
      <c r="P407" s="164"/>
      <c r="Q407" s="165"/>
      <c r="R407" s="166"/>
      <c r="S407" s="168"/>
      <c r="T407" s="168"/>
    </row>
    <row r="408" spans="1:10" ht="15">
      <c r="A408" s="17" t="s">
        <v>170</v>
      </c>
      <c r="B408" s="82" t="s">
        <v>1065</v>
      </c>
      <c r="C408" s="169" t="s">
        <v>1066</v>
      </c>
      <c r="D408" s="169" t="s">
        <v>1067</v>
      </c>
      <c r="E408" s="17" t="s">
        <v>6</v>
      </c>
      <c r="F408" s="17" t="s">
        <v>1068</v>
      </c>
      <c r="G408" s="169">
        <v>1</v>
      </c>
      <c r="H408" s="84">
        <v>14.99</v>
      </c>
      <c r="I408" s="153"/>
      <c r="J408" s="114">
        <f aca="true" t="shared" si="21" ref="J408:J414">G408*H408*36*1.22</f>
        <v>658.3607999999999</v>
      </c>
    </row>
    <row r="409" spans="1:10" ht="15">
      <c r="A409" s="17" t="s">
        <v>170</v>
      </c>
      <c r="B409" s="82" t="s">
        <v>1057</v>
      </c>
      <c r="C409" s="169" t="s">
        <v>1069</v>
      </c>
      <c r="D409" s="169" t="s">
        <v>1059</v>
      </c>
      <c r="E409" s="17" t="s">
        <v>6</v>
      </c>
      <c r="F409" s="17" t="s">
        <v>1070</v>
      </c>
      <c r="G409" s="169">
        <v>1</v>
      </c>
      <c r="H409" s="84">
        <v>14.99</v>
      </c>
      <c r="I409" s="153"/>
      <c r="J409" s="114">
        <f t="shared" si="21"/>
        <v>658.3607999999999</v>
      </c>
    </row>
    <row r="410" spans="1:10" s="136" customFormat="1" ht="15.75">
      <c r="A410" s="134" t="s">
        <v>170</v>
      </c>
      <c r="B410" s="154" t="s">
        <v>1071</v>
      </c>
      <c r="C410" s="134" t="s">
        <v>1072</v>
      </c>
      <c r="D410" s="151" t="s">
        <v>1073</v>
      </c>
      <c r="E410" s="134" t="s">
        <v>6</v>
      </c>
      <c r="F410" s="134" t="s">
        <v>1074</v>
      </c>
      <c r="G410" s="134">
        <v>1</v>
      </c>
      <c r="H410" s="151">
        <v>19.99</v>
      </c>
      <c r="I410" s="153"/>
      <c r="J410" s="114">
        <f t="shared" si="21"/>
        <v>877.9608</v>
      </c>
    </row>
    <row r="411" spans="1:10" s="136" customFormat="1" ht="15">
      <c r="A411" s="134" t="s">
        <v>541</v>
      </c>
      <c r="B411" s="27" t="s">
        <v>927</v>
      </c>
      <c r="C411" s="134"/>
      <c r="D411" s="134" t="s">
        <v>928</v>
      </c>
      <c r="E411" s="134" t="s">
        <v>5</v>
      </c>
      <c r="F411" s="134" t="s">
        <v>1075</v>
      </c>
      <c r="G411" s="134">
        <v>1</v>
      </c>
      <c r="H411" s="144">
        <v>3.99</v>
      </c>
      <c r="I411" s="117"/>
      <c r="J411" s="114">
        <f t="shared" si="21"/>
        <v>175.2408</v>
      </c>
    </row>
    <row r="412" spans="1:10" ht="15">
      <c r="A412" s="15" t="s">
        <v>687</v>
      </c>
      <c r="B412" s="27" t="s">
        <v>1076</v>
      </c>
      <c r="C412" s="15" t="s">
        <v>1077</v>
      </c>
      <c r="D412" s="15" t="s">
        <v>1078</v>
      </c>
      <c r="E412" s="15">
        <v>9</v>
      </c>
      <c r="F412" s="15" t="s">
        <v>96</v>
      </c>
      <c r="G412" s="15">
        <v>1</v>
      </c>
      <c r="H412" s="11">
        <v>39.99</v>
      </c>
      <c r="I412" s="153"/>
      <c r="J412" s="114">
        <f t="shared" si="21"/>
        <v>1756.3608000000002</v>
      </c>
    </row>
    <row r="413" spans="1:20" ht="15">
      <c r="A413" s="15" t="s">
        <v>481</v>
      </c>
      <c r="B413" s="27" t="s">
        <v>1079</v>
      </c>
      <c r="C413" s="15" t="s">
        <v>1080</v>
      </c>
      <c r="D413" s="15" t="s">
        <v>1081</v>
      </c>
      <c r="E413" s="15" t="s">
        <v>6</v>
      </c>
      <c r="F413" s="170" t="s">
        <v>1082</v>
      </c>
      <c r="G413" s="15">
        <v>1</v>
      </c>
      <c r="H413" s="11">
        <v>9.99</v>
      </c>
      <c r="I413" s="153"/>
      <c r="J413" s="114">
        <f t="shared" si="21"/>
        <v>438.76079999999996</v>
      </c>
      <c r="L413" s="27"/>
      <c r="M413" s="15"/>
      <c r="N413" s="15"/>
      <c r="O413" s="15"/>
      <c r="P413" s="170"/>
      <c r="Q413" s="15"/>
      <c r="R413" s="11"/>
      <c r="S413" s="18"/>
      <c r="T413" s="18"/>
    </row>
    <row r="414" spans="1:10" ht="15.75">
      <c r="A414" s="1" t="s">
        <v>121</v>
      </c>
      <c r="B414" s="40" t="s">
        <v>1083</v>
      </c>
      <c r="D414" s="43" t="s">
        <v>1084</v>
      </c>
      <c r="E414" s="12">
        <v>7.5</v>
      </c>
      <c r="F414" s="12" t="s">
        <v>1085</v>
      </c>
      <c r="G414" s="30">
        <v>1</v>
      </c>
      <c r="H414" s="12">
        <v>64.99</v>
      </c>
      <c r="I414" s="153"/>
      <c r="J414" s="114">
        <f t="shared" si="21"/>
        <v>2854.3608</v>
      </c>
    </row>
    <row r="415" spans="1:10" ht="15.75">
      <c r="A415" s="24">
        <v>41328</v>
      </c>
      <c r="B415" s="13"/>
      <c r="C415" s="157"/>
      <c r="E415" s="15"/>
      <c r="F415" s="182"/>
      <c r="G415" s="1" t="s">
        <v>221</v>
      </c>
      <c r="H415" s="135"/>
      <c r="I415" s="20"/>
      <c r="J415" s="20"/>
    </row>
    <row r="416" spans="1:10" ht="15">
      <c r="A416" s="181" t="s">
        <v>1086</v>
      </c>
      <c r="B416" s="48" t="s">
        <v>1087</v>
      </c>
      <c r="C416" s="181" t="s">
        <v>1088</v>
      </c>
      <c r="D416" s="181" t="s">
        <v>1089</v>
      </c>
      <c r="E416" s="181" t="s">
        <v>150</v>
      </c>
      <c r="F416" s="181" t="s">
        <v>1090</v>
      </c>
      <c r="G416" s="181">
        <v>1</v>
      </c>
      <c r="H416" s="183">
        <v>52.5</v>
      </c>
      <c r="I416" s="117">
        <f>G416*H416*36</f>
        <v>1890</v>
      </c>
      <c r="J416" s="23"/>
    </row>
    <row r="417" spans="1:10" ht="15.75">
      <c r="A417" s="15" t="s">
        <v>1091</v>
      </c>
      <c r="B417" s="27" t="s">
        <v>1092</v>
      </c>
      <c r="C417" s="15" t="s">
        <v>1093</v>
      </c>
      <c r="D417" s="28" t="s">
        <v>1094</v>
      </c>
      <c r="E417" s="15" t="s">
        <v>1095</v>
      </c>
      <c r="F417" s="184" t="s">
        <v>1096</v>
      </c>
      <c r="G417" s="15">
        <v>1</v>
      </c>
      <c r="H417" s="183">
        <v>69.5</v>
      </c>
      <c r="I417" s="117">
        <f>G417*H417*36</f>
        <v>2502</v>
      </c>
      <c r="J417" s="20"/>
    </row>
    <row r="418" spans="1:10" ht="15.75">
      <c r="A418" s="15" t="s">
        <v>1091</v>
      </c>
      <c r="B418" s="27" t="s">
        <v>1097</v>
      </c>
      <c r="C418" s="15" t="s">
        <v>1098</v>
      </c>
      <c r="D418" s="28" t="s">
        <v>1099</v>
      </c>
      <c r="E418" s="15">
        <v>0</v>
      </c>
      <c r="F418" s="184" t="s">
        <v>1096</v>
      </c>
      <c r="G418" s="15">
        <v>1</v>
      </c>
      <c r="H418" s="183">
        <v>128</v>
      </c>
      <c r="I418" s="117">
        <f>G418*H418*36</f>
        <v>4608</v>
      </c>
      <c r="J418" s="20"/>
    </row>
    <row r="419" spans="1:10" ht="15">
      <c r="A419" s="24">
        <v>41329</v>
      </c>
      <c r="B419" s="181"/>
      <c r="C419" s="181"/>
      <c r="D419" s="181"/>
      <c r="E419" s="181"/>
      <c r="F419" s="185"/>
      <c r="G419" s="1" t="s">
        <v>221</v>
      </c>
      <c r="H419" s="179"/>
      <c r="I419" s="117"/>
      <c r="J419" s="23"/>
    </row>
    <row r="420" spans="1:10" ht="15">
      <c r="A420" s="15" t="s">
        <v>1100</v>
      </c>
      <c r="B420" s="27" t="s">
        <v>1101</v>
      </c>
      <c r="C420" s="15" t="s">
        <v>1102</v>
      </c>
      <c r="D420" s="15" t="s">
        <v>1103</v>
      </c>
      <c r="E420" s="15" t="s">
        <v>6</v>
      </c>
      <c r="F420" s="15" t="s">
        <v>1104</v>
      </c>
      <c r="G420" s="15">
        <v>1</v>
      </c>
      <c r="H420" s="11">
        <v>25</v>
      </c>
      <c r="I420" s="117">
        <f>G420*H420*36</f>
        <v>900</v>
      </c>
      <c r="J420" s="155"/>
    </row>
    <row r="421" spans="1:10" ht="15">
      <c r="A421" s="15" t="s">
        <v>1100</v>
      </c>
      <c r="B421" s="27" t="s">
        <v>1101</v>
      </c>
      <c r="C421" s="15" t="s">
        <v>1102</v>
      </c>
      <c r="D421" s="15" t="s">
        <v>1103</v>
      </c>
      <c r="E421" s="15" t="s">
        <v>6</v>
      </c>
      <c r="F421" s="15" t="s">
        <v>1105</v>
      </c>
      <c r="G421" s="15">
        <v>1</v>
      </c>
      <c r="H421" s="11">
        <v>25</v>
      </c>
      <c r="I421" s="117">
        <f>G421*H421*36</f>
        <v>900</v>
      </c>
      <c r="J421" s="155"/>
    </row>
    <row r="422" spans="1:10" ht="16.5">
      <c r="A422" s="15" t="s">
        <v>828</v>
      </c>
      <c r="B422" s="77" t="s">
        <v>1106</v>
      </c>
      <c r="C422" s="30" t="s">
        <v>1107</v>
      </c>
      <c r="D422" s="30" t="s">
        <v>1108</v>
      </c>
      <c r="E422" s="30" t="s">
        <v>5</v>
      </c>
      <c r="F422" s="187" t="s">
        <v>1109</v>
      </c>
      <c r="G422" s="30">
        <v>1</v>
      </c>
      <c r="H422" s="31">
        <v>5.2</v>
      </c>
      <c r="I422" s="120"/>
      <c r="J422" s="114">
        <f>G422*H422*36*1.05</f>
        <v>196.56000000000003</v>
      </c>
    </row>
    <row r="423" spans="1:10" ht="15">
      <c r="A423" s="188" t="s">
        <v>1110</v>
      </c>
      <c r="B423" s="188" t="s">
        <v>1111</v>
      </c>
      <c r="C423" s="188" t="s">
        <v>1112</v>
      </c>
      <c r="D423" s="222" t="s">
        <v>1113</v>
      </c>
      <c r="E423" s="188" t="s">
        <v>4</v>
      </c>
      <c r="F423" s="188" t="s">
        <v>71</v>
      </c>
      <c r="G423" s="188">
        <v>1</v>
      </c>
      <c r="H423" s="189">
        <v>5.2</v>
      </c>
      <c r="I423" s="153"/>
      <c r="J423" s="114">
        <f>G423*H423*36*1.05</f>
        <v>196.56000000000003</v>
      </c>
    </row>
    <row r="424" spans="1:10" ht="15">
      <c r="A424" s="188" t="s">
        <v>1110</v>
      </c>
      <c r="B424" s="188" t="s">
        <v>1114</v>
      </c>
      <c r="C424" s="222" t="s">
        <v>134</v>
      </c>
      <c r="D424" s="188" t="s">
        <v>1115</v>
      </c>
      <c r="E424" s="188" t="s">
        <v>4</v>
      </c>
      <c r="F424" s="188" t="s">
        <v>1116</v>
      </c>
      <c r="G424" s="188">
        <v>1</v>
      </c>
      <c r="H424" s="189">
        <v>5.2</v>
      </c>
      <c r="I424" s="153"/>
      <c r="J424" s="114">
        <f>G424*H424*36*1.05</f>
        <v>196.56000000000003</v>
      </c>
    </row>
    <row r="425" spans="1:10" ht="15">
      <c r="A425" s="188" t="s">
        <v>1110</v>
      </c>
      <c r="B425" s="188" t="s">
        <v>1117</v>
      </c>
      <c r="C425" s="222" t="s">
        <v>68</v>
      </c>
      <c r="D425" s="188" t="s">
        <v>1118</v>
      </c>
      <c r="E425" s="188" t="s">
        <v>4</v>
      </c>
      <c r="F425" s="188" t="s">
        <v>74</v>
      </c>
      <c r="G425" s="188">
        <v>1</v>
      </c>
      <c r="H425" s="189">
        <v>5.2</v>
      </c>
      <c r="I425" s="153"/>
      <c r="J425" s="114">
        <f>G425*H425*36*1.05</f>
        <v>196.56000000000003</v>
      </c>
    </row>
    <row r="426" spans="1:10" ht="15">
      <c r="A426" s="188" t="s">
        <v>1110</v>
      </c>
      <c r="B426" s="188" t="s">
        <v>1111</v>
      </c>
      <c r="C426" s="222" t="s">
        <v>1112</v>
      </c>
      <c r="D426" s="222" t="s">
        <v>1113</v>
      </c>
      <c r="E426" s="188" t="s">
        <v>4</v>
      </c>
      <c r="F426" s="188" t="s">
        <v>1119</v>
      </c>
      <c r="G426" s="188">
        <v>1</v>
      </c>
      <c r="H426" s="189">
        <v>5.2</v>
      </c>
      <c r="I426" s="153"/>
      <c r="J426" s="114">
        <f>G426*H426*36*1.05</f>
        <v>196.56000000000003</v>
      </c>
    </row>
    <row r="427" spans="1:10" ht="15.75">
      <c r="A427" s="15" t="s">
        <v>979</v>
      </c>
      <c r="B427" s="27" t="s">
        <v>1120</v>
      </c>
      <c r="C427" s="157" t="s">
        <v>1121</v>
      </c>
      <c r="D427" s="43" t="s">
        <v>1122</v>
      </c>
      <c r="E427" s="15" t="s">
        <v>31</v>
      </c>
      <c r="F427" s="15" t="s">
        <v>1123</v>
      </c>
      <c r="G427" s="15">
        <v>1</v>
      </c>
      <c r="H427" s="11">
        <v>59.5</v>
      </c>
      <c r="I427" s="117">
        <f>G427*H427*36</f>
        <v>2142</v>
      </c>
      <c r="J427" s="23"/>
    </row>
    <row r="428" spans="1:10" ht="15">
      <c r="A428" s="180" t="s">
        <v>1086</v>
      </c>
      <c r="B428" s="180" t="s">
        <v>1124</v>
      </c>
      <c r="C428" s="180" t="s">
        <v>1125</v>
      </c>
      <c r="D428" s="180" t="s">
        <v>1126</v>
      </c>
      <c r="E428" s="180" t="s">
        <v>150</v>
      </c>
      <c r="F428" s="180" t="s">
        <v>1127</v>
      </c>
      <c r="G428" s="180">
        <v>2</v>
      </c>
      <c r="H428" s="190">
        <v>24.75</v>
      </c>
      <c r="I428" s="117">
        <f>G428*H428*36</f>
        <v>1782</v>
      </c>
      <c r="J428" s="155"/>
    </row>
    <row r="429" spans="1:10" ht="15">
      <c r="A429" s="181" t="s">
        <v>1086</v>
      </c>
      <c r="B429" s="48" t="s">
        <v>1128</v>
      </c>
      <c r="C429" s="181" t="s">
        <v>1129</v>
      </c>
      <c r="D429" s="181" t="s">
        <v>1130</v>
      </c>
      <c r="E429" s="181" t="s">
        <v>4</v>
      </c>
      <c r="F429" s="181" t="s">
        <v>1131</v>
      </c>
      <c r="G429" s="181">
        <v>1</v>
      </c>
      <c r="H429" s="183">
        <v>30.5</v>
      </c>
      <c r="I429" s="117">
        <f>G429*H429*36</f>
        <v>1098</v>
      </c>
      <c r="J429" s="23"/>
    </row>
    <row r="430" spans="1:10" ht="15">
      <c r="A430" s="181" t="s">
        <v>1086</v>
      </c>
      <c r="B430" s="48" t="s">
        <v>1087</v>
      </c>
      <c r="C430" s="181" t="s">
        <v>599</v>
      </c>
      <c r="D430" s="181" t="s">
        <v>1132</v>
      </c>
      <c r="E430" s="181" t="s">
        <v>5</v>
      </c>
      <c r="F430" s="181" t="s">
        <v>1090</v>
      </c>
      <c r="G430" s="181">
        <v>1</v>
      </c>
      <c r="H430" s="183">
        <v>38.5</v>
      </c>
      <c r="I430" s="117">
        <f>G430*H430*36</f>
        <v>1386</v>
      </c>
      <c r="J430" s="23"/>
    </row>
    <row r="431" spans="1:10" ht="15">
      <c r="A431" s="15" t="s">
        <v>687</v>
      </c>
      <c r="B431" s="27" t="s">
        <v>1133</v>
      </c>
      <c r="C431" s="15" t="s">
        <v>864</v>
      </c>
      <c r="D431" s="15" t="s">
        <v>1134</v>
      </c>
      <c r="E431" s="15" t="s">
        <v>43</v>
      </c>
      <c r="F431" s="15" t="s">
        <v>1135</v>
      </c>
      <c r="G431" s="15">
        <v>1</v>
      </c>
      <c r="H431" s="11">
        <v>24.99</v>
      </c>
      <c r="I431" s="18"/>
      <c r="J431" s="114">
        <f aca="true" t="shared" si="22" ref="J431:J442">G431*H431*36*1.22</f>
        <v>1097.5608</v>
      </c>
    </row>
    <row r="432" spans="1:10" ht="15">
      <c r="A432" s="15" t="s">
        <v>687</v>
      </c>
      <c r="B432" s="27" t="s">
        <v>1136</v>
      </c>
      <c r="C432" s="15" t="s">
        <v>1137</v>
      </c>
      <c r="D432" s="15" t="s">
        <v>1138</v>
      </c>
      <c r="E432" s="15" t="s">
        <v>43</v>
      </c>
      <c r="F432" s="15" t="s">
        <v>1139</v>
      </c>
      <c r="G432" s="15">
        <v>1</v>
      </c>
      <c r="H432" s="11">
        <v>29.99</v>
      </c>
      <c r="I432" s="18"/>
      <c r="J432" s="114">
        <f t="shared" si="22"/>
        <v>1317.1607999999999</v>
      </c>
    </row>
    <row r="433" spans="1:10" ht="15">
      <c r="A433" s="163" t="s">
        <v>565</v>
      </c>
      <c r="B433" s="82" t="s">
        <v>1140</v>
      </c>
      <c r="C433" s="163" t="s">
        <v>1141</v>
      </c>
      <c r="D433" s="164" t="s">
        <v>1142</v>
      </c>
      <c r="E433" s="163" t="s">
        <v>4</v>
      </c>
      <c r="F433" s="163" t="s">
        <v>96</v>
      </c>
      <c r="G433" s="165">
        <v>1</v>
      </c>
      <c r="H433" s="166">
        <v>14.99</v>
      </c>
      <c r="I433" s="117">
        <f>G433*H433*36*1.17</f>
        <v>631.3788</v>
      </c>
      <c r="J433" s="155"/>
    </row>
    <row r="434" spans="1:10" ht="15">
      <c r="A434" s="134" t="s">
        <v>170</v>
      </c>
      <c r="B434" s="27" t="s">
        <v>927</v>
      </c>
      <c r="C434" s="134" t="s">
        <v>1112</v>
      </c>
      <c r="D434" s="134" t="s">
        <v>928</v>
      </c>
      <c r="E434" s="134" t="s">
        <v>4</v>
      </c>
      <c r="F434" s="134" t="s">
        <v>1044</v>
      </c>
      <c r="G434" s="134">
        <v>1</v>
      </c>
      <c r="H434" s="144">
        <v>3.99</v>
      </c>
      <c r="I434" s="153"/>
      <c r="J434" s="114">
        <f t="shared" si="22"/>
        <v>175.2408</v>
      </c>
    </row>
    <row r="435" spans="1:10" ht="15">
      <c r="A435" s="191" t="s">
        <v>1110</v>
      </c>
      <c r="B435" s="191" t="s">
        <v>1144</v>
      </c>
      <c r="C435" s="191" t="s">
        <v>1145</v>
      </c>
      <c r="D435" s="191" t="s">
        <v>1146</v>
      </c>
      <c r="E435" s="191" t="s">
        <v>4</v>
      </c>
      <c r="F435" s="191" t="s">
        <v>536</v>
      </c>
      <c r="G435" s="191">
        <v>1</v>
      </c>
      <c r="H435" s="192">
        <v>14.99</v>
      </c>
      <c r="I435" s="153"/>
      <c r="J435" s="114">
        <f t="shared" si="22"/>
        <v>658.3607999999999</v>
      </c>
    </row>
    <row r="436" spans="1:10" ht="15">
      <c r="A436" s="15" t="s">
        <v>481</v>
      </c>
      <c r="B436" s="27" t="s">
        <v>1062</v>
      </c>
      <c r="C436" s="15" t="s">
        <v>798</v>
      </c>
      <c r="D436" s="15"/>
      <c r="E436" s="15" t="s">
        <v>4</v>
      </c>
      <c r="F436" s="15" t="s">
        <v>1147</v>
      </c>
      <c r="G436" s="15">
        <v>1</v>
      </c>
      <c r="H436" s="11">
        <v>19.99</v>
      </c>
      <c r="I436" s="153"/>
      <c r="J436" s="114">
        <f t="shared" si="22"/>
        <v>877.9608</v>
      </c>
    </row>
    <row r="437" spans="1:10" ht="15">
      <c r="A437" s="15" t="s">
        <v>280</v>
      </c>
      <c r="B437" s="40" t="s">
        <v>1143</v>
      </c>
      <c r="E437" s="12">
        <v>4</v>
      </c>
      <c r="F437" s="13" t="s">
        <v>796</v>
      </c>
      <c r="G437" s="12">
        <v>1</v>
      </c>
      <c r="H437" s="12">
        <v>17.99</v>
      </c>
      <c r="I437" s="153"/>
      <c r="J437" s="114">
        <f t="shared" si="22"/>
        <v>790.1207999999999</v>
      </c>
    </row>
    <row r="438" spans="1:10" ht="15">
      <c r="A438" s="13" t="s">
        <v>1148</v>
      </c>
      <c r="B438" s="40" t="s">
        <v>1048</v>
      </c>
      <c r="E438" s="181" t="s">
        <v>5</v>
      </c>
      <c r="F438" s="163" t="s">
        <v>96</v>
      </c>
      <c r="G438" s="13">
        <v>1</v>
      </c>
      <c r="H438" s="6">
        <v>9.99</v>
      </c>
      <c r="I438" s="153"/>
      <c r="J438" s="114">
        <f t="shared" si="22"/>
        <v>438.76079999999996</v>
      </c>
    </row>
    <row r="439" spans="1:10" ht="15.75">
      <c r="A439" s="15" t="s">
        <v>979</v>
      </c>
      <c r="B439" s="27" t="s">
        <v>1048</v>
      </c>
      <c r="C439" s="157" t="s">
        <v>269</v>
      </c>
      <c r="D439" s="12" t="s">
        <v>1149</v>
      </c>
      <c r="E439" s="15" t="s">
        <v>31</v>
      </c>
      <c r="F439" s="163" t="s">
        <v>96</v>
      </c>
      <c r="G439" s="15">
        <v>1</v>
      </c>
      <c r="H439" s="11">
        <v>9.99</v>
      </c>
      <c r="I439" s="117">
        <f>G439*H439*36*1.17</f>
        <v>420.77879999999993</v>
      </c>
      <c r="J439" s="18"/>
    </row>
    <row r="440" spans="1:10" ht="15">
      <c r="A440" s="13" t="s">
        <v>177</v>
      </c>
      <c r="B440" s="12" t="s">
        <v>1048</v>
      </c>
      <c r="E440" s="13" t="s">
        <v>325</v>
      </c>
      <c r="F440" s="163" t="s">
        <v>96</v>
      </c>
      <c r="G440" s="13">
        <v>1</v>
      </c>
      <c r="H440" s="6">
        <v>9.99</v>
      </c>
      <c r="I440" s="153"/>
      <c r="J440" s="114">
        <f t="shared" si="22"/>
        <v>438.76079999999996</v>
      </c>
    </row>
    <row r="441" spans="1:10" ht="15">
      <c r="A441" s="13" t="s">
        <v>177</v>
      </c>
      <c r="B441" s="40" t="s">
        <v>1048</v>
      </c>
      <c r="E441" s="13" t="s">
        <v>1150</v>
      </c>
      <c r="F441" s="163" t="s">
        <v>96</v>
      </c>
      <c r="G441" s="13">
        <v>1</v>
      </c>
      <c r="H441" s="6">
        <v>9.99</v>
      </c>
      <c r="I441" s="153"/>
      <c r="J441" s="114">
        <f t="shared" si="22"/>
        <v>438.76079999999996</v>
      </c>
    </row>
    <row r="442" spans="1:10" ht="15">
      <c r="A442" s="13" t="s">
        <v>451</v>
      </c>
      <c r="B442" s="40" t="s">
        <v>1048</v>
      </c>
      <c r="E442" s="15" t="s">
        <v>6</v>
      </c>
      <c r="F442" s="163" t="s">
        <v>96</v>
      </c>
      <c r="G442" s="13">
        <v>1</v>
      </c>
      <c r="H442" s="6">
        <v>9.99</v>
      </c>
      <c r="I442" s="153"/>
      <c r="J442" s="114">
        <f t="shared" si="22"/>
        <v>438.76079999999996</v>
      </c>
    </row>
    <row r="443" spans="1:10" ht="15.75">
      <c r="A443" s="24">
        <v>41329</v>
      </c>
      <c r="B443" s="15"/>
      <c r="C443" s="15"/>
      <c r="D443" s="28"/>
      <c r="E443" s="15"/>
      <c r="F443" s="223"/>
      <c r="G443" s="1" t="s">
        <v>221</v>
      </c>
      <c r="H443" s="16"/>
      <c r="I443" s="60"/>
      <c r="J443" s="20"/>
    </row>
    <row r="444" spans="1:10" ht="15">
      <c r="A444" s="15" t="s">
        <v>1151</v>
      </c>
      <c r="B444" s="27" t="s">
        <v>1152</v>
      </c>
      <c r="C444" s="202" t="s">
        <v>1153</v>
      </c>
      <c r="D444" s="12" t="s">
        <v>1154</v>
      </c>
      <c r="E444" s="15" t="s">
        <v>5</v>
      </c>
      <c r="F444" s="12" t="s">
        <v>1155</v>
      </c>
      <c r="G444" s="15">
        <v>1</v>
      </c>
      <c r="H444" s="11">
        <v>5.2</v>
      </c>
      <c r="I444" s="39">
        <f aca="true" t="shared" si="23" ref="I444:I450">G444*H444*36</f>
        <v>187.20000000000002</v>
      </c>
      <c r="J444" s="18"/>
    </row>
    <row r="445" spans="1:10" ht="15">
      <c r="A445" s="15" t="s">
        <v>1151</v>
      </c>
      <c r="B445" s="15" t="s">
        <v>1152</v>
      </c>
      <c r="C445" s="202" t="s">
        <v>1153</v>
      </c>
      <c r="D445" s="12" t="s">
        <v>1154</v>
      </c>
      <c r="E445" s="15" t="s">
        <v>5</v>
      </c>
      <c r="F445" s="12" t="s">
        <v>1156</v>
      </c>
      <c r="G445" s="15">
        <v>1</v>
      </c>
      <c r="H445" s="11">
        <v>5.2</v>
      </c>
      <c r="I445" s="39">
        <f t="shared" si="23"/>
        <v>187.20000000000002</v>
      </c>
      <c r="J445" s="18"/>
    </row>
    <row r="446" spans="1:10" ht="15">
      <c r="A446" s="15" t="s">
        <v>1151</v>
      </c>
      <c r="B446" s="15" t="s">
        <v>1152</v>
      </c>
      <c r="C446" s="202" t="s">
        <v>1153</v>
      </c>
      <c r="D446" s="12" t="s">
        <v>1154</v>
      </c>
      <c r="E446" s="15" t="s">
        <v>5</v>
      </c>
      <c r="F446" s="12" t="s">
        <v>1157</v>
      </c>
      <c r="G446" s="15">
        <v>1</v>
      </c>
      <c r="H446" s="11">
        <v>5.2</v>
      </c>
      <c r="I446" s="39">
        <f t="shared" si="23"/>
        <v>187.20000000000002</v>
      </c>
      <c r="J446" s="18"/>
    </row>
    <row r="447" spans="1:10" ht="15">
      <c r="A447" s="15" t="s">
        <v>1151</v>
      </c>
      <c r="B447" s="15" t="s">
        <v>1152</v>
      </c>
      <c r="C447" s="202" t="s">
        <v>1153</v>
      </c>
      <c r="D447" s="12" t="s">
        <v>1154</v>
      </c>
      <c r="E447" s="15" t="s">
        <v>5</v>
      </c>
      <c r="F447" s="12" t="s">
        <v>1158</v>
      </c>
      <c r="G447" s="15">
        <v>1</v>
      </c>
      <c r="H447" s="11">
        <v>5.2</v>
      </c>
      <c r="I447" s="39">
        <f t="shared" si="23"/>
        <v>187.20000000000002</v>
      </c>
      <c r="J447" s="18"/>
    </row>
    <row r="448" spans="1:10" ht="15">
      <c r="A448" s="15" t="s">
        <v>1151</v>
      </c>
      <c r="B448" s="15" t="s">
        <v>1152</v>
      </c>
      <c r="C448" s="202" t="s">
        <v>1153</v>
      </c>
      <c r="D448" s="12" t="s">
        <v>1154</v>
      </c>
      <c r="E448" s="15" t="s">
        <v>5</v>
      </c>
      <c r="F448" s="12" t="s">
        <v>1159</v>
      </c>
      <c r="G448" s="15">
        <v>1</v>
      </c>
      <c r="H448" s="11">
        <v>5.2</v>
      </c>
      <c r="I448" s="39">
        <f t="shared" si="23"/>
        <v>187.20000000000002</v>
      </c>
      <c r="J448" s="18"/>
    </row>
    <row r="449" spans="1:10" ht="15">
      <c r="A449" s="15" t="s">
        <v>442</v>
      </c>
      <c r="B449" s="27" t="s">
        <v>1160</v>
      </c>
      <c r="C449" s="15" t="s">
        <v>1161</v>
      </c>
      <c r="D449" s="15" t="s">
        <v>1132</v>
      </c>
      <c r="E449" s="15" t="s">
        <v>150</v>
      </c>
      <c r="F449" s="15" t="s">
        <v>96</v>
      </c>
      <c r="G449" s="15">
        <v>1</v>
      </c>
      <c r="H449" s="11">
        <v>48.5</v>
      </c>
      <c r="I449" s="117">
        <f t="shared" si="23"/>
        <v>1746</v>
      </c>
      <c r="J449" s="20"/>
    </row>
    <row r="450" spans="1:11" ht="15">
      <c r="A450" s="181" t="s">
        <v>1086</v>
      </c>
      <c r="B450" s="181" t="s">
        <v>1162</v>
      </c>
      <c r="C450" s="181" t="s">
        <v>1163</v>
      </c>
      <c r="D450" s="181" t="s">
        <v>1164</v>
      </c>
      <c r="E450" s="181" t="s">
        <v>150</v>
      </c>
      <c r="F450" s="181" t="s">
        <v>1131</v>
      </c>
      <c r="G450" s="186">
        <v>1</v>
      </c>
      <c r="H450" s="179">
        <v>56.5</v>
      </c>
      <c r="I450" s="117">
        <f t="shared" si="23"/>
        <v>2034</v>
      </c>
      <c r="J450" s="23"/>
      <c r="K450" s="35"/>
    </row>
    <row r="451" spans="1:10" ht="15.75">
      <c r="A451" s="13" t="s">
        <v>215</v>
      </c>
      <c r="B451" s="40" t="s">
        <v>1165</v>
      </c>
      <c r="D451" s="43" t="s">
        <v>1166</v>
      </c>
      <c r="E451" s="181" t="s">
        <v>150</v>
      </c>
      <c r="F451" s="103" t="s">
        <v>96</v>
      </c>
      <c r="G451" s="186">
        <v>1</v>
      </c>
      <c r="H451" s="6">
        <v>54.5</v>
      </c>
      <c r="I451" s="18"/>
      <c r="J451" s="29">
        <f aca="true" t="shared" si="24" ref="J451:J456">G451*H451*36*1.05</f>
        <v>2060.1</v>
      </c>
    </row>
    <row r="452" spans="1:10" ht="15">
      <c r="A452" s="13" t="s">
        <v>215</v>
      </c>
      <c r="B452" s="40" t="s">
        <v>1167</v>
      </c>
      <c r="D452" s="12" t="s">
        <v>1168</v>
      </c>
      <c r="E452" s="13" t="s">
        <v>5</v>
      </c>
      <c r="F452" s="13" t="s">
        <v>1169</v>
      </c>
      <c r="G452" s="186">
        <v>1</v>
      </c>
      <c r="H452" s="6">
        <v>54.5</v>
      </c>
      <c r="I452" s="18"/>
      <c r="J452" s="29">
        <f t="shared" si="24"/>
        <v>2060.1</v>
      </c>
    </row>
    <row r="453" spans="1:10" ht="15.75">
      <c r="A453" s="12" t="s">
        <v>1170</v>
      </c>
      <c r="B453" s="40" t="s">
        <v>1171</v>
      </c>
      <c r="D453" s="41" t="s">
        <v>1172</v>
      </c>
      <c r="E453" s="13" t="s">
        <v>329</v>
      </c>
      <c r="F453" s="38" t="s">
        <v>1173</v>
      </c>
      <c r="G453" s="12">
        <v>1</v>
      </c>
      <c r="H453" s="11">
        <v>5</v>
      </c>
      <c r="I453" s="18"/>
      <c r="J453" s="29">
        <f t="shared" si="24"/>
        <v>189</v>
      </c>
    </row>
    <row r="454" spans="1:10" ht="15.75">
      <c r="A454" s="12" t="s">
        <v>1170</v>
      </c>
      <c r="B454" s="40" t="s">
        <v>1174</v>
      </c>
      <c r="D454" s="41" t="s">
        <v>1175</v>
      </c>
      <c r="E454" s="13" t="s">
        <v>329</v>
      </c>
      <c r="F454" s="38" t="s">
        <v>1176</v>
      </c>
      <c r="G454" s="15">
        <v>1</v>
      </c>
      <c r="H454" s="11">
        <v>5</v>
      </c>
      <c r="I454" s="18"/>
      <c r="J454" s="29">
        <f t="shared" si="24"/>
        <v>189</v>
      </c>
    </row>
    <row r="455" spans="1:10" ht="15.75">
      <c r="A455" s="12" t="s">
        <v>1170</v>
      </c>
      <c r="B455" s="40" t="s">
        <v>1171</v>
      </c>
      <c r="D455" s="41" t="s">
        <v>1172</v>
      </c>
      <c r="E455" s="13" t="s">
        <v>329</v>
      </c>
      <c r="F455" s="38" t="s">
        <v>1177</v>
      </c>
      <c r="G455" s="15">
        <v>1</v>
      </c>
      <c r="H455" s="11">
        <v>5</v>
      </c>
      <c r="I455" s="18"/>
      <c r="J455" s="29">
        <f t="shared" si="24"/>
        <v>189</v>
      </c>
    </row>
    <row r="456" spans="1:10" ht="15.75">
      <c r="A456" s="12" t="s">
        <v>1170</v>
      </c>
      <c r="B456" s="40" t="s">
        <v>1178</v>
      </c>
      <c r="D456" s="41" t="s">
        <v>1179</v>
      </c>
      <c r="E456" s="13" t="s">
        <v>329</v>
      </c>
      <c r="F456" s="38" t="s">
        <v>832</v>
      </c>
      <c r="G456" s="15">
        <v>1</v>
      </c>
      <c r="H456" s="11">
        <v>5</v>
      </c>
      <c r="I456" s="18"/>
      <c r="J456" s="29">
        <f t="shared" si="24"/>
        <v>189</v>
      </c>
    </row>
    <row r="457" spans="1:10" ht="15.75">
      <c r="A457" s="24">
        <v>41331</v>
      </c>
      <c r="B457" s="15"/>
      <c r="C457" s="15"/>
      <c r="D457" s="41"/>
      <c r="E457" s="15"/>
      <c r="F457" s="26" t="s">
        <v>1277</v>
      </c>
      <c r="G457" s="1" t="s">
        <v>221</v>
      </c>
      <c r="H457" s="193"/>
      <c r="I457" s="60"/>
      <c r="J457" s="20"/>
    </row>
    <row r="458" spans="1:10" ht="15.75">
      <c r="A458" s="15" t="s">
        <v>1091</v>
      </c>
      <c r="B458" s="27" t="s">
        <v>1180</v>
      </c>
      <c r="C458" s="15" t="s">
        <v>842</v>
      </c>
      <c r="D458" s="28" t="s">
        <v>1181</v>
      </c>
      <c r="E458" s="15" t="s">
        <v>6</v>
      </c>
      <c r="F458" s="197" t="s">
        <v>96</v>
      </c>
      <c r="G458" s="15">
        <v>1</v>
      </c>
      <c r="H458" s="11">
        <v>39.5</v>
      </c>
      <c r="I458" s="117">
        <f>G458*H458*37</f>
        <v>1461.5</v>
      </c>
      <c r="J458" s="114">
        <v>40</v>
      </c>
    </row>
    <row r="459" spans="1:10" ht="15">
      <c r="A459" s="15" t="s">
        <v>442</v>
      </c>
      <c r="B459" s="15" t="s">
        <v>1182</v>
      </c>
      <c r="C459" s="15" t="s">
        <v>291</v>
      </c>
      <c r="D459" s="15" t="s">
        <v>1183</v>
      </c>
      <c r="E459" s="15" t="s">
        <v>4</v>
      </c>
      <c r="F459" s="15" t="s">
        <v>1184</v>
      </c>
      <c r="G459" s="15">
        <v>1</v>
      </c>
      <c r="H459" s="11">
        <v>18.5</v>
      </c>
      <c r="I459" s="117">
        <f aca="true" t="shared" si="25" ref="I459:I471">G459*H459*37</f>
        <v>684.5</v>
      </c>
      <c r="J459" s="29"/>
    </row>
    <row r="460" spans="1:10" ht="15">
      <c r="A460" s="15" t="s">
        <v>442</v>
      </c>
      <c r="B460" s="27" t="s">
        <v>1185</v>
      </c>
      <c r="C460" s="15" t="s">
        <v>291</v>
      </c>
      <c r="D460" s="15" t="s">
        <v>1183</v>
      </c>
      <c r="E460" s="15" t="s">
        <v>6</v>
      </c>
      <c r="F460" s="15" t="s">
        <v>96</v>
      </c>
      <c r="G460" s="15">
        <v>1</v>
      </c>
      <c r="H460" s="11">
        <v>18.5</v>
      </c>
      <c r="I460" s="117">
        <f t="shared" si="25"/>
        <v>684.5</v>
      </c>
      <c r="J460" s="114">
        <f>1369-1332</f>
        <v>37</v>
      </c>
    </row>
    <row r="461" spans="1:10" ht="15.75">
      <c r="A461" s="15" t="s">
        <v>1151</v>
      </c>
      <c r="B461" s="27" t="s">
        <v>1186</v>
      </c>
      <c r="C461" s="202" t="s">
        <v>1187</v>
      </c>
      <c r="D461" s="12" t="s">
        <v>1188</v>
      </c>
      <c r="E461" s="15" t="s">
        <v>4</v>
      </c>
      <c r="F461" s="38" t="s">
        <v>1189</v>
      </c>
      <c r="G461" s="15">
        <v>1</v>
      </c>
      <c r="H461" s="11">
        <v>24.5</v>
      </c>
      <c r="I461" s="117">
        <f t="shared" si="25"/>
        <v>906.5</v>
      </c>
      <c r="J461" s="114"/>
    </row>
    <row r="462" spans="1:10" ht="15.75">
      <c r="A462" s="13" t="s">
        <v>215</v>
      </c>
      <c r="B462" s="40" t="s">
        <v>1167</v>
      </c>
      <c r="D462" s="41" t="s">
        <v>1190</v>
      </c>
      <c r="E462" s="1" t="s">
        <v>5</v>
      </c>
      <c r="F462" s="1" t="s">
        <v>1169</v>
      </c>
      <c r="G462" s="186">
        <v>1</v>
      </c>
      <c r="H462" s="6">
        <v>44.5</v>
      </c>
      <c r="I462" s="60"/>
      <c r="J462" s="114">
        <f>G462*H462*37*1.05</f>
        <v>1728.825</v>
      </c>
    </row>
    <row r="463" spans="1:10" ht="15.75">
      <c r="A463" s="198" t="s">
        <v>1086</v>
      </c>
      <c r="B463" s="198" t="s">
        <v>1191</v>
      </c>
      <c r="C463" s="198" t="s">
        <v>893</v>
      </c>
      <c r="D463" s="198" t="s">
        <v>1192</v>
      </c>
      <c r="E463" s="198" t="s">
        <v>4</v>
      </c>
      <c r="F463" s="38" t="s">
        <v>1127</v>
      </c>
      <c r="G463" s="198">
        <v>1</v>
      </c>
      <c r="H463" s="199">
        <v>5.2</v>
      </c>
      <c r="I463" s="117">
        <f t="shared" si="25"/>
        <v>192.4</v>
      </c>
      <c r="J463" s="114"/>
    </row>
    <row r="464" spans="1:10" ht="15.75">
      <c r="A464" s="198" t="s">
        <v>1086</v>
      </c>
      <c r="B464" s="198" t="s">
        <v>1191</v>
      </c>
      <c r="C464" s="198" t="s">
        <v>893</v>
      </c>
      <c r="D464" s="198" t="s">
        <v>1192</v>
      </c>
      <c r="E464" s="198" t="s">
        <v>5</v>
      </c>
      <c r="F464" s="38" t="s">
        <v>1127</v>
      </c>
      <c r="G464" s="198">
        <v>1</v>
      </c>
      <c r="H464" s="199">
        <v>5.2</v>
      </c>
      <c r="I464" s="117">
        <f t="shared" si="25"/>
        <v>192.4</v>
      </c>
      <c r="J464" s="114"/>
    </row>
    <row r="465" spans="1:10" ht="15.75">
      <c r="A465" s="198" t="s">
        <v>1086</v>
      </c>
      <c r="B465" s="198" t="s">
        <v>1191</v>
      </c>
      <c r="C465" s="198" t="s">
        <v>893</v>
      </c>
      <c r="D465" s="198" t="s">
        <v>1192</v>
      </c>
      <c r="E465" s="198" t="s">
        <v>4</v>
      </c>
      <c r="F465" s="38" t="s">
        <v>1193</v>
      </c>
      <c r="G465" s="198">
        <v>1</v>
      </c>
      <c r="H465" s="199">
        <v>5.2</v>
      </c>
      <c r="I465" s="117">
        <f t="shared" si="25"/>
        <v>192.4</v>
      </c>
      <c r="J465" s="114"/>
    </row>
    <row r="466" spans="1:10" ht="15.75">
      <c r="A466" s="198" t="s">
        <v>1086</v>
      </c>
      <c r="B466" s="198" t="s">
        <v>1191</v>
      </c>
      <c r="C466" s="198" t="s">
        <v>893</v>
      </c>
      <c r="D466" s="198" t="s">
        <v>1192</v>
      </c>
      <c r="E466" s="198" t="s">
        <v>5</v>
      </c>
      <c r="F466" s="38" t="s">
        <v>1193</v>
      </c>
      <c r="G466" s="200">
        <v>1</v>
      </c>
      <c r="H466" s="201">
        <v>5.2</v>
      </c>
      <c r="I466" s="117">
        <f t="shared" si="25"/>
        <v>192.4</v>
      </c>
      <c r="J466" s="114"/>
    </row>
    <row r="467" spans="1:10" ht="15.75">
      <c r="A467" s="198" t="s">
        <v>1086</v>
      </c>
      <c r="B467" s="198" t="s">
        <v>1194</v>
      </c>
      <c r="C467" s="198" t="s">
        <v>1195</v>
      </c>
      <c r="D467" s="198" t="s">
        <v>1196</v>
      </c>
      <c r="E467" s="198" t="s">
        <v>5</v>
      </c>
      <c r="F467" s="38" t="s">
        <v>1197</v>
      </c>
      <c r="G467" s="198">
        <v>1</v>
      </c>
      <c r="H467" s="199">
        <v>5.2</v>
      </c>
      <c r="I467" s="117">
        <f t="shared" si="25"/>
        <v>192.4</v>
      </c>
      <c r="J467" s="114">
        <v>26</v>
      </c>
    </row>
    <row r="468" spans="1:10" ht="15.75">
      <c r="A468" s="12" t="s">
        <v>423</v>
      </c>
      <c r="B468" s="40" t="s">
        <v>1198</v>
      </c>
      <c r="D468" s="41" t="s">
        <v>1199</v>
      </c>
      <c r="E468" s="12" t="s">
        <v>871</v>
      </c>
      <c r="F468" s="12" t="s">
        <v>1200</v>
      </c>
      <c r="G468" s="13">
        <v>1</v>
      </c>
      <c r="H468" s="12">
        <f>49.5/2</f>
        <v>24.75</v>
      </c>
      <c r="I468" s="117">
        <f t="shared" si="25"/>
        <v>915.75</v>
      </c>
      <c r="J468" s="114"/>
    </row>
    <row r="469" spans="1:10" ht="15.75">
      <c r="A469" s="13" t="s">
        <v>1201</v>
      </c>
      <c r="B469" s="40" t="s">
        <v>1202</v>
      </c>
      <c r="D469" s="41" t="s">
        <v>1203</v>
      </c>
      <c r="E469" s="13" t="s">
        <v>653</v>
      </c>
      <c r="F469" s="13" t="s">
        <v>96</v>
      </c>
      <c r="G469" s="13">
        <v>1</v>
      </c>
      <c r="H469" s="12">
        <f>49.5/2</f>
        <v>24.75</v>
      </c>
      <c r="I469" s="60"/>
      <c r="J469" s="114">
        <f>G469*H469*37*1.05</f>
        <v>961.5375</v>
      </c>
    </row>
    <row r="470" spans="1:10" ht="15.75">
      <c r="A470" s="15" t="s">
        <v>1151</v>
      </c>
      <c r="B470" s="27" t="s">
        <v>1204</v>
      </c>
      <c r="C470" s="202" t="s">
        <v>1205</v>
      </c>
      <c r="D470" s="41" t="s">
        <v>1206</v>
      </c>
      <c r="E470" s="15" t="s">
        <v>150</v>
      </c>
      <c r="F470" s="12" t="s">
        <v>1207</v>
      </c>
      <c r="G470" s="15">
        <v>1</v>
      </c>
      <c r="H470" s="11">
        <v>21</v>
      </c>
      <c r="I470" s="117">
        <f t="shared" si="25"/>
        <v>777</v>
      </c>
      <c r="J470" s="114"/>
    </row>
    <row r="471" spans="1:10" ht="15.75">
      <c r="A471" s="15" t="s">
        <v>1151</v>
      </c>
      <c r="B471" s="27" t="s">
        <v>1204</v>
      </c>
      <c r="C471" s="202" t="s">
        <v>1205</v>
      </c>
      <c r="D471" s="41" t="s">
        <v>1206</v>
      </c>
      <c r="E471" s="15" t="s">
        <v>150</v>
      </c>
      <c r="F471" s="12" t="s">
        <v>1208</v>
      </c>
      <c r="G471" s="15">
        <v>1</v>
      </c>
      <c r="H471" s="11">
        <v>21</v>
      </c>
      <c r="I471" s="117">
        <f t="shared" si="25"/>
        <v>777</v>
      </c>
      <c r="J471" s="114"/>
    </row>
    <row r="472" spans="1:10" ht="15.75">
      <c r="A472" s="13" t="s">
        <v>1036</v>
      </c>
      <c r="B472" s="40" t="s">
        <v>1209</v>
      </c>
      <c r="D472" s="43" t="s">
        <v>1210</v>
      </c>
      <c r="E472" s="13" t="s">
        <v>5</v>
      </c>
      <c r="F472" s="194" t="s">
        <v>1211</v>
      </c>
      <c r="G472" s="195">
        <v>1</v>
      </c>
      <c r="H472" s="196">
        <v>59.99</v>
      </c>
      <c r="I472" s="117">
        <f>G472*H472*37*1.17</f>
        <v>2596.9671</v>
      </c>
      <c r="J472" s="114">
        <v>59</v>
      </c>
    </row>
    <row r="473" spans="1:10" ht="15.75">
      <c r="A473" s="13" t="s">
        <v>451</v>
      </c>
      <c r="B473" s="40" t="s">
        <v>1212</v>
      </c>
      <c r="D473" s="43" t="s">
        <v>1213</v>
      </c>
      <c r="E473" s="12" t="s">
        <v>6</v>
      </c>
      <c r="F473" s="12" t="s">
        <v>1214</v>
      </c>
      <c r="G473" s="98">
        <v>1</v>
      </c>
      <c r="H473" s="12">
        <v>14.99</v>
      </c>
      <c r="I473" s="153"/>
      <c r="J473" s="114">
        <f>G473*H473*37*1.22</f>
        <v>676.6486</v>
      </c>
    </row>
    <row r="474" spans="1:10" ht="15.75">
      <c r="A474" s="13" t="s">
        <v>451</v>
      </c>
      <c r="B474" s="40" t="s">
        <v>1215</v>
      </c>
      <c r="D474" s="41" t="s">
        <v>1216</v>
      </c>
      <c r="E474" s="12">
        <v>0</v>
      </c>
      <c r="F474" s="12" t="s">
        <v>96</v>
      </c>
      <c r="G474" s="98">
        <v>1</v>
      </c>
      <c r="H474" s="12">
        <v>14.99</v>
      </c>
      <c r="I474" s="153"/>
      <c r="J474" s="114">
        <f>G474*H474*37*1.22</f>
        <v>676.6486</v>
      </c>
    </row>
    <row r="475" spans="1:10" ht="15.75">
      <c r="A475" s="12" t="s">
        <v>944</v>
      </c>
      <c r="B475" s="40" t="s">
        <v>1062</v>
      </c>
      <c r="D475" s="43" t="s">
        <v>1063</v>
      </c>
      <c r="E475" s="12" t="s">
        <v>5</v>
      </c>
      <c r="F475" s="103" t="s">
        <v>96</v>
      </c>
      <c r="G475" s="12">
        <v>1</v>
      </c>
      <c r="H475" s="196">
        <v>19.99</v>
      </c>
      <c r="I475" s="117">
        <f>G475*H475*37*1.17</f>
        <v>865.3670999999999</v>
      </c>
      <c r="J475" s="114"/>
    </row>
    <row r="476" spans="1:10" ht="15.75">
      <c r="A476" s="12" t="s">
        <v>944</v>
      </c>
      <c r="B476" s="40" t="s">
        <v>1217</v>
      </c>
      <c r="D476" s="41" t="s">
        <v>1218</v>
      </c>
      <c r="E476" s="12" t="s">
        <v>5</v>
      </c>
      <c r="F476" s="12" t="s">
        <v>1219</v>
      </c>
      <c r="G476" s="12">
        <v>1</v>
      </c>
      <c r="H476" s="196">
        <v>39.99</v>
      </c>
      <c r="I476" s="117">
        <f>G476*H476*37*1.17</f>
        <v>1731.1671000000001</v>
      </c>
      <c r="J476" s="114">
        <f>2597-2527</f>
        <v>70</v>
      </c>
    </row>
    <row r="477" spans="1:10" ht="15">
      <c r="A477" s="30" t="s">
        <v>870</v>
      </c>
      <c r="B477" s="77" t="s">
        <v>1220</v>
      </c>
      <c r="C477" s="30" t="s">
        <v>1221</v>
      </c>
      <c r="D477" s="30" t="s">
        <v>1222</v>
      </c>
      <c r="E477" s="30" t="s">
        <v>6</v>
      </c>
      <c r="F477" s="30" t="s">
        <v>1223</v>
      </c>
      <c r="G477" s="30">
        <v>1</v>
      </c>
      <c r="H477" s="31">
        <v>14.99</v>
      </c>
      <c r="I477" s="117">
        <f>G477*H477*37*1.17</f>
        <v>648.9171</v>
      </c>
      <c r="J477" s="114"/>
    </row>
    <row r="478" spans="1:10" ht="15">
      <c r="A478" s="30" t="s">
        <v>870</v>
      </c>
      <c r="B478" s="77" t="s">
        <v>1224</v>
      </c>
      <c r="C478" s="30" t="s">
        <v>1225</v>
      </c>
      <c r="D478" s="30" t="s">
        <v>1226</v>
      </c>
      <c r="E478" s="30" t="s">
        <v>150</v>
      </c>
      <c r="F478" s="30" t="s">
        <v>1223</v>
      </c>
      <c r="G478" s="30">
        <v>1</v>
      </c>
      <c r="H478" s="31">
        <v>14.99</v>
      </c>
      <c r="I478" s="117">
        <f>G478*H478*37*1.17</f>
        <v>648.9171</v>
      </c>
      <c r="J478" s="114">
        <v>35</v>
      </c>
    </row>
    <row r="479" spans="1:10" ht="15.75">
      <c r="A479" s="12" t="s">
        <v>423</v>
      </c>
      <c r="B479" s="40" t="s">
        <v>1227</v>
      </c>
      <c r="D479" s="41" t="s">
        <v>1228</v>
      </c>
      <c r="E479" s="12" t="s">
        <v>5</v>
      </c>
      <c r="F479" s="12" t="s">
        <v>141</v>
      </c>
      <c r="G479" s="15">
        <v>1</v>
      </c>
      <c r="H479" s="196">
        <v>49.99</v>
      </c>
      <c r="I479" s="117">
        <f>G479*H479*37*1.17</f>
        <v>2164.0671</v>
      </c>
      <c r="J479" s="114">
        <f>3080-2889-10-89</f>
        <v>92</v>
      </c>
    </row>
    <row r="480" spans="1:10" ht="15">
      <c r="A480" s="15" t="s">
        <v>319</v>
      </c>
      <c r="B480" s="27" t="s">
        <v>1229</v>
      </c>
      <c r="C480" s="15" t="s">
        <v>1230</v>
      </c>
      <c r="D480" s="15" t="s">
        <v>1231</v>
      </c>
      <c r="E480" s="15" t="s">
        <v>325</v>
      </c>
      <c r="F480" s="15" t="s">
        <v>144</v>
      </c>
      <c r="G480" s="15">
        <v>1</v>
      </c>
      <c r="H480" s="11">
        <v>14.99</v>
      </c>
      <c r="I480" s="153"/>
      <c r="J480" s="114">
        <f>G480*H480*37*1.22</f>
        <v>676.6486</v>
      </c>
    </row>
    <row r="481" spans="1:10" ht="15">
      <c r="A481" s="24">
        <v>41331</v>
      </c>
      <c r="F481" s="26" t="s">
        <v>1277</v>
      </c>
      <c r="G481" s="1" t="s">
        <v>221</v>
      </c>
      <c r="J481" s="44"/>
    </row>
    <row r="482" spans="1:10" ht="15">
      <c r="A482" s="15" t="s">
        <v>934</v>
      </c>
      <c r="B482" s="27" t="s">
        <v>1232</v>
      </c>
      <c r="C482" s="15" t="s">
        <v>1233</v>
      </c>
      <c r="D482" s="15" t="s">
        <v>1234</v>
      </c>
      <c r="E482" s="15" t="s">
        <v>6</v>
      </c>
      <c r="F482" s="12" t="s">
        <v>1235</v>
      </c>
      <c r="G482" s="15">
        <v>1</v>
      </c>
      <c r="H482" s="11">
        <v>20</v>
      </c>
      <c r="I482" s="117">
        <f>G482*H482*37</f>
        <v>740</v>
      </c>
      <c r="J482" s="114">
        <v>20</v>
      </c>
    </row>
    <row r="483" spans="1:10" ht="15">
      <c r="A483" s="15" t="s">
        <v>442</v>
      </c>
      <c r="B483" s="27" t="s">
        <v>1182</v>
      </c>
      <c r="C483" s="15" t="s">
        <v>1236</v>
      </c>
      <c r="D483" s="15" t="s">
        <v>1237</v>
      </c>
      <c r="E483" s="15" t="s">
        <v>4</v>
      </c>
      <c r="F483" s="15" t="s">
        <v>1184</v>
      </c>
      <c r="G483" s="15">
        <v>1</v>
      </c>
      <c r="H483" s="11">
        <v>28.5</v>
      </c>
      <c r="I483" s="117">
        <f>G483*H483*37</f>
        <v>1054.5</v>
      </c>
      <c r="J483" s="29">
        <f>1055-1026</f>
        <v>29</v>
      </c>
    </row>
    <row r="484" spans="1:10" ht="15.75">
      <c r="A484" s="15" t="s">
        <v>25</v>
      </c>
      <c r="B484" s="27" t="s">
        <v>1238</v>
      </c>
      <c r="C484" s="12" t="s">
        <v>1239</v>
      </c>
      <c r="D484" s="16" t="s">
        <v>1240</v>
      </c>
      <c r="E484" s="15" t="s">
        <v>5</v>
      </c>
      <c r="F484" s="15" t="s">
        <v>105</v>
      </c>
      <c r="G484" s="15">
        <v>1</v>
      </c>
      <c r="H484" s="11">
        <v>21</v>
      </c>
      <c r="I484" s="60"/>
      <c r="J484" s="114">
        <f>G484*H484*37*1.05</f>
        <v>815.85</v>
      </c>
    </row>
    <row r="485" spans="1:10" ht="15.75">
      <c r="A485" s="15" t="s">
        <v>25</v>
      </c>
      <c r="B485" s="27" t="s">
        <v>26</v>
      </c>
      <c r="C485" s="12" t="s">
        <v>29</v>
      </c>
      <c r="D485" s="16" t="s">
        <v>1241</v>
      </c>
      <c r="E485" s="15" t="s">
        <v>5</v>
      </c>
      <c r="F485" s="15" t="s">
        <v>105</v>
      </c>
      <c r="G485" s="15">
        <v>1</v>
      </c>
      <c r="H485" s="11">
        <v>33</v>
      </c>
      <c r="I485" s="60"/>
      <c r="J485" s="114">
        <f>G485*H485*37*1.05</f>
        <v>1282.05</v>
      </c>
    </row>
    <row r="486" spans="1:10" ht="15">
      <c r="A486" s="12" t="s">
        <v>462</v>
      </c>
      <c r="B486" s="27" t="s">
        <v>1242</v>
      </c>
      <c r="C486" s="15" t="s">
        <v>134</v>
      </c>
      <c r="D486" s="15" t="s">
        <v>1192</v>
      </c>
      <c r="E486" s="15" t="s">
        <v>1150</v>
      </c>
      <c r="F486" s="15" t="s">
        <v>1127</v>
      </c>
      <c r="G486" s="15">
        <v>1</v>
      </c>
      <c r="H486" s="11">
        <v>5.2</v>
      </c>
      <c r="I486" s="60"/>
      <c r="J486" s="114">
        <f>G486*H486*37*1.05</f>
        <v>202.02</v>
      </c>
    </row>
    <row r="487" spans="1:10" ht="15">
      <c r="A487" s="12" t="s">
        <v>462</v>
      </c>
      <c r="B487" s="27" t="s">
        <v>1243</v>
      </c>
      <c r="C487" s="15" t="s">
        <v>1244</v>
      </c>
      <c r="D487" s="15" t="s">
        <v>1245</v>
      </c>
      <c r="E487" s="15" t="s">
        <v>1150</v>
      </c>
      <c r="F487" s="15" t="s">
        <v>1193</v>
      </c>
      <c r="G487" s="15">
        <v>1</v>
      </c>
      <c r="H487" s="11">
        <v>5.2</v>
      </c>
      <c r="I487" s="60"/>
      <c r="J487" s="114">
        <f>G487*H487*37*1.05</f>
        <v>202.02</v>
      </c>
    </row>
    <row r="488" spans="1:10" ht="16.5">
      <c r="A488" s="12" t="s">
        <v>828</v>
      </c>
      <c r="B488" s="77" t="s">
        <v>1246</v>
      </c>
      <c r="C488" s="30" t="s">
        <v>1247</v>
      </c>
      <c r="D488" s="30" t="s">
        <v>1248</v>
      </c>
      <c r="E488" s="30" t="s">
        <v>5</v>
      </c>
      <c r="F488" s="187" t="s">
        <v>546</v>
      </c>
      <c r="G488" s="30">
        <v>1</v>
      </c>
      <c r="H488" s="31">
        <v>5.2</v>
      </c>
      <c r="I488" s="153"/>
      <c r="J488" s="114">
        <f>G488*H488*37*1.05</f>
        <v>202.02</v>
      </c>
    </row>
    <row r="489" spans="1:11" s="35" customFormat="1" ht="15">
      <c r="A489" s="33" t="s">
        <v>1151</v>
      </c>
      <c r="B489" s="67" t="s">
        <v>1249</v>
      </c>
      <c r="C489" s="224" t="s">
        <v>1250</v>
      </c>
      <c r="D489" s="35" t="s">
        <v>1251</v>
      </c>
      <c r="E489" s="33" t="s">
        <v>6</v>
      </c>
      <c r="F489" s="35" t="s">
        <v>1252</v>
      </c>
      <c r="G489" s="33">
        <v>1</v>
      </c>
      <c r="H489" s="37"/>
      <c r="I489" s="21">
        <f>G489*H489*36</f>
        <v>0</v>
      </c>
      <c r="J489" s="29">
        <f>G489*H489*36*1.05</f>
        <v>0</v>
      </c>
      <c r="K489" s="35" t="s">
        <v>220</v>
      </c>
    </row>
    <row r="490" spans="1:11" ht="15">
      <c r="A490" s="15" t="s">
        <v>1151</v>
      </c>
      <c r="B490" s="15" t="s">
        <v>1253</v>
      </c>
      <c r="C490" s="202" t="s">
        <v>1254</v>
      </c>
      <c r="D490" s="12" t="s">
        <v>1255</v>
      </c>
      <c r="E490" s="15" t="s">
        <v>6</v>
      </c>
      <c r="F490" s="12" t="s">
        <v>1256</v>
      </c>
      <c r="G490" s="15">
        <v>2</v>
      </c>
      <c r="H490" s="11">
        <v>5.2</v>
      </c>
      <c r="I490" s="39">
        <f>G490*H490*37</f>
        <v>384.8</v>
      </c>
      <c r="J490" s="29">
        <v>-125</v>
      </c>
      <c r="K490" s="12" t="s">
        <v>1257</v>
      </c>
    </row>
    <row r="491" spans="1:10" ht="15">
      <c r="A491" s="13" t="s">
        <v>215</v>
      </c>
      <c r="B491" s="12" t="s">
        <v>1258</v>
      </c>
      <c r="D491" s="12" t="s">
        <v>1259</v>
      </c>
      <c r="E491" s="12">
        <v>2</v>
      </c>
      <c r="F491" s="12" t="s">
        <v>1260</v>
      </c>
      <c r="G491" s="13">
        <v>1</v>
      </c>
      <c r="H491" s="6">
        <v>66</v>
      </c>
      <c r="I491" s="60"/>
      <c r="J491" s="114">
        <f>G491*H491*37*1.05</f>
        <v>2564.1</v>
      </c>
    </row>
    <row r="492" spans="1:11" ht="15.75">
      <c r="A492" s="13" t="s">
        <v>121</v>
      </c>
      <c r="B492" s="15" t="s">
        <v>1261</v>
      </c>
      <c r="C492" s="15"/>
      <c r="D492" s="28" t="s">
        <v>1262</v>
      </c>
      <c r="E492" s="15" t="s">
        <v>6</v>
      </c>
      <c r="F492" s="184" t="s">
        <v>1263</v>
      </c>
      <c r="G492" s="15">
        <v>1</v>
      </c>
      <c r="H492" s="193">
        <v>22.12</v>
      </c>
      <c r="I492" s="60"/>
      <c r="J492" s="114">
        <f>G492*H492*37*1.05</f>
        <v>859.3620000000001</v>
      </c>
      <c r="K492" s="12" t="s">
        <v>1264</v>
      </c>
    </row>
    <row r="493" spans="1:10" ht="15">
      <c r="A493" s="13" t="s">
        <v>121</v>
      </c>
      <c r="B493" s="40" t="s">
        <v>1265</v>
      </c>
      <c r="D493" s="12" t="s">
        <v>1266</v>
      </c>
      <c r="E493" s="13" t="s">
        <v>325</v>
      </c>
      <c r="F493" s="12" t="s">
        <v>1267</v>
      </c>
      <c r="G493" s="195">
        <v>1</v>
      </c>
      <c r="H493" s="11">
        <v>29.99</v>
      </c>
      <c r="I493" s="153"/>
      <c r="J493" s="114">
        <f>G493*H493*37*1.22</f>
        <v>1353.7486</v>
      </c>
    </row>
    <row r="494" spans="1:10" ht="15">
      <c r="A494" s="15" t="s">
        <v>319</v>
      </c>
      <c r="B494" s="27" t="s">
        <v>1268</v>
      </c>
      <c r="C494" s="15" t="s">
        <v>1269</v>
      </c>
      <c r="D494" s="15" t="s">
        <v>1270</v>
      </c>
      <c r="E494" s="15" t="s">
        <v>325</v>
      </c>
      <c r="F494" s="15" t="s">
        <v>1271</v>
      </c>
      <c r="G494" s="15">
        <v>1</v>
      </c>
      <c r="H494" s="11">
        <v>29.99</v>
      </c>
      <c r="I494" s="153"/>
      <c r="J494" s="114">
        <f>G494*H494*37*1.22</f>
        <v>1353.7486</v>
      </c>
    </row>
    <row r="495" spans="1:10" ht="15">
      <c r="A495" s="15" t="s">
        <v>319</v>
      </c>
      <c r="B495" s="27" t="s">
        <v>1272</v>
      </c>
      <c r="C495" s="15" t="s">
        <v>1273</v>
      </c>
      <c r="D495" s="15" t="s">
        <v>1274</v>
      </c>
      <c r="E495" s="15" t="s">
        <v>325</v>
      </c>
      <c r="F495" s="15" t="s">
        <v>1275</v>
      </c>
      <c r="G495" s="15">
        <v>1</v>
      </c>
      <c r="H495" s="11">
        <v>29.99</v>
      </c>
      <c r="I495" s="153"/>
      <c r="J495" s="114">
        <f>G495*H495*37*1.22</f>
        <v>1353.7486</v>
      </c>
    </row>
    <row r="496" spans="1:10" ht="15">
      <c r="A496" s="15" t="s">
        <v>319</v>
      </c>
      <c r="B496" s="27" t="s">
        <v>1272</v>
      </c>
      <c r="C496" s="15" t="s">
        <v>1273</v>
      </c>
      <c r="D496" s="15" t="s">
        <v>1274</v>
      </c>
      <c r="E496" s="15" t="s">
        <v>4</v>
      </c>
      <c r="F496" s="15" t="s">
        <v>1276</v>
      </c>
      <c r="G496" s="15">
        <v>1</v>
      </c>
      <c r="H496" s="11">
        <v>29.99</v>
      </c>
      <c r="I496" s="153"/>
      <c r="J496" s="114">
        <f>G496*H496*37*1.22</f>
        <v>1353.7486</v>
      </c>
    </row>
    <row r="497" spans="1:10" ht="15">
      <c r="A497" s="24">
        <v>41333</v>
      </c>
      <c r="B497" s="15"/>
      <c r="C497" s="15"/>
      <c r="E497" s="15"/>
      <c r="F497" s="26" t="s">
        <v>1277</v>
      </c>
      <c r="G497" s="1" t="s">
        <v>221</v>
      </c>
      <c r="H497" s="91"/>
      <c r="I497" s="60"/>
      <c r="J497" s="20"/>
    </row>
    <row r="498" spans="1:10" ht="16.5">
      <c r="A498" s="15" t="s">
        <v>35</v>
      </c>
      <c r="B498" s="27" t="s">
        <v>1279</v>
      </c>
      <c r="C498" s="32" t="s">
        <v>1280</v>
      </c>
      <c r="D498" s="16" t="s">
        <v>1281</v>
      </c>
      <c r="E498" s="225" t="s">
        <v>5</v>
      </c>
      <c r="F498" s="226" t="s">
        <v>1282</v>
      </c>
      <c r="G498" s="15">
        <v>1</v>
      </c>
      <c r="H498" s="11">
        <v>25</v>
      </c>
      <c r="I498" s="60"/>
      <c r="J498" s="114">
        <f>G498*H498*37*1.05</f>
        <v>971.25</v>
      </c>
    </row>
    <row r="499" spans="1:10" ht="16.5">
      <c r="A499" s="15" t="s">
        <v>1283</v>
      </c>
      <c r="B499" s="27" t="s">
        <v>1284</v>
      </c>
      <c r="C499" s="32" t="s">
        <v>1285</v>
      </c>
      <c r="D499" s="16" t="s">
        <v>1286</v>
      </c>
      <c r="E499" s="225" t="s">
        <v>4</v>
      </c>
      <c r="F499" s="226" t="s">
        <v>1282</v>
      </c>
      <c r="G499" s="15">
        <v>1</v>
      </c>
      <c r="H499" s="11">
        <v>25</v>
      </c>
      <c r="I499" s="117">
        <f aca="true" t="shared" si="26" ref="I499:I505">G499*H499*37</f>
        <v>925</v>
      </c>
      <c r="J499" s="20"/>
    </row>
    <row r="500" spans="1:10" ht="16.5">
      <c r="A500" s="15" t="s">
        <v>1283</v>
      </c>
      <c r="B500" s="27" t="s">
        <v>1287</v>
      </c>
      <c r="C500" s="227" t="s">
        <v>1288</v>
      </c>
      <c r="D500" s="86" t="s">
        <v>1278</v>
      </c>
      <c r="E500" s="225" t="s">
        <v>4</v>
      </c>
      <c r="F500" s="228" t="s">
        <v>613</v>
      </c>
      <c r="G500" s="15">
        <v>1</v>
      </c>
      <c r="H500" s="11">
        <v>25</v>
      </c>
      <c r="I500" s="117">
        <f t="shared" si="26"/>
        <v>925</v>
      </c>
      <c r="J500" s="20"/>
    </row>
    <row r="501" spans="1:10" ht="16.5">
      <c r="A501" s="15" t="s">
        <v>1283</v>
      </c>
      <c r="B501" s="27" t="s">
        <v>1289</v>
      </c>
      <c r="C501" s="227" t="s">
        <v>1290</v>
      </c>
      <c r="D501" s="86" t="s">
        <v>1291</v>
      </c>
      <c r="E501" s="225" t="s">
        <v>4</v>
      </c>
      <c r="F501" s="226" t="s">
        <v>1292</v>
      </c>
      <c r="G501" s="15">
        <v>1</v>
      </c>
      <c r="H501" s="11">
        <v>25</v>
      </c>
      <c r="I501" s="117">
        <f t="shared" si="26"/>
        <v>925</v>
      </c>
      <c r="J501" s="20"/>
    </row>
    <row r="502" spans="1:10" ht="15">
      <c r="A502" s="15" t="s">
        <v>1283</v>
      </c>
      <c r="B502" s="27" t="s">
        <v>1293</v>
      </c>
      <c r="C502" s="15" t="s">
        <v>1294</v>
      </c>
      <c r="D502" s="15" t="s">
        <v>1295</v>
      </c>
      <c r="E502" s="225" t="s">
        <v>4</v>
      </c>
      <c r="F502" s="15" t="s">
        <v>1104</v>
      </c>
      <c r="G502" s="15">
        <v>1</v>
      </c>
      <c r="H502" s="11">
        <v>25</v>
      </c>
      <c r="I502" s="117">
        <f t="shared" si="26"/>
        <v>925</v>
      </c>
      <c r="J502" s="20"/>
    </row>
    <row r="503" spans="1:10" ht="15">
      <c r="A503" s="15" t="s">
        <v>1283</v>
      </c>
      <c r="B503" s="27" t="s">
        <v>1293</v>
      </c>
      <c r="C503" s="15" t="s">
        <v>1294</v>
      </c>
      <c r="D503" s="15" t="s">
        <v>1295</v>
      </c>
      <c r="E503" s="225" t="s">
        <v>4</v>
      </c>
      <c r="F503" s="15" t="s">
        <v>1296</v>
      </c>
      <c r="G503" s="15">
        <v>1</v>
      </c>
      <c r="H503" s="11">
        <v>25</v>
      </c>
      <c r="I503" s="117">
        <f t="shared" si="26"/>
        <v>925</v>
      </c>
      <c r="J503" s="20"/>
    </row>
    <row r="504" spans="1:10" ht="15">
      <c r="A504" s="15" t="s">
        <v>1283</v>
      </c>
      <c r="B504" s="27" t="s">
        <v>1297</v>
      </c>
      <c r="C504" s="15" t="s">
        <v>1298</v>
      </c>
      <c r="D504" s="15" t="s">
        <v>1299</v>
      </c>
      <c r="E504" s="225" t="s">
        <v>4</v>
      </c>
      <c r="F504" s="15" t="s">
        <v>1300</v>
      </c>
      <c r="G504" s="15">
        <v>1</v>
      </c>
      <c r="H504" s="11">
        <v>25</v>
      </c>
      <c r="I504" s="117">
        <f t="shared" si="26"/>
        <v>925</v>
      </c>
      <c r="J504" s="20"/>
    </row>
    <row r="505" spans="1:10" ht="16.5">
      <c r="A505" s="15" t="s">
        <v>1283</v>
      </c>
      <c r="B505" s="27" t="s">
        <v>1301</v>
      </c>
      <c r="C505" s="32" t="s">
        <v>1302</v>
      </c>
      <c r="D505" s="16" t="s">
        <v>1303</v>
      </c>
      <c r="E505" s="225" t="s">
        <v>4</v>
      </c>
      <c r="F505" s="226" t="s">
        <v>817</v>
      </c>
      <c r="G505" s="15">
        <v>1</v>
      </c>
      <c r="H505" s="11">
        <v>25</v>
      </c>
      <c r="I505" s="117">
        <f t="shared" si="26"/>
        <v>925</v>
      </c>
      <c r="J505" s="20"/>
    </row>
    <row r="506" spans="1:10" ht="15">
      <c r="A506" s="24">
        <v>41335</v>
      </c>
      <c r="B506" s="15"/>
      <c r="C506" s="32"/>
      <c r="E506" s="225"/>
      <c r="F506" s="26" t="s">
        <v>1277</v>
      </c>
      <c r="G506" s="1" t="s">
        <v>221</v>
      </c>
      <c r="H506" s="6"/>
      <c r="I506" s="20"/>
      <c r="J506" s="20"/>
    </row>
    <row r="507" spans="1:11" ht="15">
      <c r="A507" s="15" t="s">
        <v>1304</v>
      </c>
      <c r="B507" s="27" t="s">
        <v>1305</v>
      </c>
      <c r="C507" s="15" t="s">
        <v>1306</v>
      </c>
      <c r="D507" s="15" t="s">
        <v>1307</v>
      </c>
      <c r="E507" s="15">
        <v>5</v>
      </c>
      <c r="F507" s="15" t="s">
        <v>105</v>
      </c>
      <c r="G507" s="15">
        <v>1</v>
      </c>
      <c r="H507" s="135">
        <v>17.5</v>
      </c>
      <c r="I507" s="117">
        <f>G507*H507*37</f>
        <v>647.5</v>
      </c>
      <c r="J507" s="20"/>
      <c r="K507" s="15"/>
    </row>
    <row r="508" spans="1:10" ht="15">
      <c r="A508" s="15" t="s">
        <v>1304</v>
      </c>
      <c r="B508" s="27" t="s">
        <v>1305</v>
      </c>
      <c r="C508" s="15" t="s">
        <v>1306</v>
      </c>
      <c r="D508" s="15" t="s">
        <v>1307</v>
      </c>
      <c r="E508" s="15">
        <v>5</v>
      </c>
      <c r="F508" s="15" t="s">
        <v>1308</v>
      </c>
      <c r="G508" s="15">
        <v>1</v>
      </c>
      <c r="H508" s="135">
        <v>17.5</v>
      </c>
      <c r="I508" s="117">
        <f>G508*H508*37</f>
        <v>647.5</v>
      </c>
      <c r="J508" s="114">
        <v>35</v>
      </c>
    </row>
    <row r="509" spans="1:11" ht="15.75">
      <c r="A509" s="15" t="s">
        <v>565</v>
      </c>
      <c r="B509" s="46" t="s">
        <v>1309</v>
      </c>
      <c r="C509" s="157"/>
      <c r="D509" s="41" t="s">
        <v>1310</v>
      </c>
      <c r="E509" s="15">
        <v>6.5</v>
      </c>
      <c r="F509" s="15" t="s">
        <v>1311</v>
      </c>
      <c r="G509" s="15">
        <v>1</v>
      </c>
      <c r="H509" s="135">
        <v>17.5</v>
      </c>
      <c r="I509" s="117">
        <f>G509*H509*37</f>
        <v>647.5</v>
      </c>
      <c r="J509" s="114"/>
      <c r="K509" s="63" t="s">
        <v>1345</v>
      </c>
    </row>
    <row r="510" spans="1:10" ht="15.75">
      <c r="A510" s="15" t="s">
        <v>1312</v>
      </c>
      <c r="B510" s="27" t="s">
        <v>1313</v>
      </c>
      <c r="C510" s="15" t="s">
        <v>1314</v>
      </c>
      <c r="D510" s="41" t="s">
        <v>1315</v>
      </c>
      <c r="E510" s="15" t="s">
        <v>325</v>
      </c>
      <c r="F510" s="15" t="s">
        <v>1316</v>
      </c>
      <c r="G510" s="15">
        <v>1</v>
      </c>
      <c r="H510" s="11">
        <v>11</v>
      </c>
      <c r="I510" s="60"/>
      <c r="J510" s="114">
        <f aca="true" t="shared" si="27" ref="J510:J517">G510*H510*37*1.05</f>
        <v>427.35</v>
      </c>
    </row>
    <row r="511" spans="1:10" ht="15.75">
      <c r="A511" s="15" t="s">
        <v>1312</v>
      </c>
      <c r="B511" s="15" t="s">
        <v>1313</v>
      </c>
      <c r="C511" s="15" t="s">
        <v>1314</v>
      </c>
      <c r="D511" s="41" t="s">
        <v>1315</v>
      </c>
      <c r="E511" s="15" t="s">
        <v>325</v>
      </c>
      <c r="F511" s="15" t="s">
        <v>1317</v>
      </c>
      <c r="G511" s="15">
        <v>1</v>
      </c>
      <c r="H511" s="11">
        <v>11</v>
      </c>
      <c r="I511" s="60"/>
      <c r="J511" s="114">
        <f t="shared" si="27"/>
        <v>427.35</v>
      </c>
    </row>
    <row r="512" spans="1:10" ht="15.75">
      <c r="A512" s="15" t="s">
        <v>1312</v>
      </c>
      <c r="B512" s="15" t="s">
        <v>1313</v>
      </c>
      <c r="C512" s="15" t="s">
        <v>1314</v>
      </c>
      <c r="D512" s="41" t="s">
        <v>1315</v>
      </c>
      <c r="E512" s="15" t="s">
        <v>5</v>
      </c>
      <c r="F512" s="15" t="s">
        <v>432</v>
      </c>
      <c r="G512" s="15">
        <v>1</v>
      </c>
      <c r="H512" s="11">
        <v>11</v>
      </c>
      <c r="I512" s="60"/>
      <c r="J512" s="114">
        <f t="shared" si="27"/>
        <v>427.35</v>
      </c>
    </row>
    <row r="513" spans="1:10" ht="15">
      <c r="A513" s="15" t="s">
        <v>1318</v>
      </c>
      <c r="B513" s="27" t="s">
        <v>1319</v>
      </c>
      <c r="C513" s="209" t="s">
        <v>1320</v>
      </c>
      <c r="D513" s="229" t="s">
        <v>1321</v>
      </c>
      <c r="E513" s="15"/>
      <c r="F513" s="15" t="s">
        <v>1322</v>
      </c>
      <c r="G513" s="15">
        <v>1</v>
      </c>
      <c r="H513" s="230">
        <v>39.5</v>
      </c>
      <c r="I513" s="60"/>
      <c r="J513" s="114">
        <f t="shared" si="27"/>
        <v>1534.575</v>
      </c>
    </row>
    <row r="514" spans="1:11" ht="15">
      <c r="A514" s="33" t="s">
        <v>1318</v>
      </c>
      <c r="B514" s="67" t="s">
        <v>1323</v>
      </c>
      <c r="C514" s="231" t="s">
        <v>1324</v>
      </c>
      <c r="D514" s="231" t="s">
        <v>1325</v>
      </c>
      <c r="E514" s="33"/>
      <c r="F514" s="232" t="s">
        <v>1326</v>
      </c>
      <c r="G514" s="33">
        <v>1</v>
      </c>
      <c r="H514" s="233"/>
      <c r="I514" s="60"/>
      <c r="J514" s="114"/>
      <c r="K514" s="35" t="s">
        <v>220</v>
      </c>
    </row>
    <row r="515" spans="1:11" ht="15.75">
      <c r="A515" s="234" t="s">
        <v>222</v>
      </c>
      <c r="B515" s="235" t="s">
        <v>1341</v>
      </c>
      <c r="C515" s="234" t="s">
        <v>1342</v>
      </c>
      <c r="D515" s="10" t="s">
        <v>1343</v>
      </c>
      <c r="E515" s="234" t="s">
        <v>6</v>
      </c>
      <c r="F515" s="234" t="s">
        <v>1344</v>
      </c>
      <c r="G515" s="234">
        <v>1</v>
      </c>
      <c r="H515" s="203"/>
      <c r="I515" s="130"/>
      <c r="J515" s="114"/>
      <c r="K515" s="35" t="s">
        <v>220</v>
      </c>
    </row>
    <row r="516" spans="1:11" s="35" customFormat="1" ht="16.5">
      <c r="A516" s="15" t="s">
        <v>35</v>
      </c>
      <c r="B516" s="27" t="s">
        <v>1327</v>
      </c>
      <c r="C516" s="227" t="s">
        <v>1328</v>
      </c>
      <c r="D516" s="86" t="s">
        <v>1329</v>
      </c>
      <c r="E516" s="236">
        <v>7.5</v>
      </c>
      <c r="F516" s="228" t="s">
        <v>105</v>
      </c>
      <c r="G516" s="15">
        <v>1</v>
      </c>
      <c r="H516" s="11">
        <v>17.5</v>
      </c>
      <c r="I516" s="60"/>
      <c r="J516" s="114">
        <f t="shared" si="27"/>
        <v>679.875</v>
      </c>
      <c r="K516" s="12"/>
    </row>
    <row r="517" spans="1:10" ht="16.5">
      <c r="A517" s="15" t="s">
        <v>35</v>
      </c>
      <c r="B517" s="27" t="s">
        <v>1330</v>
      </c>
      <c r="C517" s="227" t="s">
        <v>1331</v>
      </c>
      <c r="D517" s="86" t="s">
        <v>1332</v>
      </c>
      <c r="E517" s="236">
        <v>7.5</v>
      </c>
      <c r="F517" s="228" t="s">
        <v>1333</v>
      </c>
      <c r="G517" s="15">
        <v>1</v>
      </c>
      <c r="H517" s="11">
        <v>17.5</v>
      </c>
      <c r="I517" s="60"/>
      <c r="J517" s="114">
        <f t="shared" si="27"/>
        <v>679.875</v>
      </c>
    </row>
    <row r="518" spans="1:10" ht="15">
      <c r="A518" s="30" t="s">
        <v>1027</v>
      </c>
      <c r="B518" s="77" t="s">
        <v>1346</v>
      </c>
      <c r="C518" s="30" t="s">
        <v>1347</v>
      </c>
      <c r="D518" s="30" t="s">
        <v>1348</v>
      </c>
      <c r="E518" s="30" t="s">
        <v>1349</v>
      </c>
      <c r="F518" s="30" t="s">
        <v>1350</v>
      </c>
      <c r="G518" s="30">
        <v>1</v>
      </c>
      <c r="H518" s="31">
        <v>24.75</v>
      </c>
      <c r="I518" s="60"/>
      <c r="J518" s="114">
        <f>G518*H518*37*1.05</f>
        <v>961.5375</v>
      </c>
    </row>
    <row r="519" spans="1:10" ht="15">
      <c r="A519" s="30" t="s">
        <v>1027</v>
      </c>
      <c r="B519" s="77" t="s">
        <v>1346</v>
      </c>
      <c r="C519" s="30" t="s">
        <v>1347</v>
      </c>
      <c r="D519" s="30" t="s">
        <v>1348</v>
      </c>
      <c r="E519" s="30" t="s">
        <v>1349</v>
      </c>
      <c r="F519" s="30" t="s">
        <v>234</v>
      </c>
      <c r="G519" s="30">
        <v>1</v>
      </c>
      <c r="H519" s="31">
        <v>24.75</v>
      </c>
      <c r="I519" s="60"/>
      <c r="J519" s="114">
        <f>G519*H519*37*1.05</f>
        <v>961.5375</v>
      </c>
    </row>
    <row r="520" spans="1:11" ht="15.75">
      <c r="A520" s="208" t="s">
        <v>121</v>
      </c>
      <c r="B520" s="27" t="s">
        <v>1351</v>
      </c>
      <c r="C520" s="134"/>
      <c r="D520" s="43" t="s">
        <v>1352</v>
      </c>
      <c r="E520" s="134" t="s">
        <v>938</v>
      </c>
      <c r="F520" s="237" t="s">
        <v>1337</v>
      </c>
      <c r="G520" s="30">
        <v>1</v>
      </c>
      <c r="H520" s="193">
        <v>19.99</v>
      </c>
      <c r="I520" s="153"/>
      <c r="J520" s="114">
        <f>G520*H520*37*1.22</f>
        <v>902.3485999999999</v>
      </c>
      <c r="K520" s="172"/>
    </row>
    <row r="521" spans="1:10" ht="15.75">
      <c r="A521" s="208" t="s">
        <v>1353</v>
      </c>
      <c r="B521" s="27" t="s">
        <v>1354</v>
      </c>
      <c r="C521" s="15"/>
      <c r="D521" s="43" t="s">
        <v>1355</v>
      </c>
      <c r="E521" s="15" t="s">
        <v>53</v>
      </c>
      <c r="F521" s="38" t="s">
        <v>1356</v>
      </c>
      <c r="G521" s="30">
        <v>1</v>
      </c>
      <c r="H521" s="193">
        <v>14.99</v>
      </c>
      <c r="I521" s="117">
        <f>G521*H521*37*1.17</f>
        <v>648.9171</v>
      </c>
      <c r="J521" s="114"/>
    </row>
    <row r="522" spans="1:10" ht="15.75">
      <c r="A522" s="208" t="s">
        <v>1353</v>
      </c>
      <c r="B522" s="27" t="s">
        <v>1354</v>
      </c>
      <c r="C522" s="15"/>
      <c r="D522" s="43" t="s">
        <v>1357</v>
      </c>
      <c r="E522" s="15" t="s">
        <v>53</v>
      </c>
      <c r="F522" s="38" t="s">
        <v>1356</v>
      </c>
      <c r="G522" s="30">
        <v>1</v>
      </c>
      <c r="H522" s="193">
        <v>18.99</v>
      </c>
      <c r="I522" s="117">
        <f>G522*H522*37*1.17</f>
        <v>822.0771</v>
      </c>
      <c r="J522" s="114"/>
    </row>
    <row r="523" spans="1:11" ht="15.75">
      <c r="A523" s="208" t="s">
        <v>275</v>
      </c>
      <c r="B523" s="143" t="s">
        <v>1338</v>
      </c>
      <c r="C523" s="134"/>
      <c r="D523" s="43" t="s">
        <v>1358</v>
      </c>
      <c r="E523" s="134" t="s">
        <v>5</v>
      </c>
      <c r="F523" s="132" t="s">
        <v>1359</v>
      </c>
      <c r="G523" s="30">
        <v>1</v>
      </c>
      <c r="H523" s="193">
        <v>39.99</v>
      </c>
      <c r="I523" s="117">
        <f>G523*H523*37*1.17</f>
        <v>1731.1671000000001</v>
      </c>
      <c r="J523" s="114"/>
      <c r="K523" s="172"/>
    </row>
    <row r="524" spans="1:11" ht="15.75">
      <c r="A524" s="208" t="s">
        <v>121</v>
      </c>
      <c r="B524" s="27" t="s">
        <v>1339</v>
      </c>
      <c r="C524" s="134"/>
      <c r="D524" s="43" t="s">
        <v>1360</v>
      </c>
      <c r="E524" s="134" t="s">
        <v>5</v>
      </c>
      <c r="F524" s="132" t="s">
        <v>1361</v>
      </c>
      <c r="G524" s="30">
        <v>1</v>
      </c>
      <c r="H524" s="193">
        <v>29.99</v>
      </c>
      <c r="I524" s="153"/>
      <c r="J524" s="114">
        <f aca="true" t="shared" si="28" ref="J524:J529">G524*H524*37*1.22</f>
        <v>1353.7486</v>
      </c>
      <c r="K524" s="172"/>
    </row>
    <row r="525" spans="1:11" ht="15.75">
      <c r="A525" s="208" t="s">
        <v>82</v>
      </c>
      <c r="B525" s="27" t="s">
        <v>1336</v>
      </c>
      <c r="C525" s="134"/>
      <c r="D525" s="43" t="s">
        <v>1362</v>
      </c>
      <c r="E525" s="134" t="s">
        <v>5</v>
      </c>
      <c r="F525" s="132" t="s">
        <v>1363</v>
      </c>
      <c r="G525" s="30">
        <v>1</v>
      </c>
      <c r="H525" s="193">
        <v>29.99</v>
      </c>
      <c r="I525" s="153"/>
      <c r="J525" s="114">
        <f t="shared" si="28"/>
        <v>1353.7486</v>
      </c>
      <c r="K525" s="172"/>
    </row>
    <row r="526" spans="1:11" ht="15.75">
      <c r="A526" s="208" t="s">
        <v>82</v>
      </c>
      <c r="B526" s="27" t="s">
        <v>1334</v>
      </c>
      <c r="C526" s="134"/>
      <c r="D526" s="43" t="s">
        <v>1364</v>
      </c>
      <c r="E526" s="134" t="s">
        <v>5</v>
      </c>
      <c r="F526" s="215" t="s">
        <v>1271</v>
      </c>
      <c r="G526" s="30">
        <v>1</v>
      </c>
      <c r="H526" s="193">
        <v>29.99</v>
      </c>
      <c r="I526" s="153"/>
      <c r="J526" s="114">
        <f t="shared" si="28"/>
        <v>1353.7486</v>
      </c>
      <c r="K526" s="172"/>
    </row>
    <row r="527" spans="1:11" ht="15.75">
      <c r="A527" s="208" t="s">
        <v>82</v>
      </c>
      <c r="B527" s="27" t="s">
        <v>1335</v>
      </c>
      <c r="C527" s="134"/>
      <c r="D527" s="43" t="s">
        <v>1365</v>
      </c>
      <c r="E527" s="134" t="s">
        <v>5</v>
      </c>
      <c r="F527" s="215" t="s">
        <v>685</v>
      </c>
      <c r="G527" s="30">
        <v>1</v>
      </c>
      <c r="H527" s="193">
        <v>24.99</v>
      </c>
      <c r="I527" s="153"/>
      <c r="J527" s="114">
        <f t="shared" si="28"/>
        <v>1128.0486</v>
      </c>
      <c r="K527" s="172"/>
    </row>
    <row r="528" spans="1:11" ht="15.75">
      <c r="A528" s="208" t="s">
        <v>121</v>
      </c>
      <c r="B528" s="27" t="s">
        <v>1340</v>
      </c>
      <c r="C528" s="134"/>
      <c r="D528" s="43" t="s">
        <v>1366</v>
      </c>
      <c r="E528" s="134" t="s">
        <v>938</v>
      </c>
      <c r="F528" s="132" t="s">
        <v>1367</v>
      </c>
      <c r="G528" s="30">
        <v>1</v>
      </c>
      <c r="H528" s="193">
        <v>49.99</v>
      </c>
      <c r="I528" s="153"/>
      <c r="J528" s="114">
        <f t="shared" si="28"/>
        <v>2256.5486</v>
      </c>
      <c r="K528" s="172"/>
    </row>
    <row r="529" spans="1:11" ht="15.75">
      <c r="A529" s="208" t="s">
        <v>121</v>
      </c>
      <c r="B529" s="27" t="s">
        <v>1336</v>
      </c>
      <c r="C529" s="134"/>
      <c r="D529" s="43" t="s">
        <v>1362</v>
      </c>
      <c r="E529" s="134" t="s">
        <v>5</v>
      </c>
      <c r="F529" s="132" t="s">
        <v>1363</v>
      </c>
      <c r="G529" s="30">
        <v>1</v>
      </c>
      <c r="H529" s="193">
        <v>29.99</v>
      </c>
      <c r="I529" s="153"/>
      <c r="J529" s="114">
        <f t="shared" si="28"/>
        <v>1353.7486</v>
      </c>
      <c r="K529" s="172"/>
    </row>
    <row r="530" spans="1:10" ht="15.75">
      <c r="A530" s="24">
        <v>41339</v>
      </c>
      <c r="B530" s="15"/>
      <c r="C530" s="15"/>
      <c r="D530" s="28"/>
      <c r="E530" s="15"/>
      <c r="F530" s="223"/>
      <c r="G530" s="15"/>
      <c r="H530" s="31"/>
      <c r="I530" s="60"/>
      <c r="J530" s="20"/>
    </row>
    <row r="531" spans="1:10" ht="15.75">
      <c r="A531" s="208" t="s">
        <v>98</v>
      </c>
      <c r="B531" s="46" t="s">
        <v>1368</v>
      </c>
      <c r="C531" s="229" t="s">
        <v>676</v>
      </c>
      <c r="D531" s="43" t="s">
        <v>1369</v>
      </c>
      <c r="E531" s="13" t="s">
        <v>938</v>
      </c>
      <c r="F531" s="210" t="s">
        <v>96</v>
      </c>
      <c r="G531" s="15">
        <v>1</v>
      </c>
      <c r="H531" s="115">
        <v>15</v>
      </c>
      <c r="I531" s="60"/>
      <c r="J531" s="114">
        <f>G531*H531*37*1.05</f>
        <v>582.75</v>
      </c>
    </row>
    <row r="532" spans="1:11" ht="15.75">
      <c r="A532" s="208" t="s">
        <v>98</v>
      </c>
      <c r="B532" s="46" t="s">
        <v>1370</v>
      </c>
      <c r="C532" s="229" t="s">
        <v>1371</v>
      </c>
      <c r="D532" s="43" t="s">
        <v>1372</v>
      </c>
      <c r="E532" s="1" t="s">
        <v>5</v>
      </c>
      <c r="F532" s="210" t="s">
        <v>1373</v>
      </c>
      <c r="G532" s="15">
        <v>1</v>
      </c>
      <c r="H532" s="115">
        <v>15</v>
      </c>
      <c r="I532" s="60"/>
      <c r="J532" s="114">
        <f aca="true" t="shared" si="29" ref="J532:J543">G532*H532*37*1.05</f>
        <v>582.75</v>
      </c>
      <c r="K532" s="63" t="s">
        <v>1374</v>
      </c>
    </row>
    <row r="533" spans="1:11" ht="15">
      <c r="A533" s="15" t="s">
        <v>1283</v>
      </c>
      <c r="B533" s="27" t="s">
        <v>1375</v>
      </c>
      <c r="C533" s="15" t="s">
        <v>1376</v>
      </c>
      <c r="D533" s="15" t="s">
        <v>1369</v>
      </c>
      <c r="E533" s="15" t="s">
        <v>53</v>
      </c>
      <c r="F533" s="15" t="s">
        <v>1377</v>
      </c>
      <c r="G533" s="15">
        <v>1</v>
      </c>
      <c r="H533" s="11">
        <v>15</v>
      </c>
      <c r="I533" s="117">
        <f>G533*H533*37</f>
        <v>555</v>
      </c>
      <c r="J533" s="114"/>
      <c r="K533" s="63" t="s">
        <v>1378</v>
      </c>
    </row>
    <row r="534" spans="1:11" ht="15">
      <c r="A534" s="15" t="s">
        <v>1283</v>
      </c>
      <c r="B534" s="27" t="s">
        <v>1375</v>
      </c>
      <c r="C534" s="15" t="s">
        <v>1379</v>
      </c>
      <c r="D534" s="15" t="s">
        <v>1380</v>
      </c>
      <c r="E534" s="15" t="s">
        <v>53</v>
      </c>
      <c r="F534" s="15" t="s">
        <v>1381</v>
      </c>
      <c r="G534" s="15">
        <v>1</v>
      </c>
      <c r="H534" s="11">
        <v>15</v>
      </c>
      <c r="I534" s="117">
        <f>G534*H534*37</f>
        <v>555</v>
      </c>
      <c r="J534" s="114"/>
      <c r="K534" s="63" t="s">
        <v>1382</v>
      </c>
    </row>
    <row r="535" spans="1:10" ht="15">
      <c r="A535" s="15" t="s">
        <v>1383</v>
      </c>
      <c r="B535" s="40" t="s">
        <v>1384</v>
      </c>
      <c r="C535" s="15" t="s">
        <v>516</v>
      </c>
      <c r="D535" s="15" t="s">
        <v>1385</v>
      </c>
      <c r="E535" s="15" t="s">
        <v>5</v>
      </c>
      <c r="F535" s="15" t="s">
        <v>1373</v>
      </c>
      <c r="G535" s="15">
        <v>1</v>
      </c>
      <c r="H535" s="11">
        <v>15</v>
      </c>
      <c r="I535" s="60"/>
      <c r="J535" s="114">
        <f t="shared" si="29"/>
        <v>582.75</v>
      </c>
    </row>
    <row r="536" spans="1:10" ht="15">
      <c r="A536" s="15" t="s">
        <v>1383</v>
      </c>
      <c r="B536" s="27" t="s">
        <v>1384</v>
      </c>
      <c r="C536" s="15" t="s">
        <v>1386</v>
      </c>
      <c r="D536" s="15" t="s">
        <v>1380</v>
      </c>
      <c r="E536" s="15" t="s">
        <v>4</v>
      </c>
      <c r="F536" s="15" t="s">
        <v>1373</v>
      </c>
      <c r="G536" s="15">
        <v>1</v>
      </c>
      <c r="H536" s="11">
        <v>15</v>
      </c>
      <c r="I536" s="60"/>
      <c r="J536" s="114">
        <f t="shared" si="29"/>
        <v>582.75</v>
      </c>
    </row>
    <row r="537" spans="1:10" ht="15">
      <c r="A537" s="15" t="s">
        <v>1383</v>
      </c>
      <c r="B537" s="40" t="s">
        <v>1387</v>
      </c>
      <c r="C537" s="15" t="s">
        <v>676</v>
      </c>
      <c r="D537" s="15" t="s">
        <v>1369</v>
      </c>
      <c r="E537" s="15" t="s">
        <v>5</v>
      </c>
      <c r="F537" s="15" t="s">
        <v>1388</v>
      </c>
      <c r="G537" s="15">
        <v>1</v>
      </c>
      <c r="H537" s="11">
        <v>15</v>
      </c>
      <c r="I537" s="60"/>
      <c r="J537" s="114">
        <f t="shared" si="29"/>
        <v>582.75</v>
      </c>
    </row>
    <row r="538" spans="1:10" ht="15">
      <c r="A538" s="15" t="s">
        <v>1383</v>
      </c>
      <c r="B538" s="40" t="s">
        <v>1387</v>
      </c>
      <c r="C538" s="15" t="s">
        <v>1386</v>
      </c>
      <c r="D538" s="15" t="s">
        <v>1380</v>
      </c>
      <c r="E538" s="15" t="s">
        <v>4</v>
      </c>
      <c r="F538" s="15" t="s">
        <v>1388</v>
      </c>
      <c r="G538" s="15">
        <v>1</v>
      </c>
      <c r="H538" s="11">
        <v>15</v>
      </c>
      <c r="I538" s="60"/>
      <c r="J538" s="114">
        <f t="shared" si="29"/>
        <v>582.75</v>
      </c>
    </row>
    <row r="539" spans="1:10" ht="15">
      <c r="A539" s="205" t="s">
        <v>1389</v>
      </c>
      <c r="B539" s="205" t="s">
        <v>1390</v>
      </c>
      <c r="C539" s="205" t="s">
        <v>779</v>
      </c>
      <c r="D539" s="238" t="s">
        <v>1391</v>
      </c>
      <c r="E539" s="205" t="s">
        <v>653</v>
      </c>
      <c r="F539" s="205" t="s">
        <v>1392</v>
      </c>
      <c r="G539" s="205">
        <v>1</v>
      </c>
      <c r="H539" s="206">
        <v>15</v>
      </c>
      <c r="I539" s="60"/>
      <c r="J539" s="114">
        <f t="shared" si="29"/>
        <v>582.75</v>
      </c>
    </row>
    <row r="540" spans="1:10" ht="15">
      <c r="A540" s="205" t="s">
        <v>1389</v>
      </c>
      <c r="B540" s="205" t="s">
        <v>1390</v>
      </c>
      <c r="C540" s="205" t="s">
        <v>1393</v>
      </c>
      <c r="D540" s="238" t="s">
        <v>1394</v>
      </c>
      <c r="E540" s="205" t="s">
        <v>5</v>
      </c>
      <c r="F540" s="205" t="s">
        <v>1392</v>
      </c>
      <c r="G540" s="205">
        <v>1</v>
      </c>
      <c r="H540" s="206">
        <v>15</v>
      </c>
      <c r="I540" s="60"/>
      <c r="J540" s="114">
        <f t="shared" si="29"/>
        <v>582.75</v>
      </c>
    </row>
    <row r="541" spans="1:10" ht="15.75">
      <c r="A541" s="208" t="s">
        <v>742</v>
      </c>
      <c r="B541" s="46" t="s">
        <v>1395</v>
      </c>
      <c r="C541" s="229" t="s">
        <v>676</v>
      </c>
      <c r="D541" s="43" t="s">
        <v>1369</v>
      </c>
      <c r="E541" s="13" t="s">
        <v>938</v>
      </c>
      <c r="F541" s="210" t="s">
        <v>96</v>
      </c>
      <c r="G541" s="15">
        <v>1</v>
      </c>
      <c r="H541" s="11">
        <v>15</v>
      </c>
      <c r="I541" s="117">
        <f>G541*H541*37</f>
        <v>555</v>
      </c>
      <c r="J541" s="114"/>
    </row>
    <row r="542" spans="1:10" ht="15.75">
      <c r="A542" s="208" t="s">
        <v>742</v>
      </c>
      <c r="B542" s="40" t="s">
        <v>1395</v>
      </c>
      <c r="C542" s="12" t="s">
        <v>1396</v>
      </c>
      <c r="D542" s="43" t="s">
        <v>1397</v>
      </c>
      <c r="E542" s="13" t="s">
        <v>938</v>
      </c>
      <c r="F542" s="210" t="s">
        <v>96</v>
      </c>
      <c r="G542" s="15">
        <v>1</v>
      </c>
      <c r="H542" s="11">
        <v>15</v>
      </c>
      <c r="I542" s="117">
        <f>G542*H542*37</f>
        <v>555</v>
      </c>
      <c r="J542" s="114"/>
    </row>
    <row r="543" spans="1:10" ht="15">
      <c r="A543" s="15" t="s">
        <v>21</v>
      </c>
      <c r="B543" s="27" t="s">
        <v>1398</v>
      </c>
      <c r="C543" s="239" t="s">
        <v>1399</v>
      </c>
      <c r="D543" s="15" t="s">
        <v>1400</v>
      </c>
      <c r="E543" s="15" t="s">
        <v>150</v>
      </c>
      <c r="F543" s="15" t="s">
        <v>1401</v>
      </c>
      <c r="G543" s="15">
        <v>1</v>
      </c>
      <c r="H543" s="11">
        <v>45.5</v>
      </c>
      <c r="I543" s="60"/>
      <c r="J543" s="114">
        <f t="shared" si="29"/>
        <v>1767.6750000000002</v>
      </c>
    </row>
    <row r="544" spans="1:10" ht="15.75">
      <c r="A544" s="204" t="s">
        <v>1402</v>
      </c>
      <c r="B544" s="204" t="s">
        <v>1403</v>
      </c>
      <c r="C544" s="204" t="s">
        <v>1404</v>
      </c>
      <c r="D544" s="43" t="s">
        <v>1405</v>
      </c>
      <c r="E544" s="204" t="s">
        <v>4</v>
      </c>
      <c r="F544" s="204" t="s">
        <v>429</v>
      </c>
      <c r="G544" s="204">
        <v>1</v>
      </c>
      <c r="H544" s="207">
        <v>34.5</v>
      </c>
      <c r="I544" s="117">
        <f>G544*H544*37</f>
        <v>1276.5</v>
      </c>
      <c r="J544" s="20"/>
    </row>
    <row r="545" spans="1:10" ht="15.75">
      <c r="A545" s="24">
        <v>41339</v>
      </c>
      <c r="B545" s="15"/>
      <c r="C545" s="15"/>
      <c r="D545" s="28"/>
      <c r="E545" s="15"/>
      <c r="F545" s="44"/>
      <c r="G545" s="15"/>
      <c r="H545" s="31"/>
      <c r="I545" s="60"/>
      <c r="J545" s="20"/>
    </row>
    <row r="546" spans="1:10" ht="15.75">
      <c r="A546" s="204" t="s">
        <v>1402</v>
      </c>
      <c r="B546" s="116" t="s">
        <v>1403</v>
      </c>
      <c r="C546" s="204" t="s">
        <v>1406</v>
      </c>
      <c r="D546" s="43" t="s">
        <v>1132</v>
      </c>
      <c r="E546" s="204" t="s">
        <v>440</v>
      </c>
      <c r="F546" s="204" t="s">
        <v>429</v>
      </c>
      <c r="G546" s="204">
        <v>1</v>
      </c>
      <c r="H546" s="207">
        <v>48.5</v>
      </c>
      <c r="I546" s="117">
        <f>G546*H546*37</f>
        <v>1794.5</v>
      </c>
      <c r="J546" s="20"/>
    </row>
    <row r="547" spans="1:10" ht="15.75">
      <c r="A547" s="15" t="s">
        <v>742</v>
      </c>
      <c r="B547" s="27" t="s">
        <v>1407</v>
      </c>
      <c r="C547" s="15" t="s">
        <v>1408</v>
      </c>
      <c r="D547" s="12" t="s">
        <v>1409</v>
      </c>
      <c r="E547" s="15" t="s">
        <v>153</v>
      </c>
      <c r="F547" s="38" t="s">
        <v>1410</v>
      </c>
      <c r="G547" s="15">
        <v>1</v>
      </c>
      <c r="H547" s="31">
        <v>31.5</v>
      </c>
      <c r="I547" s="117">
        <f aca="true" t="shared" si="30" ref="I547:I559">G547*H547*37</f>
        <v>1165.5</v>
      </c>
      <c r="J547" s="20"/>
    </row>
    <row r="548" spans="1:10" ht="15.75">
      <c r="A548" s="205" t="s">
        <v>1389</v>
      </c>
      <c r="B548" s="48" t="s">
        <v>1390</v>
      </c>
      <c r="C548" s="205" t="s">
        <v>1411</v>
      </c>
      <c r="D548" s="41" t="s">
        <v>1412</v>
      </c>
      <c r="E548" s="205" t="s">
        <v>5</v>
      </c>
      <c r="F548" s="12" t="s">
        <v>105</v>
      </c>
      <c r="G548" s="205">
        <v>1</v>
      </c>
      <c r="H548" s="206">
        <v>15</v>
      </c>
      <c r="I548" s="60"/>
      <c r="J548" s="114">
        <f>G548*H548*37*1.05</f>
        <v>582.75</v>
      </c>
    </row>
    <row r="549" spans="1:11" ht="15.75">
      <c r="A549" s="15" t="s">
        <v>1413</v>
      </c>
      <c r="B549" s="40" t="s">
        <v>1414</v>
      </c>
      <c r="C549" s="15" t="s">
        <v>779</v>
      </c>
      <c r="D549" s="15" t="s">
        <v>1415</v>
      </c>
      <c r="E549" s="15" t="s">
        <v>150</v>
      </c>
      <c r="F549" s="38" t="s">
        <v>1416</v>
      </c>
      <c r="G549" s="15">
        <v>1</v>
      </c>
      <c r="H549" s="11">
        <v>15</v>
      </c>
      <c r="I549" s="60"/>
      <c r="J549" s="114">
        <f>G549*H549*37*1.05</f>
        <v>582.75</v>
      </c>
      <c r="K549" s="63" t="s">
        <v>1257</v>
      </c>
    </row>
    <row r="550" spans="1:10" ht="15.75">
      <c r="A550" s="15" t="s">
        <v>1413</v>
      </c>
      <c r="B550" s="40" t="s">
        <v>1414</v>
      </c>
      <c r="C550" s="15" t="s">
        <v>1417</v>
      </c>
      <c r="D550" s="15" t="s">
        <v>1380</v>
      </c>
      <c r="E550" s="15" t="s">
        <v>5</v>
      </c>
      <c r="F550" s="38" t="s">
        <v>1416</v>
      </c>
      <c r="G550" s="15">
        <v>1</v>
      </c>
      <c r="H550" s="11">
        <v>15</v>
      </c>
      <c r="I550" s="60"/>
      <c r="J550" s="114">
        <f>G550*H550*37*1.05</f>
        <v>582.75</v>
      </c>
    </row>
    <row r="551" spans="1:10" ht="15.75">
      <c r="A551" s="15" t="s">
        <v>222</v>
      </c>
      <c r="B551" s="27" t="s">
        <v>1387</v>
      </c>
      <c r="C551" s="30" t="s">
        <v>1418</v>
      </c>
      <c r="D551" s="41" t="s">
        <v>1419</v>
      </c>
      <c r="E551" s="15" t="s">
        <v>4</v>
      </c>
      <c r="F551" s="15" t="s">
        <v>1420</v>
      </c>
      <c r="G551" s="15">
        <v>1</v>
      </c>
      <c r="H551" s="11">
        <v>15</v>
      </c>
      <c r="I551" s="117">
        <f t="shared" si="30"/>
        <v>555</v>
      </c>
      <c r="J551" s="20"/>
    </row>
    <row r="552" spans="1:10" ht="15.75">
      <c r="A552" s="15" t="s">
        <v>222</v>
      </c>
      <c r="B552" s="27" t="s">
        <v>1387</v>
      </c>
      <c r="C552" s="30" t="s">
        <v>1417</v>
      </c>
      <c r="D552" s="41" t="s">
        <v>1421</v>
      </c>
      <c r="E552" s="15" t="s">
        <v>6</v>
      </c>
      <c r="F552" s="15" t="s">
        <v>1420</v>
      </c>
      <c r="G552" s="15">
        <v>1</v>
      </c>
      <c r="H552" s="11">
        <v>15</v>
      </c>
      <c r="I552" s="117">
        <f t="shared" si="30"/>
        <v>555</v>
      </c>
      <c r="J552" s="20"/>
    </row>
    <row r="553" spans="1:10" ht="15">
      <c r="A553" s="15" t="s">
        <v>222</v>
      </c>
      <c r="B553" s="27" t="s">
        <v>1390</v>
      </c>
      <c r="C553" s="30" t="s">
        <v>912</v>
      </c>
      <c r="D553" s="15" t="s">
        <v>1422</v>
      </c>
      <c r="E553" s="15" t="s">
        <v>150</v>
      </c>
      <c r="F553" s="15" t="s">
        <v>1423</v>
      </c>
      <c r="G553" s="15">
        <v>1</v>
      </c>
      <c r="H553" s="11">
        <v>15</v>
      </c>
      <c r="I553" s="117">
        <f t="shared" si="30"/>
        <v>555</v>
      </c>
      <c r="J553" s="20"/>
    </row>
    <row r="554" spans="1:11" ht="15.75">
      <c r="A554" s="15" t="s">
        <v>222</v>
      </c>
      <c r="B554" s="27" t="s">
        <v>1390</v>
      </c>
      <c r="C554" s="30" t="s">
        <v>1424</v>
      </c>
      <c r="D554" s="41" t="s">
        <v>1412</v>
      </c>
      <c r="E554" s="15" t="s">
        <v>4</v>
      </c>
      <c r="F554" s="15" t="s">
        <v>96</v>
      </c>
      <c r="G554" s="15">
        <v>1</v>
      </c>
      <c r="H554" s="11">
        <v>15</v>
      </c>
      <c r="I554" s="117">
        <f t="shared" si="30"/>
        <v>555</v>
      </c>
      <c r="J554" s="20"/>
      <c r="K554" s="63" t="s">
        <v>1257</v>
      </c>
    </row>
    <row r="555" spans="1:10" ht="15.75">
      <c r="A555" s="15" t="s">
        <v>1100</v>
      </c>
      <c r="B555" s="27" t="s">
        <v>1425</v>
      </c>
      <c r="C555" s="205" t="s">
        <v>779</v>
      </c>
      <c r="D555" s="41" t="s">
        <v>1422</v>
      </c>
      <c r="E555" s="15" t="s">
        <v>153</v>
      </c>
      <c r="F555" s="38" t="s">
        <v>1426</v>
      </c>
      <c r="G555" s="15">
        <v>1</v>
      </c>
      <c r="H555" s="11">
        <v>15</v>
      </c>
      <c r="I555" s="117">
        <f t="shared" si="30"/>
        <v>555</v>
      </c>
      <c r="J555" s="20"/>
    </row>
    <row r="556" spans="1:10" ht="15.75">
      <c r="A556" s="15" t="s">
        <v>1427</v>
      </c>
      <c r="B556" s="27" t="s">
        <v>1428</v>
      </c>
      <c r="C556" s="15" t="s">
        <v>516</v>
      </c>
      <c r="D556" s="43" t="s">
        <v>1385</v>
      </c>
      <c r="E556" s="15" t="s">
        <v>4</v>
      </c>
      <c r="F556" s="210" t="s">
        <v>96</v>
      </c>
      <c r="G556" s="15">
        <v>1</v>
      </c>
      <c r="H556" s="11">
        <v>15</v>
      </c>
      <c r="I556" s="117">
        <f t="shared" si="30"/>
        <v>555</v>
      </c>
      <c r="J556" s="20"/>
    </row>
    <row r="557" spans="1:10" ht="15.75">
      <c r="A557" s="12" t="s">
        <v>1427</v>
      </c>
      <c r="B557" s="40" t="s">
        <v>1428</v>
      </c>
      <c r="C557" s="8" t="s">
        <v>1379</v>
      </c>
      <c r="D557" s="43" t="s">
        <v>1421</v>
      </c>
      <c r="E557" s="15" t="s">
        <v>5</v>
      </c>
      <c r="F557" s="38" t="s">
        <v>1426</v>
      </c>
      <c r="G557" s="15">
        <v>1</v>
      </c>
      <c r="H557" s="11">
        <v>15</v>
      </c>
      <c r="I557" s="117">
        <f t="shared" si="30"/>
        <v>555</v>
      </c>
      <c r="J557" s="20">
        <v>66</v>
      </c>
    </row>
    <row r="558" spans="1:10" ht="15.75">
      <c r="A558" s="204" t="s">
        <v>222</v>
      </c>
      <c r="B558" s="116" t="s">
        <v>1390</v>
      </c>
      <c r="C558" s="205" t="s">
        <v>779</v>
      </c>
      <c r="D558" s="41" t="s">
        <v>1422</v>
      </c>
      <c r="E558" s="204" t="s">
        <v>440</v>
      </c>
      <c r="F558" s="12" t="s">
        <v>1429</v>
      </c>
      <c r="G558" s="15">
        <v>1</v>
      </c>
      <c r="H558" s="11">
        <v>15</v>
      </c>
      <c r="I558" s="117">
        <f t="shared" si="30"/>
        <v>555</v>
      </c>
      <c r="J558" s="20"/>
    </row>
    <row r="559" spans="1:10" ht="15.75">
      <c r="A559" s="204" t="s">
        <v>222</v>
      </c>
      <c r="B559" s="116" t="s">
        <v>1390</v>
      </c>
      <c r="C559" s="204" t="s">
        <v>1430</v>
      </c>
      <c r="D559" s="41" t="s">
        <v>1412</v>
      </c>
      <c r="E559" s="204" t="s">
        <v>4</v>
      </c>
      <c r="F559" s="210" t="s">
        <v>96</v>
      </c>
      <c r="G559" s="1">
        <v>1</v>
      </c>
      <c r="H559" s="11">
        <v>15</v>
      </c>
      <c r="I559" s="117">
        <f t="shared" si="30"/>
        <v>555</v>
      </c>
      <c r="J559" s="20"/>
    </row>
    <row r="560" spans="1:10" ht="15.75">
      <c r="A560" s="24">
        <v>41340</v>
      </c>
      <c r="B560" s="204"/>
      <c r="C560" s="204"/>
      <c r="D560" s="238"/>
      <c r="E560" s="204"/>
      <c r="F560" s="223"/>
      <c r="G560" s="204"/>
      <c r="H560" s="207"/>
      <c r="I560" s="240"/>
      <c r="J560" s="240"/>
    </row>
    <row r="561" spans="1:11" ht="15">
      <c r="A561" s="15" t="s">
        <v>1431</v>
      </c>
      <c r="B561" s="27" t="s">
        <v>1432</v>
      </c>
      <c r="C561" s="15" t="s">
        <v>1433</v>
      </c>
      <c r="D561" s="15" t="s">
        <v>1434</v>
      </c>
      <c r="E561" s="15" t="s">
        <v>6</v>
      </c>
      <c r="F561" s="15" t="s">
        <v>1435</v>
      </c>
      <c r="G561" s="15">
        <v>1</v>
      </c>
      <c r="H561" s="11">
        <v>9.99</v>
      </c>
      <c r="I561" s="117">
        <f>G561*H561*37*1.17</f>
        <v>432.46709999999996</v>
      </c>
      <c r="J561" s="155"/>
      <c r="K561" s="12" t="s">
        <v>1509</v>
      </c>
    </row>
    <row r="562" spans="1:11" ht="15.75">
      <c r="A562" s="208" t="s">
        <v>121</v>
      </c>
      <c r="B562" s="27" t="s">
        <v>1436</v>
      </c>
      <c r="C562" s="209"/>
      <c r="D562" s="43" t="s">
        <v>1437</v>
      </c>
      <c r="E562" s="15" t="s">
        <v>6</v>
      </c>
      <c r="F562" s="210" t="s">
        <v>1438</v>
      </c>
      <c r="G562" s="15">
        <v>1</v>
      </c>
      <c r="H562" s="211">
        <v>14.99</v>
      </c>
      <c r="I562" s="153"/>
      <c r="J562" s="114">
        <f>G562*H562*37*1.22</f>
        <v>676.6486</v>
      </c>
      <c r="K562" s="12" t="s">
        <v>1509</v>
      </c>
    </row>
    <row r="563" spans="1:10" ht="15.75">
      <c r="A563" s="208" t="s">
        <v>121</v>
      </c>
      <c r="B563" s="27" t="s">
        <v>1439</v>
      </c>
      <c r="C563" s="209"/>
      <c r="D563" s="43" t="s">
        <v>1440</v>
      </c>
      <c r="E563" s="15" t="s">
        <v>150</v>
      </c>
      <c r="F563" s="210" t="s">
        <v>1193</v>
      </c>
      <c r="G563" s="15">
        <v>1</v>
      </c>
      <c r="H563" s="31">
        <f>49.5/2</f>
        <v>24.75</v>
      </c>
      <c r="I563" s="60"/>
      <c r="J563" s="114">
        <f>G563*H563*37*1.05</f>
        <v>961.5375</v>
      </c>
    </row>
    <row r="564" spans="1:10" ht="15.75">
      <c r="A564" s="208" t="s">
        <v>121</v>
      </c>
      <c r="B564" s="27" t="s">
        <v>1441</v>
      </c>
      <c r="C564" s="209"/>
      <c r="D564" s="43" t="s">
        <v>1442</v>
      </c>
      <c r="E564" s="134" t="s">
        <v>5</v>
      </c>
      <c r="F564" s="210" t="s">
        <v>1443</v>
      </c>
      <c r="G564" s="15">
        <v>1</v>
      </c>
      <c r="H564" s="31">
        <f>49.5/2</f>
        <v>24.75</v>
      </c>
      <c r="I564" s="60"/>
      <c r="J564" s="114">
        <f>G564*H564*37*1.05</f>
        <v>961.5375</v>
      </c>
    </row>
    <row r="565" spans="1:10" ht="15.75">
      <c r="A565" s="208" t="s">
        <v>121</v>
      </c>
      <c r="B565" s="27" t="s">
        <v>1444</v>
      </c>
      <c r="C565" s="209"/>
      <c r="D565" s="43" t="s">
        <v>1445</v>
      </c>
      <c r="E565" s="15" t="s">
        <v>150</v>
      </c>
      <c r="F565" s="210" t="s">
        <v>1446</v>
      </c>
      <c r="G565" s="15">
        <v>1</v>
      </c>
      <c r="H565" s="31">
        <f>49.5/2</f>
        <v>24.75</v>
      </c>
      <c r="I565" s="60"/>
      <c r="J565" s="114">
        <f>G565*H565*37*1.05</f>
        <v>961.5375</v>
      </c>
    </row>
    <row r="566" spans="1:10" ht="15.75">
      <c r="A566" s="208" t="s">
        <v>343</v>
      </c>
      <c r="B566" s="27" t="s">
        <v>1447</v>
      </c>
      <c r="C566" s="209"/>
      <c r="D566" s="41" t="s">
        <v>1448</v>
      </c>
      <c r="E566" s="15" t="s">
        <v>150</v>
      </c>
      <c r="F566" s="210" t="s">
        <v>1449</v>
      </c>
      <c r="G566" s="15">
        <v>1</v>
      </c>
      <c r="H566" s="31">
        <f>49.5/2</f>
        <v>24.75</v>
      </c>
      <c r="I566" s="60"/>
      <c r="J566" s="114">
        <f>G566*H566*37*1.05</f>
        <v>961.5375</v>
      </c>
    </row>
    <row r="567" spans="1:11" ht="15.75">
      <c r="A567" s="15" t="s">
        <v>1100</v>
      </c>
      <c r="B567" s="27" t="s">
        <v>1450</v>
      </c>
      <c r="C567" s="15" t="s">
        <v>1451</v>
      </c>
      <c r="D567" s="15" t="s">
        <v>1452</v>
      </c>
      <c r="E567" s="15" t="s">
        <v>6</v>
      </c>
      <c r="F567" s="16" t="s">
        <v>96</v>
      </c>
      <c r="G567" s="15">
        <v>1</v>
      </c>
      <c r="H567" s="11">
        <v>18.5</v>
      </c>
      <c r="I567" s="117">
        <f aca="true" t="shared" si="31" ref="I567:I573">G567*H567*37</f>
        <v>684.5</v>
      </c>
      <c r="J567" s="20"/>
      <c r="K567" s="63" t="s">
        <v>1453</v>
      </c>
    </row>
    <row r="568" spans="1:10" ht="15">
      <c r="A568" s="15" t="s">
        <v>468</v>
      </c>
      <c r="B568" s="27" t="s">
        <v>83</v>
      </c>
      <c r="C568" s="15" t="s">
        <v>1454</v>
      </c>
      <c r="D568" s="15" t="s">
        <v>1455</v>
      </c>
      <c r="E568" s="15">
        <v>7</v>
      </c>
      <c r="F568" s="15" t="s">
        <v>105</v>
      </c>
      <c r="G568" s="15">
        <v>1</v>
      </c>
      <c r="H568" s="11">
        <v>55</v>
      </c>
      <c r="I568" s="117">
        <f t="shared" si="31"/>
        <v>2035</v>
      </c>
      <c r="J568" s="20"/>
    </row>
    <row r="569" spans="1:10" ht="15.75">
      <c r="A569" s="15" t="s">
        <v>870</v>
      </c>
      <c r="B569" s="27" t="s">
        <v>1456</v>
      </c>
      <c r="C569" s="15" t="s">
        <v>1457</v>
      </c>
      <c r="D569" s="15" t="s">
        <v>1458</v>
      </c>
      <c r="E569" s="15" t="s">
        <v>6</v>
      </c>
      <c r="F569" s="38" t="s">
        <v>1459</v>
      </c>
      <c r="G569" s="15">
        <v>1</v>
      </c>
      <c r="H569" s="11">
        <v>5.2</v>
      </c>
      <c r="I569" s="117">
        <f t="shared" si="31"/>
        <v>192.4</v>
      </c>
      <c r="J569" s="20"/>
    </row>
    <row r="570" spans="1:10" ht="15.75">
      <c r="A570" s="15" t="s">
        <v>870</v>
      </c>
      <c r="B570" s="27" t="s">
        <v>1456</v>
      </c>
      <c r="C570" s="15" t="s">
        <v>1457</v>
      </c>
      <c r="D570" s="15" t="s">
        <v>1458</v>
      </c>
      <c r="E570" s="15" t="s">
        <v>6</v>
      </c>
      <c r="F570" s="38" t="s">
        <v>1459</v>
      </c>
      <c r="G570" s="15">
        <v>1</v>
      </c>
      <c r="H570" s="11">
        <v>5.2</v>
      </c>
      <c r="I570" s="117">
        <f t="shared" si="31"/>
        <v>192.4</v>
      </c>
      <c r="J570" s="20"/>
    </row>
    <row r="571" spans="1:10" ht="15.75">
      <c r="A571" s="15" t="s">
        <v>870</v>
      </c>
      <c r="B571" s="27" t="s">
        <v>1456</v>
      </c>
      <c r="C571" s="15" t="s">
        <v>1457</v>
      </c>
      <c r="D571" s="15" t="s">
        <v>1458</v>
      </c>
      <c r="E571" s="15" t="s">
        <v>6</v>
      </c>
      <c r="F571" s="38" t="s">
        <v>110</v>
      </c>
      <c r="G571" s="15">
        <v>1</v>
      </c>
      <c r="H571" s="11">
        <v>5.2</v>
      </c>
      <c r="I571" s="117">
        <f t="shared" si="31"/>
        <v>192.4</v>
      </c>
      <c r="J571" s="20"/>
    </row>
    <row r="572" spans="1:10" ht="15.75">
      <c r="A572" s="15" t="s">
        <v>870</v>
      </c>
      <c r="B572" s="27" t="s">
        <v>1456</v>
      </c>
      <c r="C572" s="15" t="s">
        <v>1457</v>
      </c>
      <c r="D572" s="15" t="s">
        <v>1458</v>
      </c>
      <c r="E572" s="15" t="s">
        <v>6</v>
      </c>
      <c r="F572" s="38" t="s">
        <v>110</v>
      </c>
      <c r="G572" s="15">
        <v>1</v>
      </c>
      <c r="H572" s="11">
        <v>5.2</v>
      </c>
      <c r="I572" s="117">
        <f t="shared" si="31"/>
        <v>192.4</v>
      </c>
      <c r="J572" s="20"/>
    </row>
    <row r="573" spans="1:10" ht="15.75">
      <c r="A573" s="15" t="s">
        <v>870</v>
      </c>
      <c r="B573" s="27" t="s">
        <v>1456</v>
      </c>
      <c r="C573" s="15" t="s">
        <v>1457</v>
      </c>
      <c r="D573" s="15" t="s">
        <v>1458</v>
      </c>
      <c r="E573" s="15" t="s">
        <v>6</v>
      </c>
      <c r="F573" s="38" t="s">
        <v>390</v>
      </c>
      <c r="G573" s="15">
        <v>1</v>
      </c>
      <c r="H573" s="11">
        <v>5.2</v>
      </c>
      <c r="I573" s="117">
        <f t="shared" si="31"/>
        <v>192.4</v>
      </c>
      <c r="J573" s="20"/>
    </row>
    <row r="574" spans="1:10" ht="15">
      <c r="A574" s="208" t="s">
        <v>121</v>
      </c>
      <c r="B574" s="27" t="s">
        <v>1460</v>
      </c>
      <c r="C574" s="209"/>
      <c r="D574" s="229"/>
      <c r="E574" s="15" t="s">
        <v>6</v>
      </c>
      <c r="F574" s="210" t="s">
        <v>1461</v>
      </c>
      <c r="G574" s="15">
        <v>1</v>
      </c>
      <c r="H574" s="31">
        <v>5.2</v>
      </c>
      <c r="I574" s="60"/>
      <c r="J574" s="114">
        <f>G574*H574*37*1.05</f>
        <v>202.02</v>
      </c>
    </row>
    <row r="575" spans="1:10" ht="15.75">
      <c r="A575" s="208" t="s">
        <v>121</v>
      </c>
      <c r="B575" s="27" t="s">
        <v>1462</v>
      </c>
      <c r="D575" s="41" t="s">
        <v>1463</v>
      </c>
      <c r="E575" s="15" t="s">
        <v>6</v>
      </c>
      <c r="F575" s="210" t="s">
        <v>1193</v>
      </c>
      <c r="G575" s="1">
        <v>1</v>
      </c>
      <c r="H575" s="31">
        <v>5.2</v>
      </c>
      <c r="I575" s="60"/>
      <c r="J575" s="114">
        <f>G575*H575*37*1.05</f>
        <v>202.02</v>
      </c>
    </row>
    <row r="576" spans="1:10" ht="15.75">
      <c r="A576" s="204" t="s">
        <v>819</v>
      </c>
      <c r="B576" s="46" t="s">
        <v>1467</v>
      </c>
      <c r="C576" s="13"/>
      <c r="D576" s="41" t="s">
        <v>1329</v>
      </c>
      <c r="E576" s="15">
        <v>8.5</v>
      </c>
      <c r="F576" s="13" t="s">
        <v>622</v>
      </c>
      <c r="G576" s="15">
        <v>1</v>
      </c>
      <c r="H576" s="6">
        <f>35/2</f>
        <v>17.5</v>
      </c>
      <c r="I576" s="60"/>
      <c r="J576" s="114">
        <f>G576*H576*37*1.05</f>
        <v>679.875</v>
      </c>
    </row>
    <row r="577" spans="1:10" ht="15.75">
      <c r="A577" s="204" t="s">
        <v>819</v>
      </c>
      <c r="B577" s="46" t="s">
        <v>1468</v>
      </c>
      <c r="C577" s="13"/>
      <c r="D577" s="41" t="s">
        <v>1469</v>
      </c>
      <c r="E577" s="15">
        <v>8.5</v>
      </c>
      <c r="F577" s="13" t="s">
        <v>1470</v>
      </c>
      <c r="G577" s="15">
        <v>1</v>
      </c>
      <c r="H577" s="6">
        <f>35/2</f>
        <v>17.5</v>
      </c>
      <c r="I577" s="60"/>
      <c r="J577" s="114">
        <f>G577*H577*37*1.05</f>
        <v>679.875</v>
      </c>
    </row>
    <row r="578" spans="1:10" ht="15.75">
      <c r="A578" s="204" t="s">
        <v>819</v>
      </c>
      <c r="B578" s="46" t="s">
        <v>1471</v>
      </c>
      <c r="C578" s="13"/>
      <c r="D578" s="41" t="s">
        <v>1310</v>
      </c>
      <c r="E578" s="15">
        <v>8.5</v>
      </c>
      <c r="F578" s="38" t="s">
        <v>1472</v>
      </c>
      <c r="G578" s="15">
        <v>1</v>
      </c>
      <c r="H578" s="6">
        <f>35/2</f>
        <v>17.5</v>
      </c>
      <c r="I578" s="60"/>
      <c r="J578" s="114">
        <f>G578*H578*37*1.05</f>
        <v>679.875</v>
      </c>
    </row>
    <row r="579" spans="1:10" ht="15.75">
      <c r="A579" s="204" t="s">
        <v>819</v>
      </c>
      <c r="B579" s="116" t="s">
        <v>1018</v>
      </c>
      <c r="C579" s="204"/>
      <c r="D579" s="43" t="s">
        <v>1149</v>
      </c>
      <c r="E579" s="134" t="s">
        <v>5</v>
      </c>
      <c r="F579" s="204" t="s">
        <v>96</v>
      </c>
      <c r="G579" s="15">
        <v>1</v>
      </c>
      <c r="H579" s="11">
        <v>9.99</v>
      </c>
      <c r="I579" s="153"/>
      <c r="J579" s="114">
        <f>G579*H579*37*1.22</f>
        <v>450.9486</v>
      </c>
    </row>
    <row r="580" spans="1:10" ht="15.75">
      <c r="A580" s="204" t="s">
        <v>819</v>
      </c>
      <c r="B580" s="116" t="s">
        <v>1473</v>
      </c>
      <c r="C580" s="204" t="s">
        <v>1474</v>
      </c>
      <c r="D580" s="41" t="s">
        <v>1475</v>
      </c>
      <c r="E580" s="134" t="s">
        <v>5</v>
      </c>
      <c r="F580" s="204" t="s">
        <v>915</v>
      </c>
      <c r="G580" s="15">
        <v>1</v>
      </c>
      <c r="H580" s="11">
        <v>9.99</v>
      </c>
      <c r="I580" s="153"/>
      <c r="J580" s="114">
        <f>G580*H580*37*1.22</f>
        <v>450.9486</v>
      </c>
    </row>
    <row r="581" spans="1:10" ht="15.75">
      <c r="A581" s="208" t="s">
        <v>121</v>
      </c>
      <c r="B581" s="27" t="s">
        <v>1144</v>
      </c>
      <c r="C581" s="209"/>
      <c r="D581" s="41" t="s">
        <v>1476</v>
      </c>
      <c r="E581" s="15" t="s">
        <v>6</v>
      </c>
      <c r="F581" s="210" t="s">
        <v>1322</v>
      </c>
      <c r="G581" s="15">
        <v>1</v>
      </c>
      <c r="H581" s="211">
        <v>14.99</v>
      </c>
      <c r="I581" s="153"/>
      <c r="J581" s="114">
        <f>G581*H581*37*1.22</f>
        <v>676.6486</v>
      </c>
    </row>
    <row r="582" spans="1:10" ht="15">
      <c r="A582" s="15" t="s">
        <v>742</v>
      </c>
      <c r="B582" s="27" t="s">
        <v>1477</v>
      </c>
      <c r="C582" s="15" t="s">
        <v>1478</v>
      </c>
      <c r="D582" s="15" t="s">
        <v>1479</v>
      </c>
      <c r="E582" s="15" t="s">
        <v>1480</v>
      </c>
      <c r="F582" s="15" t="s">
        <v>1481</v>
      </c>
      <c r="G582" s="15">
        <v>1</v>
      </c>
      <c r="H582" s="11">
        <v>29.99</v>
      </c>
      <c r="I582" s="117">
        <f aca="true" t="shared" si="32" ref="I582:I588">G582*H582*37*1.17</f>
        <v>1298.2670999999998</v>
      </c>
      <c r="J582" s="155"/>
    </row>
    <row r="583" spans="1:10" ht="15.75">
      <c r="A583" s="15" t="s">
        <v>1482</v>
      </c>
      <c r="B583" s="27" t="s">
        <v>1483</v>
      </c>
      <c r="C583" s="15" t="s">
        <v>599</v>
      </c>
      <c r="D583" s="41" t="s">
        <v>1484</v>
      </c>
      <c r="E583" s="15" t="s">
        <v>6</v>
      </c>
      <c r="F583" s="38" t="s">
        <v>499</v>
      </c>
      <c r="G583" s="15">
        <v>1</v>
      </c>
      <c r="H583" s="11">
        <v>8.99</v>
      </c>
      <c r="I583" s="117">
        <f t="shared" si="32"/>
        <v>389.1771</v>
      </c>
      <c r="J583" s="155"/>
    </row>
    <row r="584" spans="1:10" ht="15.75">
      <c r="A584" s="15" t="s">
        <v>1482</v>
      </c>
      <c r="B584" s="27" t="s">
        <v>1483</v>
      </c>
      <c r="C584" s="15" t="s">
        <v>779</v>
      </c>
      <c r="D584" s="41" t="s">
        <v>1485</v>
      </c>
      <c r="E584" s="15" t="s">
        <v>63</v>
      </c>
      <c r="F584" s="38" t="s">
        <v>499</v>
      </c>
      <c r="G584" s="15">
        <v>1</v>
      </c>
      <c r="H584" s="11">
        <v>13.99</v>
      </c>
      <c r="I584" s="117">
        <f t="shared" si="32"/>
        <v>605.6270999999999</v>
      </c>
      <c r="J584" s="155"/>
    </row>
    <row r="585" spans="1:10" ht="15">
      <c r="A585" s="15" t="s">
        <v>222</v>
      </c>
      <c r="B585" s="27" t="s">
        <v>1486</v>
      </c>
      <c r="C585" s="15" t="s">
        <v>1487</v>
      </c>
      <c r="D585" s="15" t="s">
        <v>1488</v>
      </c>
      <c r="E585" s="15">
        <v>0</v>
      </c>
      <c r="F585" s="15" t="s">
        <v>586</v>
      </c>
      <c r="G585" s="15">
        <v>1</v>
      </c>
      <c r="H585" s="11">
        <v>17.99</v>
      </c>
      <c r="I585" s="117">
        <f t="shared" si="32"/>
        <v>778.7870999999999</v>
      </c>
      <c r="J585" s="155"/>
    </row>
    <row r="586" spans="1:10" ht="15">
      <c r="A586" s="213" t="s">
        <v>275</v>
      </c>
      <c r="B586" s="213" t="s">
        <v>1489</v>
      </c>
      <c r="C586" s="213" t="s">
        <v>1490</v>
      </c>
      <c r="D586" s="213" t="s">
        <v>1491</v>
      </c>
      <c r="E586" s="213" t="s">
        <v>5</v>
      </c>
      <c r="F586" s="213" t="s">
        <v>1492</v>
      </c>
      <c r="G586" s="213">
        <v>1</v>
      </c>
      <c r="H586" s="214">
        <v>9.99</v>
      </c>
      <c r="I586" s="117">
        <f t="shared" si="32"/>
        <v>432.46709999999996</v>
      </c>
      <c r="J586" s="155"/>
    </row>
    <row r="587" spans="1:10" ht="15">
      <c r="A587" s="213" t="s">
        <v>275</v>
      </c>
      <c r="B587" s="82" t="s">
        <v>1493</v>
      </c>
      <c r="C587" s="213" t="s">
        <v>1494</v>
      </c>
      <c r="D587" s="213" t="s">
        <v>1495</v>
      </c>
      <c r="E587" s="213" t="s">
        <v>5</v>
      </c>
      <c r="F587" s="213" t="s">
        <v>1496</v>
      </c>
      <c r="G587" s="213">
        <v>1</v>
      </c>
      <c r="H587" s="214">
        <v>29.99</v>
      </c>
      <c r="I587" s="117">
        <f t="shared" si="32"/>
        <v>1298.2670999999998</v>
      </c>
      <c r="J587" s="155"/>
    </row>
    <row r="588" spans="1:10" ht="45">
      <c r="A588" s="15" t="s">
        <v>870</v>
      </c>
      <c r="B588" s="27" t="s">
        <v>1497</v>
      </c>
      <c r="C588" s="119" t="s">
        <v>1498</v>
      </c>
      <c r="D588" s="15" t="s">
        <v>1499</v>
      </c>
      <c r="E588" s="15" t="s">
        <v>871</v>
      </c>
      <c r="F588" s="15" t="s">
        <v>1500</v>
      </c>
      <c r="G588" s="15">
        <v>1</v>
      </c>
      <c r="H588" s="11">
        <v>21.99</v>
      </c>
      <c r="I588" s="117">
        <f t="shared" si="32"/>
        <v>951.9471</v>
      </c>
      <c r="J588" s="155"/>
    </row>
    <row r="589" spans="1:10" ht="30">
      <c r="A589" s="208" t="s">
        <v>121</v>
      </c>
      <c r="B589" s="46" t="s">
        <v>1501</v>
      </c>
      <c r="C589" s="241"/>
      <c r="D589" s="43" t="s">
        <v>1502</v>
      </c>
      <c r="E589" s="15" t="s">
        <v>150</v>
      </c>
      <c r="F589" s="38" t="s">
        <v>1503</v>
      </c>
      <c r="G589" s="13">
        <v>1</v>
      </c>
      <c r="H589" s="6">
        <v>27.99</v>
      </c>
      <c r="I589" s="153"/>
      <c r="J589" s="114">
        <f>G589*H589*37*1.22</f>
        <v>1263.4686</v>
      </c>
    </row>
    <row r="590" spans="1:10" ht="15.75">
      <c r="A590" s="208" t="s">
        <v>1353</v>
      </c>
      <c r="B590" s="27" t="s">
        <v>1511</v>
      </c>
      <c r="C590" s="15"/>
      <c r="D590" s="41" t="s">
        <v>1504</v>
      </c>
      <c r="E590" s="204" t="s">
        <v>4</v>
      </c>
      <c r="F590" s="38" t="s">
        <v>1505</v>
      </c>
      <c r="G590" s="173">
        <v>1</v>
      </c>
      <c r="H590" s="193">
        <v>11.99</v>
      </c>
      <c r="I590" s="117">
        <f>G590*H590*37*1.17</f>
        <v>519.0471</v>
      </c>
      <c r="J590" s="155"/>
    </row>
    <row r="591" spans="1:10" ht="15.75">
      <c r="A591" s="208" t="s">
        <v>1353</v>
      </c>
      <c r="B591" s="27" t="s">
        <v>1511</v>
      </c>
      <c r="C591" s="15"/>
      <c r="D591" s="41" t="s">
        <v>1506</v>
      </c>
      <c r="E591" s="204" t="s">
        <v>4</v>
      </c>
      <c r="F591" s="38" t="s">
        <v>1505</v>
      </c>
      <c r="G591" s="173">
        <v>1</v>
      </c>
      <c r="H591" s="193">
        <v>7.99</v>
      </c>
      <c r="I591" s="117">
        <f>G591*H591*37*1.17</f>
        <v>345.8871</v>
      </c>
      <c r="J591" s="155"/>
    </row>
    <row r="592" spans="1:10" s="136" customFormat="1" ht="15.75">
      <c r="A592" s="208" t="s">
        <v>121</v>
      </c>
      <c r="B592" s="143" t="s">
        <v>1510</v>
      </c>
      <c r="C592" s="134"/>
      <c r="D592" s="242" t="s">
        <v>1507</v>
      </c>
      <c r="E592" s="134" t="s">
        <v>6</v>
      </c>
      <c r="F592" s="215" t="s">
        <v>1508</v>
      </c>
      <c r="G592" s="134">
        <v>1</v>
      </c>
      <c r="H592" s="151">
        <v>19.99</v>
      </c>
      <c r="I592" s="153"/>
      <c r="J592" s="114">
        <f>G592*H592*37*1.22</f>
        <v>902.3485999999999</v>
      </c>
    </row>
    <row r="593" spans="1:10" ht="15.75">
      <c r="A593" s="24">
        <v>41343</v>
      </c>
      <c r="B593" s="204"/>
      <c r="C593" s="204"/>
      <c r="D593" s="238"/>
      <c r="E593" s="204"/>
      <c r="F593" s="223"/>
      <c r="G593" s="204"/>
      <c r="H593" s="207"/>
      <c r="I593" s="240"/>
      <c r="J593" s="240"/>
    </row>
    <row r="594" spans="1:11" ht="15.75">
      <c r="A594" s="12" t="s">
        <v>98</v>
      </c>
      <c r="B594" s="40" t="s">
        <v>1512</v>
      </c>
      <c r="D594" s="41" t="s">
        <v>1513</v>
      </c>
      <c r="E594" s="134" t="s">
        <v>6</v>
      </c>
      <c r="F594" s="12" t="s">
        <v>1296</v>
      </c>
      <c r="G594" s="216">
        <v>1</v>
      </c>
      <c r="H594" s="11">
        <v>29.5</v>
      </c>
      <c r="I594" s="60"/>
      <c r="J594" s="114">
        <f>G594*H594*37*1.05</f>
        <v>1146.075</v>
      </c>
      <c r="K594" s="63" t="s">
        <v>1374</v>
      </c>
    </row>
    <row r="595" spans="1:10" ht="15">
      <c r="A595" s="15" t="s">
        <v>565</v>
      </c>
      <c r="B595" s="27" t="s">
        <v>1514</v>
      </c>
      <c r="C595" s="15" t="s">
        <v>1515</v>
      </c>
      <c r="D595" s="15" t="s">
        <v>1516</v>
      </c>
      <c r="E595" s="15" t="s">
        <v>1517</v>
      </c>
      <c r="F595" s="15" t="s">
        <v>105</v>
      </c>
      <c r="G595" s="15">
        <v>1</v>
      </c>
      <c r="H595" s="11">
        <v>39.5</v>
      </c>
      <c r="I595" s="117">
        <f>G595*H595*37</f>
        <v>1461.5</v>
      </c>
      <c r="J595" s="29"/>
    </row>
    <row r="596" spans="1:10" ht="15">
      <c r="A596" s="15" t="s">
        <v>565</v>
      </c>
      <c r="B596" s="27" t="s">
        <v>1518</v>
      </c>
      <c r="C596" s="15" t="s">
        <v>1519</v>
      </c>
      <c r="D596" s="15" t="s">
        <v>1520</v>
      </c>
      <c r="E596" s="15" t="s">
        <v>5</v>
      </c>
      <c r="F596" s="15" t="s">
        <v>1521</v>
      </c>
      <c r="G596" s="15">
        <v>1</v>
      </c>
      <c r="H596" s="11">
        <v>15</v>
      </c>
      <c r="I596" s="117">
        <f>G596*H596*37</f>
        <v>555</v>
      </c>
      <c r="J596" s="29"/>
    </row>
    <row r="597" spans="1:10" ht="15.75">
      <c r="A597" s="15" t="s">
        <v>687</v>
      </c>
      <c r="B597" s="27" t="s">
        <v>1522</v>
      </c>
      <c r="C597" s="15" t="s">
        <v>1523</v>
      </c>
      <c r="D597" s="15" t="s">
        <v>1524</v>
      </c>
      <c r="E597" s="15" t="s">
        <v>329</v>
      </c>
      <c r="F597" s="38" t="s">
        <v>417</v>
      </c>
      <c r="G597" s="15">
        <v>2</v>
      </c>
      <c r="H597" s="11">
        <v>10</v>
      </c>
      <c r="I597" s="60"/>
      <c r="J597" s="114">
        <f aca="true" t="shared" si="33" ref="J597:J602">G597*H597*37*1.05</f>
        <v>777</v>
      </c>
    </row>
    <row r="598" spans="1:10" ht="15">
      <c r="A598" s="15" t="s">
        <v>1525</v>
      </c>
      <c r="B598" s="27" t="s">
        <v>1526</v>
      </c>
      <c r="C598" s="15"/>
      <c r="D598" s="15" t="s">
        <v>1527</v>
      </c>
      <c r="E598" s="15" t="s">
        <v>329</v>
      </c>
      <c r="F598" s="15" t="s">
        <v>1528</v>
      </c>
      <c r="G598" s="15">
        <v>1</v>
      </c>
      <c r="H598" s="11">
        <v>10</v>
      </c>
      <c r="I598" s="117">
        <f>G598*H598*37</f>
        <v>370</v>
      </c>
      <c r="J598" s="29">
        <f>G598*H598*37*1.05</f>
        <v>388.5</v>
      </c>
    </row>
    <row r="599" spans="1:10" ht="15.75">
      <c r="A599" s="15" t="s">
        <v>21</v>
      </c>
      <c r="B599" s="27" t="s">
        <v>1529</v>
      </c>
      <c r="C599" s="243" t="s">
        <v>1530</v>
      </c>
      <c r="D599" s="41" t="s">
        <v>1531</v>
      </c>
      <c r="E599" s="15" t="s">
        <v>150</v>
      </c>
      <c r="F599" s="15" t="s">
        <v>1532</v>
      </c>
      <c r="G599" s="15">
        <v>1</v>
      </c>
      <c r="H599" s="11">
        <v>52.5</v>
      </c>
      <c r="I599" s="60"/>
      <c r="J599" s="114">
        <f t="shared" si="33"/>
        <v>2039.625</v>
      </c>
    </row>
    <row r="600" spans="1:10" ht="15.75">
      <c r="A600" s="208" t="s">
        <v>343</v>
      </c>
      <c r="B600" s="27" t="s">
        <v>1447</v>
      </c>
      <c r="C600" s="209"/>
      <c r="D600" s="41" t="s">
        <v>1533</v>
      </c>
      <c r="E600" s="15" t="s">
        <v>150</v>
      </c>
      <c r="F600" s="210" t="s">
        <v>1534</v>
      </c>
      <c r="G600" s="15">
        <v>1</v>
      </c>
      <c r="H600" s="31">
        <f>49.5/2</f>
        <v>24.75</v>
      </c>
      <c r="I600" s="60"/>
      <c r="J600" s="114">
        <f t="shared" si="33"/>
        <v>961.5375</v>
      </c>
    </row>
    <row r="601" spans="1:10" ht="15.75">
      <c r="A601" s="15" t="s">
        <v>742</v>
      </c>
      <c r="B601" s="27" t="s">
        <v>1535</v>
      </c>
      <c r="C601" s="15" t="s">
        <v>1536</v>
      </c>
      <c r="D601" s="41" t="s">
        <v>1537</v>
      </c>
      <c r="E601" s="15" t="s">
        <v>890</v>
      </c>
      <c r="F601" s="15" t="s">
        <v>1538</v>
      </c>
      <c r="G601" s="15">
        <v>1</v>
      </c>
      <c r="H601" s="11">
        <v>24.75</v>
      </c>
      <c r="I601" s="117">
        <f>G601*H601*37</f>
        <v>915.75</v>
      </c>
      <c r="J601" s="29">
        <v>961.5375</v>
      </c>
    </row>
    <row r="602" spans="1:11" ht="15.75">
      <c r="A602" s="208" t="s">
        <v>121</v>
      </c>
      <c r="B602" s="46" t="s">
        <v>1539</v>
      </c>
      <c r="C602" s="13"/>
      <c r="D602" s="43" t="s">
        <v>1549</v>
      </c>
      <c r="E602" s="134" t="s">
        <v>6</v>
      </c>
      <c r="F602" s="193" t="s">
        <v>1540</v>
      </c>
      <c r="G602" s="1">
        <v>1</v>
      </c>
      <c r="H602" s="6">
        <v>11</v>
      </c>
      <c r="I602" s="20"/>
      <c r="J602" s="114">
        <f t="shared" si="33"/>
        <v>427.35</v>
      </c>
      <c r="K602" s="12" t="s">
        <v>1541</v>
      </c>
    </row>
    <row r="603" spans="1:11" ht="15.75">
      <c r="A603" s="208" t="s">
        <v>1542</v>
      </c>
      <c r="B603" s="46" t="s">
        <v>1543</v>
      </c>
      <c r="C603" s="13"/>
      <c r="D603" s="41" t="s">
        <v>1544</v>
      </c>
      <c r="E603" s="134" t="s">
        <v>6</v>
      </c>
      <c r="F603" s="193" t="s">
        <v>1545</v>
      </c>
      <c r="G603" s="1">
        <v>1</v>
      </c>
      <c r="H603" s="6">
        <v>11</v>
      </c>
      <c r="I603" s="18"/>
      <c r="J603" s="29">
        <f>G603*H603*37*1.05</f>
        <v>427.35</v>
      </c>
      <c r="K603" s="63" t="s">
        <v>1546</v>
      </c>
    </row>
    <row r="604" spans="1:10" ht="15.75">
      <c r="A604" s="208" t="s">
        <v>121</v>
      </c>
      <c r="B604" s="46" t="s">
        <v>1539</v>
      </c>
      <c r="C604" s="13"/>
      <c r="D604" s="43" t="s">
        <v>1548</v>
      </c>
      <c r="E604" s="134" t="s">
        <v>6</v>
      </c>
      <c r="F604" s="193" t="s">
        <v>1547</v>
      </c>
      <c r="G604" s="1">
        <v>2</v>
      </c>
      <c r="H604" s="6">
        <v>11</v>
      </c>
      <c r="I604" s="20"/>
      <c r="J604" s="114">
        <f>G604*H604*37*1.05</f>
        <v>854.7</v>
      </c>
    </row>
    <row r="605" spans="1:6" ht="15.75">
      <c r="A605" s="24">
        <v>41345</v>
      </c>
      <c r="F605" s="223"/>
    </row>
    <row r="606" spans="1:10" ht="15">
      <c r="A606" s="12" t="s">
        <v>462</v>
      </c>
      <c r="B606" s="27" t="s">
        <v>1178</v>
      </c>
      <c r="C606" s="15" t="s">
        <v>1550</v>
      </c>
      <c r="D606" s="15" t="s">
        <v>1551</v>
      </c>
      <c r="E606" s="204" t="s">
        <v>329</v>
      </c>
      <c r="F606" s="15" t="s">
        <v>1552</v>
      </c>
      <c r="G606" s="15">
        <v>1</v>
      </c>
      <c r="H606" s="11">
        <v>5</v>
      </c>
      <c r="I606" s="18"/>
      <c r="J606" s="29">
        <f aca="true" t="shared" si="34" ref="J606:J620">G606*H606*37*1.05</f>
        <v>194.25</v>
      </c>
    </row>
    <row r="607" spans="1:10" ht="15">
      <c r="A607" s="12" t="s">
        <v>462</v>
      </c>
      <c r="B607" s="27" t="s">
        <v>464</v>
      </c>
      <c r="C607" s="15" t="s">
        <v>1553</v>
      </c>
      <c r="D607" s="15" t="s">
        <v>1554</v>
      </c>
      <c r="E607" s="204" t="s">
        <v>329</v>
      </c>
      <c r="F607" s="15" t="s">
        <v>1555</v>
      </c>
      <c r="G607" s="15">
        <v>1</v>
      </c>
      <c r="H607" s="11">
        <v>5</v>
      </c>
      <c r="I607" s="18"/>
      <c r="J607" s="29">
        <f t="shared" si="34"/>
        <v>194.25</v>
      </c>
    </row>
    <row r="608" spans="1:10" ht="15">
      <c r="A608" s="15" t="s">
        <v>1525</v>
      </c>
      <c r="B608" s="27" t="s">
        <v>1556</v>
      </c>
      <c r="C608" s="15"/>
      <c r="D608" s="15" t="s">
        <v>1557</v>
      </c>
      <c r="E608" s="204" t="s">
        <v>329</v>
      </c>
      <c r="F608" s="15" t="s">
        <v>1558</v>
      </c>
      <c r="G608" s="15">
        <v>1</v>
      </c>
      <c r="H608" s="11">
        <v>5</v>
      </c>
      <c r="I608" s="117">
        <f>G608*H608*37</f>
        <v>185</v>
      </c>
      <c r="J608" s="29"/>
    </row>
    <row r="609" spans="1:10" ht="15.75">
      <c r="A609" s="15" t="s">
        <v>1525</v>
      </c>
      <c r="B609" s="27" t="s">
        <v>459</v>
      </c>
      <c r="C609" s="15"/>
      <c r="D609" s="15" t="s">
        <v>1559</v>
      </c>
      <c r="E609" s="204" t="s">
        <v>329</v>
      </c>
      <c r="F609" s="38" t="s">
        <v>461</v>
      </c>
      <c r="G609" s="15">
        <v>1</v>
      </c>
      <c r="H609" s="11">
        <v>5</v>
      </c>
      <c r="I609" s="117">
        <f>G609*H609*37</f>
        <v>185</v>
      </c>
      <c r="J609" s="29"/>
    </row>
    <row r="610" spans="1:10" ht="15.75">
      <c r="A610" s="12" t="s">
        <v>423</v>
      </c>
      <c r="B610" s="40" t="s">
        <v>825</v>
      </c>
      <c r="C610" s="12" t="s">
        <v>1560</v>
      </c>
      <c r="D610" s="41" t="s">
        <v>1561</v>
      </c>
      <c r="E610" s="204" t="s">
        <v>329</v>
      </c>
      <c r="F610" s="38" t="s">
        <v>96</v>
      </c>
      <c r="G610" s="1">
        <v>1</v>
      </c>
      <c r="H610" s="58">
        <v>5</v>
      </c>
      <c r="I610" s="117">
        <f>G610*H610*37</f>
        <v>185</v>
      </c>
      <c r="J610" s="114"/>
    </row>
    <row r="611" spans="1:10" ht="15.75">
      <c r="A611" s="12" t="s">
        <v>870</v>
      </c>
      <c r="B611" s="40" t="s">
        <v>1562</v>
      </c>
      <c r="D611" s="43" t="s">
        <v>1563</v>
      </c>
      <c r="E611" s="204" t="s">
        <v>329</v>
      </c>
      <c r="F611" s="38" t="s">
        <v>96</v>
      </c>
      <c r="G611" s="1">
        <v>1</v>
      </c>
      <c r="H611" s="58">
        <v>5</v>
      </c>
      <c r="I611" s="20"/>
      <c r="J611" s="114">
        <f t="shared" si="34"/>
        <v>194.25</v>
      </c>
    </row>
    <row r="612" spans="1:10" ht="15.75">
      <c r="A612" s="12" t="s">
        <v>870</v>
      </c>
      <c r="B612" s="40" t="s">
        <v>1564</v>
      </c>
      <c r="D612" s="43" t="s">
        <v>1565</v>
      </c>
      <c r="E612" s="204" t="s">
        <v>329</v>
      </c>
      <c r="F612" s="38" t="s">
        <v>1566</v>
      </c>
      <c r="G612" s="1">
        <v>1</v>
      </c>
      <c r="H612" s="58">
        <v>5</v>
      </c>
      <c r="I612" s="20"/>
      <c r="J612" s="114">
        <f t="shared" si="34"/>
        <v>194.25</v>
      </c>
    </row>
    <row r="613" spans="1:10" ht="15.75">
      <c r="A613" s="208" t="s">
        <v>121</v>
      </c>
      <c r="B613" s="40" t="s">
        <v>1567</v>
      </c>
      <c r="D613" s="41" t="s">
        <v>1568</v>
      </c>
      <c r="E613" s="134" t="s">
        <v>6</v>
      </c>
      <c r="F613" s="12" t="s">
        <v>1569</v>
      </c>
      <c r="G613" s="15">
        <v>1</v>
      </c>
      <c r="H613" s="11">
        <v>11</v>
      </c>
      <c r="I613" s="18"/>
      <c r="J613" s="29">
        <f t="shared" si="34"/>
        <v>427.35</v>
      </c>
    </row>
    <row r="614" spans="1:10" ht="15.75">
      <c r="A614" s="208" t="s">
        <v>121</v>
      </c>
      <c r="B614" s="40" t="s">
        <v>1567</v>
      </c>
      <c r="D614" s="41" t="s">
        <v>1570</v>
      </c>
      <c r="E614" s="134" t="s">
        <v>6</v>
      </c>
      <c r="F614" s="12" t="s">
        <v>234</v>
      </c>
      <c r="G614" s="15">
        <v>1</v>
      </c>
      <c r="H614" s="11">
        <v>11</v>
      </c>
      <c r="I614" s="18"/>
      <c r="J614" s="29">
        <f t="shared" si="34"/>
        <v>427.35</v>
      </c>
    </row>
    <row r="615" spans="1:10" ht="15.75">
      <c r="A615" s="208" t="s">
        <v>121</v>
      </c>
      <c r="B615" s="40" t="s">
        <v>1571</v>
      </c>
      <c r="D615" s="43" t="s">
        <v>1549</v>
      </c>
      <c r="E615" s="134" t="s">
        <v>6</v>
      </c>
      <c r="F615" s="38" t="s">
        <v>1572</v>
      </c>
      <c r="G615" s="15">
        <v>1</v>
      </c>
      <c r="H615" s="11">
        <v>11</v>
      </c>
      <c r="I615" s="18"/>
      <c r="J615" s="29">
        <f t="shared" si="34"/>
        <v>427.35</v>
      </c>
    </row>
    <row r="616" spans="1:10" ht="15.75">
      <c r="A616" s="12" t="s">
        <v>423</v>
      </c>
      <c r="B616" s="40" t="s">
        <v>1573</v>
      </c>
      <c r="D616" s="41" t="s">
        <v>1574</v>
      </c>
      <c r="E616" s="127" t="s">
        <v>5</v>
      </c>
      <c r="F616" s="38" t="s">
        <v>1575</v>
      </c>
      <c r="G616" s="1">
        <v>1</v>
      </c>
      <c r="H616" s="58">
        <v>69.5</v>
      </c>
      <c r="I616" s="117">
        <f>G616*H616*37</f>
        <v>2571.5</v>
      </c>
      <c r="J616" s="114"/>
    </row>
    <row r="617" spans="1:10" ht="15.75">
      <c r="A617" s="12" t="s">
        <v>1542</v>
      </c>
      <c r="B617" s="40" t="s">
        <v>1576</v>
      </c>
      <c r="C617" s="15" t="s">
        <v>1577</v>
      </c>
      <c r="D617" s="15" t="s">
        <v>1578</v>
      </c>
      <c r="E617" s="134" t="s">
        <v>6</v>
      </c>
      <c r="F617" s="38" t="s">
        <v>96</v>
      </c>
      <c r="G617" s="15">
        <v>1</v>
      </c>
      <c r="H617" s="11">
        <v>11</v>
      </c>
      <c r="I617" s="18"/>
      <c r="J617" s="29">
        <f t="shared" si="34"/>
        <v>427.35</v>
      </c>
    </row>
    <row r="618" spans="1:10" ht="15.75">
      <c r="A618" s="12" t="s">
        <v>583</v>
      </c>
      <c r="B618" s="40" t="s">
        <v>1576</v>
      </c>
      <c r="C618" s="15" t="s">
        <v>1577</v>
      </c>
      <c r="D618" s="15" t="s">
        <v>1578</v>
      </c>
      <c r="E618" s="134" t="s">
        <v>6</v>
      </c>
      <c r="F618" s="38" t="s">
        <v>1579</v>
      </c>
      <c r="G618" s="15">
        <v>1</v>
      </c>
      <c r="H618" s="11">
        <v>11</v>
      </c>
      <c r="I618" s="117">
        <f>G618*H618*37</f>
        <v>407</v>
      </c>
      <c r="J618" s="29"/>
    </row>
    <row r="619" spans="1:10" ht="15.75">
      <c r="A619" s="12" t="s">
        <v>423</v>
      </c>
      <c r="B619" s="40" t="s">
        <v>1580</v>
      </c>
      <c r="D619" s="41" t="s">
        <v>1581</v>
      </c>
      <c r="E619" s="134" t="s">
        <v>6</v>
      </c>
      <c r="F619" s="12" t="s">
        <v>1582</v>
      </c>
      <c r="G619" s="1">
        <v>1</v>
      </c>
      <c r="H619" s="58">
        <v>15</v>
      </c>
      <c r="I619" s="117">
        <f>G619*H619*37</f>
        <v>555</v>
      </c>
      <c r="J619" s="114"/>
    </row>
    <row r="620" spans="1:10" ht="15">
      <c r="A620" s="12" t="s">
        <v>98</v>
      </c>
      <c r="B620" s="40" t="s">
        <v>1576</v>
      </c>
      <c r="C620" s="15" t="s">
        <v>1577</v>
      </c>
      <c r="D620" s="15" t="s">
        <v>1578</v>
      </c>
      <c r="E620" s="134" t="s">
        <v>6</v>
      </c>
      <c r="F620" s="12" t="s">
        <v>1583</v>
      </c>
      <c r="G620" s="15">
        <v>1</v>
      </c>
      <c r="H620" s="11">
        <v>11</v>
      </c>
      <c r="I620" s="18"/>
      <c r="J620" s="29">
        <f t="shared" si="34"/>
        <v>427.35</v>
      </c>
    </row>
    <row r="621" spans="1:10" ht="15">
      <c r="A621" s="15" t="s">
        <v>1525</v>
      </c>
      <c r="B621" s="27" t="s">
        <v>1584</v>
      </c>
      <c r="C621" s="15"/>
      <c r="D621" s="15" t="s">
        <v>1585</v>
      </c>
      <c r="E621" s="15" t="s">
        <v>226</v>
      </c>
      <c r="F621" s="15" t="s">
        <v>1586</v>
      </c>
      <c r="G621" s="15">
        <v>1</v>
      </c>
      <c r="H621" s="11">
        <v>24.75</v>
      </c>
      <c r="I621" s="117">
        <f>G621*H621*37</f>
        <v>915.75</v>
      </c>
      <c r="J621" s="29"/>
    </row>
    <row r="622" spans="1:10" ht="15.75">
      <c r="A622" s="12" t="s">
        <v>1587</v>
      </c>
      <c r="B622" s="40" t="s">
        <v>1588</v>
      </c>
      <c r="D622" s="41" t="s">
        <v>1589</v>
      </c>
      <c r="E622" s="127" t="s">
        <v>5</v>
      </c>
      <c r="F622" s="12" t="s">
        <v>396</v>
      </c>
      <c r="G622" s="15">
        <v>1</v>
      </c>
      <c r="H622" s="11">
        <v>24.75</v>
      </c>
      <c r="I622" s="18"/>
      <c r="J622" s="29">
        <f>G622*H622*37*1.05</f>
        <v>961.5375</v>
      </c>
    </row>
    <row r="623" spans="1:10" ht="15">
      <c r="A623" s="12" t="s">
        <v>462</v>
      </c>
      <c r="B623" s="27" t="s">
        <v>1590</v>
      </c>
      <c r="C623" s="15" t="s">
        <v>1591</v>
      </c>
      <c r="D623" s="15" t="s">
        <v>1592</v>
      </c>
      <c r="E623" s="15" t="s">
        <v>1593</v>
      </c>
      <c r="F623" s="15" t="s">
        <v>1594</v>
      </c>
      <c r="G623" s="15">
        <v>1</v>
      </c>
      <c r="H623" s="11">
        <v>15</v>
      </c>
      <c r="I623" s="18"/>
      <c r="J623" s="29">
        <f>G623*H623*37*1.05</f>
        <v>582.75</v>
      </c>
    </row>
    <row r="624" spans="1:11" ht="15.75">
      <c r="A624" s="208" t="s">
        <v>121</v>
      </c>
      <c r="B624" s="40" t="s">
        <v>1576</v>
      </c>
      <c r="C624" s="15" t="s">
        <v>1577</v>
      </c>
      <c r="D624" s="15" t="s">
        <v>1578</v>
      </c>
      <c r="E624" s="134" t="s">
        <v>6</v>
      </c>
      <c r="F624" s="38" t="s">
        <v>141</v>
      </c>
      <c r="G624" s="1">
        <v>1</v>
      </c>
      <c r="H624" s="6">
        <v>11</v>
      </c>
      <c r="I624" s="20"/>
      <c r="J624" s="114">
        <f>G624*H624*37*1.05</f>
        <v>427.35</v>
      </c>
      <c r="K624" s="63" t="s">
        <v>1382</v>
      </c>
    </row>
    <row r="625" spans="1:10" ht="15.75">
      <c r="A625" s="24">
        <v>41347</v>
      </c>
      <c r="E625" s="127"/>
      <c r="F625" s="223"/>
      <c r="G625" s="1"/>
      <c r="H625" s="6"/>
      <c r="I625" s="20"/>
      <c r="J625" s="20"/>
    </row>
    <row r="626" spans="1:10" ht="15.75">
      <c r="A626" s="12" t="s">
        <v>462</v>
      </c>
      <c r="B626" s="27" t="s">
        <v>1576</v>
      </c>
      <c r="C626" s="15" t="s">
        <v>1577</v>
      </c>
      <c r="D626" s="15" t="s">
        <v>1578</v>
      </c>
      <c r="E626" s="15" t="s">
        <v>1593</v>
      </c>
      <c r="F626" s="38" t="s">
        <v>1595</v>
      </c>
      <c r="G626" s="15">
        <v>1</v>
      </c>
      <c r="H626" s="11">
        <v>11</v>
      </c>
      <c r="I626" s="18"/>
      <c r="J626" s="29">
        <f aca="true" t="shared" si="35" ref="J626:J634">G626*H626*37*1.05</f>
        <v>427.35</v>
      </c>
    </row>
    <row r="627" spans="1:10" ht="15.75">
      <c r="A627" s="15" t="s">
        <v>742</v>
      </c>
      <c r="B627" s="46" t="s">
        <v>1596</v>
      </c>
      <c r="C627" s="13"/>
      <c r="D627" s="41" t="s">
        <v>1597</v>
      </c>
      <c r="E627" s="134" t="s">
        <v>6</v>
      </c>
      <c r="F627" s="193" t="s">
        <v>1598</v>
      </c>
      <c r="G627" s="1">
        <v>1</v>
      </c>
      <c r="H627" s="6">
        <v>5.2</v>
      </c>
      <c r="I627" s="61">
        <f aca="true" t="shared" si="36" ref="I627:I635">G627*H627*37</f>
        <v>192.4</v>
      </c>
      <c r="J627" s="20"/>
    </row>
    <row r="628" spans="1:10" ht="15.75">
      <c r="A628" s="15" t="s">
        <v>1525</v>
      </c>
      <c r="B628" s="27" t="s">
        <v>1599</v>
      </c>
      <c r="C628" s="15"/>
      <c r="D628" s="15" t="s">
        <v>1600</v>
      </c>
      <c r="E628" s="15" t="s">
        <v>4</v>
      </c>
      <c r="F628" s="38" t="s">
        <v>1601</v>
      </c>
      <c r="G628" s="15">
        <v>1</v>
      </c>
      <c r="H628" s="11">
        <v>5.2</v>
      </c>
      <c r="I628" s="61">
        <f t="shared" si="36"/>
        <v>192.4</v>
      </c>
      <c r="J628" s="18"/>
    </row>
    <row r="629" spans="1:10" ht="15.75">
      <c r="A629" s="15" t="s">
        <v>1525</v>
      </c>
      <c r="B629" s="27" t="s">
        <v>1599</v>
      </c>
      <c r="C629" s="15"/>
      <c r="D629" s="15" t="s">
        <v>1600</v>
      </c>
      <c r="E629" s="15" t="s">
        <v>5</v>
      </c>
      <c r="F629" s="38" t="s">
        <v>1601</v>
      </c>
      <c r="G629" s="15">
        <v>1</v>
      </c>
      <c r="H629" s="11">
        <v>5.2</v>
      </c>
      <c r="I629" s="61">
        <f t="shared" si="36"/>
        <v>192.4</v>
      </c>
      <c r="J629" s="18"/>
    </row>
    <row r="630" spans="1:10" ht="15.75">
      <c r="A630" s="15" t="s">
        <v>1602</v>
      </c>
      <c r="B630" s="27" t="s">
        <v>1603</v>
      </c>
      <c r="C630" s="15" t="s">
        <v>1604</v>
      </c>
      <c r="D630" s="16" t="s">
        <v>1605</v>
      </c>
      <c r="E630" s="15" t="s">
        <v>5</v>
      </c>
      <c r="F630" s="38" t="s">
        <v>1606</v>
      </c>
      <c r="G630" s="15">
        <v>1</v>
      </c>
      <c r="H630" s="11">
        <v>59.5</v>
      </c>
      <c r="I630" s="18"/>
      <c r="J630" s="29">
        <f t="shared" si="35"/>
        <v>2311.5750000000003</v>
      </c>
    </row>
    <row r="631" spans="1:10" ht="15.75">
      <c r="A631" s="15" t="s">
        <v>1602</v>
      </c>
      <c r="B631" s="27" t="s">
        <v>1607</v>
      </c>
      <c r="C631" s="15" t="s">
        <v>1608</v>
      </c>
      <c r="D631" s="244" t="s">
        <v>1609</v>
      </c>
      <c r="E631" s="15" t="s">
        <v>5</v>
      </c>
      <c r="F631" s="38" t="s">
        <v>1610</v>
      </c>
      <c r="G631" s="15">
        <v>1</v>
      </c>
      <c r="H631" s="11">
        <v>27.5</v>
      </c>
      <c r="I631" s="18"/>
      <c r="J631" s="29">
        <f t="shared" si="35"/>
        <v>1068.375</v>
      </c>
    </row>
    <row r="632" spans="1:11" ht="15.75">
      <c r="A632" s="208" t="s">
        <v>1036</v>
      </c>
      <c r="B632" s="46" t="s">
        <v>1576</v>
      </c>
      <c r="C632" s="15" t="s">
        <v>1577</v>
      </c>
      <c r="D632" s="15" t="s">
        <v>1578</v>
      </c>
      <c r="E632" s="134" t="s">
        <v>5</v>
      </c>
      <c r="F632" s="38" t="s">
        <v>141</v>
      </c>
      <c r="G632" s="1">
        <v>1</v>
      </c>
      <c r="H632" s="6">
        <v>11</v>
      </c>
      <c r="I632" s="61">
        <f t="shared" si="36"/>
        <v>407</v>
      </c>
      <c r="J632" s="20">
        <v>-153</v>
      </c>
      <c r="K632" s="63" t="s">
        <v>1382</v>
      </c>
    </row>
    <row r="633" spans="1:10" ht="15.75">
      <c r="A633" s="208" t="s">
        <v>1036</v>
      </c>
      <c r="B633" s="46" t="s">
        <v>1576</v>
      </c>
      <c r="C633" s="15" t="s">
        <v>1577</v>
      </c>
      <c r="D633" s="15" t="s">
        <v>1578</v>
      </c>
      <c r="E633" s="134" t="s">
        <v>5</v>
      </c>
      <c r="F633" s="38" t="s">
        <v>96</v>
      </c>
      <c r="G633" s="1">
        <v>1</v>
      </c>
      <c r="H633" s="6">
        <v>11</v>
      </c>
      <c r="I633" s="61">
        <f t="shared" si="36"/>
        <v>407</v>
      </c>
      <c r="J633" s="20"/>
    </row>
    <row r="634" spans="1:10" ht="15.75">
      <c r="A634" s="208" t="s">
        <v>121</v>
      </c>
      <c r="B634" s="46" t="s">
        <v>1611</v>
      </c>
      <c r="C634" s="13"/>
      <c r="D634" s="43" t="s">
        <v>1612</v>
      </c>
      <c r="E634" s="134" t="s">
        <v>6</v>
      </c>
      <c r="F634" s="38" t="s">
        <v>1613</v>
      </c>
      <c r="G634" s="1">
        <v>2</v>
      </c>
      <c r="H634" s="11">
        <v>7.12</v>
      </c>
      <c r="I634" s="18"/>
      <c r="J634" s="29">
        <f t="shared" si="35"/>
        <v>553.224</v>
      </c>
    </row>
    <row r="635" spans="1:10" ht="15.75">
      <c r="A635" s="15" t="s">
        <v>1431</v>
      </c>
      <c r="B635" s="27" t="s">
        <v>1614</v>
      </c>
      <c r="C635" s="15"/>
      <c r="D635" s="15" t="s">
        <v>1615</v>
      </c>
      <c r="E635" s="15" t="s">
        <v>860</v>
      </c>
      <c r="F635" s="38" t="s">
        <v>1616</v>
      </c>
      <c r="G635" s="15">
        <v>3</v>
      </c>
      <c r="H635" s="11">
        <v>7.12</v>
      </c>
      <c r="I635" s="61">
        <f t="shared" si="36"/>
        <v>790.3199999999999</v>
      </c>
      <c r="J635" s="29"/>
    </row>
    <row r="636" spans="1:10" ht="15.75">
      <c r="A636" s="13" t="s">
        <v>1402</v>
      </c>
      <c r="B636" s="46" t="s">
        <v>1617</v>
      </c>
      <c r="C636" s="13"/>
      <c r="D636" s="41" t="s">
        <v>1618</v>
      </c>
      <c r="E636" s="13" t="s">
        <v>5</v>
      </c>
      <c r="F636" s="15" t="s">
        <v>234</v>
      </c>
      <c r="G636" s="1">
        <v>1</v>
      </c>
      <c r="H636" s="6">
        <v>5.2</v>
      </c>
      <c r="I636" s="20"/>
      <c r="J636" s="114">
        <f>G636*H636*37*1.05</f>
        <v>202.02</v>
      </c>
    </row>
    <row r="637" spans="1:10" ht="15.75">
      <c r="A637" s="15" t="s">
        <v>1525</v>
      </c>
      <c r="B637" s="27" t="s">
        <v>1599</v>
      </c>
      <c r="C637" s="15"/>
      <c r="D637" s="41" t="s">
        <v>1619</v>
      </c>
      <c r="E637" s="15" t="s">
        <v>4</v>
      </c>
      <c r="F637" s="15" t="s">
        <v>71</v>
      </c>
      <c r="G637" s="15">
        <v>1</v>
      </c>
      <c r="H637" s="11">
        <v>5.2</v>
      </c>
      <c r="I637" s="117">
        <f>G637*H637*37</f>
        <v>192.4</v>
      </c>
      <c r="J637" s="18"/>
    </row>
    <row r="638" spans="1:11" ht="15.75">
      <c r="A638" s="134" t="s">
        <v>742</v>
      </c>
      <c r="B638" s="27" t="s">
        <v>1620</v>
      </c>
      <c r="C638" s="134" t="s">
        <v>1464</v>
      </c>
      <c r="D638" s="134" t="s">
        <v>1465</v>
      </c>
      <c r="E638" s="134" t="s">
        <v>6</v>
      </c>
      <c r="F638" s="217" t="s">
        <v>1466</v>
      </c>
      <c r="G638" s="134">
        <v>1</v>
      </c>
      <c r="H638" s="6">
        <v>14.5</v>
      </c>
      <c r="I638" s="117">
        <f>G638*H638*37</f>
        <v>536.5</v>
      </c>
      <c r="J638" s="155"/>
      <c r="K638" s="136"/>
    </row>
    <row r="639" spans="1:10" ht="15.75">
      <c r="A639" s="15" t="s">
        <v>1525</v>
      </c>
      <c r="B639" s="27" t="s">
        <v>1621</v>
      </c>
      <c r="C639" s="134"/>
      <c r="D639" s="15" t="s">
        <v>1622</v>
      </c>
      <c r="E639" s="15" t="s">
        <v>5</v>
      </c>
      <c r="F639" s="38" t="s">
        <v>204</v>
      </c>
      <c r="G639" s="15">
        <v>1</v>
      </c>
      <c r="H639" s="11">
        <v>5.2</v>
      </c>
      <c r="I639" s="117">
        <f>G639*H639*37</f>
        <v>192.4</v>
      </c>
      <c r="J639" s="18"/>
    </row>
    <row r="640" spans="1:10" ht="15.75">
      <c r="A640" s="208" t="s">
        <v>828</v>
      </c>
      <c r="B640" s="27" t="s">
        <v>1576</v>
      </c>
      <c r="C640" s="134" t="s">
        <v>1577</v>
      </c>
      <c r="D640" s="15" t="s">
        <v>1623</v>
      </c>
      <c r="E640" s="15" t="s">
        <v>5</v>
      </c>
      <c r="F640" s="38" t="s">
        <v>1579</v>
      </c>
      <c r="G640" s="15">
        <v>1</v>
      </c>
      <c r="H640" s="11">
        <v>11</v>
      </c>
      <c r="I640" s="20"/>
      <c r="J640" s="114">
        <f>G640*H640*37*1.05</f>
        <v>427.35</v>
      </c>
    </row>
    <row r="641" spans="1:11" ht="15.75">
      <c r="A641" s="12" t="s">
        <v>82</v>
      </c>
      <c r="B641" s="40" t="s">
        <v>1624</v>
      </c>
      <c r="D641" s="43" t="s">
        <v>1625</v>
      </c>
      <c r="E641" s="127" t="s">
        <v>5</v>
      </c>
      <c r="F641" s="38" t="s">
        <v>1626</v>
      </c>
      <c r="G641" s="1">
        <v>1</v>
      </c>
      <c r="H641" s="58">
        <v>69.5</v>
      </c>
      <c r="I641" s="20"/>
      <c r="J641" s="114">
        <f>G641*H641*37*1.05</f>
        <v>2700.0750000000003</v>
      </c>
      <c r="K641" s="63" t="s">
        <v>1627</v>
      </c>
    </row>
    <row r="642" spans="1:11" ht="15.75">
      <c r="A642" s="15" t="s">
        <v>565</v>
      </c>
      <c r="B642" s="27" t="s">
        <v>1628</v>
      </c>
      <c r="C642" s="15" t="s">
        <v>1629</v>
      </c>
      <c r="D642" s="12" t="s">
        <v>1630</v>
      </c>
      <c r="E642" s="15" t="s">
        <v>5</v>
      </c>
      <c r="F642" s="38" t="s">
        <v>492</v>
      </c>
      <c r="G642" s="15">
        <v>1</v>
      </c>
      <c r="H642" s="11">
        <v>6.99</v>
      </c>
      <c r="I642" s="117">
        <f>G642*H642*37*1.17</f>
        <v>302.59709999999995</v>
      </c>
      <c r="J642" s="20">
        <v>-40</v>
      </c>
      <c r="K642" s="35"/>
    </row>
    <row r="643" spans="1:10" ht="15.75">
      <c r="A643" s="15" t="s">
        <v>1525</v>
      </c>
      <c r="B643" s="27" t="s">
        <v>1631</v>
      </c>
      <c r="C643" s="15"/>
      <c r="D643" s="15" t="s">
        <v>1632</v>
      </c>
      <c r="E643" s="15" t="s">
        <v>226</v>
      </c>
      <c r="F643" s="38" t="s">
        <v>1633</v>
      </c>
      <c r="G643" s="15">
        <v>1</v>
      </c>
      <c r="H643" s="11">
        <v>19.99</v>
      </c>
      <c r="I643" s="117">
        <f>G643*H643*37*1.17</f>
        <v>865.3670999999999</v>
      </c>
      <c r="J643" s="18"/>
    </row>
    <row r="644" spans="1:10" ht="15">
      <c r="A644" s="15" t="s">
        <v>742</v>
      </c>
      <c r="B644" s="27" t="s">
        <v>1634</v>
      </c>
      <c r="C644" s="15" t="s">
        <v>1635</v>
      </c>
      <c r="D644" s="15" t="s">
        <v>1636</v>
      </c>
      <c r="E644" s="15"/>
      <c r="F644" s="15" t="s">
        <v>1637</v>
      </c>
      <c r="G644" s="15">
        <v>1</v>
      </c>
      <c r="H644" s="11">
        <v>8.99</v>
      </c>
      <c r="I644" s="117">
        <f>G644*H644*37*1.17</f>
        <v>389.1771</v>
      </c>
      <c r="J644" s="18">
        <v>54</v>
      </c>
    </row>
    <row r="645" spans="1:10" ht="15">
      <c r="A645" s="218" t="s">
        <v>275</v>
      </c>
      <c r="B645" s="218" t="s">
        <v>1436</v>
      </c>
      <c r="C645" s="218" t="s">
        <v>1638</v>
      </c>
      <c r="D645" s="218" t="s">
        <v>1437</v>
      </c>
      <c r="E645" s="218" t="s">
        <v>5</v>
      </c>
      <c r="F645" s="218" t="s">
        <v>1639</v>
      </c>
      <c r="G645" s="218">
        <v>1</v>
      </c>
      <c r="H645" s="221">
        <v>14.99</v>
      </c>
      <c r="I645" s="117">
        <f>G645*H645*37*1.17</f>
        <v>648.9171</v>
      </c>
      <c r="J645" s="245"/>
    </row>
    <row r="646" spans="1:10" ht="15">
      <c r="A646" s="15" t="s">
        <v>1640</v>
      </c>
      <c r="B646" s="27" t="s">
        <v>1641</v>
      </c>
      <c r="C646" s="15" t="s">
        <v>779</v>
      </c>
      <c r="D646" s="15" t="s">
        <v>1642</v>
      </c>
      <c r="E646" s="15" t="s">
        <v>1643</v>
      </c>
      <c r="F646" s="15" t="s">
        <v>1644</v>
      </c>
      <c r="G646" s="15">
        <v>1</v>
      </c>
      <c r="H646" s="11">
        <v>14.99</v>
      </c>
      <c r="I646" s="117">
        <f>G646*H646*37*1.17</f>
        <v>648.9171</v>
      </c>
      <c r="J646" s="18">
        <v>-231</v>
      </c>
    </row>
    <row r="647" spans="1:10" ht="15.75">
      <c r="A647" s="15" t="s">
        <v>1645</v>
      </c>
      <c r="B647" s="27" t="s">
        <v>1646</v>
      </c>
      <c r="C647" s="15"/>
      <c r="D647" s="43" t="s">
        <v>1647</v>
      </c>
      <c r="E647" s="15" t="s">
        <v>325</v>
      </c>
      <c r="F647" s="15" t="s">
        <v>476</v>
      </c>
      <c r="G647" s="15">
        <v>1</v>
      </c>
      <c r="H647" s="11">
        <v>14.99</v>
      </c>
      <c r="I647" s="18"/>
      <c r="J647" s="29">
        <f>G647*H647*37*1.22</f>
        <v>676.6486</v>
      </c>
    </row>
    <row r="648" spans="1:10" ht="15.75">
      <c r="A648" s="15" t="s">
        <v>1648</v>
      </c>
      <c r="B648" s="27" t="s">
        <v>1649</v>
      </c>
      <c r="C648" s="15" t="s">
        <v>1650</v>
      </c>
      <c r="D648" s="15" t="s">
        <v>1651</v>
      </c>
      <c r="E648" s="15" t="s">
        <v>53</v>
      </c>
      <c r="F648" s="38" t="s">
        <v>1392</v>
      </c>
      <c r="G648" s="15">
        <v>1</v>
      </c>
      <c r="H648" s="11">
        <v>7.99</v>
      </c>
      <c r="I648" s="18"/>
      <c r="J648" s="29">
        <v>360.66859999999997</v>
      </c>
    </row>
    <row r="649" spans="1:10" ht="15.75">
      <c r="A649" s="15" t="s">
        <v>1648</v>
      </c>
      <c r="B649" s="27" t="s">
        <v>1652</v>
      </c>
      <c r="C649" s="15" t="s">
        <v>1653</v>
      </c>
      <c r="D649" s="15" t="s">
        <v>1654</v>
      </c>
      <c r="E649" s="15" t="s">
        <v>5</v>
      </c>
      <c r="F649" s="38" t="s">
        <v>1655</v>
      </c>
      <c r="G649" s="15">
        <v>1</v>
      </c>
      <c r="H649" s="11">
        <v>4.99</v>
      </c>
      <c r="I649" s="18"/>
      <c r="J649" s="29">
        <v>225.24859999999998</v>
      </c>
    </row>
    <row r="650" spans="1:10" ht="15.75">
      <c r="A650" s="15" t="s">
        <v>1656</v>
      </c>
      <c r="B650" s="27" t="s">
        <v>1657</v>
      </c>
      <c r="C650" s="15"/>
      <c r="D650" s="246" t="s">
        <v>1658</v>
      </c>
      <c r="E650" s="170">
        <v>2</v>
      </c>
      <c r="F650" s="38" t="s">
        <v>105</v>
      </c>
      <c r="G650" s="15">
        <v>1</v>
      </c>
      <c r="H650" s="11">
        <v>16.99</v>
      </c>
      <c r="I650" s="117">
        <f>G650*H650*37*1.17</f>
        <v>735.4970999999999</v>
      </c>
      <c r="J650" s="29"/>
    </row>
    <row r="651" spans="1:11" s="35" customFormat="1" ht="15.75">
      <c r="A651" s="33" t="s">
        <v>1648</v>
      </c>
      <c r="B651" s="67" t="s">
        <v>1483</v>
      </c>
      <c r="C651" s="33" t="s">
        <v>1659</v>
      </c>
      <c r="D651" s="36" t="s">
        <v>1660</v>
      </c>
      <c r="E651" s="33" t="s">
        <v>4</v>
      </c>
      <c r="F651" s="33" t="s">
        <v>293</v>
      </c>
      <c r="G651" s="33">
        <v>1</v>
      </c>
      <c r="H651" s="37">
        <v>10.99</v>
      </c>
      <c r="I651" s="21"/>
      <c r="J651" s="21"/>
      <c r="K651" s="35" t="s">
        <v>220</v>
      </c>
    </row>
    <row r="652" spans="1:11" s="35" customFormat="1" ht="15">
      <c r="A652" s="33" t="s">
        <v>1648</v>
      </c>
      <c r="B652" s="67" t="s">
        <v>1661</v>
      </c>
      <c r="C652" s="33" t="s">
        <v>912</v>
      </c>
      <c r="D652" s="33" t="s">
        <v>1662</v>
      </c>
      <c r="E652" s="33" t="s">
        <v>1663</v>
      </c>
      <c r="F652" s="33" t="s">
        <v>293</v>
      </c>
      <c r="G652" s="33">
        <v>1</v>
      </c>
      <c r="H652" s="37">
        <v>9.99</v>
      </c>
      <c r="I652" s="21"/>
      <c r="J652" s="21"/>
      <c r="K652" s="35" t="s">
        <v>220</v>
      </c>
    </row>
    <row r="653" spans="1:11" ht="15.75">
      <c r="A653" s="33" t="s">
        <v>1645</v>
      </c>
      <c r="B653" s="67" t="s">
        <v>1664</v>
      </c>
      <c r="C653" s="33"/>
      <c r="D653" s="33" t="s">
        <v>1665</v>
      </c>
      <c r="E653" s="33" t="s">
        <v>1349</v>
      </c>
      <c r="F653" s="212" t="s">
        <v>1666</v>
      </c>
      <c r="G653" s="33">
        <v>1</v>
      </c>
      <c r="H653" s="37">
        <v>14.99</v>
      </c>
      <c r="I653" s="21"/>
      <c r="J653" s="21"/>
      <c r="K653" s="35" t="s">
        <v>220</v>
      </c>
    </row>
    <row r="654" spans="1:11" ht="15.75">
      <c r="A654" s="33" t="s">
        <v>1645</v>
      </c>
      <c r="B654" s="67" t="s">
        <v>862</v>
      </c>
      <c r="C654" s="33"/>
      <c r="D654" s="33" t="s">
        <v>1667</v>
      </c>
      <c r="E654" s="33" t="s">
        <v>5</v>
      </c>
      <c r="F654" s="212" t="s">
        <v>1666</v>
      </c>
      <c r="G654" s="33">
        <v>1</v>
      </c>
      <c r="H654" s="37">
        <v>9.99</v>
      </c>
      <c r="I654" s="21"/>
      <c r="J654" s="21"/>
      <c r="K654" s="35" t="s">
        <v>220</v>
      </c>
    </row>
    <row r="655" spans="1:11" ht="15">
      <c r="A655" s="33" t="s">
        <v>1640</v>
      </c>
      <c r="B655" s="67" t="s">
        <v>1668</v>
      </c>
      <c r="C655" s="33" t="s">
        <v>1669</v>
      </c>
      <c r="D655" s="33" t="s">
        <v>1670</v>
      </c>
      <c r="E655" s="33" t="s">
        <v>1643</v>
      </c>
      <c r="F655" s="33" t="s">
        <v>1671</v>
      </c>
      <c r="G655" s="33">
        <v>1</v>
      </c>
      <c r="H655" s="37">
        <v>19.99</v>
      </c>
      <c r="I655" s="21"/>
      <c r="J655" s="21"/>
      <c r="K655" s="35" t="s">
        <v>220</v>
      </c>
    </row>
    <row r="656" spans="1:11" ht="15.75">
      <c r="A656" s="219" t="s">
        <v>121</v>
      </c>
      <c r="B656" s="100" t="s">
        <v>1672</v>
      </c>
      <c r="C656" s="220"/>
      <c r="D656" s="36" t="s">
        <v>1673</v>
      </c>
      <c r="E656" s="33" t="s">
        <v>150</v>
      </c>
      <c r="F656" s="212" t="s">
        <v>1674</v>
      </c>
      <c r="G656" s="33">
        <v>1</v>
      </c>
      <c r="H656" s="102">
        <v>19.99</v>
      </c>
      <c r="I656" s="130"/>
      <c r="J656" s="23"/>
      <c r="K656" s="35" t="s">
        <v>220</v>
      </c>
    </row>
    <row r="657" spans="1:10" ht="15">
      <c r="A657" s="24">
        <v>41350</v>
      </c>
      <c r="F657" s="44"/>
      <c r="I657" s="20"/>
      <c r="J657" s="20"/>
    </row>
    <row r="658" spans="1:10" ht="15.75">
      <c r="A658" s="98" t="s">
        <v>1675</v>
      </c>
      <c r="B658" s="116" t="s">
        <v>1676</v>
      </c>
      <c r="C658" s="247"/>
      <c r="D658" s="41" t="s">
        <v>1677</v>
      </c>
      <c r="E658" s="15" t="s">
        <v>6</v>
      </c>
      <c r="F658" s="98" t="s">
        <v>1678</v>
      </c>
      <c r="G658" s="19">
        <v>1</v>
      </c>
      <c r="H658" s="115">
        <v>29.5</v>
      </c>
      <c r="I658" s="248">
        <f aca="true" t="shared" si="37" ref="I658:I666">G658*H658*37</f>
        <v>1091.5</v>
      </c>
      <c r="J658" s="120"/>
    </row>
    <row r="659" spans="1:10" ht="15">
      <c r="A659" s="15" t="s">
        <v>1679</v>
      </c>
      <c r="B659" s="27" t="s">
        <v>1680</v>
      </c>
      <c r="C659" s="15" t="s">
        <v>1681</v>
      </c>
      <c r="D659" s="12" t="s">
        <v>1682</v>
      </c>
      <c r="E659" s="15" t="s">
        <v>6</v>
      </c>
      <c r="F659" s="15" t="s">
        <v>1683</v>
      </c>
      <c r="G659" s="15">
        <v>1</v>
      </c>
      <c r="H659" s="11">
        <v>39.5</v>
      </c>
      <c r="I659" s="120">
        <f t="shared" si="37"/>
        <v>1461.5</v>
      </c>
      <c r="J659" s="120">
        <f aca="true" t="shared" si="38" ref="J659:J665">G659*H659*37*1.05</f>
        <v>1534.575</v>
      </c>
    </row>
    <row r="660" spans="1:10" ht="15.75">
      <c r="A660" s="13" t="s">
        <v>343</v>
      </c>
      <c r="B660" s="40" t="s">
        <v>1684</v>
      </c>
      <c r="D660" s="43" t="s">
        <v>1685</v>
      </c>
      <c r="E660" s="12" t="s">
        <v>1686</v>
      </c>
      <c r="F660" s="127" t="s">
        <v>1687</v>
      </c>
      <c r="G660" s="15">
        <v>1</v>
      </c>
      <c r="H660" s="11">
        <v>24.75</v>
      </c>
      <c r="I660" s="120">
        <f t="shared" si="37"/>
        <v>915.75</v>
      </c>
      <c r="J660" s="120">
        <f t="shared" si="38"/>
        <v>961.5375</v>
      </c>
    </row>
    <row r="661" spans="1:10" ht="15.75">
      <c r="A661" s="208" t="s">
        <v>121</v>
      </c>
      <c r="B661" s="40" t="s">
        <v>1584</v>
      </c>
      <c r="D661" s="43" t="s">
        <v>1688</v>
      </c>
      <c r="E661" s="33" t="s">
        <v>150</v>
      </c>
      <c r="F661" s="12" t="s">
        <v>1689</v>
      </c>
      <c r="G661" s="15">
        <v>1</v>
      </c>
      <c r="H661" s="11">
        <v>24.75</v>
      </c>
      <c r="I661" s="120">
        <f t="shared" si="37"/>
        <v>915.75</v>
      </c>
      <c r="J661" s="120">
        <f t="shared" si="38"/>
        <v>961.5375</v>
      </c>
    </row>
    <row r="662" spans="1:10" ht="15">
      <c r="A662" s="15" t="s">
        <v>319</v>
      </c>
      <c r="B662" s="27" t="s">
        <v>1690</v>
      </c>
      <c r="C662" s="15" t="s">
        <v>1691</v>
      </c>
      <c r="D662" s="15" t="s">
        <v>1692</v>
      </c>
      <c r="E662" s="15" t="s">
        <v>1693</v>
      </c>
      <c r="F662" s="15" t="s">
        <v>1694</v>
      </c>
      <c r="G662" s="15">
        <v>1</v>
      </c>
      <c r="H662" s="11">
        <v>24.75</v>
      </c>
      <c r="I662" s="248">
        <f t="shared" si="37"/>
        <v>915.75</v>
      </c>
      <c r="J662" s="120"/>
    </row>
    <row r="663" spans="1:10" ht="15">
      <c r="A663" s="15" t="s">
        <v>319</v>
      </c>
      <c r="B663" s="27" t="s">
        <v>1695</v>
      </c>
      <c r="C663" s="15" t="s">
        <v>1696</v>
      </c>
      <c r="D663" s="15" t="s">
        <v>1697</v>
      </c>
      <c r="E663" s="15" t="s">
        <v>150</v>
      </c>
      <c r="F663" s="15" t="s">
        <v>540</v>
      </c>
      <c r="G663" s="15">
        <v>1</v>
      </c>
      <c r="H663" s="11">
        <v>24.75</v>
      </c>
      <c r="I663" s="248">
        <f t="shared" si="37"/>
        <v>915.75</v>
      </c>
      <c r="J663" s="120">
        <f>1832-2500</f>
        <v>-668</v>
      </c>
    </row>
    <row r="664" spans="1:10" ht="15.75">
      <c r="A664" s="98" t="s">
        <v>1675</v>
      </c>
      <c r="B664" s="116" t="s">
        <v>1698</v>
      </c>
      <c r="C664" s="247"/>
      <c r="D664" s="41" t="s">
        <v>1699</v>
      </c>
      <c r="E664" s="15" t="s">
        <v>6</v>
      </c>
      <c r="F664" s="19" t="s">
        <v>1700</v>
      </c>
      <c r="G664" s="19">
        <v>1</v>
      </c>
      <c r="H664" s="115">
        <v>29.5</v>
      </c>
      <c r="I664" s="248">
        <f t="shared" si="37"/>
        <v>1091.5</v>
      </c>
      <c r="J664" s="120"/>
    </row>
    <row r="665" spans="1:10" ht="15.75">
      <c r="A665" s="30" t="s">
        <v>828</v>
      </c>
      <c r="B665" s="77" t="s">
        <v>1701</v>
      </c>
      <c r="C665" s="30" t="s">
        <v>1702</v>
      </c>
      <c r="D665" s="30" t="s">
        <v>1703</v>
      </c>
      <c r="E665" s="30" t="s">
        <v>325</v>
      </c>
      <c r="F665" s="38" t="s">
        <v>1704</v>
      </c>
      <c r="G665" s="30">
        <v>1</v>
      </c>
      <c r="H665" s="31">
        <v>19</v>
      </c>
      <c r="I665" s="120">
        <f t="shared" si="37"/>
        <v>703</v>
      </c>
      <c r="J665" s="120">
        <f t="shared" si="38"/>
        <v>738.15</v>
      </c>
    </row>
    <row r="666" spans="1:10" ht="15.75">
      <c r="A666" s="98" t="s">
        <v>1675</v>
      </c>
      <c r="B666" s="116" t="s">
        <v>1705</v>
      </c>
      <c r="C666" s="247"/>
      <c r="D666" s="41" t="s">
        <v>1706</v>
      </c>
      <c r="E666" s="15" t="s">
        <v>6</v>
      </c>
      <c r="F666" s="38" t="s">
        <v>613</v>
      </c>
      <c r="G666" s="19">
        <v>1</v>
      </c>
      <c r="H666" s="115">
        <v>29.5</v>
      </c>
      <c r="I666" s="248">
        <f t="shared" si="37"/>
        <v>1091.5</v>
      </c>
      <c r="J666" s="120"/>
    </row>
    <row r="667" spans="1:10" ht="15.75">
      <c r="A667" s="24">
        <v>41351</v>
      </c>
      <c r="E667" s="33"/>
      <c r="F667" s="223"/>
      <c r="G667" s="15"/>
      <c r="H667" s="11"/>
      <c r="I667" s="18"/>
      <c r="J667" s="18"/>
    </row>
    <row r="668" spans="1:10" ht="15">
      <c r="A668" s="15" t="s">
        <v>1707</v>
      </c>
      <c r="B668" s="27" t="s">
        <v>1708</v>
      </c>
      <c r="C668" s="15" t="s">
        <v>1709</v>
      </c>
      <c r="D668" s="15" t="s">
        <v>1710</v>
      </c>
      <c r="E668" s="15" t="s">
        <v>653</v>
      </c>
      <c r="F668" s="15" t="s">
        <v>1711</v>
      </c>
      <c r="G668" s="15">
        <v>1</v>
      </c>
      <c r="H668" s="11">
        <v>49.5</v>
      </c>
      <c r="I668" s="18">
        <f aca="true" t="shared" si="39" ref="I668:I681">G668*H668*37</f>
        <v>1831.5</v>
      </c>
      <c r="J668" s="18">
        <f aca="true" t="shared" si="40" ref="J668:J681">G668*H668*37*1.05</f>
        <v>1923.075</v>
      </c>
    </row>
    <row r="669" spans="1:10" ht="15.75">
      <c r="A669" s="15" t="s">
        <v>1712</v>
      </c>
      <c r="B669" s="40" t="s">
        <v>1713</v>
      </c>
      <c r="C669" s="15" t="s">
        <v>55</v>
      </c>
      <c r="D669" s="15" t="s">
        <v>1714</v>
      </c>
      <c r="E669" s="15" t="s">
        <v>4</v>
      </c>
      <c r="F669" s="38" t="s">
        <v>105</v>
      </c>
      <c r="G669" s="15">
        <v>1</v>
      </c>
      <c r="H669" s="11">
        <v>33</v>
      </c>
      <c r="I669" s="18">
        <f t="shared" si="39"/>
        <v>1221</v>
      </c>
      <c r="J669" s="18">
        <f t="shared" si="40"/>
        <v>1282.05</v>
      </c>
    </row>
    <row r="670" spans="1:10" ht="15.75">
      <c r="A670" s="12" t="s">
        <v>1715</v>
      </c>
      <c r="B670" s="27" t="s">
        <v>1716</v>
      </c>
      <c r="C670" s="109" t="s">
        <v>1717</v>
      </c>
      <c r="D670" s="43" t="s">
        <v>1718</v>
      </c>
      <c r="E670" s="15" t="s">
        <v>1719</v>
      </c>
      <c r="F670" s="15" t="s">
        <v>1017</v>
      </c>
      <c r="G670" s="15">
        <v>1</v>
      </c>
      <c r="H670" s="11">
        <v>29.5</v>
      </c>
      <c r="I670" s="18">
        <f t="shared" si="39"/>
        <v>1091.5</v>
      </c>
      <c r="J670" s="18">
        <f t="shared" si="40"/>
        <v>1146.075</v>
      </c>
    </row>
    <row r="671" spans="1:10" ht="15.75">
      <c r="A671" s="15" t="s">
        <v>75</v>
      </c>
      <c r="B671" s="27" t="s">
        <v>764</v>
      </c>
      <c r="C671" s="15" t="s">
        <v>1720</v>
      </c>
      <c r="D671" s="28" t="s">
        <v>1721</v>
      </c>
      <c r="E671" s="15"/>
      <c r="F671" s="38" t="s">
        <v>166</v>
      </c>
      <c r="G671" s="15">
        <v>1</v>
      </c>
      <c r="H671" s="11">
        <v>5</v>
      </c>
      <c r="I671" s="18">
        <f t="shared" si="39"/>
        <v>185</v>
      </c>
      <c r="J671" s="18">
        <f t="shared" si="40"/>
        <v>194.25</v>
      </c>
    </row>
    <row r="672" spans="1:10" ht="15.75">
      <c r="A672" s="15" t="s">
        <v>75</v>
      </c>
      <c r="B672" s="27" t="s">
        <v>1722</v>
      </c>
      <c r="C672" s="15" t="s">
        <v>1723</v>
      </c>
      <c r="D672" s="28" t="s">
        <v>1724</v>
      </c>
      <c r="E672" s="15"/>
      <c r="F672" s="38" t="s">
        <v>166</v>
      </c>
      <c r="G672" s="15">
        <v>1</v>
      </c>
      <c r="H672" s="11">
        <v>5</v>
      </c>
      <c r="I672" s="18">
        <f t="shared" si="39"/>
        <v>185</v>
      </c>
      <c r="J672" s="18">
        <f t="shared" si="40"/>
        <v>194.25</v>
      </c>
    </row>
    <row r="673" spans="1:10" ht="15.75">
      <c r="A673" s="1" t="s">
        <v>636</v>
      </c>
      <c r="B673" s="46" t="s">
        <v>1725</v>
      </c>
      <c r="C673" s="13" t="s">
        <v>1726</v>
      </c>
      <c r="D673" s="41" t="s">
        <v>1727</v>
      </c>
      <c r="E673" s="13"/>
      <c r="F673" s="38" t="s">
        <v>1728</v>
      </c>
      <c r="G673" s="15">
        <v>1</v>
      </c>
      <c r="H673" s="11">
        <v>5</v>
      </c>
      <c r="I673" s="18">
        <f t="shared" si="39"/>
        <v>185</v>
      </c>
      <c r="J673" s="18">
        <f t="shared" si="40"/>
        <v>194.25</v>
      </c>
    </row>
    <row r="674" spans="1:10" ht="15.75">
      <c r="A674" s="30" t="s">
        <v>163</v>
      </c>
      <c r="B674" s="77" t="s">
        <v>1722</v>
      </c>
      <c r="C674" s="247" t="s">
        <v>1729</v>
      </c>
      <c r="D674" s="260" t="s">
        <v>1724</v>
      </c>
      <c r="E674" s="30" t="s">
        <v>1730</v>
      </c>
      <c r="F674" s="38" t="s">
        <v>166</v>
      </c>
      <c r="G674" s="30">
        <v>1</v>
      </c>
      <c r="H674" s="31">
        <v>5</v>
      </c>
      <c r="I674" s="18">
        <f t="shared" si="39"/>
        <v>185</v>
      </c>
      <c r="J674" s="18">
        <f t="shared" si="40"/>
        <v>194.25</v>
      </c>
    </row>
    <row r="675" spans="1:10" ht="15.75">
      <c r="A675" s="30" t="s">
        <v>163</v>
      </c>
      <c r="B675" s="77" t="s">
        <v>164</v>
      </c>
      <c r="C675" s="247" t="s">
        <v>1731</v>
      </c>
      <c r="D675" s="260" t="s">
        <v>1732</v>
      </c>
      <c r="E675" s="30" t="s">
        <v>1730</v>
      </c>
      <c r="F675" s="38" t="s">
        <v>166</v>
      </c>
      <c r="G675" s="30">
        <v>1</v>
      </c>
      <c r="H675" s="31">
        <v>5</v>
      </c>
      <c r="I675" s="18">
        <f t="shared" si="39"/>
        <v>185</v>
      </c>
      <c r="J675" s="18">
        <f t="shared" si="40"/>
        <v>194.25</v>
      </c>
    </row>
    <row r="676" spans="1:10" ht="15.75">
      <c r="A676" s="19" t="s">
        <v>423</v>
      </c>
      <c r="B676" s="116" t="s">
        <v>1725</v>
      </c>
      <c r="C676" s="247" t="s">
        <v>1726</v>
      </c>
      <c r="D676" s="41" t="s">
        <v>1727</v>
      </c>
      <c r="E676" s="98"/>
      <c r="F676" s="38" t="s">
        <v>1728</v>
      </c>
      <c r="G676" s="19">
        <v>1</v>
      </c>
      <c r="H676" s="115">
        <v>5</v>
      </c>
      <c r="I676" s="39">
        <f t="shared" si="39"/>
        <v>185</v>
      </c>
      <c r="J676" s="18"/>
    </row>
    <row r="677" spans="1:10" ht="15.75">
      <c r="A677" s="13" t="s">
        <v>1542</v>
      </c>
      <c r="B677" s="46" t="s">
        <v>459</v>
      </c>
      <c r="C677" s="13"/>
      <c r="D677" s="41" t="s">
        <v>1733</v>
      </c>
      <c r="E677" s="13"/>
      <c r="F677" s="193" t="s">
        <v>1734</v>
      </c>
      <c r="G677" s="15">
        <v>1</v>
      </c>
      <c r="H677" s="11">
        <v>5</v>
      </c>
      <c r="I677" s="18">
        <f t="shared" si="39"/>
        <v>185</v>
      </c>
      <c r="J677" s="18">
        <f t="shared" si="40"/>
        <v>194.25</v>
      </c>
    </row>
    <row r="678" spans="1:10" ht="15.75">
      <c r="A678" s="13" t="s">
        <v>1542</v>
      </c>
      <c r="B678" s="46" t="s">
        <v>459</v>
      </c>
      <c r="C678" s="13"/>
      <c r="D678" s="41" t="s">
        <v>1733</v>
      </c>
      <c r="E678" s="13"/>
      <c r="F678" s="193" t="s">
        <v>1735</v>
      </c>
      <c r="G678" s="15">
        <v>1</v>
      </c>
      <c r="H678" s="11">
        <v>5</v>
      </c>
      <c r="I678" s="18">
        <f t="shared" si="39"/>
        <v>185</v>
      </c>
      <c r="J678" s="18">
        <f t="shared" si="40"/>
        <v>194.25</v>
      </c>
    </row>
    <row r="679" spans="1:10" ht="15.75">
      <c r="A679" s="30" t="s">
        <v>163</v>
      </c>
      <c r="B679" s="77" t="s">
        <v>459</v>
      </c>
      <c r="C679" s="30" t="s">
        <v>1736</v>
      </c>
      <c r="D679" s="41" t="s">
        <v>1733</v>
      </c>
      <c r="E679" s="30" t="s">
        <v>1730</v>
      </c>
      <c r="F679" s="59" t="s">
        <v>1737</v>
      </c>
      <c r="G679" s="30">
        <v>1</v>
      </c>
      <c r="H679" s="31">
        <v>5</v>
      </c>
      <c r="I679" s="18">
        <f t="shared" si="39"/>
        <v>185</v>
      </c>
      <c r="J679" s="18">
        <f t="shared" si="40"/>
        <v>194.25</v>
      </c>
    </row>
    <row r="680" spans="1:10" ht="15.75">
      <c r="A680" s="249" t="s">
        <v>121</v>
      </c>
      <c r="B680" s="46" t="s">
        <v>1738</v>
      </c>
      <c r="C680" s="13"/>
      <c r="D680" s="41" t="s">
        <v>1739</v>
      </c>
      <c r="E680" s="13"/>
      <c r="F680" s="193" t="s">
        <v>1740</v>
      </c>
      <c r="G680" s="15">
        <v>1</v>
      </c>
      <c r="H680" s="11">
        <v>5</v>
      </c>
      <c r="I680" s="18">
        <f t="shared" si="39"/>
        <v>185</v>
      </c>
      <c r="J680" s="18">
        <f t="shared" si="40"/>
        <v>194.25</v>
      </c>
    </row>
    <row r="681" spans="1:10" ht="15.75">
      <c r="A681" s="15" t="s">
        <v>75</v>
      </c>
      <c r="B681" s="27" t="s">
        <v>459</v>
      </c>
      <c r="C681" s="15" t="s">
        <v>1736</v>
      </c>
      <c r="D681" s="28" t="s">
        <v>1559</v>
      </c>
      <c r="E681" s="15"/>
      <c r="F681" s="193" t="s">
        <v>1735</v>
      </c>
      <c r="G681" s="15">
        <v>1</v>
      </c>
      <c r="H681" s="11">
        <v>5</v>
      </c>
      <c r="I681" s="18">
        <f t="shared" si="39"/>
        <v>185</v>
      </c>
      <c r="J681" s="18">
        <f t="shared" si="40"/>
        <v>194.25</v>
      </c>
    </row>
    <row r="682" spans="1:10" ht="15.75">
      <c r="A682" s="24">
        <v>41351</v>
      </c>
      <c r="B682" s="46"/>
      <c r="C682" s="13"/>
      <c r="D682" s="28"/>
      <c r="E682" s="13"/>
      <c r="F682" s="26"/>
      <c r="G682" s="1"/>
      <c r="H682" s="6"/>
      <c r="I682" s="250"/>
      <c r="J682" s="250"/>
    </row>
    <row r="683" spans="1:10" ht="15.75">
      <c r="A683" s="15" t="s">
        <v>319</v>
      </c>
      <c r="B683" s="27" t="s">
        <v>1741</v>
      </c>
      <c r="C683" s="251" t="s">
        <v>1742</v>
      </c>
      <c r="D683" s="15" t="s">
        <v>1743</v>
      </c>
      <c r="E683" s="15" t="s">
        <v>1744</v>
      </c>
      <c r="F683" s="124" t="s">
        <v>1745</v>
      </c>
      <c r="G683" s="15">
        <v>1</v>
      </c>
      <c r="H683" s="11">
        <v>25</v>
      </c>
      <c r="I683" s="39">
        <f>G683*H683*37</f>
        <v>925</v>
      </c>
      <c r="J683" s="18"/>
    </row>
    <row r="684" spans="1:11" ht="15.75">
      <c r="A684" s="19" t="s">
        <v>98</v>
      </c>
      <c r="B684" s="46" t="s">
        <v>1746</v>
      </c>
      <c r="C684" s="251" t="s">
        <v>1747</v>
      </c>
      <c r="D684" s="13" t="s">
        <v>1748</v>
      </c>
      <c r="E684" s="98" t="s">
        <v>6</v>
      </c>
      <c r="F684" s="38" t="s">
        <v>1373</v>
      </c>
      <c r="G684" s="1">
        <v>1</v>
      </c>
      <c r="H684" s="115">
        <v>15</v>
      </c>
      <c r="I684" s="252">
        <f>G684*H684*37</f>
        <v>555</v>
      </c>
      <c r="J684" s="252">
        <f>G684*H684*37*1.05</f>
        <v>582.75</v>
      </c>
      <c r="K684" s="63" t="s">
        <v>1374</v>
      </c>
    </row>
    <row r="685" spans="1:10" ht="15.75">
      <c r="A685" s="19" t="s">
        <v>423</v>
      </c>
      <c r="B685" s="46" t="s">
        <v>1384</v>
      </c>
      <c r="C685" s="251" t="s">
        <v>516</v>
      </c>
      <c r="D685" s="13" t="s">
        <v>1749</v>
      </c>
      <c r="E685" s="13" t="s">
        <v>5</v>
      </c>
      <c r="F685" s="38" t="s">
        <v>1750</v>
      </c>
      <c r="G685" s="19">
        <v>1</v>
      </c>
      <c r="H685" s="115">
        <v>15</v>
      </c>
      <c r="I685" s="253">
        <f>G685*H685*37</f>
        <v>555</v>
      </c>
      <c r="J685" s="252"/>
    </row>
    <row r="686" spans="1:10" ht="15.75">
      <c r="A686" s="15" t="s">
        <v>1712</v>
      </c>
      <c r="B686" s="27" t="s">
        <v>1751</v>
      </c>
      <c r="C686" s="251" t="s">
        <v>1371</v>
      </c>
      <c r="D686" s="41" t="s">
        <v>1752</v>
      </c>
      <c r="E686" s="15" t="s">
        <v>4</v>
      </c>
      <c r="F686" s="38" t="s">
        <v>1753</v>
      </c>
      <c r="G686" s="15">
        <v>1</v>
      </c>
      <c r="H686" s="11">
        <v>15</v>
      </c>
      <c r="I686" s="18">
        <f>G686*H686*37</f>
        <v>555</v>
      </c>
      <c r="J686" s="18">
        <f aca="true" t="shared" si="41" ref="J686:J696">G686*H686*37*1.05</f>
        <v>582.75</v>
      </c>
    </row>
    <row r="687" spans="1:10" ht="15.75">
      <c r="A687" s="98" t="s">
        <v>654</v>
      </c>
      <c r="B687" s="46" t="s">
        <v>1754</v>
      </c>
      <c r="C687" s="251" t="s">
        <v>676</v>
      </c>
      <c r="D687" s="41" t="s">
        <v>1755</v>
      </c>
      <c r="E687" s="15" t="s">
        <v>4</v>
      </c>
      <c r="F687" s="38" t="s">
        <v>1756</v>
      </c>
      <c r="G687" s="1">
        <v>1</v>
      </c>
      <c r="H687" s="115">
        <v>15</v>
      </c>
      <c r="I687" s="18">
        <f>G687*H687*37</f>
        <v>555</v>
      </c>
      <c r="J687" s="18">
        <f t="shared" si="41"/>
        <v>582.75</v>
      </c>
    </row>
    <row r="688" spans="1:10" ht="15.75">
      <c r="A688" s="15" t="s">
        <v>35</v>
      </c>
      <c r="B688" s="27" t="s">
        <v>1757</v>
      </c>
      <c r="C688" s="251" t="s">
        <v>1758</v>
      </c>
      <c r="D688" s="16" t="s">
        <v>1759</v>
      </c>
      <c r="E688" s="15" t="s">
        <v>5</v>
      </c>
      <c r="F688" s="38" t="s">
        <v>429</v>
      </c>
      <c r="G688" s="15">
        <v>1</v>
      </c>
      <c r="H688" s="11">
        <v>15</v>
      </c>
      <c r="I688" s="18"/>
      <c r="J688" s="29">
        <f t="shared" si="41"/>
        <v>582.75</v>
      </c>
    </row>
    <row r="689" spans="1:10" ht="15.75">
      <c r="A689" s="15" t="s">
        <v>35</v>
      </c>
      <c r="B689" s="27" t="s">
        <v>1757</v>
      </c>
      <c r="C689" s="251" t="s">
        <v>1386</v>
      </c>
      <c r="D689" s="16" t="s">
        <v>1760</v>
      </c>
      <c r="E689" s="15" t="s">
        <v>5</v>
      </c>
      <c r="F689" s="38" t="s">
        <v>1761</v>
      </c>
      <c r="G689" s="15">
        <v>1</v>
      </c>
      <c r="H689" s="11">
        <v>15</v>
      </c>
      <c r="I689" s="18"/>
      <c r="J689" s="29">
        <f t="shared" si="41"/>
        <v>582.75</v>
      </c>
    </row>
    <row r="690" spans="1:10" ht="15.75">
      <c r="A690" s="98" t="s">
        <v>98</v>
      </c>
      <c r="B690" s="46" t="s">
        <v>1762</v>
      </c>
      <c r="C690" s="251" t="s">
        <v>676</v>
      </c>
      <c r="D690" s="41" t="s">
        <v>1755</v>
      </c>
      <c r="E690" s="98" t="s">
        <v>6</v>
      </c>
      <c r="F690" s="38" t="s">
        <v>1763</v>
      </c>
      <c r="G690" s="19">
        <v>1</v>
      </c>
      <c r="H690" s="115">
        <v>15</v>
      </c>
      <c r="I690" s="18">
        <f>G690*H690*37</f>
        <v>555</v>
      </c>
      <c r="J690" s="18">
        <f t="shared" si="41"/>
        <v>582.75</v>
      </c>
    </row>
    <row r="691" spans="1:10" ht="15.75">
      <c r="A691" s="15" t="s">
        <v>1764</v>
      </c>
      <c r="B691" s="27" t="s">
        <v>1375</v>
      </c>
      <c r="C691" s="251" t="s">
        <v>676</v>
      </c>
      <c r="D691" s="15" t="s">
        <v>1755</v>
      </c>
      <c r="E691" s="15" t="s">
        <v>5</v>
      </c>
      <c r="F691" s="38" t="s">
        <v>1316</v>
      </c>
      <c r="G691" s="15">
        <v>1</v>
      </c>
      <c r="H691" s="11">
        <v>15</v>
      </c>
      <c r="I691" s="18"/>
      <c r="J691" s="29">
        <f t="shared" si="41"/>
        <v>582.75</v>
      </c>
    </row>
    <row r="692" spans="1:10" ht="15.75">
      <c r="A692" s="15" t="s">
        <v>1765</v>
      </c>
      <c r="B692" s="27" t="s">
        <v>1766</v>
      </c>
      <c r="C692" s="251" t="s">
        <v>1758</v>
      </c>
      <c r="D692" s="16" t="s">
        <v>1759</v>
      </c>
      <c r="E692" s="15" t="s">
        <v>6</v>
      </c>
      <c r="F692" s="38" t="s">
        <v>96</v>
      </c>
      <c r="G692" s="15">
        <v>1</v>
      </c>
      <c r="H692" s="11">
        <v>15</v>
      </c>
      <c r="I692" s="18">
        <f aca="true" t="shared" si="42" ref="I692:I698">G692*H692*37</f>
        <v>555</v>
      </c>
      <c r="J692" s="18">
        <f t="shared" si="41"/>
        <v>582.75</v>
      </c>
    </row>
    <row r="693" spans="1:10" ht="15.75">
      <c r="A693" s="15" t="s">
        <v>1765</v>
      </c>
      <c r="B693" s="27" t="s">
        <v>1766</v>
      </c>
      <c r="C693" s="251" t="s">
        <v>1767</v>
      </c>
      <c r="D693" s="41" t="s">
        <v>1768</v>
      </c>
      <c r="E693" s="15" t="s">
        <v>6</v>
      </c>
      <c r="F693" s="38" t="s">
        <v>96</v>
      </c>
      <c r="G693" s="15">
        <v>1</v>
      </c>
      <c r="H693" s="11">
        <v>15</v>
      </c>
      <c r="I693" s="18">
        <f t="shared" si="42"/>
        <v>555</v>
      </c>
      <c r="J693" s="18">
        <f t="shared" si="41"/>
        <v>582.75</v>
      </c>
    </row>
    <row r="694" spans="1:10" ht="15.75">
      <c r="A694" s="13" t="s">
        <v>1769</v>
      </c>
      <c r="B694" s="46" t="s">
        <v>1770</v>
      </c>
      <c r="C694" s="251" t="s">
        <v>779</v>
      </c>
      <c r="D694" s="41" t="s">
        <v>1771</v>
      </c>
      <c r="E694" s="13" t="s">
        <v>440</v>
      </c>
      <c r="F694" s="38" t="s">
        <v>429</v>
      </c>
      <c r="G694" s="15">
        <v>1</v>
      </c>
      <c r="H694" s="11">
        <v>15</v>
      </c>
      <c r="I694" s="39">
        <f t="shared" si="42"/>
        <v>555</v>
      </c>
      <c r="J694" s="18"/>
    </row>
    <row r="695" spans="1:10" ht="15.75">
      <c r="A695" s="13" t="s">
        <v>1772</v>
      </c>
      <c r="B695" s="46" t="s">
        <v>1773</v>
      </c>
      <c r="C695" s="251" t="s">
        <v>444</v>
      </c>
      <c r="D695" s="41" t="s">
        <v>1774</v>
      </c>
      <c r="E695" s="15" t="s">
        <v>5</v>
      </c>
      <c r="F695" s="38" t="s">
        <v>1423</v>
      </c>
      <c r="G695" s="15">
        <v>1</v>
      </c>
      <c r="H695" s="11">
        <v>15</v>
      </c>
      <c r="I695" s="18">
        <f t="shared" si="42"/>
        <v>555</v>
      </c>
      <c r="J695" s="18">
        <f t="shared" si="41"/>
        <v>582.75</v>
      </c>
    </row>
    <row r="696" spans="1:10" ht="15.75">
      <c r="A696" s="13" t="s">
        <v>1772</v>
      </c>
      <c r="B696" s="46" t="s">
        <v>1773</v>
      </c>
      <c r="C696" s="251" t="s">
        <v>1775</v>
      </c>
      <c r="D696" s="41" t="s">
        <v>1760</v>
      </c>
      <c r="E696" s="15" t="s">
        <v>5</v>
      </c>
      <c r="F696" s="38" t="s">
        <v>1423</v>
      </c>
      <c r="G696" s="15">
        <v>1</v>
      </c>
      <c r="H696" s="11">
        <v>15</v>
      </c>
      <c r="I696" s="18">
        <f t="shared" si="42"/>
        <v>555</v>
      </c>
      <c r="J696" s="18">
        <f t="shared" si="41"/>
        <v>582.75</v>
      </c>
    </row>
    <row r="697" spans="1:10" ht="15.75">
      <c r="A697" s="30" t="s">
        <v>1776</v>
      </c>
      <c r="B697" s="77" t="s">
        <v>1777</v>
      </c>
      <c r="C697" s="251" t="s">
        <v>1778</v>
      </c>
      <c r="D697" s="125" t="s">
        <v>1771</v>
      </c>
      <c r="E697" s="30" t="s">
        <v>653</v>
      </c>
      <c r="F697" s="38" t="s">
        <v>429</v>
      </c>
      <c r="G697" s="30">
        <v>1</v>
      </c>
      <c r="H697" s="11">
        <v>15</v>
      </c>
      <c r="I697" s="18">
        <f t="shared" si="42"/>
        <v>555</v>
      </c>
      <c r="J697" s="18">
        <f>G697*H697*37*1.05</f>
        <v>582.75</v>
      </c>
    </row>
    <row r="698" spans="1:10" ht="15.75">
      <c r="A698" s="30" t="s">
        <v>1776</v>
      </c>
      <c r="B698" s="77" t="s">
        <v>1779</v>
      </c>
      <c r="C698" s="251" t="s">
        <v>1379</v>
      </c>
      <c r="D698" s="125" t="s">
        <v>1780</v>
      </c>
      <c r="E698" s="30" t="s">
        <v>4</v>
      </c>
      <c r="F698" s="38" t="s">
        <v>1423</v>
      </c>
      <c r="G698" s="30">
        <v>1</v>
      </c>
      <c r="H698" s="11">
        <v>15</v>
      </c>
      <c r="I698" s="18">
        <f t="shared" si="42"/>
        <v>555</v>
      </c>
      <c r="J698" s="18">
        <f>G698*H698*37*1.05</f>
        <v>582.75</v>
      </c>
    </row>
    <row r="699" spans="1:11" ht="15.75">
      <c r="A699" s="24">
        <v>41352</v>
      </c>
      <c r="B699" s="13"/>
      <c r="C699" s="13"/>
      <c r="D699" s="13"/>
      <c r="E699" s="13"/>
      <c r="F699" s="36"/>
      <c r="G699" s="19"/>
      <c r="H699" s="115"/>
      <c r="I699" s="18"/>
      <c r="J699" s="18"/>
      <c r="K699" s="16"/>
    </row>
    <row r="700" spans="1:11" ht="15.75">
      <c r="A700" s="193" t="s">
        <v>1781</v>
      </c>
      <c r="B700" s="46" t="s">
        <v>1387</v>
      </c>
      <c r="C700" s="13" t="s">
        <v>676</v>
      </c>
      <c r="D700" s="41" t="s">
        <v>1755</v>
      </c>
      <c r="E700" s="98" t="s">
        <v>6</v>
      </c>
      <c r="F700" s="193" t="s">
        <v>1782</v>
      </c>
      <c r="G700" s="1">
        <v>1</v>
      </c>
      <c r="H700" s="115">
        <v>15</v>
      </c>
      <c r="I700" s="18"/>
      <c r="J700" s="29">
        <f>G700*H700*37*1.05</f>
        <v>582.75</v>
      </c>
      <c r="K700" s="63" t="s">
        <v>1783</v>
      </c>
    </row>
    <row r="701" spans="1:10" ht="15.75">
      <c r="A701" s="193" t="s">
        <v>1781</v>
      </c>
      <c r="B701" s="46" t="s">
        <v>1387</v>
      </c>
      <c r="C701" s="13" t="s">
        <v>1775</v>
      </c>
      <c r="D701" s="41" t="s">
        <v>1780</v>
      </c>
      <c r="E701" s="98" t="s">
        <v>5</v>
      </c>
      <c r="F701" s="193" t="s">
        <v>1423</v>
      </c>
      <c r="G701" s="19">
        <v>1</v>
      </c>
      <c r="H701" s="115">
        <v>15</v>
      </c>
      <c r="I701" s="18"/>
      <c r="J701" s="29">
        <f>G701*H701*37*1.05</f>
        <v>582.75</v>
      </c>
    </row>
    <row r="702" spans="1:11" ht="15.75">
      <c r="A702" s="13" t="s">
        <v>1769</v>
      </c>
      <c r="B702" s="46" t="s">
        <v>1387</v>
      </c>
      <c r="C702" s="13" t="s">
        <v>676</v>
      </c>
      <c r="D702" s="41" t="s">
        <v>1755</v>
      </c>
      <c r="E702" s="13" t="s">
        <v>4</v>
      </c>
      <c r="F702" s="193" t="s">
        <v>1784</v>
      </c>
      <c r="G702" s="15">
        <v>1</v>
      </c>
      <c r="H702" s="11">
        <v>15</v>
      </c>
      <c r="I702" s="39">
        <f>G702*H702*37</f>
        <v>555</v>
      </c>
      <c r="J702" s="18"/>
      <c r="K702" s="63" t="s">
        <v>1783</v>
      </c>
    </row>
    <row r="703" spans="1:10" ht="15.75">
      <c r="A703" s="13" t="s">
        <v>1769</v>
      </c>
      <c r="B703" s="46" t="s">
        <v>1387</v>
      </c>
      <c r="C703" s="13" t="s">
        <v>1775</v>
      </c>
      <c r="D703" s="41" t="s">
        <v>1785</v>
      </c>
      <c r="E703" s="13" t="s">
        <v>6</v>
      </c>
      <c r="F703" s="38" t="s">
        <v>1423</v>
      </c>
      <c r="G703" s="15">
        <v>1</v>
      </c>
      <c r="H703" s="11">
        <v>15</v>
      </c>
      <c r="I703" s="39">
        <f>G703*H703*37</f>
        <v>555</v>
      </c>
      <c r="J703" s="18"/>
    </row>
    <row r="704" spans="1:11" ht="15.75">
      <c r="A704" s="254" t="s">
        <v>1786</v>
      </c>
      <c r="B704" s="254" t="s">
        <v>1787</v>
      </c>
      <c r="C704" s="267" t="s">
        <v>676</v>
      </c>
      <c r="D704" s="41" t="s">
        <v>1788</v>
      </c>
      <c r="E704" s="254" t="s">
        <v>5</v>
      </c>
      <c r="F704" s="254" t="s">
        <v>1789</v>
      </c>
      <c r="G704" s="254">
        <v>1</v>
      </c>
      <c r="H704" s="268">
        <v>15</v>
      </c>
      <c r="I704" s="39">
        <f>G704*H704*37</f>
        <v>555</v>
      </c>
      <c r="J704" s="269"/>
      <c r="K704" s="35"/>
    </row>
    <row r="705" spans="1:11" ht="17.25">
      <c r="A705" s="254" t="s">
        <v>1786</v>
      </c>
      <c r="B705" s="254" t="s">
        <v>1790</v>
      </c>
      <c r="C705" s="270" t="s">
        <v>599</v>
      </c>
      <c r="D705" s="41" t="s">
        <v>1791</v>
      </c>
      <c r="E705" s="254" t="s">
        <v>43</v>
      </c>
      <c r="F705" s="254" t="s">
        <v>1789</v>
      </c>
      <c r="G705" s="254">
        <v>1</v>
      </c>
      <c r="H705" s="268">
        <v>15</v>
      </c>
      <c r="I705" s="39">
        <f>G705*H705*37</f>
        <v>555</v>
      </c>
      <c r="J705" s="269"/>
      <c r="K705" s="35"/>
    </row>
    <row r="706" spans="1:11" ht="15.75">
      <c r="A706" s="132" t="s">
        <v>1792</v>
      </c>
      <c r="B706" s="46" t="s">
        <v>1387</v>
      </c>
      <c r="C706" s="136" t="s">
        <v>676</v>
      </c>
      <c r="D706" s="41" t="s">
        <v>1788</v>
      </c>
      <c r="E706" s="132" t="s">
        <v>5</v>
      </c>
      <c r="F706" s="132" t="s">
        <v>1426</v>
      </c>
      <c r="G706" s="15">
        <v>1</v>
      </c>
      <c r="H706" s="11">
        <v>15</v>
      </c>
      <c r="I706" s="18">
        <f aca="true" t="shared" si="43" ref="I706:I713">G706*H706*37</f>
        <v>555</v>
      </c>
      <c r="J706" s="18">
        <f>G706*H706*37*1.05</f>
        <v>582.75</v>
      </c>
      <c r="K706" s="35"/>
    </row>
    <row r="707" spans="1:11" ht="15.75">
      <c r="A707" s="132" t="s">
        <v>1792</v>
      </c>
      <c r="B707" s="46" t="s">
        <v>1793</v>
      </c>
      <c r="C707" s="136" t="s">
        <v>1379</v>
      </c>
      <c r="D707" s="41" t="s">
        <v>1768</v>
      </c>
      <c r="E707" s="132" t="s">
        <v>5</v>
      </c>
      <c r="F707" s="217" t="s">
        <v>96</v>
      </c>
      <c r="G707" s="15">
        <v>1</v>
      </c>
      <c r="H707" s="11">
        <v>15</v>
      </c>
      <c r="I707" s="18">
        <f t="shared" si="43"/>
        <v>555</v>
      </c>
      <c r="J707" s="18">
        <f>G707*H707*37*1.05</f>
        <v>582.75</v>
      </c>
      <c r="K707" s="35"/>
    </row>
    <row r="708" spans="1:10" ht="15.75">
      <c r="A708" s="132" t="s">
        <v>1794</v>
      </c>
      <c r="B708" s="40" t="s">
        <v>1795</v>
      </c>
      <c r="C708" s="136" t="s">
        <v>1796</v>
      </c>
      <c r="D708" s="41" t="s">
        <v>1797</v>
      </c>
      <c r="E708" s="132" t="s">
        <v>959</v>
      </c>
      <c r="F708" s="136" t="s">
        <v>1789</v>
      </c>
      <c r="G708" s="15">
        <v>1</v>
      </c>
      <c r="H708" s="11">
        <v>15</v>
      </c>
      <c r="I708" s="39">
        <f t="shared" si="43"/>
        <v>555</v>
      </c>
      <c r="J708" s="18"/>
    </row>
    <row r="709" spans="1:10" ht="15.75">
      <c r="A709" s="132" t="s">
        <v>1794</v>
      </c>
      <c r="B709" s="40" t="s">
        <v>1795</v>
      </c>
      <c r="C709" s="136" t="s">
        <v>1417</v>
      </c>
      <c r="D709" s="41" t="s">
        <v>1768</v>
      </c>
      <c r="E709" s="132" t="s">
        <v>325</v>
      </c>
      <c r="F709" s="136" t="s">
        <v>429</v>
      </c>
      <c r="G709" s="15">
        <v>1</v>
      </c>
      <c r="H709" s="11">
        <v>15</v>
      </c>
      <c r="I709" s="39">
        <f t="shared" si="43"/>
        <v>555</v>
      </c>
      <c r="J709" s="18"/>
    </row>
    <row r="710" spans="1:10" ht="15.75">
      <c r="A710" s="132" t="s">
        <v>1794</v>
      </c>
      <c r="B710" s="46" t="s">
        <v>1428</v>
      </c>
      <c r="C710" s="132"/>
      <c r="D710" s="41" t="s">
        <v>1798</v>
      </c>
      <c r="E710" s="132" t="s">
        <v>4</v>
      </c>
      <c r="F710" s="151" t="s">
        <v>100</v>
      </c>
      <c r="G710" s="15">
        <v>1</v>
      </c>
      <c r="H710" s="11">
        <v>15</v>
      </c>
      <c r="I710" s="39">
        <f t="shared" si="43"/>
        <v>555</v>
      </c>
      <c r="J710" s="18"/>
    </row>
    <row r="711" spans="1:10" ht="15.75">
      <c r="A711" s="132" t="s">
        <v>1794</v>
      </c>
      <c r="B711" s="46" t="s">
        <v>1428</v>
      </c>
      <c r="C711" s="132" t="s">
        <v>1417</v>
      </c>
      <c r="D711" s="41" t="s">
        <v>1768</v>
      </c>
      <c r="E711" s="132" t="s">
        <v>4</v>
      </c>
      <c r="F711" s="38" t="s">
        <v>1416</v>
      </c>
      <c r="G711" s="15">
        <v>1</v>
      </c>
      <c r="H711" s="11">
        <v>15</v>
      </c>
      <c r="I711" s="39">
        <f t="shared" si="43"/>
        <v>555</v>
      </c>
      <c r="J711" s="18"/>
    </row>
    <row r="712" spans="1:10" ht="30">
      <c r="A712" s="15" t="s">
        <v>1799</v>
      </c>
      <c r="B712" s="27" t="s">
        <v>1800</v>
      </c>
      <c r="C712" s="119" t="s">
        <v>1801</v>
      </c>
      <c r="D712" s="15" t="s">
        <v>1802</v>
      </c>
      <c r="E712" s="15"/>
      <c r="G712" s="15">
        <v>1</v>
      </c>
      <c r="H712" s="11">
        <v>12</v>
      </c>
      <c r="I712" s="39">
        <f t="shared" si="43"/>
        <v>444</v>
      </c>
      <c r="J712" s="18"/>
    </row>
    <row r="713" spans="1:11" ht="15.75">
      <c r="A713" s="15" t="s">
        <v>1803</v>
      </c>
      <c r="B713" s="27" t="s">
        <v>1804</v>
      </c>
      <c r="C713" s="15"/>
      <c r="D713" s="41" t="s">
        <v>1805</v>
      </c>
      <c r="E713" s="15" t="s">
        <v>53</v>
      </c>
      <c r="F713" s="15" t="s">
        <v>96</v>
      </c>
      <c r="G713" s="15">
        <v>1</v>
      </c>
      <c r="H713" s="11">
        <v>18.5</v>
      </c>
      <c r="I713" s="18">
        <f t="shared" si="43"/>
        <v>684.5</v>
      </c>
      <c r="J713" s="18">
        <f>G713*H713*37*1.05</f>
        <v>718.725</v>
      </c>
      <c r="K713" s="63" t="s">
        <v>1806</v>
      </c>
    </row>
    <row r="714" spans="1:10" ht="15.75">
      <c r="A714" s="24">
        <v>41353</v>
      </c>
      <c r="B714" s="13"/>
      <c r="C714" s="13"/>
      <c r="D714" s="13"/>
      <c r="E714" s="13"/>
      <c r="F714" s="223"/>
      <c r="G714" s="19"/>
      <c r="H714" s="115"/>
      <c r="I714" s="18"/>
      <c r="J714" s="18"/>
    </row>
    <row r="715" spans="1:10" ht="15.75">
      <c r="A715" s="13" t="s">
        <v>1807</v>
      </c>
      <c r="B715" s="13"/>
      <c r="C715" s="13"/>
      <c r="D715" s="41" t="s">
        <v>1619</v>
      </c>
      <c r="E715" s="13" t="s">
        <v>1150</v>
      </c>
      <c r="F715" s="38" t="s">
        <v>540</v>
      </c>
      <c r="G715" s="19">
        <v>1</v>
      </c>
      <c r="H715" s="11">
        <v>3.78</v>
      </c>
      <c r="I715" s="18">
        <v>0</v>
      </c>
      <c r="J715" s="18">
        <v>0</v>
      </c>
    </row>
    <row r="716" spans="1:10" ht="15.75">
      <c r="A716" s="13" t="s">
        <v>1834</v>
      </c>
      <c r="B716" s="46" t="s">
        <v>1827</v>
      </c>
      <c r="C716" s="13"/>
      <c r="D716" s="43" t="s">
        <v>1835</v>
      </c>
      <c r="E716" s="15" t="s">
        <v>5</v>
      </c>
      <c r="F716" s="38" t="s">
        <v>1833</v>
      </c>
      <c r="G716" s="30">
        <v>1</v>
      </c>
      <c r="H716" s="11">
        <v>3.78</v>
      </c>
      <c r="I716" s="18">
        <v>0</v>
      </c>
      <c r="J716" s="18">
        <v>0</v>
      </c>
    </row>
    <row r="717" spans="1:10" ht="15.75">
      <c r="A717" s="257" t="s">
        <v>1836</v>
      </c>
      <c r="B717" s="257" t="s">
        <v>1599</v>
      </c>
      <c r="C717" s="258" t="s">
        <v>1837</v>
      </c>
      <c r="D717" s="41" t="s">
        <v>1600</v>
      </c>
      <c r="E717" s="15" t="s">
        <v>5</v>
      </c>
      <c r="F717" s="38" t="s">
        <v>1601</v>
      </c>
      <c r="G717" s="271">
        <v>1</v>
      </c>
      <c r="H717" s="11">
        <v>3.78</v>
      </c>
      <c r="I717" s="18">
        <v>0</v>
      </c>
      <c r="J717" s="18">
        <v>0</v>
      </c>
    </row>
    <row r="718" spans="1:10" ht="15.75">
      <c r="A718" s="257" t="s">
        <v>1838</v>
      </c>
      <c r="B718" s="46" t="s">
        <v>1839</v>
      </c>
      <c r="C718" s="258" t="s">
        <v>1840</v>
      </c>
      <c r="D718" s="41" t="s">
        <v>1841</v>
      </c>
      <c r="E718" s="15" t="s">
        <v>5</v>
      </c>
      <c r="F718" s="38" t="s">
        <v>1842</v>
      </c>
      <c r="G718" s="271">
        <v>1</v>
      </c>
      <c r="H718" s="11">
        <v>3.78</v>
      </c>
      <c r="I718" s="18">
        <v>0</v>
      </c>
      <c r="J718" s="18">
        <v>0</v>
      </c>
    </row>
    <row r="719" spans="1:10" ht="15.75">
      <c r="A719" s="15" t="s">
        <v>636</v>
      </c>
      <c r="B719" s="27" t="s">
        <v>1808</v>
      </c>
      <c r="C719" s="255"/>
      <c r="D719" s="43" t="s">
        <v>1809</v>
      </c>
      <c r="E719" s="256" t="s">
        <v>5</v>
      </c>
      <c r="F719" s="16" t="s">
        <v>1810</v>
      </c>
      <c r="G719" s="15">
        <v>2</v>
      </c>
      <c r="H719" s="11">
        <v>3.78</v>
      </c>
      <c r="I719" s="18">
        <v>279.71999999999997</v>
      </c>
      <c r="J719" s="18">
        <v>293.70599999999996</v>
      </c>
    </row>
    <row r="720" spans="1:10" ht="15.75">
      <c r="A720" s="15" t="s">
        <v>636</v>
      </c>
      <c r="B720" s="27" t="s">
        <v>1811</v>
      </c>
      <c r="C720" s="259"/>
      <c r="D720" s="43" t="s">
        <v>1812</v>
      </c>
      <c r="E720" s="256" t="s">
        <v>5</v>
      </c>
      <c r="F720" s="16" t="s">
        <v>1813</v>
      </c>
      <c r="G720" s="15">
        <v>2</v>
      </c>
      <c r="H720" s="11">
        <v>3.78</v>
      </c>
      <c r="I720" s="18">
        <v>279.71999999999997</v>
      </c>
      <c r="J720" s="18">
        <v>293.70599999999996</v>
      </c>
    </row>
    <row r="721" spans="1:11" ht="15.75">
      <c r="A721" s="30" t="s">
        <v>1814</v>
      </c>
      <c r="B721" s="77" t="s">
        <v>897</v>
      </c>
      <c r="C721" s="247" t="s">
        <v>898</v>
      </c>
      <c r="D721" s="260" t="s">
        <v>1815</v>
      </c>
      <c r="E721" s="256" t="s">
        <v>6</v>
      </c>
      <c r="F721" s="59" t="s">
        <v>96</v>
      </c>
      <c r="G721" s="30">
        <v>2</v>
      </c>
      <c r="H721" s="31">
        <v>3.78</v>
      </c>
      <c r="I721" s="120">
        <v>279.71999999999997</v>
      </c>
      <c r="J721" s="120">
        <v>293.70599999999996</v>
      </c>
      <c r="K721" s="62"/>
    </row>
    <row r="722" spans="1:10" ht="15">
      <c r="A722" s="15" t="s">
        <v>1816</v>
      </c>
      <c r="B722" s="27" t="s">
        <v>1817</v>
      </c>
      <c r="C722" s="202" t="s">
        <v>1250</v>
      </c>
      <c r="D722" s="12" t="s">
        <v>1818</v>
      </c>
      <c r="E722" s="15" t="s">
        <v>4</v>
      </c>
      <c r="F722" s="15" t="s">
        <v>71</v>
      </c>
      <c r="G722" s="15">
        <v>2</v>
      </c>
      <c r="H722" s="11">
        <v>3.78</v>
      </c>
      <c r="I722" s="18">
        <f>G722*H722*37</f>
        <v>279.71999999999997</v>
      </c>
      <c r="J722" s="18">
        <f>G722*H722*37*1.05</f>
        <v>293.70599999999996</v>
      </c>
    </row>
    <row r="723" spans="1:10" ht="15">
      <c r="A723" s="15" t="s">
        <v>319</v>
      </c>
      <c r="B723" s="27" t="s">
        <v>1893</v>
      </c>
      <c r="C723" s="202" t="s">
        <v>1250</v>
      </c>
      <c r="D723" s="15" t="s">
        <v>1818</v>
      </c>
      <c r="E723" s="15" t="s">
        <v>4</v>
      </c>
      <c r="F723" s="15" t="s">
        <v>71</v>
      </c>
      <c r="G723" s="15">
        <v>1</v>
      </c>
      <c r="H723" s="84">
        <v>3.78</v>
      </c>
      <c r="I723" s="18">
        <f>G723*H723*37</f>
        <v>139.85999999999999</v>
      </c>
      <c r="J723" s="18">
        <f>G723*H723*37*1.05</f>
        <v>146.85299999999998</v>
      </c>
    </row>
    <row r="724" spans="1:10" ht="15">
      <c r="A724" s="15" t="s">
        <v>1431</v>
      </c>
      <c r="B724" s="27" t="s">
        <v>897</v>
      </c>
      <c r="C724" s="15"/>
      <c r="D724" s="15" t="s">
        <v>1815</v>
      </c>
      <c r="E724" s="15" t="s">
        <v>4</v>
      </c>
      <c r="F724" s="15" t="s">
        <v>110</v>
      </c>
      <c r="G724" s="15">
        <v>2</v>
      </c>
      <c r="H724" s="11">
        <v>3.78</v>
      </c>
      <c r="I724" s="39">
        <f>G724*H724*37</f>
        <v>279.71999999999997</v>
      </c>
      <c r="J724" s="18"/>
    </row>
    <row r="725" spans="1:10" ht="15">
      <c r="A725" s="15" t="s">
        <v>1431</v>
      </c>
      <c r="B725" s="27" t="s">
        <v>1114</v>
      </c>
      <c r="C725" s="15"/>
      <c r="D725" s="15" t="s">
        <v>1463</v>
      </c>
      <c r="E725" s="108" t="s">
        <v>4</v>
      </c>
      <c r="F725" s="15" t="s">
        <v>1446</v>
      </c>
      <c r="G725" s="15">
        <v>2</v>
      </c>
      <c r="H725" s="11">
        <v>3.78</v>
      </c>
      <c r="I725" s="39">
        <f>G725*H725*37</f>
        <v>279.71999999999997</v>
      </c>
      <c r="J725" s="18"/>
    </row>
    <row r="726" spans="1:10" ht="15">
      <c r="A726" s="15" t="s">
        <v>319</v>
      </c>
      <c r="B726" s="27" t="s">
        <v>1895</v>
      </c>
      <c r="C726" s="15" t="s">
        <v>1896</v>
      </c>
      <c r="D726" s="15" t="s">
        <v>1463</v>
      </c>
      <c r="E726" s="15" t="s">
        <v>4</v>
      </c>
      <c r="F726" s="15" t="s">
        <v>1446</v>
      </c>
      <c r="G726" s="15">
        <v>1</v>
      </c>
      <c r="H726" s="84">
        <v>3.78</v>
      </c>
      <c r="I726" s="18">
        <f>G726*H726*37</f>
        <v>139.85999999999999</v>
      </c>
      <c r="J726" s="18">
        <f>G726*H726*37*1.05</f>
        <v>146.85299999999998</v>
      </c>
    </row>
    <row r="727" spans="1:10" ht="15.75">
      <c r="A727" s="15" t="s">
        <v>1819</v>
      </c>
      <c r="B727" s="27" t="s">
        <v>897</v>
      </c>
      <c r="C727" s="15" t="s">
        <v>1153</v>
      </c>
      <c r="D727" s="41" t="s">
        <v>1820</v>
      </c>
      <c r="E727" s="15" t="s">
        <v>5</v>
      </c>
      <c r="F727" s="12" t="s">
        <v>194</v>
      </c>
      <c r="G727" s="15">
        <v>1</v>
      </c>
      <c r="H727" s="11">
        <v>3.78</v>
      </c>
      <c r="I727" s="18">
        <f aca="true" t="shared" si="44" ref="I727:I736">G727*H727*37</f>
        <v>139.85999999999999</v>
      </c>
      <c r="J727" s="18">
        <f aca="true" t="shared" si="45" ref="J727:J736">G727*H727*37*1.05</f>
        <v>146.85299999999998</v>
      </c>
    </row>
    <row r="728" spans="1:10" ht="15">
      <c r="A728" s="15" t="s">
        <v>1819</v>
      </c>
      <c r="B728" s="27" t="s">
        <v>1817</v>
      </c>
      <c r="C728" s="15" t="s">
        <v>1250</v>
      </c>
      <c r="D728" s="12" t="s">
        <v>1818</v>
      </c>
      <c r="E728" s="15" t="s">
        <v>5</v>
      </c>
      <c r="F728" s="15" t="s">
        <v>70</v>
      </c>
      <c r="G728" s="15">
        <v>1</v>
      </c>
      <c r="H728" s="11">
        <v>3.78</v>
      </c>
      <c r="I728" s="18">
        <f t="shared" si="44"/>
        <v>139.85999999999999</v>
      </c>
      <c r="J728" s="18">
        <f t="shared" si="45"/>
        <v>146.85299999999998</v>
      </c>
    </row>
    <row r="729" spans="1:10" ht="15">
      <c r="A729" s="15" t="s">
        <v>1821</v>
      </c>
      <c r="B729" s="27" t="s">
        <v>1817</v>
      </c>
      <c r="C729" s="15" t="s">
        <v>408</v>
      </c>
      <c r="D729" s="15" t="s">
        <v>1818</v>
      </c>
      <c r="E729" s="15" t="s">
        <v>5</v>
      </c>
      <c r="F729" s="15" t="s">
        <v>70</v>
      </c>
      <c r="G729" s="15">
        <v>1</v>
      </c>
      <c r="H729" s="11">
        <v>3.78</v>
      </c>
      <c r="I729" s="18">
        <f>G729*H729*37</f>
        <v>139.85999999999999</v>
      </c>
      <c r="J729" s="18">
        <f>G729*H729*37*1.05</f>
        <v>146.85299999999998</v>
      </c>
    </row>
    <row r="730" spans="1:10" ht="15">
      <c r="A730" s="15" t="s">
        <v>1819</v>
      </c>
      <c r="B730" s="27" t="s">
        <v>1822</v>
      </c>
      <c r="C730" s="15" t="s">
        <v>1823</v>
      </c>
      <c r="D730" s="12" t="s">
        <v>1824</v>
      </c>
      <c r="E730" s="15" t="s">
        <v>5</v>
      </c>
      <c r="F730" s="15" t="s">
        <v>1825</v>
      </c>
      <c r="G730" s="15">
        <v>1</v>
      </c>
      <c r="H730" s="11">
        <v>3.78</v>
      </c>
      <c r="I730" s="18">
        <f t="shared" si="44"/>
        <v>139.85999999999999</v>
      </c>
      <c r="J730" s="18">
        <f t="shared" si="45"/>
        <v>146.85299999999998</v>
      </c>
    </row>
    <row r="731" spans="1:10" ht="15">
      <c r="A731" s="169" t="s">
        <v>275</v>
      </c>
      <c r="B731" s="169" t="s">
        <v>1117</v>
      </c>
      <c r="C731" s="169" t="s">
        <v>68</v>
      </c>
      <c r="D731" s="169" t="s">
        <v>1618</v>
      </c>
      <c r="E731" s="169" t="s">
        <v>5</v>
      </c>
      <c r="F731" s="169" t="s">
        <v>1826</v>
      </c>
      <c r="G731" s="169">
        <v>1</v>
      </c>
      <c r="H731" s="11">
        <v>3.78</v>
      </c>
      <c r="I731" s="18">
        <f t="shared" si="44"/>
        <v>139.85999999999999</v>
      </c>
      <c r="J731" s="18">
        <f t="shared" si="45"/>
        <v>146.85299999999998</v>
      </c>
    </row>
    <row r="732" spans="1:10" ht="15">
      <c r="A732" s="169" t="s">
        <v>275</v>
      </c>
      <c r="B732" s="169" t="s">
        <v>1117</v>
      </c>
      <c r="C732" s="169" t="s">
        <v>68</v>
      </c>
      <c r="D732" s="169" t="s">
        <v>1618</v>
      </c>
      <c r="E732" s="169" t="s">
        <v>5</v>
      </c>
      <c r="F732" s="17" t="s">
        <v>363</v>
      </c>
      <c r="G732" s="169">
        <v>1</v>
      </c>
      <c r="H732" s="11">
        <v>3.78</v>
      </c>
      <c r="I732" s="18">
        <f t="shared" si="44"/>
        <v>139.85999999999999</v>
      </c>
      <c r="J732" s="18">
        <f t="shared" si="45"/>
        <v>146.85299999999998</v>
      </c>
    </row>
    <row r="733" spans="1:10" ht="15.75">
      <c r="A733" s="12" t="s">
        <v>1792</v>
      </c>
      <c r="B733" s="40" t="s">
        <v>1827</v>
      </c>
      <c r="D733" s="41" t="s">
        <v>1828</v>
      </c>
      <c r="E733" s="12" t="s">
        <v>5</v>
      </c>
      <c r="F733" s="12" t="s">
        <v>1829</v>
      </c>
      <c r="G733" s="15">
        <v>1</v>
      </c>
      <c r="H733" s="11">
        <v>3.78</v>
      </c>
      <c r="I733" s="18">
        <f t="shared" si="44"/>
        <v>139.85999999999999</v>
      </c>
      <c r="J733" s="18">
        <f t="shared" si="45"/>
        <v>146.85299999999998</v>
      </c>
    </row>
    <row r="734" spans="1:10" ht="15">
      <c r="A734" s="15" t="s">
        <v>1821</v>
      </c>
      <c r="B734" s="27" t="s">
        <v>1830</v>
      </c>
      <c r="C734" s="15" t="s">
        <v>1831</v>
      </c>
      <c r="D734" s="15" t="s">
        <v>1597</v>
      </c>
      <c r="E734" s="15" t="s">
        <v>5</v>
      </c>
      <c r="F734" s="17" t="s">
        <v>363</v>
      </c>
      <c r="G734" s="15">
        <v>1</v>
      </c>
      <c r="H734" s="11">
        <v>3.78</v>
      </c>
      <c r="I734" s="18">
        <f t="shared" si="44"/>
        <v>139.85999999999999</v>
      </c>
      <c r="J734" s="18">
        <f t="shared" si="45"/>
        <v>146.85299999999998</v>
      </c>
    </row>
    <row r="735" spans="1:11" ht="15.75">
      <c r="A735" s="132" t="s">
        <v>1832</v>
      </c>
      <c r="B735" s="133" t="s">
        <v>1848</v>
      </c>
      <c r="C735" s="132"/>
      <c r="D735" s="242" t="s">
        <v>1849</v>
      </c>
      <c r="E735" s="134" t="s">
        <v>5</v>
      </c>
      <c r="F735" s="136" t="s">
        <v>552</v>
      </c>
      <c r="G735" s="272">
        <v>1</v>
      </c>
      <c r="H735" s="144">
        <v>3.78</v>
      </c>
      <c r="I735" s="145">
        <f>G735*H735*37</f>
        <v>139.85999999999999</v>
      </c>
      <c r="J735" s="145">
        <f>G735*H735*37*1.05</f>
        <v>146.85299999999998</v>
      </c>
      <c r="K735" s="136"/>
    </row>
    <row r="736" spans="1:10" ht="15.75">
      <c r="A736" s="13" t="s">
        <v>1832</v>
      </c>
      <c r="B736" s="46" t="s">
        <v>1827</v>
      </c>
      <c r="C736" s="13"/>
      <c r="D736" s="43" t="s">
        <v>1828</v>
      </c>
      <c r="E736" s="15" t="s">
        <v>5</v>
      </c>
      <c r="F736" s="38" t="s">
        <v>1833</v>
      </c>
      <c r="G736" s="30">
        <v>1</v>
      </c>
      <c r="H736" s="11">
        <v>3.78</v>
      </c>
      <c r="I736" s="18">
        <f t="shared" si="44"/>
        <v>139.85999999999999</v>
      </c>
      <c r="J736" s="18">
        <f t="shared" si="45"/>
        <v>146.85299999999998</v>
      </c>
    </row>
    <row r="737" spans="1:11" ht="15">
      <c r="A737" s="15" t="s">
        <v>427</v>
      </c>
      <c r="B737" s="27" t="s">
        <v>1843</v>
      </c>
      <c r="C737" s="134"/>
      <c r="D737" s="134" t="s">
        <v>1844</v>
      </c>
      <c r="E737" s="134">
        <v>8</v>
      </c>
      <c r="F737" s="134" t="s">
        <v>1845</v>
      </c>
      <c r="G737" s="134">
        <v>1</v>
      </c>
      <c r="H737" s="144">
        <v>79</v>
      </c>
      <c r="I737" s="39">
        <f>G737*H737*37</f>
        <v>2923</v>
      </c>
      <c r="J737" s="18">
        <v>-15</v>
      </c>
      <c r="K737" s="63" t="s">
        <v>1846</v>
      </c>
    </row>
    <row r="738" spans="1:10" ht="15">
      <c r="A738" s="12" t="s">
        <v>98</v>
      </c>
      <c r="B738" s="46" t="s">
        <v>1143</v>
      </c>
      <c r="C738" s="136"/>
      <c r="D738" s="136"/>
      <c r="E738" s="136" t="s">
        <v>1847</v>
      </c>
      <c r="F738" s="136" t="s">
        <v>796</v>
      </c>
      <c r="G738" s="132">
        <v>1</v>
      </c>
      <c r="H738" s="136">
        <v>17.99</v>
      </c>
      <c r="I738" s="145">
        <f aca="true" t="shared" si="46" ref="I738:I743">G738*H738*37*1.17</f>
        <v>778.7870999999999</v>
      </c>
      <c r="J738" s="18">
        <f>G738*H738*37*1.22</f>
        <v>812.0686</v>
      </c>
    </row>
    <row r="739" spans="1:11" ht="15">
      <c r="A739" s="169" t="s">
        <v>275</v>
      </c>
      <c r="B739" s="169" t="s">
        <v>1850</v>
      </c>
      <c r="C739" s="261" t="s">
        <v>1851</v>
      </c>
      <c r="D739" s="261" t="s">
        <v>1852</v>
      </c>
      <c r="E739" s="261" t="s">
        <v>6</v>
      </c>
      <c r="F739" s="261" t="s">
        <v>1853</v>
      </c>
      <c r="G739" s="261">
        <v>1</v>
      </c>
      <c r="H739" s="262">
        <v>24.99</v>
      </c>
      <c r="I739" s="263">
        <f t="shared" si="46"/>
        <v>1081.8171</v>
      </c>
      <c r="J739" s="76">
        <f>G739*H739*37*1.22</f>
        <v>1128.0486</v>
      </c>
      <c r="K739" s="35"/>
    </row>
    <row r="740" spans="1:11" ht="15">
      <c r="A740" s="13" t="s">
        <v>1769</v>
      </c>
      <c r="B740" s="27" t="s">
        <v>1854</v>
      </c>
      <c r="C740" s="134"/>
      <c r="D740" s="132"/>
      <c r="E740" s="134" t="s">
        <v>6</v>
      </c>
      <c r="F740" s="264" t="s">
        <v>96</v>
      </c>
      <c r="G740" s="127">
        <v>1</v>
      </c>
      <c r="H740" s="135">
        <v>29.99</v>
      </c>
      <c r="I740" s="61">
        <f t="shared" si="46"/>
        <v>1298.2670999999998</v>
      </c>
      <c r="J740" s="20"/>
      <c r="K740" s="35"/>
    </row>
    <row r="741" spans="1:11" ht="15">
      <c r="A741" s="13" t="s">
        <v>1769</v>
      </c>
      <c r="B741" s="27" t="s">
        <v>1855</v>
      </c>
      <c r="C741" s="134"/>
      <c r="D741" s="134"/>
      <c r="E741" s="134">
        <v>2</v>
      </c>
      <c r="F741" s="134" t="s">
        <v>1856</v>
      </c>
      <c r="G741" s="127">
        <v>1</v>
      </c>
      <c r="H741" s="144">
        <v>24.99</v>
      </c>
      <c r="I741" s="39">
        <f t="shared" si="46"/>
        <v>1081.8171</v>
      </c>
      <c r="J741" s="18"/>
      <c r="K741" s="35"/>
    </row>
    <row r="742" spans="1:11" ht="15">
      <c r="A742" s="13" t="s">
        <v>1769</v>
      </c>
      <c r="B742" s="27" t="s">
        <v>1857</v>
      </c>
      <c r="C742" s="134"/>
      <c r="D742" s="132"/>
      <c r="E742" s="134" t="s">
        <v>5</v>
      </c>
      <c r="F742" s="132" t="s">
        <v>182</v>
      </c>
      <c r="G742" s="134">
        <v>1</v>
      </c>
      <c r="H742" s="135">
        <v>42.99</v>
      </c>
      <c r="I742" s="61">
        <f t="shared" si="46"/>
        <v>1861.0371</v>
      </c>
      <c r="J742" s="20"/>
      <c r="K742" s="35"/>
    </row>
    <row r="743" spans="1:11" ht="15">
      <c r="A743" s="13" t="s">
        <v>1769</v>
      </c>
      <c r="B743" s="27" t="s">
        <v>1858</v>
      </c>
      <c r="C743" s="134"/>
      <c r="D743" s="132"/>
      <c r="E743" s="134" t="s">
        <v>6</v>
      </c>
      <c r="F743" s="132" t="s">
        <v>1859</v>
      </c>
      <c r="G743" s="127">
        <v>1</v>
      </c>
      <c r="H743" s="135">
        <v>34.99</v>
      </c>
      <c r="I743" s="61">
        <f t="shared" si="46"/>
        <v>1514.7171</v>
      </c>
      <c r="J743" s="20"/>
      <c r="K743" s="35"/>
    </row>
    <row r="744" spans="1:10" ht="15.75">
      <c r="A744" s="15" t="s">
        <v>1860</v>
      </c>
      <c r="B744" s="27" t="s">
        <v>1861</v>
      </c>
      <c r="C744" s="134" t="s">
        <v>1862</v>
      </c>
      <c r="D744" s="134" t="s">
        <v>1863</v>
      </c>
      <c r="E744" s="134" t="s">
        <v>6</v>
      </c>
      <c r="F744" s="217" t="s">
        <v>1214</v>
      </c>
      <c r="G744" s="134">
        <v>1</v>
      </c>
      <c r="H744" s="144">
        <v>24.99</v>
      </c>
      <c r="I744" s="145">
        <v>924.63</v>
      </c>
      <c r="J744" s="18">
        <v>970.8615000000001</v>
      </c>
    </row>
    <row r="745" spans="1:10" ht="15">
      <c r="A745" s="15" t="s">
        <v>636</v>
      </c>
      <c r="B745" s="27" t="s">
        <v>1864</v>
      </c>
      <c r="C745" s="265"/>
      <c r="D745" s="136" t="s">
        <v>1865</v>
      </c>
      <c r="E745" s="266">
        <v>4</v>
      </c>
      <c r="F745" s="134" t="s">
        <v>96</v>
      </c>
      <c r="G745" s="134">
        <v>1</v>
      </c>
      <c r="H745" s="144">
        <v>24.99</v>
      </c>
      <c r="I745" s="145">
        <v>1081.8171</v>
      </c>
      <c r="J745" s="18">
        <v>1128.0486</v>
      </c>
    </row>
    <row r="746" spans="1:11" ht="15">
      <c r="A746" s="13" t="s">
        <v>1769</v>
      </c>
      <c r="B746" s="27" t="s">
        <v>1866</v>
      </c>
      <c r="C746" s="134"/>
      <c r="D746" s="132"/>
      <c r="E746" s="134" t="s">
        <v>1867</v>
      </c>
      <c r="F746" s="132" t="s">
        <v>1868</v>
      </c>
      <c r="G746" s="134">
        <v>1</v>
      </c>
      <c r="H746" s="135">
        <v>19.99</v>
      </c>
      <c r="I746" s="61">
        <f>G746*H746*37*1.17</f>
        <v>865.3670999999999</v>
      </c>
      <c r="J746" s="20"/>
      <c r="K746" s="35"/>
    </row>
    <row r="747" spans="1:10" ht="15.75">
      <c r="A747" s="12" t="s">
        <v>870</v>
      </c>
      <c r="B747" s="46" t="s">
        <v>1869</v>
      </c>
      <c r="C747" s="132"/>
      <c r="D747" s="132"/>
      <c r="E747" s="134" t="s">
        <v>6</v>
      </c>
      <c r="F747" s="151" t="s">
        <v>1223</v>
      </c>
      <c r="G747" s="127">
        <v>1</v>
      </c>
      <c r="H747" s="135">
        <v>14.99</v>
      </c>
      <c r="I747" s="145">
        <f>G747*H747*37*1.17</f>
        <v>648.9171</v>
      </c>
      <c r="J747" s="18">
        <f>G747*H747*37*1.22</f>
        <v>676.6486</v>
      </c>
    </row>
    <row r="748" spans="1:10" ht="15">
      <c r="A748" s="24">
        <v>41353</v>
      </c>
      <c r="B748" s="40"/>
      <c r="F748" s="44"/>
      <c r="G748" s="271"/>
      <c r="H748" s="11"/>
      <c r="I748" s="18"/>
      <c r="J748" s="18"/>
    </row>
    <row r="749" spans="1:10" ht="15">
      <c r="A749" s="15" t="s">
        <v>319</v>
      </c>
      <c r="B749" s="27" t="s">
        <v>1741</v>
      </c>
      <c r="C749" s="15" t="s">
        <v>1742</v>
      </c>
      <c r="D749" s="15" t="s">
        <v>1743</v>
      </c>
      <c r="E749" s="15" t="s">
        <v>1870</v>
      </c>
      <c r="F749" s="15" t="s">
        <v>1871</v>
      </c>
      <c r="G749" s="15">
        <v>1</v>
      </c>
      <c r="H749" s="11">
        <v>25</v>
      </c>
      <c r="I749" s="39">
        <f>G749*H749*37</f>
        <v>925</v>
      </c>
      <c r="J749" s="18"/>
    </row>
    <row r="750" spans="1:10" ht="15.75">
      <c r="A750" s="13" t="s">
        <v>1872</v>
      </c>
      <c r="B750" s="46" t="s">
        <v>1873</v>
      </c>
      <c r="C750" s="13" t="s">
        <v>1874</v>
      </c>
      <c r="D750" s="41" t="s">
        <v>1774</v>
      </c>
      <c r="E750" s="13" t="s">
        <v>5</v>
      </c>
      <c r="F750" s="38" t="s">
        <v>1423</v>
      </c>
      <c r="G750" s="15">
        <v>1</v>
      </c>
      <c r="H750" s="11">
        <v>15</v>
      </c>
      <c r="I750" s="39">
        <f>G750*H750*37</f>
        <v>555</v>
      </c>
      <c r="J750" s="18"/>
    </row>
    <row r="751" spans="1:10" ht="15.75">
      <c r="A751" s="13" t="s">
        <v>1872</v>
      </c>
      <c r="B751" s="46" t="s">
        <v>1873</v>
      </c>
      <c r="C751" s="13" t="s">
        <v>1417</v>
      </c>
      <c r="D751" s="41" t="s">
        <v>1780</v>
      </c>
      <c r="E751" s="13" t="s">
        <v>6</v>
      </c>
      <c r="F751" s="38" t="s">
        <v>1423</v>
      </c>
      <c r="G751" s="15">
        <v>1</v>
      </c>
      <c r="H751" s="11">
        <v>15</v>
      </c>
      <c r="I751" s="39">
        <f>G751*H751*37</f>
        <v>555</v>
      </c>
      <c r="J751" s="18"/>
    </row>
    <row r="752" spans="1:10" ht="15.75">
      <c r="A752" s="13" t="s">
        <v>804</v>
      </c>
      <c r="B752" s="46" t="s">
        <v>1875</v>
      </c>
      <c r="C752" s="13" t="s">
        <v>1874</v>
      </c>
      <c r="D752" s="41" t="s">
        <v>1876</v>
      </c>
      <c r="E752" s="13" t="s">
        <v>5</v>
      </c>
      <c r="F752" s="38" t="s">
        <v>1373</v>
      </c>
      <c r="G752" s="15">
        <v>1</v>
      </c>
      <c r="H752" s="11">
        <v>15</v>
      </c>
      <c r="I752" s="39">
        <f aca="true" t="shared" si="47" ref="I752:I764">G752*H752*37</f>
        <v>555</v>
      </c>
      <c r="J752" s="18"/>
    </row>
    <row r="753" spans="1:10" ht="15.75">
      <c r="A753" s="13" t="s">
        <v>804</v>
      </c>
      <c r="B753" s="46" t="s">
        <v>1875</v>
      </c>
      <c r="C753" s="13" t="s">
        <v>1775</v>
      </c>
      <c r="D753" s="41" t="s">
        <v>1877</v>
      </c>
      <c r="E753" s="13" t="s">
        <v>6</v>
      </c>
      <c r="F753" s="38" t="s">
        <v>1373</v>
      </c>
      <c r="G753" s="15">
        <v>1</v>
      </c>
      <c r="H753" s="11">
        <v>15</v>
      </c>
      <c r="I753" s="39">
        <f t="shared" si="47"/>
        <v>555</v>
      </c>
      <c r="J753" s="18"/>
    </row>
    <row r="754" spans="1:10" ht="15.75">
      <c r="A754" s="13" t="s">
        <v>1781</v>
      </c>
      <c r="B754" s="46" t="s">
        <v>1878</v>
      </c>
      <c r="C754" s="13" t="s">
        <v>1879</v>
      </c>
      <c r="D754" s="41" t="s">
        <v>1755</v>
      </c>
      <c r="E754" s="13" t="s">
        <v>4</v>
      </c>
      <c r="F754" s="38" t="s">
        <v>1416</v>
      </c>
      <c r="G754" s="15">
        <v>1</v>
      </c>
      <c r="H754" s="11">
        <v>15</v>
      </c>
      <c r="I754" s="18">
        <f t="shared" si="47"/>
        <v>555</v>
      </c>
      <c r="J754" s="18">
        <f aca="true" t="shared" si="48" ref="J754:J764">G754*H754*37*1.05</f>
        <v>582.75</v>
      </c>
    </row>
    <row r="755" spans="1:10" ht="15.75">
      <c r="A755" s="13" t="s">
        <v>1781</v>
      </c>
      <c r="B755" s="12" t="s">
        <v>1878</v>
      </c>
      <c r="C755" s="13" t="s">
        <v>1417</v>
      </c>
      <c r="D755" s="41" t="s">
        <v>1768</v>
      </c>
      <c r="E755" s="12" t="s">
        <v>5</v>
      </c>
      <c r="F755" s="38" t="s">
        <v>1416</v>
      </c>
      <c r="G755" s="15">
        <v>1</v>
      </c>
      <c r="H755" s="11">
        <v>15</v>
      </c>
      <c r="I755" s="18">
        <f t="shared" si="47"/>
        <v>555</v>
      </c>
      <c r="J755" s="18">
        <f t="shared" si="48"/>
        <v>582.75</v>
      </c>
    </row>
    <row r="756" spans="1:10" ht="15.75">
      <c r="A756" s="15" t="s">
        <v>1880</v>
      </c>
      <c r="B756" s="27" t="s">
        <v>1881</v>
      </c>
      <c r="C756" s="15" t="s">
        <v>1879</v>
      </c>
      <c r="D756" s="41" t="s">
        <v>1788</v>
      </c>
      <c r="E756" s="15" t="s">
        <v>5</v>
      </c>
      <c r="F756" s="15" t="s">
        <v>1882</v>
      </c>
      <c r="G756" s="15">
        <v>1</v>
      </c>
      <c r="H756" s="11">
        <v>15</v>
      </c>
      <c r="I756" s="39">
        <f t="shared" si="47"/>
        <v>555</v>
      </c>
      <c r="J756" s="18"/>
    </row>
    <row r="757" spans="1:11" ht="15.75">
      <c r="A757" s="15" t="s">
        <v>1880</v>
      </c>
      <c r="B757" s="27" t="s">
        <v>1779</v>
      </c>
      <c r="C757" s="15" t="s">
        <v>1417</v>
      </c>
      <c r="D757" s="41" t="s">
        <v>1780</v>
      </c>
      <c r="E757" s="15" t="s">
        <v>5</v>
      </c>
      <c r="F757" s="15" t="s">
        <v>1882</v>
      </c>
      <c r="G757" s="15">
        <v>1</v>
      </c>
      <c r="H757" s="11">
        <v>15</v>
      </c>
      <c r="I757" s="39">
        <f t="shared" si="47"/>
        <v>555</v>
      </c>
      <c r="J757" s="18"/>
      <c r="K757" s="63" t="s">
        <v>1382</v>
      </c>
    </row>
    <row r="758" spans="1:10" ht="15.75">
      <c r="A758" s="13" t="s">
        <v>1819</v>
      </c>
      <c r="B758" s="46" t="s">
        <v>1883</v>
      </c>
      <c r="C758" s="13" t="s">
        <v>779</v>
      </c>
      <c r="D758" s="43" t="s">
        <v>1884</v>
      </c>
      <c r="E758" s="13" t="s">
        <v>150</v>
      </c>
      <c r="F758" s="193" t="s">
        <v>1784</v>
      </c>
      <c r="G758" s="15">
        <v>1</v>
      </c>
      <c r="H758" s="11">
        <v>15</v>
      </c>
      <c r="I758" s="18">
        <f t="shared" si="47"/>
        <v>555</v>
      </c>
      <c r="J758" s="18">
        <f t="shared" si="48"/>
        <v>582.75</v>
      </c>
    </row>
    <row r="759" spans="1:11" ht="15.75">
      <c r="A759" s="13" t="s">
        <v>1819</v>
      </c>
      <c r="B759" s="46" t="s">
        <v>1883</v>
      </c>
      <c r="C759" s="13" t="s">
        <v>1371</v>
      </c>
      <c r="D759" s="43" t="s">
        <v>1885</v>
      </c>
      <c r="E759" s="98" t="s">
        <v>5</v>
      </c>
      <c r="F759" s="193" t="s">
        <v>1373</v>
      </c>
      <c r="G759" s="15">
        <v>1</v>
      </c>
      <c r="H759" s="11">
        <v>15</v>
      </c>
      <c r="I759" s="18">
        <f t="shared" si="47"/>
        <v>555</v>
      </c>
      <c r="J759" s="18">
        <f t="shared" si="48"/>
        <v>582.75</v>
      </c>
      <c r="K759" s="63" t="s">
        <v>1374</v>
      </c>
    </row>
    <row r="760" spans="1:10" ht="15.75">
      <c r="A760" s="15" t="s">
        <v>1821</v>
      </c>
      <c r="B760" s="27" t="s">
        <v>1886</v>
      </c>
      <c r="C760" s="15" t="s">
        <v>1796</v>
      </c>
      <c r="D760" s="41" t="s">
        <v>1797</v>
      </c>
      <c r="E760" s="15" t="s">
        <v>1887</v>
      </c>
      <c r="F760" s="15" t="s">
        <v>1789</v>
      </c>
      <c r="G760" s="15">
        <v>1</v>
      </c>
      <c r="H760" s="11">
        <v>15</v>
      </c>
      <c r="I760" s="18">
        <f t="shared" si="47"/>
        <v>555</v>
      </c>
      <c r="J760" s="18">
        <f t="shared" si="48"/>
        <v>582.75</v>
      </c>
    </row>
    <row r="761" spans="1:11" ht="15.75">
      <c r="A761" s="15" t="s">
        <v>1821</v>
      </c>
      <c r="B761" s="27" t="s">
        <v>1886</v>
      </c>
      <c r="C761" s="15" t="s">
        <v>1888</v>
      </c>
      <c r="D761" s="41" t="s">
        <v>1889</v>
      </c>
      <c r="E761" s="15" t="s">
        <v>5</v>
      </c>
      <c r="F761" s="15" t="s">
        <v>429</v>
      </c>
      <c r="G761" s="15">
        <v>1</v>
      </c>
      <c r="H761" s="11">
        <v>15</v>
      </c>
      <c r="I761" s="18">
        <f t="shared" si="47"/>
        <v>555</v>
      </c>
      <c r="J761" s="18">
        <f t="shared" si="48"/>
        <v>582.75</v>
      </c>
      <c r="K761" s="63" t="s">
        <v>1374</v>
      </c>
    </row>
    <row r="762" spans="1:10" ht="15.75">
      <c r="A762" s="12" t="s">
        <v>819</v>
      </c>
      <c r="B762" s="40" t="s">
        <v>1754</v>
      </c>
      <c r="D762" s="41" t="s">
        <v>1755</v>
      </c>
      <c r="E762" s="15" t="s">
        <v>5</v>
      </c>
      <c r="F762" s="15" t="s">
        <v>96</v>
      </c>
      <c r="G762" s="15">
        <v>1</v>
      </c>
      <c r="H762" s="11">
        <v>15</v>
      </c>
      <c r="I762" s="18">
        <f t="shared" si="47"/>
        <v>555</v>
      </c>
      <c r="J762" s="18">
        <f t="shared" si="48"/>
        <v>582.75</v>
      </c>
    </row>
    <row r="763" spans="1:10" ht="15.75">
      <c r="A763" s="15" t="s">
        <v>1890</v>
      </c>
      <c r="B763" s="27" t="s">
        <v>1787</v>
      </c>
      <c r="C763" s="15" t="s">
        <v>1386</v>
      </c>
      <c r="D763" s="41" t="s">
        <v>1760</v>
      </c>
      <c r="E763" s="15" t="s">
        <v>1891</v>
      </c>
      <c r="F763" s="38" t="s">
        <v>1789</v>
      </c>
      <c r="G763" s="15">
        <v>1</v>
      </c>
      <c r="H763" s="11">
        <v>15</v>
      </c>
      <c r="I763" s="18">
        <f t="shared" si="47"/>
        <v>555</v>
      </c>
      <c r="J763" s="18">
        <f t="shared" si="48"/>
        <v>582.75</v>
      </c>
    </row>
    <row r="764" spans="1:10" ht="15.75">
      <c r="A764" s="15" t="s">
        <v>1890</v>
      </c>
      <c r="B764" s="27" t="s">
        <v>1795</v>
      </c>
      <c r="C764" s="15" t="s">
        <v>1892</v>
      </c>
      <c r="D764" s="41" t="s">
        <v>1797</v>
      </c>
      <c r="E764" s="15" t="s">
        <v>871</v>
      </c>
      <c r="F764" s="38" t="s">
        <v>1789</v>
      </c>
      <c r="G764" s="15">
        <v>1</v>
      </c>
      <c r="H764" s="11">
        <v>15</v>
      </c>
      <c r="I764" s="18">
        <f t="shared" si="47"/>
        <v>555</v>
      </c>
      <c r="J764" s="18">
        <f t="shared" si="48"/>
        <v>582.75</v>
      </c>
    </row>
    <row r="765" spans="1:6" ht="15">
      <c r="A765" s="24">
        <v>41353</v>
      </c>
      <c r="F765" s="44"/>
    </row>
    <row r="766" spans="1:10" ht="15.75">
      <c r="A766" s="257" t="s">
        <v>1914</v>
      </c>
      <c r="B766" s="257" t="s">
        <v>1915</v>
      </c>
      <c r="C766" s="258" t="s">
        <v>1916</v>
      </c>
      <c r="D766" s="41" t="s">
        <v>1917</v>
      </c>
      <c r="E766" s="257" t="s">
        <v>325</v>
      </c>
      <c r="F766" s="38" t="s">
        <v>1918</v>
      </c>
      <c r="G766" s="13">
        <v>1</v>
      </c>
      <c r="H766" s="6">
        <v>3.78</v>
      </c>
      <c r="I766" s="18">
        <v>0</v>
      </c>
      <c r="J766" s="18">
        <v>0</v>
      </c>
    </row>
    <row r="767" spans="1:10" ht="15.75">
      <c r="A767" s="273" t="s">
        <v>1922</v>
      </c>
      <c r="B767" s="257" t="s">
        <v>1923</v>
      </c>
      <c r="C767" s="258" t="s">
        <v>404</v>
      </c>
      <c r="D767" s="41" t="s">
        <v>1924</v>
      </c>
      <c r="E767" s="273" t="s">
        <v>325</v>
      </c>
      <c r="F767" s="38" t="s">
        <v>1925</v>
      </c>
      <c r="G767" s="274">
        <v>1</v>
      </c>
      <c r="H767" s="11">
        <v>3.78</v>
      </c>
      <c r="I767" s="18">
        <v>0</v>
      </c>
      <c r="J767" s="18">
        <v>0</v>
      </c>
    </row>
    <row r="768" spans="1:10" ht="15.75">
      <c r="A768" s="257" t="s">
        <v>1926</v>
      </c>
      <c r="B768" s="274" t="s">
        <v>1927</v>
      </c>
      <c r="C768" s="274" t="s">
        <v>1928</v>
      </c>
      <c r="D768" s="71" t="s">
        <v>1929</v>
      </c>
      <c r="E768" s="274" t="s">
        <v>1150</v>
      </c>
      <c r="F768" s="38" t="s">
        <v>1930</v>
      </c>
      <c r="G768" s="274">
        <v>1</v>
      </c>
      <c r="H768" s="11">
        <v>3.78</v>
      </c>
      <c r="I768" s="18">
        <f>G768*H768*37</f>
        <v>139.85999999999999</v>
      </c>
      <c r="J768" s="18">
        <f>G768*H768*37*1.05</f>
        <v>146.85299999999998</v>
      </c>
    </row>
    <row r="769" spans="1:10" ht="15.75">
      <c r="A769" s="274" t="s">
        <v>1905</v>
      </c>
      <c r="B769" s="27" t="s">
        <v>1906</v>
      </c>
      <c r="C769" s="15" t="s">
        <v>68</v>
      </c>
      <c r="D769" s="15" t="s">
        <v>1907</v>
      </c>
      <c r="E769" s="15" t="s">
        <v>53</v>
      </c>
      <c r="F769" s="38" t="s">
        <v>71</v>
      </c>
      <c r="G769" s="15">
        <v>1</v>
      </c>
      <c r="H769" s="11">
        <v>3.78</v>
      </c>
      <c r="I769" s="18">
        <v>0</v>
      </c>
      <c r="J769" s="18">
        <v>0</v>
      </c>
    </row>
    <row r="770" spans="1:10" ht="15.75">
      <c r="A770" s="274" t="s">
        <v>1931</v>
      </c>
      <c r="B770" s="274" t="s">
        <v>1932</v>
      </c>
      <c r="C770" s="274" t="s">
        <v>1933</v>
      </c>
      <c r="D770" s="275" t="s">
        <v>1934</v>
      </c>
      <c r="E770" s="274" t="s">
        <v>325</v>
      </c>
      <c r="F770" s="38" t="s">
        <v>1935</v>
      </c>
      <c r="G770" s="274">
        <v>1</v>
      </c>
      <c r="H770" s="11">
        <v>3.78</v>
      </c>
      <c r="I770" s="18">
        <f>G770*H770*37</f>
        <v>139.85999999999999</v>
      </c>
      <c r="J770" s="18">
        <f>G770*H770*37*1.05</f>
        <v>146.85299999999998</v>
      </c>
    </row>
    <row r="771" spans="1:10" ht="15.75">
      <c r="A771" s="15" t="s">
        <v>636</v>
      </c>
      <c r="B771" s="27" t="s">
        <v>1936</v>
      </c>
      <c r="C771" s="255" t="s">
        <v>1937</v>
      </c>
      <c r="D771" s="275" t="s">
        <v>1938</v>
      </c>
      <c r="E771" s="256" t="s">
        <v>1150</v>
      </c>
      <c r="F771" s="86" t="s">
        <v>1925</v>
      </c>
      <c r="G771" s="15">
        <v>1</v>
      </c>
      <c r="H771" s="84">
        <v>3.78</v>
      </c>
      <c r="I771" s="18">
        <f>G771*H771*37</f>
        <v>139.85999999999999</v>
      </c>
      <c r="J771" s="18">
        <f>G771*H771*37*1.05</f>
        <v>146.85299999999998</v>
      </c>
    </row>
    <row r="772" spans="1:10" ht="15.75">
      <c r="A772" s="15" t="s">
        <v>636</v>
      </c>
      <c r="B772" s="27" t="s">
        <v>1599</v>
      </c>
      <c r="C772" s="255" t="s">
        <v>1837</v>
      </c>
      <c r="D772" s="275" t="s">
        <v>1600</v>
      </c>
      <c r="E772" s="256" t="s">
        <v>1150</v>
      </c>
      <c r="F772" s="86" t="s">
        <v>1939</v>
      </c>
      <c r="G772" s="15">
        <v>1</v>
      </c>
      <c r="H772" s="84">
        <v>3.78</v>
      </c>
      <c r="I772" s="18">
        <f>G772*H772*37</f>
        <v>139.85999999999999</v>
      </c>
      <c r="J772" s="18">
        <f>G772*H772*37*1.05</f>
        <v>146.85299999999998</v>
      </c>
    </row>
    <row r="773" spans="1:11" ht="15.75">
      <c r="A773" s="13" t="s">
        <v>1944</v>
      </c>
      <c r="B773" s="46" t="s">
        <v>894</v>
      </c>
      <c r="C773" s="1" t="s">
        <v>1831</v>
      </c>
      <c r="D773" s="41" t="s">
        <v>1597</v>
      </c>
      <c r="E773" s="98" t="s">
        <v>4</v>
      </c>
      <c r="F773" s="8" t="s">
        <v>1945</v>
      </c>
      <c r="G773" s="30">
        <v>1</v>
      </c>
      <c r="H773" s="11">
        <v>3.78</v>
      </c>
      <c r="I773" s="250">
        <f>G773*H773*37</f>
        <v>139.85999999999999</v>
      </c>
      <c r="J773" s="18">
        <f>G773*H773*37*1.05</f>
        <v>146.85299999999998</v>
      </c>
      <c r="K773" s="63" t="s">
        <v>1946</v>
      </c>
    </row>
    <row r="774" spans="1:10" ht="15.75">
      <c r="A774" s="13" t="s">
        <v>1909</v>
      </c>
      <c r="B774" s="40" t="s">
        <v>1599</v>
      </c>
      <c r="C774" s="1" t="s">
        <v>1837</v>
      </c>
      <c r="D774" s="41" t="s">
        <v>1619</v>
      </c>
      <c r="E774" s="13" t="s">
        <v>325</v>
      </c>
      <c r="F774" s="8" t="s">
        <v>1910</v>
      </c>
      <c r="G774" s="15">
        <v>1</v>
      </c>
      <c r="H774" s="11">
        <v>3.78</v>
      </c>
      <c r="I774" s="18">
        <v>0</v>
      </c>
      <c r="J774" s="120">
        <v>0</v>
      </c>
    </row>
    <row r="775" spans="1:10" ht="15.75">
      <c r="A775" s="13" t="s">
        <v>1909</v>
      </c>
      <c r="B775" s="40" t="s">
        <v>1599</v>
      </c>
      <c r="C775" s="13" t="s">
        <v>1837</v>
      </c>
      <c r="D775" s="41" t="s">
        <v>1619</v>
      </c>
      <c r="E775" s="13" t="s">
        <v>325</v>
      </c>
      <c r="F775" s="13" t="s">
        <v>1911</v>
      </c>
      <c r="G775" s="276">
        <v>1</v>
      </c>
      <c r="H775" s="31">
        <v>3.78</v>
      </c>
      <c r="I775" s="120">
        <v>139.85999999999999</v>
      </c>
      <c r="J775" s="120">
        <v>146.85299999999998</v>
      </c>
    </row>
    <row r="776" spans="1:10" ht="15">
      <c r="A776" s="13" t="s">
        <v>319</v>
      </c>
      <c r="B776" s="46" t="s">
        <v>1895</v>
      </c>
      <c r="C776" s="13" t="s">
        <v>1896</v>
      </c>
      <c r="D776" s="12" t="s">
        <v>1463</v>
      </c>
      <c r="E776" s="13" t="s">
        <v>4</v>
      </c>
      <c r="F776" s="12" t="s">
        <v>1908</v>
      </c>
      <c r="G776" s="17">
        <v>1</v>
      </c>
      <c r="H776" s="11">
        <v>3.78</v>
      </c>
      <c r="I776" s="39">
        <f aca="true" t="shared" si="49" ref="I776:I787">G776*H776*37</f>
        <v>139.85999999999999</v>
      </c>
      <c r="J776" s="18"/>
    </row>
    <row r="777" spans="1:10" ht="15">
      <c r="A777" s="12" t="s">
        <v>319</v>
      </c>
      <c r="B777" s="40" t="s">
        <v>1940</v>
      </c>
      <c r="C777" s="13" t="s">
        <v>1941</v>
      </c>
      <c r="D777" s="12" t="s">
        <v>1942</v>
      </c>
      <c r="E777" s="12" t="s">
        <v>325</v>
      </c>
      <c r="F777" s="12" t="s">
        <v>1943</v>
      </c>
      <c r="G777" s="17">
        <v>1</v>
      </c>
      <c r="H777" s="11">
        <v>3.78</v>
      </c>
      <c r="I777" s="39">
        <f t="shared" si="49"/>
        <v>139.85999999999999</v>
      </c>
      <c r="J777" s="18"/>
    </row>
    <row r="778" spans="1:10" ht="15">
      <c r="A778" s="13" t="s">
        <v>319</v>
      </c>
      <c r="B778" s="46" t="s">
        <v>1117</v>
      </c>
      <c r="C778" s="13" t="s">
        <v>1947</v>
      </c>
      <c r="D778" s="12" t="s">
        <v>1618</v>
      </c>
      <c r="E778" s="13" t="s">
        <v>325</v>
      </c>
      <c r="F778" s="12" t="s">
        <v>1948</v>
      </c>
      <c r="G778" s="17">
        <v>1</v>
      </c>
      <c r="H778" s="11">
        <v>3.78</v>
      </c>
      <c r="I778" s="39">
        <f t="shared" si="49"/>
        <v>139.85999999999999</v>
      </c>
      <c r="J778" s="18"/>
    </row>
    <row r="779" spans="1:10" ht="15">
      <c r="A779" s="13" t="s">
        <v>319</v>
      </c>
      <c r="B779" s="46" t="s">
        <v>1117</v>
      </c>
      <c r="C779" s="13" t="s">
        <v>1947</v>
      </c>
      <c r="D779" s="12" t="s">
        <v>1618</v>
      </c>
      <c r="E779" s="13" t="s">
        <v>1150</v>
      </c>
      <c r="F779" s="12" t="s">
        <v>1948</v>
      </c>
      <c r="G779" s="17">
        <v>1</v>
      </c>
      <c r="H779" s="11">
        <v>3.78</v>
      </c>
      <c r="I779" s="39">
        <f t="shared" si="49"/>
        <v>139.85999999999999</v>
      </c>
      <c r="J779" s="18"/>
    </row>
    <row r="780" spans="1:10" ht="15">
      <c r="A780" s="13" t="s">
        <v>319</v>
      </c>
      <c r="B780" s="46" t="s">
        <v>1949</v>
      </c>
      <c r="C780" s="13" t="s">
        <v>1950</v>
      </c>
      <c r="D780" s="12" t="s">
        <v>1929</v>
      </c>
      <c r="E780" s="13" t="s">
        <v>325</v>
      </c>
      <c r="F780" s="12" t="s">
        <v>1948</v>
      </c>
      <c r="G780" s="17">
        <v>1</v>
      </c>
      <c r="H780" s="11">
        <v>3.78</v>
      </c>
      <c r="I780" s="39">
        <f t="shared" si="49"/>
        <v>139.85999999999999</v>
      </c>
      <c r="J780" s="18"/>
    </row>
    <row r="781" spans="1:10" ht="15">
      <c r="A781" s="13" t="s">
        <v>319</v>
      </c>
      <c r="B781" s="46" t="s">
        <v>1951</v>
      </c>
      <c r="C781" s="13" t="s">
        <v>1952</v>
      </c>
      <c r="D781" s="12" t="s">
        <v>1953</v>
      </c>
      <c r="E781" s="13" t="s">
        <v>4</v>
      </c>
      <c r="F781" s="12" t="s">
        <v>201</v>
      </c>
      <c r="G781" s="15">
        <v>1</v>
      </c>
      <c r="H781" s="11">
        <v>3.78</v>
      </c>
      <c r="I781" s="39">
        <f t="shared" si="49"/>
        <v>139.85999999999999</v>
      </c>
      <c r="J781" s="18"/>
    </row>
    <row r="782" spans="1:10" ht="15">
      <c r="A782" s="13" t="s">
        <v>319</v>
      </c>
      <c r="B782" s="46" t="s">
        <v>1951</v>
      </c>
      <c r="C782" s="13" t="s">
        <v>1952</v>
      </c>
      <c r="D782" s="12" t="s">
        <v>1953</v>
      </c>
      <c r="E782" s="13" t="s">
        <v>4</v>
      </c>
      <c r="F782" s="12" t="s">
        <v>1954</v>
      </c>
      <c r="G782" s="15">
        <v>1</v>
      </c>
      <c r="H782" s="11">
        <v>3.78</v>
      </c>
      <c r="I782" s="39">
        <f t="shared" si="49"/>
        <v>139.85999999999999</v>
      </c>
      <c r="J782" s="18"/>
    </row>
    <row r="783" spans="1:10" ht="15">
      <c r="A783" s="13" t="s">
        <v>319</v>
      </c>
      <c r="B783" s="46" t="s">
        <v>1955</v>
      </c>
      <c r="C783" s="13" t="s">
        <v>1956</v>
      </c>
      <c r="D783" s="12" t="s">
        <v>1828</v>
      </c>
      <c r="E783" s="13" t="s">
        <v>4</v>
      </c>
      <c r="F783" s="12" t="s">
        <v>1957</v>
      </c>
      <c r="G783" s="17">
        <v>1</v>
      </c>
      <c r="H783" s="11">
        <v>3.78</v>
      </c>
      <c r="I783" s="39">
        <f t="shared" si="49"/>
        <v>139.85999999999999</v>
      </c>
      <c r="J783" s="18"/>
    </row>
    <row r="784" spans="1:10" ht="15">
      <c r="A784" s="13" t="s">
        <v>319</v>
      </c>
      <c r="B784" s="46" t="s">
        <v>1893</v>
      </c>
      <c r="C784" s="13" t="s">
        <v>1894</v>
      </c>
      <c r="D784" s="12" t="s">
        <v>1958</v>
      </c>
      <c r="E784" s="13" t="s">
        <v>4</v>
      </c>
      <c r="F784" s="12" t="s">
        <v>1959</v>
      </c>
      <c r="G784" s="17">
        <v>1</v>
      </c>
      <c r="H784" s="11">
        <v>3.78</v>
      </c>
      <c r="I784" s="39">
        <f t="shared" si="49"/>
        <v>139.85999999999999</v>
      </c>
      <c r="J784" s="18"/>
    </row>
    <row r="785" spans="1:10" ht="15">
      <c r="A785" s="13" t="s">
        <v>319</v>
      </c>
      <c r="B785" s="46" t="s">
        <v>1895</v>
      </c>
      <c r="C785" s="13" t="s">
        <v>1896</v>
      </c>
      <c r="D785" s="12" t="s">
        <v>1463</v>
      </c>
      <c r="E785" s="13" t="s">
        <v>4</v>
      </c>
      <c r="F785" s="12" t="s">
        <v>540</v>
      </c>
      <c r="G785" s="17">
        <v>1</v>
      </c>
      <c r="H785" s="11">
        <v>3.78</v>
      </c>
      <c r="I785" s="39">
        <f t="shared" si="49"/>
        <v>139.85999999999999</v>
      </c>
      <c r="J785" s="18"/>
    </row>
    <row r="786" spans="1:10" ht="15">
      <c r="A786" s="15" t="s">
        <v>319</v>
      </c>
      <c r="B786" s="27" t="s">
        <v>1895</v>
      </c>
      <c r="C786" s="15" t="s">
        <v>1896</v>
      </c>
      <c r="D786" s="12" t="s">
        <v>1463</v>
      </c>
      <c r="E786" s="15" t="s">
        <v>4</v>
      </c>
      <c r="F786" s="13" t="s">
        <v>1960</v>
      </c>
      <c r="G786" s="15">
        <v>1</v>
      </c>
      <c r="H786" s="11">
        <v>3.78</v>
      </c>
      <c r="I786" s="39">
        <f t="shared" si="49"/>
        <v>139.85999999999999</v>
      </c>
      <c r="J786" s="18"/>
    </row>
    <row r="787" spans="1:10" ht="15">
      <c r="A787" s="15" t="s">
        <v>319</v>
      </c>
      <c r="B787" s="27" t="s">
        <v>1895</v>
      </c>
      <c r="C787" s="15" t="s">
        <v>1896</v>
      </c>
      <c r="D787" s="12" t="s">
        <v>1463</v>
      </c>
      <c r="E787" s="15" t="s">
        <v>4</v>
      </c>
      <c r="F787" s="12" t="s">
        <v>234</v>
      </c>
      <c r="G787" s="15">
        <v>1</v>
      </c>
      <c r="H787" s="11">
        <v>3.78</v>
      </c>
      <c r="I787" s="39">
        <f t="shared" si="49"/>
        <v>139.85999999999999</v>
      </c>
      <c r="J787" s="18"/>
    </row>
    <row r="788" spans="1:10" ht="15.75">
      <c r="A788" s="15" t="s">
        <v>1961</v>
      </c>
      <c r="B788" s="27" t="s">
        <v>1962</v>
      </c>
      <c r="C788" s="15" t="s">
        <v>1963</v>
      </c>
      <c r="D788" s="15" t="s">
        <v>1964</v>
      </c>
      <c r="E788" s="15" t="s">
        <v>4</v>
      </c>
      <c r="F788" s="72" t="s">
        <v>1965</v>
      </c>
      <c r="G788" s="15">
        <v>1</v>
      </c>
      <c r="H788" s="84">
        <v>22.5</v>
      </c>
      <c r="I788" s="18">
        <v>832.5</v>
      </c>
      <c r="J788" s="18">
        <v>874.125</v>
      </c>
    </row>
    <row r="789" spans="1:10" ht="15.75">
      <c r="A789" s="13" t="s">
        <v>121</v>
      </c>
      <c r="B789" s="46" t="s">
        <v>1902</v>
      </c>
      <c r="C789" s="13"/>
      <c r="D789" s="41" t="s">
        <v>1903</v>
      </c>
      <c r="E789" s="15" t="s">
        <v>505</v>
      </c>
      <c r="F789" s="13" t="s">
        <v>1904</v>
      </c>
      <c r="G789" s="15">
        <v>1</v>
      </c>
      <c r="H789" s="11">
        <v>39.6</v>
      </c>
      <c r="I789" s="18">
        <f>G789*H789*37</f>
        <v>1465.2</v>
      </c>
      <c r="J789" s="18">
        <f>G789*H789*37*1.05</f>
        <v>1538.46</v>
      </c>
    </row>
    <row r="790" spans="1:10" ht="15.75">
      <c r="A790" s="15" t="s">
        <v>116</v>
      </c>
      <c r="B790" s="27" t="s">
        <v>1906</v>
      </c>
      <c r="C790" s="15" t="s">
        <v>68</v>
      </c>
      <c r="D790" s="15" t="s">
        <v>1907</v>
      </c>
      <c r="E790" s="15" t="s">
        <v>53</v>
      </c>
      <c r="F790" s="72" t="s">
        <v>71</v>
      </c>
      <c r="G790" s="15">
        <v>1</v>
      </c>
      <c r="H790" s="84">
        <v>3.78</v>
      </c>
      <c r="I790" s="18">
        <f>G790*H790*37</f>
        <v>139.85999999999999</v>
      </c>
      <c r="J790" s="18">
        <f>G790*H790*37*1.05</f>
        <v>146.85299999999998</v>
      </c>
    </row>
    <row r="791" spans="1:10" ht="15.75">
      <c r="A791" s="274" t="s">
        <v>1919</v>
      </c>
      <c r="B791" s="27" t="s">
        <v>1912</v>
      </c>
      <c r="C791" s="274" t="s">
        <v>1920</v>
      </c>
      <c r="D791" s="71" t="s">
        <v>1913</v>
      </c>
      <c r="E791" s="274" t="s">
        <v>1150</v>
      </c>
      <c r="F791" s="72" t="s">
        <v>1921</v>
      </c>
      <c r="G791" s="15">
        <v>1</v>
      </c>
      <c r="H791" s="84">
        <v>3.78</v>
      </c>
      <c r="I791" s="18">
        <v>0</v>
      </c>
      <c r="J791" s="18">
        <v>0</v>
      </c>
    </row>
    <row r="792" spans="1:10" ht="15.75">
      <c r="A792" s="15" t="s">
        <v>1897</v>
      </c>
      <c r="B792" s="27" t="s">
        <v>1898</v>
      </c>
      <c r="C792" s="15" t="s">
        <v>1899</v>
      </c>
      <c r="D792" s="71" t="s">
        <v>1900</v>
      </c>
      <c r="E792" s="15">
        <v>4</v>
      </c>
      <c r="F792" s="12" t="s">
        <v>1901</v>
      </c>
      <c r="G792" s="15">
        <v>1</v>
      </c>
      <c r="H792" s="11">
        <v>55.6</v>
      </c>
      <c r="I792" s="39">
        <f>G792*H792*37</f>
        <v>2057.2000000000003</v>
      </c>
      <c r="J792" s="18"/>
    </row>
    <row r="793" spans="1:6" ht="15">
      <c r="A793" s="24">
        <v>41353</v>
      </c>
      <c r="F793" s="44"/>
    </row>
    <row r="794" spans="1:10" ht="15">
      <c r="A794" s="15" t="s">
        <v>1890</v>
      </c>
      <c r="B794" s="27" t="s">
        <v>1966</v>
      </c>
      <c r="C794" s="15" t="s">
        <v>1967</v>
      </c>
      <c r="D794" s="15" t="s">
        <v>1968</v>
      </c>
      <c r="E794" s="15" t="s">
        <v>31</v>
      </c>
      <c r="F794" s="15" t="s">
        <v>1969</v>
      </c>
      <c r="G794" s="15">
        <v>1</v>
      </c>
      <c r="H794" s="11">
        <v>39.5</v>
      </c>
      <c r="I794" s="18">
        <f>G794*H794*37</f>
        <v>1461.5</v>
      </c>
      <c r="J794" s="18">
        <f>G794*H794*37*1.05</f>
        <v>1534.575</v>
      </c>
    </row>
    <row r="795" spans="1:10" ht="15.75">
      <c r="A795" s="15" t="s">
        <v>1860</v>
      </c>
      <c r="B795" s="27" t="s">
        <v>1970</v>
      </c>
      <c r="C795" s="15" t="s">
        <v>1971</v>
      </c>
      <c r="D795" s="15" t="s">
        <v>1972</v>
      </c>
      <c r="E795" s="15" t="s">
        <v>6</v>
      </c>
      <c r="F795" s="38" t="s">
        <v>96</v>
      </c>
      <c r="G795" s="15">
        <v>1</v>
      </c>
      <c r="H795" s="11">
        <v>29.5</v>
      </c>
      <c r="I795" s="18">
        <f aca="true" t="shared" si="50" ref="I795:I807">G795*H795*37</f>
        <v>1091.5</v>
      </c>
      <c r="J795" s="18">
        <f aca="true" t="shared" si="51" ref="J795:J807">G795*H795*37*1.05</f>
        <v>1146.075</v>
      </c>
    </row>
    <row r="796" spans="1:11" ht="15.75">
      <c r="A796" s="13" t="s">
        <v>804</v>
      </c>
      <c r="B796" s="40" t="s">
        <v>1973</v>
      </c>
      <c r="C796" s="12" t="s">
        <v>1974</v>
      </c>
      <c r="D796" s="43" t="s">
        <v>1975</v>
      </c>
      <c r="E796" s="15" t="s">
        <v>5</v>
      </c>
      <c r="F796" s="13" t="s">
        <v>878</v>
      </c>
      <c r="G796" s="15">
        <v>1</v>
      </c>
      <c r="H796" s="6">
        <v>16</v>
      </c>
      <c r="I796" s="39">
        <f t="shared" si="50"/>
        <v>592</v>
      </c>
      <c r="J796" s="18"/>
      <c r="K796" s="63" t="s">
        <v>1976</v>
      </c>
    </row>
    <row r="797" spans="1:10" ht="15.75">
      <c r="A797" s="12" t="s">
        <v>1897</v>
      </c>
      <c r="B797" s="40" t="s">
        <v>1977</v>
      </c>
      <c r="C797" s="12" t="s">
        <v>516</v>
      </c>
      <c r="D797" s="43" t="s">
        <v>1749</v>
      </c>
      <c r="E797" s="15" t="s">
        <v>5</v>
      </c>
      <c r="F797" s="38" t="s">
        <v>1978</v>
      </c>
      <c r="G797" s="15">
        <v>1</v>
      </c>
      <c r="H797" s="11">
        <v>15</v>
      </c>
      <c r="I797" s="39">
        <f t="shared" si="50"/>
        <v>555</v>
      </c>
      <c r="J797" s="18"/>
    </row>
    <row r="798" spans="1:11" ht="15.75">
      <c r="A798" s="12" t="s">
        <v>1979</v>
      </c>
      <c r="B798" s="40" t="s">
        <v>1375</v>
      </c>
      <c r="C798" s="12" t="s">
        <v>676</v>
      </c>
      <c r="D798" s="41" t="s">
        <v>1755</v>
      </c>
      <c r="E798" s="13" t="s">
        <v>4</v>
      </c>
      <c r="F798" s="38" t="s">
        <v>1377</v>
      </c>
      <c r="G798" s="15">
        <v>1</v>
      </c>
      <c r="H798" s="11">
        <v>15</v>
      </c>
      <c r="I798" s="39">
        <f t="shared" si="50"/>
        <v>555</v>
      </c>
      <c r="J798" s="18"/>
      <c r="K798" s="63" t="s">
        <v>1783</v>
      </c>
    </row>
    <row r="799" spans="1:10" ht="15.75">
      <c r="A799" s="12" t="s">
        <v>1979</v>
      </c>
      <c r="B799" s="40" t="s">
        <v>1375</v>
      </c>
      <c r="C799" s="13" t="s">
        <v>1379</v>
      </c>
      <c r="D799" s="41" t="s">
        <v>1780</v>
      </c>
      <c r="E799" s="13" t="s">
        <v>6</v>
      </c>
      <c r="F799" s="38" t="s">
        <v>1381</v>
      </c>
      <c r="G799" s="15">
        <v>1</v>
      </c>
      <c r="H799" s="11">
        <v>15</v>
      </c>
      <c r="I799" s="39">
        <f t="shared" si="50"/>
        <v>555</v>
      </c>
      <c r="J799" s="18"/>
    </row>
    <row r="800" spans="1:10" ht="15.75">
      <c r="A800" s="12" t="s">
        <v>481</v>
      </c>
      <c r="B800" s="40" t="s">
        <v>1384</v>
      </c>
      <c r="C800" s="32" t="s">
        <v>1758</v>
      </c>
      <c r="D800" s="41" t="s">
        <v>1749</v>
      </c>
      <c r="E800" s="13" t="s">
        <v>4</v>
      </c>
      <c r="F800" s="38" t="s">
        <v>1756</v>
      </c>
      <c r="G800" s="15">
        <v>1</v>
      </c>
      <c r="H800" s="11">
        <v>15</v>
      </c>
      <c r="I800" s="18">
        <f t="shared" si="50"/>
        <v>555</v>
      </c>
      <c r="J800" s="18">
        <f t="shared" si="51"/>
        <v>582.75</v>
      </c>
    </row>
    <row r="801" spans="1:10" ht="15.75">
      <c r="A801" s="12" t="s">
        <v>481</v>
      </c>
      <c r="B801" s="40" t="s">
        <v>1384</v>
      </c>
      <c r="C801" s="12" t="s">
        <v>1379</v>
      </c>
      <c r="D801" s="41" t="s">
        <v>1768</v>
      </c>
      <c r="E801" s="13" t="s">
        <v>5</v>
      </c>
      <c r="F801" s="38" t="s">
        <v>1756</v>
      </c>
      <c r="G801" s="15">
        <v>1</v>
      </c>
      <c r="H801" s="11">
        <v>15</v>
      </c>
      <c r="I801" s="18">
        <f t="shared" si="50"/>
        <v>555</v>
      </c>
      <c r="J801" s="18">
        <f t="shared" si="51"/>
        <v>582.75</v>
      </c>
    </row>
    <row r="802" spans="1:10" ht="16.5">
      <c r="A802" s="15" t="s">
        <v>1980</v>
      </c>
      <c r="B802" s="27" t="s">
        <v>1757</v>
      </c>
      <c r="C802" s="32" t="s">
        <v>1758</v>
      </c>
      <c r="D802" s="43" t="s">
        <v>1749</v>
      </c>
      <c r="E802" s="15" t="s">
        <v>5</v>
      </c>
      <c r="F802" s="226" t="s">
        <v>429</v>
      </c>
      <c r="G802" s="15">
        <v>1</v>
      </c>
      <c r="H802" s="11">
        <v>15</v>
      </c>
      <c r="I802" s="18">
        <f t="shared" si="50"/>
        <v>555</v>
      </c>
      <c r="J802" s="18">
        <f t="shared" si="51"/>
        <v>582.75</v>
      </c>
    </row>
    <row r="803" spans="1:11" ht="16.5">
      <c r="A803" s="15" t="s">
        <v>1980</v>
      </c>
      <c r="B803" s="27" t="s">
        <v>1757</v>
      </c>
      <c r="C803" s="12" t="s">
        <v>1379</v>
      </c>
      <c r="D803" s="41" t="s">
        <v>1768</v>
      </c>
      <c r="E803" s="15" t="s">
        <v>31</v>
      </c>
      <c r="F803" s="226" t="s">
        <v>429</v>
      </c>
      <c r="G803" s="15">
        <v>1</v>
      </c>
      <c r="H803" s="11">
        <v>15</v>
      </c>
      <c r="I803" s="18">
        <f t="shared" si="50"/>
        <v>555</v>
      </c>
      <c r="J803" s="18">
        <f t="shared" si="51"/>
        <v>582.75</v>
      </c>
      <c r="K803" s="15"/>
    </row>
    <row r="804" spans="1:10" ht="15.75">
      <c r="A804" s="12" t="s">
        <v>524</v>
      </c>
      <c r="B804" s="40" t="s">
        <v>1384</v>
      </c>
      <c r="C804" s="12" t="s">
        <v>516</v>
      </c>
      <c r="D804" s="41" t="s">
        <v>1749</v>
      </c>
      <c r="E804" s="13" t="s">
        <v>325</v>
      </c>
      <c r="F804" s="38" t="s">
        <v>1978</v>
      </c>
      <c r="G804" s="15">
        <v>1</v>
      </c>
      <c r="H804" s="11">
        <v>15</v>
      </c>
      <c r="I804" s="39">
        <f t="shared" si="50"/>
        <v>555</v>
      </c>
      <c r="J804" s="18"/>
    </row>
    <row r="805" spans="1:11" ht="15.75">
      <c r="A805" s="13" t="s">
        <v>98</v>
      </c>
      <c r="B805" s="40" t="s">
        <v>1387</v>
      </c>
      <c r="C805" s="12" t="s">
        <v>676</v>
      </c>
      <c r="D805" s="41" t="s">
        <v>1755</v>
      </c>
      <c r="E805" s="13" t="s">
        <v>6</v>
      </c>
      <c r="F805" s="12" t="s">
        <v>1981</v>
      </c>
      <c r="G805" s="15">
        <v>1</v>
      </c>
      <c r="H805" s="11">
        <v>15</v>
      </c>
      <c r="I805" s="18">
        <f t="shared" si="50"/>
        <v>555</v>
      </c>
      <c r="J805" s="18">
        <f t="shared" si="51"/>
        <v>582.75</v>
      </c>
      <c r="K805" s="63" t="s">
        <v>1783</v>
      </c>
    </row>
    <row r="806" spans="1:10" ht="15.75">
      <c r="A806" s="12" t="s">
        <v>1110</v>
      </c>
      <c r="B806" s="40" t="s">
        <v>1878</v>
      </c>
      <c r="C806" s="12" t="s">
        <v>676</v>
      </c>
      <c r="D806" s="43" t="s">
        <v>1788</v>
      </c>
      <c r="E806" s="13" t="s">
        <v>4</v>
      </c>
      <c r="F806" s="38" t="s">
        <v>1426</v>
      </c>
      <c r="G806" s="15">
        <v>1</v>
      </c>
      <c r="H806" s="11">
        <v>15</v>
      </c>
      <c r="I806" s="18">
        <f t="shared" si="50"/>
        <v>555</v>
      </c>
      <c r="J806" s="18">
        <f t="shared" si="51"/>
        <v>582.75</v>
      </c>
    </row>
    <row r="807" spans="1:11" ht="15.75">
      <c r="A807" s="12" t="s">
        <v>1110</v>
      </c>
      <c r="B807" s="40" t="s">
        <v>1878</v>
      </c>
      <c r="C807" s="12" t="s">
        <v>1767</v>
      </c>
      <c r="D807" s="43" t="s">
        <v>1780</v>
      </c>
      <c r="E807" s="13" t="s">
        <v>4</v>
      </c>
      <c r="F807" s="38" t="s">
        <v>1426</v>
      </c>
      <c r="G807" s="15">
        <v>1</v>
      </c>
      <c r="H807" s="11">
        <v>15</v>
      </c>
      <c r="I807" s="18">
        <f t="shared" si="50"/>
        <v>555</v>
      </c>
      <c r="J807" s="18">
        <f t="shared" si="51"/>
        <v>582.75</v>
      </c>
      <c r="K807" s="63" t="s">
        <v>1783</v>
      </c>
    </row>
    <row r="808" spans="1:10" ht="15">
      <c r="A808" s="24">
        <v>41353</v>
      </c>
      <c r="B808" s="40"/>
      <c r="F808" s="44"/>
      <c r="G808" s="271"/>
      <c r="H808" s="11"/>
      <c r="I808" s="18"/>
      <c r="J808" s="18"/>
    </row>
    <row r="809" spans="1:10" ht="15.75">
      <c r="A809" s="249" t="s">
        <v>819</v>
      </c>
      <c r="B809" s="46" t="s">
        <v>1982</v>
      </c>
      <c r="C809" s="13" t="s">
        <v>1983</v>
      </c>
      <c r="D809" s="41" t="s">
        <v>1984</v>
      </c>
      <c r="E809" s="13" t="s">
        <v>5</v>
      </c>
      <c r="F809" s="193" t="s">
        <v>1985</v>
      </c>
      <c r="G809" s="19">
        <v>1</v>
      </c>
      <c r="H809" s="115">
        <v>16</v>
      </c>
      <c r="I809" s="253">
        <f>G809*H809*37</f>
        <v>592</v>
      </c>
      <c r="J809" s="252">
        <v>-57</v>
      </c>
    </row>
    <row r="810" spans="1:10" ht="15.75">
      <c r="A810" s="15" t="s">
        <v>1860</v>
      </c>
      <c r="B810" s="27" t="s">
        <v>1986</v>
      </c>
      <c r="C810" s="15" t="s">
        <v>1987</v>
      </c>
      <c r="D810" s="43" t="s">
        <v>1988</v>
      </c>
      <c r="E810" s="15" t="s">
        <v>6</v>
      </c>
      <c r="F810" s="15" t="s">
        <v>1989</v>
      </c>
      <c r="G810" s="15">
        <v>1</v>
      </c>
      <c r="H810" s="11">
        <v>39.5</v>
      </c>
      <c r="I810" s="18">
        <v>1461.5</v>
      </c>
      <c r="J810" s="18">
        <v>1534.575</v>
      </c>
    </row>
    <row r="811" spans="1:11" ht="15.75">
      <c r="A811" s="15" t="s">
        <v>1712</v>
      </c>
      <c r="B811" s="27" t="s">
        <v>1990</v>
      </c>
      <c r="C811" s="15" t="s">
        <v>1991</v>
      </c>
      <c r="D811" s="15" t="s">
        <v>1699</v>
      </c>
      <c r="E811" s="15" t="s">
        <v>4</v>
      </c>
      <c r="F811" s="38" t="s">
        <v>96</v>
      </c>
      <c r="G811" s="15">
        <v>1</v>
      </c>
      <c r="H811" s="11">
        <v>29.5</v>
      </c>
      <c r="I811" s="18">
        <f aca="true" t="shared" si="52" ref="I811:I822">G811*H811*37</f>
        <v>1091.5</v>
      </c>
      <c r="J811" s="18">
        <f aca="true" t="shared" si="53" ref="J811:J822">G811*H811*37*1.05</f>
        <v>1146.075</v>
      </c>
      <c r="K811" s="63" t="s">
        <v>1382</v>
      </c>
    </row>
    <row r="812" spans="1:11" ht="15.75">
      <c r="A812" s="15" t="s">
        <v>1992</v>
      </c>
      <c r="B812" s="27" t="s">
        <v>1757</v>
      </c>
      <c r="C812" s="15" t="s">
        <v>1417</v>
      </c>
      <c r="D812" s="41" t="s">
        <v>1780</v>
      </c>
      <c r="E812" s="15" t="s">
        <v>5</v>
      </c>
      <c r="F812" s="15" t="s">
        <v>1761</v>
      </c>
      <c r="G812" s="15">
        <v>1</v>
      </c>
      <c r="H812" s="11">
        <v>15</v>
      </c>
      <c r="I812" s="18">
        <f t="shared" si="52"/>
        <v>555</v>
      </c>
      <c r="J812" s="18">
        <f t="shared" si="53"/>
        <v>582.75</v>
      </c>
      <c r="K812" s="63" t="s">
        <v>1382</v>
      </c>
    </row>
    <row r="813" spans="1:10" ht="15">
      <c r="A813" s="15" t="s">
        <v>1992</v>
      </c>
      <c r="B813" s="27" t="s">
        <v>1425</v>
      </c>
      <c r="C813" s="15" t="s">
        <v>912</v>
      </c>
      <c r="D813" s="15" t="s">
        <v>1771</v>
      </c>
      <c r="E813" s="15" t="s">
        <v>890</v>
      </c>
      <c r="F813" s="15" t="s">
        <v>429</v>
      </c>
      <c r="G813" s="15">
        <v>1</v>
      </c>
      <c r="H813" s="11">
        <v>15</v>
      </c>
      <c r="I813" s="18">
        <f t="shared" si="52"/>
        <v>555</v>
      </c>
      <c r="J813" s="18">
        <f t="shared" si="53"/>
        <v>582.75</v>
      </c>
    </row>
    <row r="814" spans="1:10" ht="15.75">
      <c r="A814" s="98" t="s">
        <v>654</v>
      </c>
      <c r="B814" s="46" t="s">
        <v>1993</v>
      </c>
      <c r="C814" s="13" t="s">
        <v>599</v>
      </c>
      <c r="D814" s="41" t="s">
        <v>1994</v>
      </c>
      <c r="E814" s="13" t="s">
        <v>5</v>
      </c>
      <c r="F814" s="193" t="s">
        <v>1995</v>
      </c>
      <c r="G814" s="1">
        <v>1</v>
      </c>
      <c r="H814" s="11">
        <v>15</v>
      </c>
      <c r="I814" s="18">
        <f t="shared" si="52"/>
        <v>555</v>
      </c>
      <c r="J814" s="18">
        <f t="shared" si="53"/>
        <v>582.75</v>
      </c>
    </row>
    <row r="815" spans="1:10" ht="15.75">
      <c r="A815" s="98" t="s">
        <v>654</v>
      </c>
      <c r="B815" s="46" t="s">
        <v>1993</v>
      </c>
      <c r="C815" s="13" t="s">
        <v>1996</v>
      </c>
      <c r="D815" s="41" t="s">
        <v>1997</v>
      </c>
      <c r="E815" s="13" t="s">
        <v>1998</v>
      </c>
      <c r="F815" s="193" t="s">
        <v>1995</v>
      </c>
      <c r="G815" s="1">
        <v>1</v>
      </c>
      <c r="H815" s="11">
        <v>15</v>
      </c>
      <c r="I815" s="18">
        <f t="shared" si="52"/>
        <v>555</v>
      </c>
      <c r="J815" s="18">
        <f t="shared" si="53"/>
        <v>582.75</v>
      </c>
    </row>
    <row r="816" spans="1:11" ht="15.75">
      <c r="A816" s="12" t="s">
        <v>1999</v>
      </c>
      <c r="B816" s="40" t="s">
        <v>2000</v>
      </c>
      <c r="C816" s="12" t="s">
        <v>676</v>
      </c>
      <c r="D816" s="41" t="s">
        <v>1788</v>
      </c>
      <c r="E816" s="13" t="s">
        <v>5</v>
      </c>
      <c r="F816" s="38" t="s">
        <v>1381</v>
      </c>
      <c r="G816" s="15">
        <v>1</v>
      </c>
      <c r="H816" s="11">
        <v>15</v>
      </c>
      <c r="I816" s="18">
        <f t="shared" si="52"/>
        <v>555</v>
      </c>
      <c r="J816" s="18">
        <f t="shared" si="53"/>
        <v>582.75</v>
      </c>
      <c r="K816" s="63" t="s">
        <v>1783</v>
      </c>
    </row>
    <row r="817" spans="1:10" ht="15.75">
      <c r="A817" s="12" t="s">
        <v>1999</v>
      </c>
      <c r="B817" s="40" t="s">
        <v>2000</v>
      </c>
      <c r="C817" s="12" t="s">
        <v>1430</v>
      </c>
      <c r="D817" s="41" t="s">
        <v>1760</v>
      </c>
      <c r="E817" s="13" t="s">
        <v>4</v>
      </c>
      <c r="F817" s="38" t="s">
        <v>1381</v>
      </c>
      <c r="G817" s="15">
        <v>1</v>
      </c>
      <c r="H817" s="11">
        <v>15</v>
      </c>
      <c r="I817" s="18">
        <f t="shared" si="52"/>
        <v>555</v>
      </c>
      <c r="J817" s="18">
        <f t="shared" si="53"/>
        <v>582.75</v>
      </c>
    </row>
    <row r="818" spans="1:10" ht="15.75">
      <c r="A818" s="13" t="s">
        <v>1781</v>
      </c>
      <c r="B818" s="27" t="s">
        <v>1428</v>
      </c>
      <c r="C818" s="12" t="s">
        <v>516</v>
      </c>
      <c r="D818" s="41" t="s">
        <v>1749</v>
      </c>
      <c r="E818" s="15" t="s">
        <v>5</v>
      </c>
      <c r="F818" s="38" t="s">
        <v>96</v>
      </c>
      <c r="G818" s="15">
        <v>1</v>
      </c>
      <c r="H818" s="11">
        <v>15</v>
      </c>
      <c r="I818" s="18">
        <f t="shared" si="52"/>
        <v>555</v>
      </c>
      <c r="J818" s="18">
        <f t="shared" si="53"/>
        <v>582.75</v>
      </c>
    </row>
    <row r="819" spans="1:11" ht="15.75">
      <c r="A819" s="13" t="s">
        <v>1781</v>
      </c>
      <c r="B819" s="27" t="s">
        <v>1428</v>
      </c>
      <c r="C819" s="15" t="s">
        <v>1417</v>
      </c>
      <c r="D819" s="41" t="s">
        <v>1780</v>
      </c>
      <c r="E819" s="15" t="s">
        <v>5</v>
      </c>
      <c r="F819" s="12" t="s">
        <v>1426</v>
      </c>
      <c r="G819" s="15">
        <v>1</v>
      </c>
      <c r="H819" s="11">
        <v>15</v>
      </c>
      <c r="I819" s="18">
        <f t="shared" si="52"/>
        <v>555</v>
      </c>
      <c r="J819" s="18">
        <f t="shared" si="53"/>
        <v>582.75</v>
      </c>
      <c r="K819" s="63" t="s">
        <v>1378</v>
      </c>
    </row>
    <row r="820" spans="1:10" ht="15.75">
      <c r="A820" s="176" t="s">
        <v>2001</v>
      </c>
      <c r="B820" s="27" t="s">
        <v>1387</v>
      </c>
      <c r="C820" s="12" t="s">
        <v>676</v>
      </c>
      <c r="D820" s="15" t="s">
        <v>1755</v>
      </c>
      <c r="E820" s="15" t="s">
        <v>5</v>
      </c>
      <c r="F820" s="38" t="s">
        <v>1784</v>
      </c>
      <c r="G820" s="15">
        <v>1</v>
      </c>
      <c r="H820" s="11">
        <v>15</v>
      </c>
      <c r="I820" s="18">
        <f t="shared" si="52"/>
        <v>555</v>
      </c>
      <c r="J820" s="18">
        <f t="shared" si="53"/>
        <v>582.75</v>
      </c>
    </row>
    <row r="821" spans="1:11" ht="15.75">
      <c r="A821" s="257" t="s">
        <v>2002</v>
      </c>
      <c r="B821" s="46" t="s">
        <v>1878</v>
      </c>
      <c r="C821" s="12" t="s">
        <v>676</v>
      </c>
      <c r="D821" s="41" t="s">
        <v>1755</v>
      </c>
      <c r="E821" s="257" t="s">
        <v>4</v>
      </c>
      <c r="F821" s="12" t="s">
        <v>2003</v>
      </c>
      <c r="G821" s="15">
        <v>1</v>
      </c>
      <c r="H821" s="11">
        <v>15</v>
      </c>
      <c r="I821" s="18">
        <f t="shared" si="52"/>
        <v>555</v>
      </c>
      <c r="J821" s="18">
        <f t="shared" si="53"/>
        <v>582.75</v>
      </c>
      <c r="K821" s="63" t="s">
        <v>1378</v>
      </c>
    </row>
    <row r="822" spans="1:11" ht="15.75">
      <c r="A822" s="12" t="s">
        <v>2002</v>
      </c>
      <c r="B822" s="27" t="s">
        <v>1878</v>
      </c>
      <c r="C822" s="15" t="s">
        <v>1379</v>
      </c>
      <c r="D822" s="41" t="s">
        <v>1768</v>
      </c>
      <c r="E822" s="15" t="s">
        <v>4</v>
      </c>
      <c r="F822" s="15" t="s">
        <v>2003</v>
      </c>
      <c r="G822" s="15">
        <v>1</v>
      </c>
      <c r="H822" s="11">
        <v>15</v>
      </c>
      <c r="I822" s="18">
        <f t="shared" si="52"/>
        <v>555</v>
      </c>
      <c r="J822" s="18">
        <f t="shared" si="53"/>
        <v>582.75</v>
      </c>
      <c r="K822" s="63" t="s">
        <v>1382</v>
      </c>
    </row>
    <row r="823" spans="1:11" ht="15">
      <c r="A823" s="280">
        <v>41354</v>
      </c>
      <c r="B823" s="281"/>
      <c r="C823" s="282"/>
      <c r="D823" s="283"/>
      <c r="E823" s="15"/>
      <c r="F823" s="182"/>
      <c r="G823" s="15"/>
      <c r="H823" s="6"/>
      <c r="I823" s="18"/>
      <c r="J823" s="278"/>
      <c r="K823"/>
    </row>
    <row r="824" spans="1:11" ht="15.75">
      <c r="A824" s="283" t="s">
        <v>1999</v>
      </c>
      <c r="B824" s="284" t="s">
        <v>2004</v>
      </c>
      <c r="C824" s="283"/>
      <c r="D824" s="277" t="s">
        <v>2005</v>
      </c>
      <c r="E824" s="15" t="s">
        <v>4</v>
      </c>
      <c r="F824" s="8" t="s">
        <v>2006</v>
      </c>
      <c r="G824" s="15">
        <v>1</v>
      </c>
      <c r="H824" s="6">
        <v>42.5</v>
      </c>
      <c r="I824" s="18">
        <f>G824*H824*37</f>
        <v>1572.5</v>
      </c>
      <c r="J824" s="278">
        <f aca="true" t="shared" si="54" ref="J824:J831">G824*H824*37*1.05</f>
        <v>1651.125</v>
      </c>
      <c r="K824"/>
    </row>
    <row r="825" spans="1:11" ht="15">
      <c r="A825" s="282" t="s">
        <v>222</v>
      </c>
      <c r="B825" s="281" t="s">
        <v>2007</v>
      </c>
      <c r="C825" s="285" t="s">
        <v>2008</v>
      </c>
      <c r="D825" s="282" t="s">
        <v>2009</v>
      </c>
      <c r="E825" s="15">
        <v>6</v>
      </c>
      <c r="F825" s="15" t="s">
        <v>2010</v>
      </c>
      <c r="G825" s="15">
        <v>1</v>
      </c>
      <c r="H825" s="11">
        <v>58</v>
      </c>
      <c r="I825" s="18">
        <f>G825*H825*37</f>
        <v>2146</v>
      </c>
      <c r="J825" s="278">
        <f t="shared" si="54"/>
        <v>2253.3</v>
      </c>
      <c r="K825" s="279" t="s">
        <v>2011</v>
      </c>
    </row>
    <row r="826" spans="1:10" ht="15">
      <c r="A826" s="282" t="s">
        <v>319</v>
      </c>
      <c r="B826" s="281" t="s">
        <v>2012</v>
      </c>
      <c r="C826" s="282" t="s">
        <v>2013</v>
      </c>
      <c r="D826" s="282" t="s">
        <v>2014</v>
      </c>
      <c r="E826" s="15" t="s">
        <v>325</v>
      </c>
      <c r="F826" s="15" t="s">
        <v>182</v>
      </c>
      <c r="G826" s="15">
        <v>1</v>
      </c>
      <c r="H826" s="11">
        <v>59.5</v>
      </c>
      <c r="I826" s="18"/>
      <c r="J826" s="287">
        <f t="shared" si="54"/>
        <v>2311.5750000000003</v>
      </c>
    </row>
    <row r="827" spans="1:11" ht="15.75">
      <c r="A827" s="288" t="s">
        <v>2001</v>
      </c>
      <c r="B827" s="281" t="s">
        <v>1387</v>
      </c>
      <c r="C827" s="282" t="s">
        <v>1386</v>
      </c>
      <c r="D827" s="277" t="s">
        <v>1760</v>
      </c>
      <c r="E827" s="15" t="s">
        <v>325</v>
      </c>
      <c r="F827" s="176" t="s">
        <v>1423</v>
      </c>
      <c r="G827" s="15">
        <v>1</v>
      </c>
      <c r="H827" s="11">
        <v>15</v>
      </c>
      <c r="I827" s="18">
        <f>G827*H827*37</f>
        <v>555</v>
      </c>
      <c r="J827" s="278">
        <f t="shared" si="54"/>
        <v>582.75</v>
      </c>
      <c r="K827"/>
    </row>
    <row r="828" spans="1:11" ht="15.75">
      <c r="A828" s="283" t="s">
        <v>2015</v>
      </c>
      <c r="B828" s="284" t="s">
        <v>1795</v>
      </c>
      <c r="C828" s="13" t="s">
        <v>1796</v>
      </c>
      <c r="D828" s="277" t="s">
        <v>2016</v>
      </c>
      <c r="E828" s="13" t="s">
        <v>959</v>
      </c>
      <c r="F828" s="13" t="s">
        <v>429</v>
      </c>
      <c r="G828" s="15">
        <v>1</v>
      </c>
      <c r="H828" s="11">
        <v>15</v>
      </c>
      <c r="I828" s="18">
        <f>G828*H828*37</f>
        <v>555</v>
      </c>
      <c r="J828" s="278">
        <f t="shared" si="54"/>
        <v>582.75</v>
      </c>
      <c r="K828"/>
    </row>
    <row r="829" spans="1:11" ht="15.75">
      <c r="A829" s="283" t="s">
        <v>2015</v>
      </c>
      <c r="B829" s="284" t="s">
        <v>1795</v>
      </c>
      <c r="C829" s="13" t="s">
        <v>1371</v>
      </c>
      <c r="D829" s="277" t="s">
        <v>1889</v>
      </c>
      <c r="E829" s="13" t="s">
        <v>325</v>
      </c>
      <c r="F829" s="13" t="s">
        <v>1416</v>
      </c>
      <c r="G829" s="15">
        <v>1</v>
      </c>
      <c r="H829" s="11">
        <v>15</v>
      </c>
      <c r="I829" s="18">
        <f>G829*H829*37</f>
        <v>555</v>
      </c>
      <c r="J829" s="278">
        <f t="shared" si="54"/>
        <v>582.75</v>
      </c>
      <c r="K829" s="279" t="s">
        <v>2017</v>
      </c>
    </row>
    <row r="830" spans="1:10" ht="15.75">
      <c r="A830" s="132" t="s">
        <v>2018</v>
      </c>
      <c r="B830" s="143" t="s">
        <v>2019</v>
      </c>
      <c r="C830" s="134" t="s">
        <v>516</v>
      </c>
      <c r="D830" s="242" t="s">
        <v>2020</v>
      </c>
      <c r="E830" s="134" t="s">
        <v>5</v>
      </c>
      <c r="F830" s="38" t="s">
        <v>1373</v>
      </c>
      <c r="G830" s="15">
        <v>1</v>
      </c>
      <c r="H830" s="11">
        <v>15</v>
      </c>
      <c r="I830" s="18"/>
      <c r="J830" s="287">
        <f t="shared" si="54"/>
        <v>582.75</v>
      </c>
    </row>
    <row r="831" spans="1:10" ht="15.75">
      <c r="A831" s="132" t="s">
        <v>2018</v>
      </c>
      <c r="B831" s="143" t="s">
        <v>2019</v>
      </c>
      <c r="C831" s="134" t="s">
        <v>1379</v>
      </c>
      <c r="D831" s="242" t="s">
        <v>2021</v>
      </c>
      <c r="E831" s="134" t="s">
        <v>5</v>
      </c>
      <c r="F831" s="38" t="s">
        <v>1373</v>
      </c>
      <c r="G831" s="15">
        <v>1</v>
      </c>
      <c r="H831" s="115">
        <v>15</v>
      </c>
      <c r="I831" s="18"/>
      <c r="J831" s="287">
        <f t="shared" si="54"/>
        <v>582.75</v>
      </c>
    </row>
    <row r="832" spans="1:11" ht="15.75">
      <c r="A832" s="280">
        <v>41354</v>
      </c>
      <c r="B832" s="289"/>
      <c r="C832" s="289"/>
      <c r="D832" s="289"/>
      <c r="E832" s="289"/>
      <c r="F832" s="290"/>
      <c r="G832" s="282"/>
      <c r="H832" s="291"/>
      <c r="I832" s="292"/>
      <c r="J832" s="292"/>
      <c r="K832" s="289"/>
    </row>
    <row r="833" spans="1:11" ht="15">
      <c r="A833" s="101" t="s">
        <v>1794</v>
      </c>
      <c r="B833" s="289" t="s">
        <v>862</v>
      </c>
      <c r="C833" s="289"/>
      <c r="D833" s="289"/>
      <c r="E833" s="289"/>
      <c r="F833" s="289"/>
      <c r="G833" s="289"/>
      <c r="H833" s="289"/>
      <c r="I833" s="289"/>
      <c r="J833" s="289"/>
      <c r="K833" s="289" t="s">
        <v>220</v>
      </c>
    </row>
    <row r="834" spans="1:11" ht="15.75">
      <c r="A834" s="101" t="s">
        <v>1794</v>
      </c>
      <c r="B834" s="100" t="s">
        <v>838</v>
      </c>
      <c r="C834" s="101"/>
      <c r="D834" s="101"/>
      <c r="E834" s="101"/>
      <c r="F834" s="10" t="s">
        <v>2022</v>
      </c>
      <c r="G834" s="293">
        <v>1</v>
      </c>
      <c r="H834" s="102">
        <v>16.99</v>
      </c>
      <c r="I834" s="21">
        <f>G834*H834*37*1.17</f>
        <v>735.4970999999999</v>
      </c>
      <c r="J834" s="21">
        <f>G834*H834*37*1.22</f>
        <v>766.9286</v>
      </c>
      <c r="K834" s="289" t="s">
        <v>220</v>
      </c>
    </row>
    <row r="835" spans="1:11" ht="15.75">
      <c r="A835" s="101" t="s">
        <v>1794</v>
      </c>
      <c r="B835" s="100" t="s">
        <v>2023</v>
      </c>
      <c r="C835" s="101"/>
      <c r="D835" s="101"/>
      <c r="E835" s="101" t="s">
        <v>325</v>
      </c>
      <c r="F835" s="10"/>
      <c r="G835" s="293">
        <v>1</v>
      </c>
      <c r="H835" s="102">
        <v>7.99</v>
      </c>
      <c r="I835" s="21">
        <f>G835*H835*37*1.17</f>
        <v>345.8871</v>
      </c>
      <c r="J835" s="21">
        <f>G835*H835*37*1.22</f>
        <v>360.66859999999997</v>
      </c>
      <c r="K835" s="289" t="s">
        <v>220</v>
      </c>
    </row>
    <row r="836" spans="1:11" ht="15">
      <c r="A836" s="293" t="s">
        <v>1860</v>
      </c>
      <c r="B836" s="294" t="s">
        <v>2024</v>
      </c>
      <c r="C836" s="293" t="s">
        <v>2025</v>
      </c>
      <c r="D836" s="293" t="s">
        <v>2026</v>
      </c>
      <c r="E836" s="293" t="s">
        <v>6</v>
      </c>
      <c r="F836" s="33" t="s">
        <v>2027</v>
      </c>
      <c r="G836" s="293">
        <v>1</v>
      </c>
      <c r="H836" s="291">
        <v>14.99</v>
      </c>
      <c r="I836" s="292">
        <v>554.63</v>
      </c>
      <c r="J836" s="292">
        <v>582.3615</v>
      </c>
      <c r="K836" s="289" t="s">
        <v>220</v>
      </c>
    </row>
    <row r="837" spans="1:11" ht="15">
      <c r="A837" s="293" t="s">
        <v>1860</v>
      </c>
      <c r="B837" s="294" t="s">
        <v>2028</v>
      </c>
      <c r="C837" s="293" t="s">
        <v>2029</v>
      </c>
      <c r="D837" s="293" t="s">
        <v>2030</v>
      </c>
      <c r="E837" s="293" t="s">
        <v>2031</v>
      </c>
      <c r="F837" s="295" t="s">
        <v>1704</v>
      </c>
      <c r="G837" s="33">
        <v>1</v>
      </c>
      <c r="H837" s="37">
        <v>19.99</v>
      </c>
      <c r="I837" s="292">
        <v>739.63</v>
      </c>
      <c r="J837" s="292">
        <v>776.6115</v>
      </c>
      <c r="K837" s="289" t="s">
        <v>220</v>
      </c>
    </row>
    <row r="838" spans="1:11" s="289" customFormat="1" ht="15">
      <c r="A838" s="293" t="s">
        <v>636</v>
      </c>
      <c r="B838" s="294" t="s">
        <v>1864</v>
      </c>
      <c r="C838" s="311"/>
      <c r="D838" s="289" t="s">
        <v>1865</v>
      </c>
      <c r="E838" s="312">
        <v>4</v>
      </c>
      <c r="F838" s="293" t="s">
        <v>1435</v>
      </c>
      <c r="G838" s="293">
        <v>1</v>
      </c>
      <c r="H838" s="291">
        <v>24.99</v>
      </c>
      <c r="I838" s="292">
        <v>1081.8171</v>
      </c>
      <c r="J838" s="292">
        <v>1128.0486</v>
      </c>
      <c r="K838" s="289" t="s">
        <v>220</v>
      </c>
    </row>
    <row r="839" spans="1:11" ht="15.75">
      <c r="A839" s="282" t="s">
        <v>742</v>
      </c>
      <c r="B839" s="281" t="s">
        <v>2032</v>
      </c>
      <c r="C839" s="282" t="s">
        <v>2033</v>
      </c>
      <c r="D839" s="282" t="s">
        <v>2034</v>
      </c>
      <c r="E839" s="282"/>
      <c r="F839" s="38" t="s">
        <v>2035</v>
      </c>
      <c r="G839" s="282">
        <v>1</v>
      </c>
      <c r="H839" s="286">
        <v>6</v>
      </c>
      <c r="I839" s="278">
        <f>G839*H839*37</f>
        <v>222</v>
      </c>
      <c r="J839" s="278">
        <f>G839*H839*37*1.05</f>
        <v>233.10000000000002</v>
      </c>
      <c r="K839"/>
    </row>
    <row r="840" spans="1:11" ht="15">
      <c r="A840" s="298" t="s">
        <v>275</v>
      </c>
      <c r="B840" s="299" t="s">
        <v>157</v>
      </c>
      <c r="C840" s="298" t="s">
        <v>2036</v>
      </c>
      <c r="D840" s="298" t="s">
        <v>2037</v>
      </c>
      <c r="E840" s="298"/>
      <c r="F840" s="12" t="s">
        <v>159</v>
      </c>
      <c r="G840" s="298">
        <v>1</v>
      </c>
      <c r="H840" s="300">
        <v>6</v>
      </c>
      <c r="I840" s="278">
        <f>G840*H840*37</f>
        <v>222</v>
      </c>
      <c r="J840" s="278">
        <f>G840*H840*37*1.05</f>
        <v>233.10000000000002</v>
      </c>
      <c r="K840"/>
    </row>
    <row r="841" spans="1:11" ht="15.75">
      <c r="A841" s="296" t="s">
        <v>132</v>
      </c>
      <c r="B841" s="296" t="s">
        <v>2038</v>
      </c>
      <c r="C841" s="296" t="s">
        <v>2039</v>
      </c>
      <c r="D841" s="277" t="s">
        <v>2040</v>
      </c>
      <c r="E841" s="296"/>
      <c r="F841" s="38" t="s">
        <v>162</v>
      </c>
      <c r="G841" s="282">
        <v>1</v>
      </c>
      <c r="H841" s="286">
        <v>6</v>
      </c>
      <c r="I841" s="310">
        <f>G841*H841*37</f>
        <v>222</v>
      </c>
      <c r="J841" s="278"/>
      <c r="K841"/>
    </row>
    <row r="842" spans="1:11" ht="15.75">
      <c r="A842" s="296" t="s">
        <v>132</v>
      </c>
      <c r="B842" s="296" t="s">
        <v>160</v>
      </c>
      <c r="C842" s="298" t="s">
        <v>2036</v>
      </c>
      <c r="D842" s="277" t="s">
        <v>2041</v>
      </c>
      <c r="E842" s="296"/>
      <c r="F842" s="38" t="s">
        <v>162</v>
      </c>
      <c r="G842" s="298">
        <v>1</v>
      </c>
      <c r="H842" s="300">
        <v>6</v>
      </c>
      <c r="I842" s="310">
        <f>G842*H842*37</f>
        <v>222</v>
      </c>
      <c r="J842" s="278"/>
      <c r="K842"/>
    </row>
    <row r="843" spans="1:10" ht="15.75">
      <c r="A843" s="13" t="s">
        <v>1897</v>
      </c>
      <c r="B843" s="27" t="s">
        <v>2042</v>
      </c>
      <c r="C843" s="15" t="s">
        <v>2043</v>
      </c>
      <c r="D843" s="277" t="s">
        <v>2044</v>
      </c>
      <c r="E843" s="134" t="s">
        <v>1744</v>
      </c>
      <c r="F843" s="38" t="s">
        <v>2045</v>
      </c>
      <c r="G843" s="1">
        <v>1</v>
      </c>
      <c r="H843" s="6">
        <v>86</v>
      </c>
      <c r="I843" s="278">
        <f>G843*H843*37</f>
        <v>3182</v>
      </c>
      <c r="J843" s="278">
        <f>G843*H843*37*1.05</f>
        <v>3341.1000000000004</v>
      </c>
    </row>
    <row r="844" spans="1:10" ht="15.75">
      <c r="A844" s="12" t="s">
        <v>1715</v>
      </c>
      <c r="B844" s="27" t="s">
        <v>2046</v>
      </c>
      <c r="C844" s="15" t="s">
        <v>2047</v>
      </c>
      <c r="D844" s="15" t="s">
        <v>1574</v>
      </c>
      <c r="E844" s="15" t="s">
        <v>860</v>
      </c>
      <c r="F844" s="38" t="s">
        <v>96</v>
      </c>
      <c r="G844" s="15">
        <v>1</v>
      </c>
      <c r="H844" s="11">
        <v>69.5</v>
      </c>
      <c r="I844" s="18">
        <v>2571.5</v>
      </c>
      <c r="J844" s="18">
        <v>2700.0750000000003</v>
      </c>
    </row>
    <row r="845" spans="1:11" ht="15">
      <c r="A845" s="301" t="s">
        <v>1961</v>
      </c>
      <c r="B845" s="302" t="s">
        <v>2048</v>
      </c>
      <c r="C845" s="303" t="s">
        <v>2049</v>
      </c>
      <c r="D845" s="304" t="s">
        <v>2050</v>
      </c>
      <c r="E845" s="301" t="s">
        <v>2051</v>
      </c>
      <c r="F845" s="136" t="s">
        <v>279</v>
      </c>
      <c r="G845" s="301">
        <v>1</v>
      </c>
      <c r="H845" s="305">
        <v>14.99</v>
      </c>
      <c r="I845" s="20">
        <f aca="true" t="shared" si="55" ref="I845:I850">G845*H845*37*1.17</f>
        <v>648.9171</v>
      </c>
      <c r="J845" s="20">
        <f aca="true" t="shared" si="56" ref="J845:J850">G845*H845*37*1.22</f>
        <v>676.6486</v>
      </c>
      <c r="K845" s="289"/>
    </row>
    <row r="846" spans="1:11" ht="15">
      <c r="A846" s="301" t="s">
        <v>1961</v>
      </c>
      <c r="B846" s="302" t="s">
        <v>2048</v>
      </c>
      <c r="C846" s="303" t="s">
        <v>277</v>
      </c>
      <c r="D846" s="304" t="s">
        <v>2052</v>
      </c>
      <c r="E846" s="301" t="s">
        <v>4</v>
      </c>
      <c r="F846" s="136" t="s">
        <v>2053</v>
      </c>
      <c r="G846" s="301">
        <v>1</v>
      </c>
      <c r="H846" s="305">
        <v>29.99</v>
      </c>
      <c r="I846" s="20">
        <f t="shared" si="55"/>
        <v>1298.2670999999998</v>
      </c>
      <c r="J846" s="20">
        <f t="shared" si="56"/>
        <v>1353.7486</v>
      </c>
      <c r="K846" s="289"/>
    </row>
    <row r="847" spans="1:11" ht="15.75">
      <c r="A847" s="132" t="s">
        <v>1769</v>
      </c>
      <c r="B847" s="143" t="s">
        <v>2054</v>
      </c>
      <c r="C847" s="134"/>
      <c r="D847" s="297" t="s">
        <v>2080</v>
      </c>
      <c r="E847" s="134" t="s">
        <v>6</v>
      </c>
      <c r="F847" s="217" t="s">
        <v>1064</v>
      </c>
      <c r="G847" s="301">
        <v>1</v>
      </c>
      <c r="H847" s="135">
        <v>12.99</v>
      </c>
      <c r="I847" s="20">
        <f t="shared" si="55"/>
        <v>562.3371</v>
      </c>
      <c r="J847" s="20">
        <f t="shared" si="56"/>
        <v>586.3686</v>
      </c>
      <c r="K847" s="35"/>
    </row>
    <row r="848" spans="1:11" ht="15.75">
      <c r="A848" s="132" t="s">
        <v>1769</v>
      </c>
      <c r="B848" s="143" t="s">
        <v>2054</v>
      </c>
      <c r="C848" s="134"/>
      <c r="D848" s="297" t="s">
        <v>2080</v>
      </c>
      <c r="E848" s="134" t="s">
        <v>6</v>
      </c>
      <c r="F848" s="134" t="s">
        <v>96</v>
      </c>
      <c r="G848" s="301">
        <v>1</v>
      </c>
      <c r="H848" s="135">
        <v>12.99</v>
      </c>
      <c r="I848" s="20">
        <f t="shared" si="55"/>
        <v>562.3371</v>
      </c>
      <c r="J848" s="20">
        <f t="shared" si="56"/>
        <v>586.3686</v>
      </c>
      <c r="K848" s="35"/>
    </row>
    <row r="849" spans="1:11" ht="15.75">
      <c r="A849" s="132" t="s">
        <v>1769</v>
      </c>
      <c r="B849" s="143" t="s">
        <v>2054</v>
      </c>
      <c r="C849" s="134"/>
      <c r="D849" s="297" t="s">
        <v>2080</v>
      </c>
      <c r="E849" s="134" t="s">
        <v>6</v>
      </c>
      <c r="F849" s="132" t="s">
        <v>2055</v>
      </c>
      <c r="G849" s="301">
        <v>1</v>
      </c>
      <c r="H849" s="135">
        <v>12.99</v>
      </c>
      <c r="I849" s="20">
        <f t="shared" si="55"/>
        <v>562.3371</v>
      </c>
      <c r="J849" s="20">
        <f t="shared" si="56"/>
        <v>586.3686</v>
      </c>
      <c r="K849" s="35"/>
    </row>
    <row r="850" spans="1:11" ht="15.75">
      <c r="A850" s="132" t="s">
        <v>1769</v>
      </c>
      <c r="B850" s="143" t="s">
        <v>2054</v>
      </c>
      <c r="C850" s="134"/>
      <c r="D850" s="297" t="s">
        <v>2080</v>
      </c>
      <c r="E850" s="134" t="s">
        <v>6</v>
      </c>
      <c r="F850" s="217" t="s">
        <v>950</v>
      </c>
      <c r="G850" s="301">
        <v>1</v>
      </c>
      <c r="H850" s="135">
        <v>12.99</v>
      </c>
      <c r="I850" s="20">
        <f t="shared" si="55"/>
        <v>562.3371</v>
      </c>
      <c r="J850" s="20">
        <f t="shared" si="56"/>
        <v>586.3686</v>
      </c>
      <c r="K850" s="35"/>
    </row>
    <row r="851" spans="1:11" ht="15">
      <c r="A851" s="282" t="s">
        <v>1816</v>
      </c>
      <c r="B851" s="281" t="s">
        <v>2056</v>
      </c>
      <c r="C851" s="306" t="s">
        <v>291</v>
      </c>
      <c r="D851" t="s">
        <v>2057</v>
      </c>
      <c r="E851" s="282" t="s">
        <v>5</v>
      </c>
      <c r="F851" s="309" t="s">
        <v>915</v>
      </c>
      <c r="G851" s="282">
        <v>1</v>
      </c>
      <c r="H851" s="286">
        <v>7.99</v>
      </c>
      <c r="I851" s="278">
        <v>345.8871</v>
      </c>
      <c r="J851" s="278">
        <v>360.66859999999997</v>
      </c>
      <c r="K851"/>
    </row>
    <row r="852" spans="1:10" ht="15.75">
      <c r="A852" s="13" t="s">
        <v>1769</v>
      </c>
      <c r="B852" s="40" t="s">
        <v>2058</v>
      </c>
      <c r="C852" s="12" t="s">
        <v>2059</v>
      </c>
      <c r="D852" s="277" t="s">
        <v>2060</v>
      </c>
      <c r="E852" s="134" t="s">
        <v>6</v>
      </c>
      <c r="F852" s="12" t="s">
        <v>2061</v>
      </c>
      <c r="G852" s="282">
        <v>1</v>
      </c>
      <c r="H852" s="6">
        <v>9.99</v>
      </c>
      <c r="I852" s="18">
        <f>G852*H852*37*1.17</f>
        <v>432.46709999999996</v>
      </c>
      <c r="J852" s="18">
        <f>G852*H852*37*1.22</f>
        <v>450.9486</v>
      </c>
    </row>
    <row r="853" spans="1:10" ht="15.75">
      <c r="A853" s="12" t="s">
        <v>870</v>
      </c>
      <c r="B853" s="46" t="s">
        <v>2062</v>
      </c>
      <c r="C853" s="13" t="s">
        <v>2063</v>
      </c>
      <c r="D853" s="297" t="s">
        <v>2064</v>
      </c>
      <c r="E853" s="134" t="s">
        <v>6</v>
      </c>
      <c r="F853" s="193" t="s">
        <v>2065</v>
      </c>
      <c r="G853" s="282">
        <v>1</v>
      </c>
      <c r="H853" s="6">
        <v>14.99</v>
      </c>
      <c r="I853" s="18">
        <f>G853*H853*37*1.17</f>
        <v>648.9171</v>
      </c>
      <c r="J853" s="18">
        <f>G853*H853*37*1.22</f>
        <v>676.6486</v>
      </c>
    </row>
    <row r="854" spans="1:11" ht="15.75">
      <c r="A854" s="13" t="s">
        <v>1769</v>
      </c>
      <c r="B854" s="281" t="s">
        <v>2066</v>
      </c>
      <c r="C854" s="301" t="s">
        <v>2067</v>
      </c>
      <c r="D854" s="297" t="s">
        <v>2068</v>
      </c>
      <c r="E854" s="134" t="s">
        <v>325</v>
      </c>
      <c r="F854" s="13" t="s">
        <v>1322</v>
      </c>
      <c r="G854" s="282">
        <v>1</v>
      </c>
      <c r="H854" s="307">
        <v>19.99</v>
      </c>
      <c r="I854" s="308">
        <f>G854*H854*37*1.17</f>
        <v>865.3670999999999</v>
      </c>
      <c r="J854" s="308">
        <f>G854*H854*37*1.22</f>
        <v>902.3485999999999</v>
      </c>
      <c r="K854" s="289"/>
    </row>
    <row r="855" spans="1:11" ht="15">
      <c r="A855" s="282" t="s">
        <v>1860</v>
      </c>
      <c r="B855" s="281" t="s">
        <v>940</v>
      </c>
      <c r="C855" s="282" t="s">
        <v>2069</v>
      </c>
      <c r="D855" s="282" t="s">
        <v>2070</v>
      </c>
      <c r="E855" s="282" t="s">
        <v>6</v>
      </c>
      <c r="F855" s="15" t="s">
        <v>2071</v>
      </c>
      <c r="G855" s="282">
        <v>1</v>
      </c>
      <c r="H855" s="286">
        <v>9.99</v>
      </c>
      <c r="I855" s="278">
        <v>369.63</v>
      </c>
      <c r="J855" s="278">
        <v>388.11150000000004</v>
      </c>
      <c r="K855"/>
    </row>
    <row r="856" spans="1:11" ht="15.75">
      <c r="A856" s="13" t="s">
        <v>1794</v>
      </c>
      <c r="B856" s="46" t="s">
        <v>2072</v>
      </c>
      <c r="C856" s="13"/>
      <c r="D856" s="277" t="s">
        <v>2073</v>
      </c>
      <c r="E856" s="134" t="s">
        <v>6</v>
      </c>
      <c r="F856" s="193" t="s">
        <v>2074</v>
      </c>
      <c r="G856" s="282">
        <v>1</v>
      </c>
      <c r="H856" s="6">
        <v>7.99</v>
      </c>
      <c r="I856" s="18">
        <f>G856*H856*37*1.17</f>
        <v>345.8871</v>
      </c>
      <c r="J856" s="18">
        <f>G856*H856*37*1.22</f>
        <v>360.66859999999997</v>
      </c>
      <c r="K856" s="63"/>
    </row>
    <row r="857" spans="1:10" ht="15.75">
      <c r="A857" s="13" t="s">
        <v>1794</v>
      </c>
      <c r="B857" s="27" t="s">
        <v>2075</v>
      </c>
      <c r="C857" s="15"/>
      <c r="D857" s="277" t="s">
        <v>2076</v>
      </c>
      <c r="E857" s="134" t="s">
        <v>6</v>
      </c>
      <c r="F857" s="15" t="s">
        <v>2077</v>
      </c>
      <c r="G857" s="282">
        <v>1</v>
      </c>
      <c r="H857" s="11">
        <v>4.99</v>
      </c>
      <c r="I857" s="18">
        <f>G857*H857*37*1.17</f>
        <v>216.01709999999997</v>
      </c>
      <c r="J857" s="18">
        <f>G857*H857*37*1.22</f>
        <v>225.24859999999998</v>
      </c>
    </row>
    <row r="858" spans="1:11" ht="15.75">
      <c r="A858" s="13" t="s">
        <v>1794</v>
      </c>
      <c r="B858" t="s">
        <v>2078</v>
      </c>
      <c r="C858"/>
      <c r="D858" s="297" t="s">
        <v>2079</v>
      </c>
      <c r="E858" s="127" t="s">
        <v>53</v>
      </c>
      <c r="F858" s="38" t="s">
        <v>126</v>
      </c>
      <c r="G858" s="1">
        <v>1</v>
      </c>
      <c r="H858" s="58">
        <v>9.99</v>
      </c>
      <c r="I858" s="20">
        <f>G858*H858*37*1.17</f>
        <v>432.46709999999996</v>
      </c>
      <c r="J858" s="20">
        <f>G858*H858*37*1.22</f>
        <v>450.9486</v>
      </c>
      <c r="K858"/>
    </row>
  </sheetData>
  <sheetProtection/>
  <autoFilter ref="A1:T764"/>
  <hyperlinks>
    <hyperlink ref="B6" r:id="rId1" display="http://www.victoriassecret.com/pink/panties/lace-trim-mesh-thong-panty-pink?ProductID=164655&amp;CatalogueType=OLS"/>
    <hyperlink ref="B28" r:id="rId2" display="http://www.victoriassecret.com/panties/5-for-26-styles/lace-waist-hiphugger-panty-cotton-lingerie?ProductID=166417&amp;CatalogueType=OLS"/>
    <hyperlink ref="B17" r:id="rId3" display="http://www.victoriassecret.com/pink/panties/lace-wrap-cheekster-panty-pink?ProductID=164580&amp;CatalogueType=OLS"/>
    <hyperlink ref="B69" r:id="rId4" display="http://www.victoriassecret.com/pink/rose-lace/lace-trim-thong-panty-pink?ProductID=164664&amp;CatalogueType=OLS"/>
    <hyperlink ref="B30" r:id="rId5" display="http://www.victoriassecret.com/sale/swim/jeweled-floral-bandeau-top-beach-sexy?ProductID=42968&amp;CatalogueType=OLS"/>
    <hyperlink ref="B29" r:id="rId6" display="http://www.victoriassecret.com/sale/swim/jeweled-floral-bandeau-top-beach-sexy?ProductID=42968&amp;CatalogueType=OLS"/>
    <hyperlink ref="B43" r:id="rId7" display="http://www.victoriassecret.com/swimwear/bikinis/jeweled-floral-bandeau-top-beach-sexy?ProductID=42968&amp;CatalogueType=OLS"/>
    <hyperlink ref="B42" r:id="rId8" display="http://www.victoriassecret.com/swimwear/one-piece/colorblock-one-piece-forever-sexy?ProductID=160071&amp;CatalogueType=OLS"/>
    <hyperlink ref="B3" r:id="rId9" display="http://www.victoriassecret.com/beauty/fragrance/eau-de-parfum-victorias-secret-bombshell?ProductID=101479&amp;CatalogueType=OLS"/>
    <hyperlink ref="B50" r:id="rId10" display="http://www.victoriassecret.com/swimwear/shop-by-size/bow-bandeau-top-very-sexy?ProductID=155948&amp;CatalogueType=OLS"/>
    <hyperlink ref="B48" r:id="rId11" display="http://www.victoriassecret.com/swimwear/shop-by-size/bow-bandeau-top-very-sexy?ProductID=155948&amp;CatalogueType=OLS"/>
    <hyperlink ref="B19" r:id="rId12" display="http://www.victoriassecret.com/swimwear/very-sexy/leopard-print-wrap-monokini-very-sexy?ProductID=4887&amp;CatalogueType=OLS"/>
    <hyperlink ref="B4" r:id="rId13" display="http://www.victoriassecret.com/beauty/new-arrivals/ultimate-valentinersquos-day-gift-box-victorias-secret-bombshell?ProductID=159974&amp;CatalogueType=OLS"/>
    <hyperlink ref="B61" r:id="rId14" display="http://www.victoriassecret.com/swimwear/bikinis/push-up-bandeau-top-beach-sexy?ProductID=168457&amp;CatalogueType=OLS"/>
    <hyperlink ref="B32" r:id="rId15" display="http://www.victoriassecret.com/clothing/knit-tops-and-tees/lace-trim-cami?ProductID=126201&amp;CatalogueType=OLS"/>
    <hyperlink ref="B33" r:id="rId16" display="http://www.victoriassecret.com/clothing/knit-tops-and-tees/lace-trim-cami?ProductID=126201&amp;CatalogueType=OLS"/>
    <hyperlink ref="B34" r:id="rId17" display="http://www.victoriassecret.com/clothing/knit-tops-and-tees/lace-trim-cami?ProductID=126201&amp;CatalogueType=OLS"/>
    <hyperlink ref="B49" r:id="rId18" display="http://www.victoriassecret.com/bras/push-up-padding-level/dream-angels-push-up-bra-angels-by-victorias-secret?ProductID=168653&amp;CatalogueType=OLS"/>
    <hyperlink ref="B62" r:id="rId19" display="http://www.victoriassecret.com/panties/cheekies-and-cheekinis/dream-angels-lace-trim-cheekini-panty-angels-by-victorias-secret?ProductID=158634&amp;CatalogueType=OLS"/>
    <hyperlink ref="B63" r:id="rId20" display="http://www.victoriassecret.com/panties/cheekies-and-cheekinis/dream-angels-lace-trim-cheekini-panty-angels-by-victorias-secret?ProductID=158634&amp;CatalogueType=OLS"/>
    <hyperlink ref="B64" r:id="rId21" display="http://www.victoriassecret.com/panties/cheekies-and-cheekinis/dream-angels-lace-trim-cheekini-panty-angels-by-victorias-secret?ProductID=158634&amp;CatalogueType=OLS"/>
    <hyperlink ref="B5" r:id="rId22" display="http://www.victoriassecret.com/bras/angels-by-victorias-secret/dream-angels-demi-bra-angels-by-victorias-secret?ProductID=168606&amp;CatalogueType=OLS"/>
    <hyperlink ref="B20" r:id="rId23" display="http://www.victoriassecret.com/bras/angels-by-victorias-secret/dream-angels-demi-bra-angels-by-victorias-secret?ProductID=168606&amp;CatalogueType=OLS"/>
    <hyperlink ref="B31" r:id="rId24" display="http://www.victoriassecret.com/valentines-day/lingerie/satin-lace-slip-very-sexy?ProductID=168821&amp;CatalogueType=OLS"/>
    <hyperlink ref="B36" r:id="rId25" display="http://www.victoriassecret.com/sale/swim/neon-paisley-push-up-triangle-top-beach-sexy?ProductID=5395&amp;CatalogueType=OLS"/>
    <hyperlink ref="B35" r:id="rId26" display="http://www.victoriassecret.com/sale/swim/neon-paisley-push-up-triangle-top-beach-sexy?ProductID=5395&amp;CatalogueType=OLS"/>
    <hyperlink ref="B37" r:id="rId27" display="http://www.victoriassecret.com/shoes/sneakers/chuck-taylor-all-star-sneaker-converse?ProductID=168478&amp;CatalogueType=OLS"/>
    <hyperlink ref="B24" r:id="rId28" display="http://www.victoriassecret.com/sale/panties-special/allover-lace-thong-panty-pink?ProductID=154772&amp;CatalogueType=OLS"/>
    <hyperlink ref="B60" r:id="rId29" display="http://www.victoriassecret.com/clothing/all-sweaters-a/reversible-top-a-kiss-of-cashmere?ProductID=132242&amp;CatalogueType=OLS"/>
    <hyperlink ref="B83" r:id="rId30" display="http://www.victoriassecret.com/clothing/dresses-a/high-neck-dress?ProductID=164869&amp;CatalogueType=OLS"/>
    <hyperlink ref="B11" r:id="rId31" display="http://www.victoriassecret.com/sale/panties-special/lace-waist-cheeky-panty-cotton-lingerie?ProductID=168570&amp;CatalogueType=OLS"/>
    <hyperlink ref="B16" r:id="rId32" display="http://www.victoriassecret.com/pink/rose-lace/lace-trim-thong-panty-pink?ProductID=164664&amp;CatalogueType=OLS"/>
    <hyperlink ref="B46" r:id="rId33" display="http://www.victoriassecret.com/swimwear/bikini-mixer#/top_293949/tc_V387081/bottom_297161/bc_V387083"/>
    <hyperlink ref="B21" r:id="rId34" display="http://www.victoriassecret.com/clothing/dresses-a/zigzag-sweaterdress-a-kiss-of-cashmere?ProductID=145895&amp;CatalogueType=OLS"/>
    <hyperlink ref="B22" r:id="rId35" display="http://www.victoriassecret.com/clothing/dresses-a/bow-back-knit-dress?ProductID=130141&amp;CatalogueType=OLS"/>
    <hyperlink ref="B59" r:id="rId36" display="http://www.victoriassecret.com/clothing/denim/vs-love-bootcut-jean?ProductID=139266&amp;CatalogueType=OLS"/>
    <hyperlink ref="B75" r:id="rId37" display="http://www.victoriassecret.com/pink/rose-lace/lace-trim-boyshort-panty-pink?ProductID=168352&amp;CatalogueType=OLS"/>
    <hyperlink ref="B74" r:id="rId38" display="http://www.victoriassecret.com/pink/rose-lace/lace-trim-boyshort-panty-pink?ProductID=168352&amp;CatalogueType=OLS"/>
    <hyperlink ref="B81" r:id="rId39" display="http://www.victoriassecret.com/sale/panties-special/allover-lace-thong-panty-pink?ProductID=154772&amp;CatalogueType=OLS"/>
    <hyperlink ref="B44" r:id="rId40" display="http://www.victoriassecret.com/swimwear/bikinis/jeweled-floral-bandeau-top-beach-sexy?ProductID=42968&amp;CatalogueType=OLS"/>
    <hyperlink ref="B41" r:id="rId41" display="http://www.victoriassecret.com/swimwear/forever-sexy/one-shoulder-monokini-forever-sexy?ProductID=160074&amp;CatalogueType=OLS"/>
    <hyperlink ref="B39" r:id="rId42" display="http://www.victoriassecret.com/sale/clothing/keyhole-bra-top?ProductID=63914&amp;CatalogueType=OLS"/>
    <hyperlink ref="B82" r:id="rId43" display="http://www.victoriassecret.com/sale/swim/jeweled-floral-bandeau-top-beach-sexy?ProductID=42968&amp;CatalogueType=OLS"/>
    <hyperlink ref="B58" r:id="rId44" display="http://www.victoriassecret.com/clothing/yoga-and-lounge-a/supermodel-pant-vs-sport?ProductID=167576&amp;CatalogueType=OLS"/>
    <hyperlink ref="B67" r:id="rId45" display="http://www.victoriassecret.com/pink/rose-lace/lace-trim-thong-panty-pink?ProductID=164664&amp;CatalogueType=OLS"/>
    <hyperlink ref="B71" r:id="rId46" display="http://www.victoriassecret.com/pink/rose-lace/lace-trim-boyshort-panty-pink?ProductID=168352&amp;CatalogueType=OLS"/>
    <hyperlink ref="B78" r:id="rId47" display="http://www.victoriassecret.com/sale/panties-special/ruched-back-hiphugger-panty-cotton-lingerie?ProductID=168792&amp;CatalogueType=OLS"/>
    <hyperlink ref="B77" r:id="rId48" display="http://www.victoriassecret.com/sale/panties-special/seamless-boyshort-panty-pink?ProductID=143752&amp;CatalogueType=OLS"/>
    <hyperlink ref="B110" r:id="rId49" display="http://www.victoriassecret.com/sale/clothing/sequin-graphic-tank?ProductID=151527&amp;CatalogueType=OLS"/>
    <hyperlink ref="B97" r:id="rId50" display="http://www.victoriassecret.com/swimwear/cover-ups/high-low-cover-up?ProductID=151644&amp;CatalogueType=OLS"/>
    <hyperlink ref="B100" r:id="rId51" display="http://www.victoriassecret.com/valentines-day/panties/dream-angels-lace-trim-cheekini-panty-angels-by-victorias-secret?ProductID=158634&amp;CatalogueType=OLS"/>
    <hyperlink ref="B87" r:id="rId52" display="http://www.victoriassecret.com/clearance/swim/twist-bandeau-top-forever-sexy?ProductID=153129&amp;CatalogueType=OLS"/>
    <hyperlink ref="B88" r:id="rId53" display="http://www.victoriassecret.com/clearance/swim/string-bottom-forever-sexy?ProductID=155444&amp;CatalogueType=OLS"/>
    <hyperlink ref="B109" r:id="rId54" display="http://www.victoriassecret.com/clearance/yoga-and-lounge/the-velour-hoodie?ProductID=160608&amp;CatalogueType=OLS"/>
    <hyperlink ref="B102" r:id="rId55" display="http://www.victoriassecret.com/clearance/victorias-secret-sport/the-standout-by-victoria39s-secret-capri-vs-sport?ProductID=149444&amp;CatalogueType=OLS"/>
    <hyperlink ref="B107" r:id="rId56" display="http://www.victoriassecret.com/clearance/swim/ruched-halter-tankini-forever-sexy?ProductID=118629&amp;CatalogueType=OLS"/>
    <hyperlink ref="B106" r:id="rId57" display="http://www.victoriassecret.com/sale/clothing/sequin-graphic-tank?ProductID=151527&amp;CatalogueType=OLS"/>
    <hyperlink ref="B89" r:id="rId58" display="http://www.victoriassecret.com/clearance/swim/fabulous-push-up-triangle-top-beach-sexy?ProductID=132349&amp;CatalogueType=OLS"/>
    <hyperlink ref="B90" r:id="rId59" display="http://www.victoriassecret.com/clearance/swim/fabulous-push-up-triangle-top-beach-sexy?ProductID=132349&amp;CatalogueType=OLS"/>
    <hyperlink ref="B85" r:id="rId60" display="http://www.victoriassecret.com/sale/clothing/graphic-high-low-tank?ProductID=126306&amp;CatalogueType=OLS"/>
    <hyperlink ref="B86" r:id="rId61" display="http://www.victoriassecret.com/sale/clothing/faux-leather-front-legging-a-kiss-of-cashmere?ProductID=125985&amp;CatalogueType=OLS"/>
    <hyperlink ref="B91" r:id="rId62" display="http://www.victoriassecret.com/clearance/swim/ruched-side-bikini-bottom-very-sexy?ProductID=146057&amp;CatalogueType=OLS"/>
    <hyperlink ref="B92" r:id="rId63" display="http://www.victoriassecret.com/clearance/swim/push-up-bandeau-top-the-gorgeous-swim-collection?ProductID=120123&amp;CatalogueType=OLS"/>
    <hyperlink ref="B93" r:id="rId64" display="http://www.victoriassecret.com/clearance/swim/side-tie-bikini-bottom-the-gorgeous-swim-collection?ProductID=146034&amp;CatalogueType=OLS"/>
    <hyperlink ref="B101" r:id="rId65" display="http://www.victoriassecret.com/valentines-day/panties/dream-angels-lace-trim-cheekini-panty-angels-by-victorias-secret?ProductID=158634&amp;CatalogueType=OLS"/>
    <hyperlink ref="B96" r:id="rId66" display="http://www.victoriassecret.com/bras/angels-by-victorias-secret/dream-angels-push-up-bra-angels-by-victorias-secret?ProductID=168637&amp;CatalogueType=OLS&#10;Dream Angels Push-Up Bra "/>
    <hyperlink ref="B95" r:id="rId67" display="http://www.victoriassecret.com/panties/cheekies-and-cheekinis/dream-angels-lace-trim-cheekini-panty-angels-by-victorias-secret?ProductID=158634&amp;CatalogueType=OLS"/>
    <hyperlink ref="B98" r:id="rId68" display="http://www.victoriassecret.com/sleepwear/satin-essentials/lace-appliqu-satin-slip-very-sexy?ProductID=168946&amp;CatalogueType=OLS"/>
    <hyperlink ref="B99" r:id="rId69" display="http://www.victoriassecret.com/valentines-day/panties/dream-angels-lace-trim-cheekini-panty-angels-by-victorias-secret?ProductID=158634&amp;CatalogueType=OLS"/>
    <hyperlink ref="B94" r:id="rId70" display="http://www.victoriassecret.com/clearance/tops-and-tees/tie-front-bra-top?ProductID=126205&amp;CatalogueType=OLS"/>
    <hyperlink ref="B104" r:id="rId71" display="http://www.victoriassecret.com/clearance/swim/double-string-bottom-beach-sexy?ProductID=145095&amp;CatalogueType=OLS"/>
    <hyperlink ref="B105" r:id="rId72" display="http://www.victoriassecret.com/clearance/swim/ruched-low-rise-hipkini-bottom-beach-sexy?ProductID=144475&amp;CatalogueType=OLS"/>
    <hyperlink ref="B103" r:id="rId73" display="http://www.victoriassecret.com/clearance/yoga-and-lounge/fleece-riding-pant?ProductID=142086&amp;CatalogueType=OLS"/>
    <hyperlink ref="B108" r:id="rId74" display="http://www.victoriassecret.com/clearance/panties/eyelet-garter-belt-gorgeous-collection?ProductID=43071&amp;CatalogueType=OLS"/>
    <hyperlink ref="B112" r:id="rId75" display="http://www.victoriassecret.com/swimwear/bikinis/push-up-bandeau-top-beach-sexy?ProductID=168457&amp;CatalogueType=OLS"/>
    <hyperlink ref="B145" r:id="rId76" display="http://www.victoriassecret.com/victorias-secret-sport/sport-bras-training-tops-specials/supermodel-cami-sport-bra-vs-sport?ProductID=152158&amp;CatalogueType=OLS"/>
    <hyperlink ref="B113" r:id="rId77" display="http://www.victoriassecret.com/sleepwear/babydolls-and-slips/lace-halter-babydoll-very-sexy?ProductID=132159&amp;CatalogueType=OLS"/>
    <hyperlink ref="B114" r:id="rId78" display="http://www.victoriassecret.com/bras/angels-by-victorias-secret/dream-angels-demi-bra-angels-by-victorias-secret?ProductID=168617&amp;CatalogueType=OLS"/>
    <hyperlink ref="B115" r:id="rId79" display="http://www.victoriassecret.com/swimwear/bikinis/neon-paisley-push-up-triangle-top-beach-sexy?ProductID=5395&amp;CatalogueType=OLS"/>
    <hyperlink ref="B117" r:id="rId80" display="http://www.victoriassecret.com/swimwear/bikinis/neon-paisley-push-up-triangle-top-beach-sexy?ProductID=5395&amp;CatalogueType=OLS"/>
    <hyperlink ref="B147" r:id="rId81" display="http://www.victoriassecret.com/pink/panties/lace-trim-thong-panty-pink?ProductID=163465&amp;CatalogueType=OLS"/>
    <hyperlink ref="B129" r:id="rId82" display="http://www.victoriassecret.com/beauty/vs-fantasies-bodycare-specials/such-a-flirt-deep-softening-body-butter-vs-fantasies?ProductID=154941&amp;CatalogueType=OLS"/>
    <hyperlink ref="B131" r:id="rId83" display="http://www.victoriassecret.com/sale/sleepwear/the-angel-sleep-tee-by-victoriarsquos-secret?ProductID=151044&amp;CatalogueType=OLS"/>
    <hyperlink ref="B132" r:id="rId84" display="http://www.victoriassecret.com/sale/sleepwear/the-angel-sleep-tee-by-victoriarsquos-secret?ProductID=168831&amp;CatalogueType=OLS"/>
    <hyperlink ref="B138" r:id="rId85" display="http://www.victoriassecret.com/sale/panties-special/allover-lace-mini-cheekster-panty-pink?ProductID=124537&amp;CatalogueType=OLS"/>
    <hyperlink ref="B148" r:id="rId86" display="http://www.victoriassecret.com/panties/5-for-26-styles/the-date-mini-cheekster-panty-pink?ProductID=108252&amp;CatalogueType=OLS"/>
    <hyperlink ref="B149" r:id="rId87" display="http://www.victoriassecret.com/panties/5-for-26-styles/lace-waist-shortie-panty-cotton-lingerie?ProductID=139971&amp;CatalogueType=OLS"/>
    <hyperlink ref="B150" r:id="rId88" display="http://www.victoriassecret.com/panties/5-for-26-styles/ruched-back-hiphugger-panty-cotton-lingerie?ProductID=169126&amp;CatalogueType=OLS"/>
    <hyperlink ref="B133" r:id="rId89" display="http://www.victoriassecret.com/bras/buy-more-and-save-bras/the-lacie-bralette?ProductID=169118&amp;CatalogueType=OLS"/>
    <hyperlink ref="B134" r:id="rId90" display="http://www.victoriassecret.com/bras/buy-more-and-save-bras/multi-way-bra-sexy-tee?ProductID=142151&amp;CatalogueType=OLS"/>
    <hyperlink ref="B135" r:id="rId91" display="http://www.victoriassecret.com/sale/sleepwear/the-angel-sleep-tee-by-victoriarsquos-secret?ProductID=151044&amp;CatalogueType=OLS"/>
    <hyperlink ref="B136" r:id="rId92" display="http://www.victoriassecret.com/sale/sleepwear/the-angel-sleep-tee-by-victoriarsquos-secret?ProductID=151044&amp;CatalogueType=OLS"/>
    <hyperlink ref="B140" r:id="rId93" display="http://www.victoriassecret.com/sale/panties-special/rose-lace-cheekster-panty-pink?ProductID=168320&amp;CatalogueType=OLS"/>
    <hyperlink ref="B139" r:id="rId94" display="http://www.victoriassecret.com/sale/panties-special/the-date-mini-cheekster-panty-pink?ProductID=131505&amp;CatalogueType=OLS"/>
    <hyperlink ref="B137" r:id="rId95" display="http://www.victoriassecret.com/panties/5-for-26-styles/lace-waist-hiphugger-panty-cotton-lingerie?ProductID=168838&amp;CatalogueType=OLS"/>
    <hyperlink ref="B143" r:id="rId96" display="http://www.victoriassecret.com/pink/panties/the-date-mini-cheekster-panty-pink?ProductID=131505&amp;CatalogueType=OLS"/>
    <hyperlink ref="B146" r:id="rId97" display="http://www.victoriassecret.com/victorias-secret-sport/sport-bras-training-tops-specials/supermodel-racerback-sport-bra-vs-sport?ProductID=149549&amp;CatalogueType=OLS"/>
    <hyperlink ref="B162" r:id="rId98" display="http://www.victoriassecret.com/sale/clothing/the-essential-bra-top?ProductID=168351&amp;CatalogueType=OLS"/>
    <hyperlink ref="B161" r:id="rId99" display="http://www.victoriassecret.com/swimwear/bikinis/neon-paisley-push-up-triangle-top-beach-sexy?ProductID=5395&amp;CatalogueType=OLS"/>
    <hyperlink ref="B184" r:id="rId100" display="http://www.victoriassecret.com/clearance/bras/perfect-coverage-bra-sexy-tee?ProductID=163574&amp;CatalogueType=OLS"/>
    <hyperlink ref="B185" r:id="rId101" display="http://www.victoriassecret.com/clearance/bras/perfect-coverage-bra-original-body-by-victoria?ProductID=121471&amp;CatalogueType=OLS"/>
    <hyperlink ref="B160" r:id="rId102" display="http://www.victoriassecret.com/clothing/dresses/off-the-shoulder-lace-dress?ProductID=168549&amp;CatalogueType=OLS"/>
    <hyperlink ref="B169" r:id="rId103" display="http://www.victoriassecret.com/victorias-secret-sport/gear/5-pack-hair-ties-vs-sport?ProductID=130832&amp;CatalogueType=OLS"/>
    <hyperlink ref="B187" r:id="rId104" display="http://www.victoriassecret.com/clearance/yoga-and-lounge/fleece-short?ProductID=99637&amp;CatalogueType=OLS"/>
    <hyperlink ref="B188" r:id="rId105" display="http://www.victoriassecret.com/clearance/yoga-and-lounge/graphic-fleece-pullover-supermodel-essentials?ProductID=114494&amp;CatalogueType=OLS"/>
    <hyperlink ref="B181" r:id="rId106" display="http://www.victoriassecret.com/clearance/sleep/the-dreamer-flannel-pajama?ProductID=168813&amp;CatalogueType=OLS"/>
    <hyperlink ref="B167" r:id="rId107" display="http://www.victoriassecret.com/swimwear/shop-by-size/triangle-top-beach-sexy?ProductID=169013&amp;CatalogueType=OLS"/>
    <hyperlink ref="B179" r:id="rId108" display="http://www.victoriassecret.com/clearance/swim/tie-front-tankini-forever-sexy?ProductID=144889&amp;CatalogueType=OLS"/>
    <hyperlink ref="B170" r:id="rId109" display="http://www.victoriassecret.com/beauty/vs-fantasies-bodycare-specials/citrus-dream-buffing-body-wash-vs-fantasies?ProductID=154986&amp;CatalogueType=OLS"/>
    <hyperlink ref="B157" r:id="rId110" display="http://www.victoriassecret.com/clothing/view-all-tops/long-lean-tee-vintage-tees?ProductID=149525&amp;CatalogueType=OLS"/>
    <hyperlink ref="B159" r:id="rId111" display="http://www.victoriassecret.com/swimwear/low-rise/cheeky-low-rise-bottom-beach-sexy?ProductID=148131&amp;CatalogueType=OLS"/>
    <hyperlink ref="B158" r:id="rId112" display="http://www.victoriassecret.com/clothing/view-all-tops/long-lean-tee-vintage-tees?ProductID=149525&amp;CatalogueType=OLS"/>
    <hyperlink ref="B163" r:id="rId113" display="http://www.victoriassecret.com/sale/clothing/the-essential-bra-top?ProductID=168351&amp;CatalogueType=OLS"/>
    <hyperlink ref="B164" r:id="rId114" display="http://www.victoriassecret.com/sale/clothing/the-essential-bra-top?ProductID=168351&amp;CatalogueType=OLS"/>
    <hyperlink ref="B166" r:id="rId115" display="http://www.victoriassecret.com/swimwear/bandeau/push-up-bandeau-top-beach-sexy?ProductID=163366&amp;CatalogueType=OLS"/>
    <hyperlink ref="B183" r:id="rId116" display="http://www.victoriassecret.com/clearance/panties/limited-edition-lace-high-waist-thong-panty-very-sexy?ProductID=159152&amp;CatalogueType=OLS"/>
    <hyperlink ref="B176" r:id="rId117" display="http://www.victoriassecret.com/shoes/sneakers/chuck-taylor-all-star-sneaker-converse?ProductID=168478&amp;CatalogueType=OLS"/>
    <hyperlink ref="B177" r:id="rId118" display="http://www.victoriassecret.com/clothing/all-sweaters/double-v-neck-sweater-essential-sweaters?ProductID=164992&amp;CatalogueType=OLS"/>
    <hyperlink ref="B168" r:id="rId119" display="http://www.victoriassecret.com/victorias-secret-sport/gear/5-pack-hair-ties-vs-sport?ProductID=130832&amp;CatalogueType=OLS"/>
    <hyperlink ref="B190" r:id="rId120" display="http://www.victoriassecret.com/clearance/swim/toggle-bottom-very-sexy?ProductID=119075&amp;CatalogueType=OLS"/>
    <hyperlink ref="B189" r:id="rId121" display="http://www.victoriassecret.com/clearance/swim/bandeau-top-very-sexy?ProductID=142917&amp;CatalogueType=OLS"/>
    <hyperlink ref="B186" r:id="rId122" display="http://www.victoriassecret.com/clearance/denim/vs-hipster-straight-leg-jean?ProductID=21298&amp;CatalogueType=OLS"/>
    <hyperlink ref="B182" r:id="rId123" display="http://www.victoriassecret.com/clearance/tops-and-tees/v-neck-tee-essential-tees?ProductID=142261&amp;CatalogueType=OLS"/>
    <hyperlink ref="B180" r:id="rId124" display="http://www.victoriassecret.com/clearance/denim/vs-hipster-straight-leg-jean?ProductID=21298&amp;CatalogueType=OLS"/>
    <hyperlink ref="B178" r:id="rId125" display="http://www.victoriassecret.com/swimwear/shop-by-size/bandeau-top-beach-sexy?ProductID=163417&amp;CatalogueType=OLS"/>
    <hyperlink ref="B220" r:id="rId126" display="http://www.victoriassecret.com/clearance/swim-separates/cheeky-hipkini-bottom-beach-sexy?ProductID=146119&amp;CatalogueType=OLS"/>
    <hyperlink ref="B217" r:id="rId127" display="http://www.victoriassecret.com/clearance/swim/side-ruched-low-rise-hipkini-bottom-beach-sexy?ProductID=68538&amp;CatalogueType=OLSsexy?ProductID=68538&amp;CatalogueType=OLS"/>
    <hyperlink ref="B212" r:id="rId128" display="http://www.victoriassecret.com/clearance/dresses-and-skirts/mixed-media-maxi-dress?ProductID=164757&amp;CatalogueType=OLS"/>
    <hyperlink ref="B211" r:id="rId129" display="http://www.victoriassecret.com/clearance/tops-and-tees/asymmetric-drape-top?ProductID=140936&amp;CatalogueType=OLS"/>
    <hyperlink ref="B195" r:id="rId130" display="http://www.victoriassecret.com/sale/panties-special/seamless-cheeky-panty-pink?ProductID=160188&amp;CatalogueType=OLS"/>
    <hyperlink ref="B200" r:id="rId131" display="http://www.victoriassecret.com/sale/panties-special/bikini-panty-cotton-lingerie?ProductID=166298&amp;CatalogueType=OLS"/>
    <hyperlink ref="B223" r:id="rId132" display="http://www.victoriassecret.com/clothing/shirts-and-blouses/essential-poplin-bodysuit?ProductID=104330&amp;CatalogueType=OLS"/>
    <hyperlink ref="B210" r:id="rId133" display="http://www.victoriassecret.com/clearance/sleep/the-dreamer-flannel-pajama?ProductID=132348&amp;CatalogueType=OLS"/>
    <hyperlink ref="B207" r:id="rId134" display="http://www.victoriassecret.com/sale/clothing/the-essential-bra-top?ProductID=168351&amp;CatalogueType=OLS"/>
    <hyperlink ref="B208" r:id="rId135" display="http://www.victoriassecret.com/sale/clothing/the-essential-bra-top?ProductID=168351&amp;CatalogueType=OLS"/>
    <hyperlink ref="B209" r:id="rId136" display="http://www.victoriassecret.com/sale/clothing/the-essential-bra-top?ProductID=168351&amp;CatalogueType=OLS"/>
    <hyperlink ref="B226" r:id="rId137" display="http://www.victoriassecret.com/bras/bombshell/add-2-cups-multi-way-bra-bombshell?ProductID=168424&amp;CatalogueType=OLS"/>
    <hyperlink ref="B194" r:id="rId138" display="http://www.victoriassecret.com/bras/bombshell/add-2-cups-multi-way-bra-bombshell?ProductID=168424&amp;CatalogueType=OLS"/>
    <hyperlink ref="B206" r:id="rId139" display="http://www.victoriassecret.com/swimwear/push-up/strappy-add-2-cups-push-up-halter-top-bombshell-swim-tops?ProductID=150221&amp;CatalogueType=OLS"/>
    <hyperlink ref="B192" r:id="rId140" display="http://www.victoriassecret.com/clearance/dresses-and-skirts/ruched-maxi-skirt?ProductID=126221&amp;CatalogueType=OLS"/>
    <hyperlink ref="B196" r:id="rId141" display="http://www.victoriassecret.com/sale/panties-special/seamless-cheeky-panty-pink?ProductID=160188&amp;CatalogueType=OLS"/>
    <hyperlink ref="B197" r:id="rId142" display="http://www.victoriassecret.com/sale/panties-special/seamless-cheeky-panty-pink?ProductID=160188&amp;CatalogueType=OLS"/>
    <hyperlink ref="B198" r:id="rId143" display="http://www.victoriassecret.com/sale/panties-special/seamless-cheeky-panty-pink?ProductID=160188&amp;CatalogueType=OLS"/>
    <hyperlink ref="B199" r:id="rId144" display="http://www.victoriassecret.com/sale/panties-special/seamless-cheeky-panty-pink?ProductID=160188&amp;CatalogueType=OLS"/>
    <hyperlink ref="B201" r:id="rId145" display="http://www.victoriassecret.com/sale/panties-special/bikini-panty-cotton-lingerie?ProductID=166298&amp;CatalogueType=OLS"/>
    <hyperlink ref="B202" r:id="rId146" display="http://www.victoriassecret.com/sale/panties-special/bikini-panty-cotton-lingerie?ProductID=166298&amp;CatalogueType=OLS"/>
    <hyperlink ref="B203" r:id="rId147" display="http://www.victoriassecret.com/sale/panties-special/bikini-panty-cotton-lingerie?ProductID=166298&amp;CatalogueType=OLS"/>
    <hyperlink ref="B204" r:id="rId148" display="http://www.victoriassecret.com/sale/panties-special/bikini-panty-cotton-lingerie?ProductID=166298&amp;CatalogueType=OLS"/>
    <hyperlink ref="B224" r:id="rId149" display="http://www.victoriassecret.com/clothing/shirts-and-blouses/essential-poplin-bodysuit?ProductID=104330&amp;CatalogueType=OLS"/>
    <hyperlink ref="B193" r:id="rId150" display="http://www.victoriassecret.com/clothing/the-dress-report/double-strap-bra-top-dress?ProductID=115202&amp;CatalogueType=OLS"/>
    <hyperlink ref="B221" r:id="rId151" display="http://www.victoriassecret.com/sale/clothing/faux-fur-trim-coat?ProductID=151489&amp;CatalogueType=OLS"/>
    <hyperlink ref="B205" r:id="rId152" display="http://www.victoriassecret.com/sleepwear/allsleep/lace-appliqu-satin-slip-very-sexy?ProductID=150082&amp;CatalogueType=OLS"/>
    <hyperlink ref="B213" r:id="rId153" display="http://www.victoriassecret.com/clearance/pants-and-shorts/the-hipster-short?ProductID=139327&amp;CatalogueType=OLS"/>
    <hyperlink ref="B214" r:id="rId154" display="http://www.victoriassecret.com/clearance/sweaters/the-multi-way-sweater?ProductID=158861&amp;CatalogueType=OLS"/>
    <hyperlink ref="B215" r:id="rId155" display="http://www.victoriassecret.com/clearance/yoga-and-lounge/jacquard-terry-bandeau?ProductID=108431&amp;CatalogueType=OLS"/>
    <hyperlink ref="B216" r:id="rId156" display="http://www.victoriassecret.com/clearance/tops-and-tees/embellished-scoopneck-tee?ProductID=108419&amp;CatalogueType=OLS"/>
    <hyperlink ref="B218" r:id="rId157" display="http://www.victoriassecret.com/clearance/swim/cheeky-hipkini-bottom-very-sexy?ProductID=146241&amp;CatalogueType=OLS"/>
    <hyperlink ref="B219" r:id="rId158" display="http://www.victoriassecret.com/clearance/swim/cheeky-hipkini-bottom-beach-sexy?ProductID=146119&amp;CatalogueType=OLS"/>
    <hyperlink ref="B225" r:id="rId159" display="http://www.victoriassecret.com/sale/swim/jeweled-floral-bandeau-top-beach-sexy?ProductID=42968&amp;CatalogueType=OLS"/>
    <hyperlink ref="B227" r:id="rId160" display="http://www.victoriassecret.com/shoes/all-sandals/glitter-wedge-flip-flop-colin-stuart?ProductID=168402&amp;CatalogueType=OLS"/>
    <hyperlink ref="B228" r:id="rId161" display="http://www.victoriassecret.com/shoes/beach-getaway/print-flip-flop-colin-stuart?ProductID=23001&amp;CatalogueType=OLS"/>
    <hyperlink ref="B237" r:id="rId162" display="http://www.victoriassecret.com/beauty/all-body-care/love-spell-cleansing-shower-and-bath-oil-vs-fantasies?ProductID=166724&amp;CatalogueType=OLS"/>
    <hyperlink ref="B229" r:id="rId163" display="http://www.victoriassecret.com/shoes/all-sandals/glitter-wedge-flip-flop-colin-stuart?ProductID=168402&amp;CatalogueType=OLS."/>
    <hyperlink ref="B230" r:id="rId164" display="http://www.victoriassecret.com/shoes/all-sandals/glitter-wedge-flip-flop-colin-stuart?ProductID=168402&amp;CatalogueType=OLS."/>
    <hyperlink ref="B238" r:id="rId165" display="http://www.victoriassecret.com/beauty/vs-fantasies-bodycare-specials/love-spell-softening-body-polish-vs-fantasies?ProductID=166718&amp;CatalogueType=OLS"/>
    <hyperlink ref="B241" r:id="rId166" display="http://www.victoriassecret.com/swimwear/low-rise/banded-low-rise-bottom-beach-sexy?ProductID=52461&amp;CatalogueType=OLS"/>
    <hyperlink ref="B266" r:id="rId167" display="http://www.victoriassecret.com/clearance/denim/classic-denim-jacket?ProductID=164797&amp;CatalogueType=OLS"/>
    <hyperlink ref="B267" r:id="rId168" display="http://www.victoriassecret.com/clearance/panties/lace-trim-cheeky-panty-very-sexy?ProductID=145194&amp;CatalogueType=OLS"/>
    <hyperlink ref="B240" r:id="rId169" display="http://www.victoriassecret.com/swimwear/push-up/strappy-add-2-cups-push-up-halter-top-bombshell-swim-tops?ProductID=150221&amp;CatalogueType=OLS"/>
    <hyperlink ref="B243" r:id="rId170" display="http://www.victoriassecret.com/sale/clothing/the-multi-way-dress-a-kiss-of-cashmere?ProductID=150258&amp;CatalogueType=OLS"/>
    <hyperlink ref="B244" r:id="rId171" display="http://www.victoriassecret.com/bras/wireless/wireless-bra-cotton-lingerie?ProductID=165559&amp;CatalogueType=OLS"/>
    <hyperlink ref="B245" r:id="rId172" display="http://www.victoriassecret.com/bras/wireless/wireless-bra-cotton-lingerie?ProductID=165559&amp;CatalogueType=OLS"/>
    <hyperlink ref="B242" r:id="rId173" display="http://www.victoriassecret.com/sale/swim/jeweled-floral-bandeau-top-beach-sexy?ProductID=42968&amp;CatalogueType=OLS"/>
    <hyperlink ref="B273" r:id="rId174" display="http://www.victoriassecret.com/clearance/bras/unlined-perfect-coverage-bra-original-body-by-victoria?ProductID=156526&amp;CatalogueType=OLS"/>
    <hyperlink ref="B257" r:id="rId175" display="http://www.victoriassecret.com/clearance/pants-and-shorts/eyelet-pant?ProductID=101122&amp;CatalogueType=OLS"/>
    <hyperlink ref="B303" r:id="rId176" display="http://www.victoriassecret.com/catalogue/vs-siren-mid-rise-skinny-jean?ProductID=153771&amp;amp;CatalogueType=OLS&amp;cqo=true&amp;cqoCat=GR"/>
    <hyperlink ref="B258" r:id="rId177" display="http://www.victoriassecret.com/clearance/sweaters/the-sexy-cardi?ProductID=92687&amp;CatalogueType=OLS"/>
    <hyperlink ref="B304" r:id="rId178" display="http://www.victoriassecret.com/clearance/sweaters/lace-trim-sweatshirt?ProductID=125963&amp;CatalogueType=OLS"/>
    <hyperlink ref="B296" r:id="rId179" display="http://www.victoriassecret.com/clearance/shoes/the-metro-bootie-vs-collection?ProductID=164223&amp;CatalogueType=OLS"/>
    <hyperlink ref="B271" r:id="rId180" display="http://www.victoriassecret.com/clearance/tops-and-tees/burnout-tank-top-perfect-tees?ProductID=120538&amp;CatalogueType=OLS"/>
    <hyperlink ref="B269" r:id="rId181" display="http://www.victoriassecret.com/clearance/swim/ruffle-push-up-bandeau-top-beach-sexy?ProductID=31510&amp;CatalogueType=OLS"/>
    <hyperlink ref="B270" r:id="rId182" display="http://www.victoriassecret.com/clearance/swim/ruffle-push-up-bandeau-top-beach-sexy?ProductID=31510&amp;CatalogueType=OLS"/>
    <hyperlink ref="B264" r:id="rId183" display="http://www.victoriassecret.com/clearance/pink/campus-pant-pink?ProductID=163808&amp;CatalogueType=OLS"/>
    <hyperlink ref="B265" r:id="rId184" display="http://www.victoriassecret.com/clearance/pink-collegiate-collection/varsity-jacket-pink?ProductID=164733&amp;CatalogueType=OLS"/>
    <hyperlink ref="B268" r:id="rId185" display="http://www.victoriassecret.com/clearance/pink-major-league-baseball-collection/fitted-v-neck-tee-pink?ProductID=158656&amp;CatalogueType=OLS"/>
    <hyperlink ref="B259" r:id="rId186" display="http://www.victoriassecret.com/clearance/swim/push-up-halter-top-beach-sexy?ProductID=144375&amp;CatalogueType=OLS"/>
    <hyperlink ref="B286" r:id="rId187" display="http://www.victoriassecret.com/pink/all-tops/perfect-pullover-pink?ProductID=166824&amp;CatalogueType=OLS"/>
    <hyperlink ref="B263" r:id="rId188" display="http://www.victoriassecret.com/clearance/pink/campus-pant-pink?ProductID=163808&amp;CatalogueType=OLS"/>
    <hyperlink ref="B260" r:id="rId189" display="http://www.victoriassecret.com/clearance/swim/side-ruched-low-rise-hipkini-bottom-beach-sexy?ProductID=68538&amp;CatalogueType=OLS"/>
    <hyperlink ref="B298" r:id="rId190" display="http://www.victoriassecret.com/clearance/swim/jeweled-ruched-side-bottom-very-sexy?ProductID=101327&amp;CatalogueType=OLS"/>
    <hyperlink ref="B262" r:id="rId191" display="http://www.victoriassecret.com/clearance/sweaters/the-crewneck-sweater-feather-sweaters?ProductID=162600&amp;CatalogueType=OLS"/>
    <hyperlink ref="B274" r:id="rId192" display="http://www.victoriassecret.com/clearance/swim/tie-front-tankini-forever-sexy?ProductID=146255&amp;CatalogueType=OLS"/>
    <hyperlink ref="B305" r:id="rId193" display="http://www.victoriassecret.com/clearance/yoga-and-lounge/graphic-fleece-pullover-supermodel-essentials?ProductID=114494&amp;CatalogueType=OLS"/>
    <hyperlink ref="B276" r:id="rId194" display="http://www.victoriassecret.com/clearance/pants-and-shorts/the-kate-flare-pant-with-sequin-stripe?ProductID=84575&amp;CatalogueType=OLS"/>
    <hyperlink ref="B278" r:id="rId195" display="http://www.victoriassecret.com/clearance/yoga-and-lounge/french-terry-keyhole-sweatshirt-vs-sport?ProductID=161026&amp;CatalogueType=OLS"/>
    <hyperlink ref="B277" r:id="rId196" display="http://www.victoriassecret.com/clearance/denim/vs-siren-skinny-pant-in-tuxedo-stripe?ProductID=117082&amp;CatalogueType=OLS"/>
    <hyperlink ref="B279" r:id="rId197" display="http://www.victoriassecret.com/clearance/yoga-and-lounge/scoopback-sweatshirt-vs-sport?ProductID=161561&amp;CatalogueType=OLS"/>
    <hyperlink ref="B280" r:id="rId198" display="http://www.victoriassecret.com/clearance/yoga-and-lounge/fleece-crop-pant-supermodel-essentials?ProductID=99128&amp;CatalogueType=OLS"/>
    <hyperlink ref="B246" r:id="rId199" display="http://www.victoriassecret.com/beauty/vs-fantasies-bodycare-specials/aqua-kiss-body-wash-vs-fantasies?ProductID=154933&amp;CatalogueType=OLS"/>
    <hyperlink ref="B247" r:id="rId200" display="http://www.victoriassecret.com/beauty/vs-fantasies-bodycare-specials/aqua-kiss-body-wash-vs-fantasies?ProductID=154933&amp;CatalogueType=OLS"/>
    <hyperlink ref="B261" r:id="rId201" display="http://www.victoriassecret.com/catalogue/the-crewneck-sweater-feather-sweaters?ProductID=125965&amp;amp;CatalogueType=OLS&amp;cqo=true&amp;cqoCat=GR"/>
    <hyperlink ref="B252" r:id="rId202" display="http://www.victoriassecret.com/beauty/vs-fantasies-bodycare-specials/aqua-kiss-hydrating-body-lotion-vs-fantasies?ProductID=154872&amp;CatalogueType=OLS"/>
    <hyperlink ref="B272" r:id="rId203" display="http://www.victoriassecret.com/clearance/tops-and-tees/burnout-tank-top-perfect-tees?ProductID=120538&amp;CatalogueType=OLS"/>
    <hyperlink ref="B285" r:id="rId204" display="http://www.victoriassecret.com/sleepwear/babydolls-and-slips/lacie-babydoll-sexy-little-things?ProductID=168819&amp;CatalogueType=OLS"/>
    <hyperlink ref="B301" r:id="rId205" display="http://www.victoriassecret.com/clearance/bras/wear-everywhere-push-up-bra-pink?ProductID=143963&amp;CatalogueType=OLS"/>
    <hyperlink ref="B297" r:id="rId206" display="http://www.victoriassecret.com/clearance/beauty/eye-shadow-quad-vs-makeup?ProductID=108120&amp;CatalogueType=OLS"/>
    <hyperlink ref="B302" r:id="rId207" display="http://www.victoriassecret.com/clearance/up-to-80percent-off-select-clearance-offer/chantilly-lace-robe-dream-angels?ProductID=151577&amp;CatalogueType=OLS"/>
    <hyperlink ref="B309" r:id="rId208" display="http://www.victoriassecret.com/clearance/up-to-80percent-off-select-clearance-offer/lace-bandeau-pink?ProductID=94098&amp;CatalogueType=OLS"/>
    <hyperlink ref="B299" r:id="rId209" display="http://www.victoriassecret.com/clearance/up-to-80percent-off-select-clearance-offer/push-up-bandeau-top-the-gorgeous-swim-collection?ProductID=145990&amp;CatalogueType=OLS"/>
    <hyperlink ref="B300" r:id="rId210" display="http://www.victoriassecret.com/clearance/up-to-80percent-off-select-clearance-offer/side-tie-bikini-bottom-the-gorgeous-swim-collection?ProductID=141724&amp;CatalogueType=OLS"/>
    <hyperlink ref="B308" r:id="rId211" display="http://www.victoriassecret.com/clearance/up-to-80percent-off-select-clearance-offer/lace-bandeau-pink?ProductID=94098&amp;CatalogueType=OLS"/>
    <hyperlink ref="B306" r:id="rId212" display="http://www.victoriassecret.com/clearance/up-to-80percent-off-select-clearance-offer/boyfriend-pant-pink?ProductID=153773&amp;CatalogueType=OLS"/>
    <hyperlink ref="B289" r:id="rId213" display="http://www.victoriassecret.com/beauty/pink-body-care-specials/luminous-body-butter-pink?ProductID=99168&amp;CatalogueType=OLS"/>
    <hyperlink ref="B281" r:id="rId214" display="http://www.victoriassecret.com/sale/swim/ruched-halter-top-forever-sexy?ProductID=101330&amp;CatalogueType=OLS"/>
    <hyperlink ref="B283" r:id="rId215" display="http://www.victoriassecret.com/sale/swim/ombr-triangle-top-beach-sexy?ProductID=160965&amp;CatalogueType=OLS"/>
    <hyperlink ref="B288" r:id="rId216" display="http://www.victoriassecret.com/beauty/pink-body-care-specials/2-in-1-wash-scrub-pink?ProductID=99166&amp;CatalogueType=OLS"/>
    <hyperlink ref="B307" r:id="rId217" display="http://www.victoriassecret.com/clearance/sweaters/lace-trim-sweatshirt?ProductID=168773&amp;CatalogueType=OLS"/>
    <hyperlink ref="B326" r:id="rId218" display="http://www.victoriassecret.com/clearance/swim-separates/string-bottom-forever-sexy?ProductID=155444&amp;CatalogueType=OLS"/>
    <hyperlink ref="B327" r:id="rId219" display="http://www.victoriassecret.com/clearance/swim/unforgettable-demi-top-forever-sexy?ProductID=145142&amp;CatalogueType=OLS"/>
    <hyperlink ref="B363" r:id="rId220" display="http://www.victoriassecret.com/clearance/panties/hiphugger-panty-flawless-by-victorias-secret?ProductID=159088&amp;CatalogueType=OLS"/>
    <hyperlink ref="B337" r:id="rId221" display="http://www.victoriassecret.com/sale/clothing/faux-leather-front-legging-a-kiss-of-cashmere?ProductID=125985&amp;CatalogueType=OLS"/>
    <hyperlink ref="B322" r:id="rId222" display="http://www.victoriassecret.com/beauty/makeup-specials/shiny-kiss-flavored-gloss-beauty-rush?ProductID=165141&amp;CatalogueType=OLS"/>
    <hyperlink ref="B318" r:id="rId223" display="http://www.victoriassecret.com/sale/clothing/the-essential-bra-top?ProductID=168351&amp;CatalogueType=OLS"/>
    <hyperlink ref="B323" r:id="rId224" display="http://www.victoriassecret.com/beauty/makeup-specials/shiny-kiss-flavored-gloss-beauty-rush?ProductID=165141&amp;CatalogueType=OLS"/>
    <hyperlink ref="B324" r:id="rId225" display="http://www.victoriassecret.com/beauty/makeup-specials/sparkle-gloss-lip-shine-beauty-rush?ProductID=165133&amp;CatalogueType=OLS"/>
    <hyperlink ref="B312" r:id="rId226" display="http://www.victoriassecret.com/sale/clothing/the-essential-bra-top?ProductID=168351&amp;CatalogueType=OLS"/>
    <hyperlink ref="B336" r:id="rId227" display="http://www.victoriassecret.com/clearance/pink/collegiate-pant-pink?ProductID=154505&amp;CatalogueType=OLS"/>
    <hyperlink ref="B316" r:id="rId228" display="http://www.victoriassecret.com/sale/clothing/the-essential-bra-top?ProductID=168351&amp;CatalogueType=OLS"/>
    <hyperlink ref="B317" r:id="rId229" display="http://www.victoriassecret.com/sale/clothing/the-essential-bra-top?ProductID=168351&amp;CatalogueType=OLS"/>
    <hyperlink ref="B314" r:id="rId230" display="http://www.victoriassecret.com/sale/clothing/the-essential-bra-top?ProductID=168351&amp;CatalogueType=OLS"/>
    <hyperlink ref="B338" r:id="rId231" display="http://www.victoriassecret.com/sale/clothing/faux-leather-front-legging-a-kiss-of-cashmere?ProductID=125985&amp;CatalogueType=OLS"/>
    <hyperlink ref="B332" r:id="rId232" display="http://www.victoriassecret.com/clearance/swim/push-up-halter-top-beach-sexy?ProductID=144451&amp;CatalogueType=OLS"/>
    <hyperlink ref="B333" r:id="rId233" display="http://www.victoriassecret.com/clearance/up-to-80percent-off-select-clearance-offer/double-string-bottom-beach-sexy?ProductID=123093&amp;CatalogueType=OLS"/>
    <hyperlink ref="B344" r:id="rId234" display="http://www.victoriassecret.com/sale/yoga-pants-and-leggings/the-most-loved-yoga-pant?ProductID=166750&amp;CatalogueType=OLS"/>
    <hyperlink ref="B346" r:id="rId235" display="http://www.victoriassecret.com/bras/angels-by-victorias-secret/victoria39s-secret-darling-twist-front-push-up-bra-angels-by-victorias-secret?ProductID=168691&amp;CatalogueType=OLS"/>
    <hyperlink ref="B347" r:id="rId236" display="http://www.victoriassecret.com/panties/5-for-26-styles/lace-waist-hiphugger-panty-cotton-lingerie?ProductID=168841&amp;CatalogueType=OLS"/>
    <hyperlink ref="B348" r:id="rId237" display="http://www.victoriassecret.com/panties/5-for-26-styles/lace-waist-cheekini-panty-cotton-lingerie?ProductID=130729&amp;CatalogueType=OLS"/>
    <hyperlink ref="B315" r:id="rId238" display="http://www.victoriassecret.com/sale/clothing/the-essential-bra-top?ProductID=168351&amp;CatalogueType=OLS"/>
    <hyperlink ref="B362" r:id="rId239" display="http://www.victoriassecret.com/clearance/up-to-80percent-off-select-clearance-offer/turtleneck-vintage-tees?ProductID=130267&amp;CatalogueType=OLS"/>
    <hyperlink ref="B359" r:id="rId240" display="http://www.victoriassecret.com/clearance/extra-20percent-off-select-clearance-offer/ruched-low-rise-hipkini-bottom-beach-sexy?ProductID=155486&amp;CatalogueType=OLS"/>
    <hyperlink ref="B356" r:id="rId241" display="http://www.victoriassecret.com/clearance/extra-20percent-off-select-clearance-offer/push-up-bandeau-top-the-gorgeous-swim-collection?ProductID=145990&amp;CatalogueType=OLS"/>
    <hyperlink ref="B361" r:id="rId242" display="http://www.victoriassecret.com/clearance/extra-20percent-off-select-clearance-offer/side-tie-bikini-bottom-the-gorgeous-swim-collection?ProductID=141724&amp;CatalogueType=OLS"/>
    <hyperlink ref="B364" r:id="rId243" display="http://www.victoriassecret.com/clearance/extra-20percent-off-select-clearance-offer/lace-waist-cheeky-panty-cotton-lingerie?ProductID=159110&amp;CatalogueType=OLS"/>
    <hyperlink ref="B311" r:id="rId244" display="http://www.victoriassecret.com/clothing/dresses/v-neck-festival-dress?ProductID=164867&amp;CatalogueType=OLS"/>
    <hyperlink ref="B339" r:id="rId245" display="http://www.victoriassecret.com/clearance/shoes/highlite-wedge-sneaker-steve-madden?ProductID=110837&amp;CatalogueType=OLS"/>
    <hyperlink ref="B357" r:id="rId246" display="http://www.victoriassecret.com/sale/clothing/graphic-high-low-tank?ProductID=126306&amp;CatalogueType=OLS"/>
    <hyperlink ref="B358" r:id="rId247" display="http://www.victoriassecret.com/clearance/extra-20percent-off-select-clearance-offer/ruched-low-rise-hipkini-bottom-beach-sexy?ProductID=155486&amp;CatalogueType=OLS"/>
    <hyperlink ref="B360" r:id="rId248" display="http://www.victoriassecret.com/clearance/extra-20percent-off-select-clearance-offer/ruched-side-bottom-very-sexy?ProductID=119059&amp;CatalogueType=OLS"/>
    <hyperlink ref="B351" r:id="rId249" display="http://www.victoriassecret.com/panties/5-for-26-styles/lace-waist-thong-panty-cotton-lingerie?ProductID=169122&amp;CatalogueType=OLS"/>
    <hyperlink ref="B313" r:id="rId250" display="http://www.victoriassecret.com/sale/clothing/the-essential-bra-top?ProductID=168351&amp;CatalogueType=OLS"/>
    <hyperlink ref="B328" r:id="rId251" display="http://www.victoriassecret.com/clearance/tops-and-tees/embellished-racerfront-top?ProductID=112747&amp;CatalogueType=OLS"/>
    <hyperlink ref="B329" r:id="rId252" display="http://www.victoriassecret.com/clearance/dresses-and-skirts/peasant-dress?ProductID=126096&amp;CatalogueType=OLS"/>
    <hyperlink ref="B330" r:id="rId253" display="http://www.victoriassecret.com/sale/clothing/graphic-high-low-tank?ProductID=126306&amp;CatalogueType=OLS"/>
    <hyperlink ref="B331" r:id="rId254" display="http://www.victoriassecret.com/sale/clothing/graphic-high-low-tank?ProductID=126306&amp;CatalogueType=OLS"/>
    <hyperlink ref="B367" r:id="rId255" display="http://www.victoriassecret.com/sale/clothing/faux-leather-front-legging-a-kiss-of-cashmere?ProductID=125985&amp;CatalogueType=OLS"/>
    <hyperlink ref="B319" r:id="rId256" display="http://www.victoriassecret.com/sale/swim/jeweled-floral-bandeau-top-beach-sexy?ProductID=42968&amp;CatalogueType=OLS"/>
    <hyperlink ref="B320" r:id="rId257" display="http://www.victoriassecret.com/sale/swim/jeweled-push-up-bandeau-top-beach-sexy?ProductID=94363&amp;CatalogueType=OLSColor"/>
    <hyperlink ref="B321" r:id="rId258" display="http://www.victoriassecret.com/beauty/makeup-specials/epic-lash-mascara-beauty-rush?ProductID=165142&amp;CatalogueType=OLS"/>
    <hyperlink ref="B334" r:id="rId259" display="http://www.victoriassecret.com/clearance/swim/ruched-low-rise-hipkini-bottom-beach-sexy?ProductID=146124&amp;CatalogueType=OLS"/>
    <hyperlink ref="B365" r:id="rId260" display="http://www.victoriassecret.com/catalogue/the-long-sleeve-v-neck-tee-essential-tees?ProductID=114255&amp;amp;CatalogueType=OLS&amp;cqo=true&amp;cqoCat=GR"/>
    <hyperlink ref="B366" r:id="rId261" display="http://www.victoriassecret.com/clearance/tops-and-tees/three-quarter-sleeve-tee-essential-tees?ProductID=126650&amp;CatalogueType=OLS"/>
    <hyperlink ref="B341" r:id="rId262" display="http://www.victoriassecret.com/bras/bombshell/add-2-cups-multi-way-bra-bombshell?ProductID=168424&amp;CatalogueType=OLS"/>
    <hyperlink ref="B342" r:id="rId263" display="http://www.victoriassecret.com/clothing/shorts-and-rompers/the-low-rise-eva-short?ProductID=167924&amp;CatalogueType=OLS"/>
    <hyperlink ref="B343" r:id="rId264" display="http://www.victoriassecret.com/swimwear/low-rise/cheeky-low-rise-bottom-beach-sexy?ProductID=91262&amp;CatalogueType=OLS"/>
    <hyperlink ref="B345" r:id="rId265" display="http://www.victoriassecret.com/clothing/sexy-steals-yoga-styles/the-most-loved-yoga-pant?ProductID=166409&amp;CatalogueType=OLS"/>
    <hyperlink ref="B349" r:id="rId266" display="http://www.victoriassecret.com/panties/5-for-26-styles/lace-trim-hipster-panty-pink?ProductID=124093&amp;CatalogueType=OLS"/>
    <hyperlink ref="B350" r:id="rId267" display="http://www.victoriassecret.com/panties/5-for-26-styles/lace-waist-hiphugger-panty-cotton-lingerie?ProductID=168842&amp;CatalogueType=OLS"/>
    <hyperlink ref="B368" r:id="rId268" display="http://www.victoriassecret.com/sale/clothing/faux-leather-front-legging-a-kiss-of-cashmere?ProductID=125985&amp;CatalogueType=OLS"/>
    <hyperlink ref="B369" r:id="rId269" display="http://www.victoriassecret.com/sale/clothing/faux-leather-front-legging-a-kiss-of-cashmere?ProductID=125985&amp;CatalogueType=OLS"/>
    <hyperlink ref="B370" r:id="rId270" display="http://www.victoriassecret.com/clearance/swim-separates/double-string-bottom-beach-sexy?ProductID=32532&amp;CatalogueType=OLS"/>
    <hyperlink ref="B375" r:id="rId271" display="http://www.victoriassecret.com/clearance/extra-20percent-off-select-clearance-offer/push-up-bandeau-top-beach-sexy?ProductID=93975&amp;CatalogueType=OLS"/>
    <hyperlink ref="B371" r:id="rId272" display="http://www.victoriassecret.com/clearance/tops-and-tees/drapey-tank?ProductID=151096&amp;CatalogueType=OLS"/>
    <hyperlink ref="B372" r:id="rId273" display="http://www.victoriassecret.com/clearance/yoga-and-lounge/trend-legging?ProductID=158537&amp;CatalogueType=OLS"/>
    <hyperlink ref="B373" r:id="rId274" display="http://www.victoriassecret.com/clearance/yoga-and-lounge/trend-legging?ProductID=158537&amp;CatalogueType=OLS"/>
    <hyperlink ref="B374" r:id="rId275" display="http://www.victoriassecret.com/clearance/swim/sequin-striped-triangle-top-beach-sexy?ProductID=5650&amp;CatalogueType=OLS"/>
    <hyperlink ref="B390" r:id="rId276" display="http://www.victoriassecret.com/clearance/tops-and-tees/the-essential-bra-top?ProductID=160600&amp;CatalogueType=OLS"/>
    <hyperlink ref="B380" r:id="rId277" display="http://www.victoriassecret.com/clothing/all-sale-and-specials/the-most-loved-yoga-pant?ProductID=166427&amp;CatalogueType=OLS"/>
    <hyperlink ref="B385" r:id="rId278" display="http://www.victoriassecret.com/clearance/dresses-and-skirts/seamed-sheath-dress?ProductID=100363&amp;CatalogueType=OLS"/>
    <hyperlink ref="B387" r:id="rId279" display="http://www.victoriassecret.com/clearance/swim/ruched-halter-tankini-forever-sexy?ProductID=144450&amp;CatalogueType=OLS"/>
    <hyperlink ref="B388" r:id="rId280" display="http://www.victoriassecret.com/clearance/swim/foldover-bottom-forever-sexy?ProductID=146178&amp;CatalogueType=OLS"/>
    <hyperlink ref="B386" r:id="rId281" display="http://www.victoriassecret.com/clearance/tops-and-tees/lace-trim-bra-top?ProductID=160399&amp;CatalogueType=OLS"/>
    <hyperlink ref="B379" r:id="rId282" display="http://www.victoriassecret.com/clothing/hoodies-and-sweatshirts-a/the-supermodel-sweatshirt?ProductID=169983&amp;CatalogueType=OLS"/>
    <hyperlink ref="B381" r:id="rId283" display="http://www.victoriassecret.com/sale/yoga-pants-and-leggings/the-most-loved-yoga-legging?ProductID=175695&amp;CatalogueType=OL"/>
    <hyperlink ref="B384" r:id="rId284" display="http://www.victoriassecret.com/clearance/dresses-and-skirts/pointelle-dress?ProductID=109535&amp;CatalogueType=OLS"/>
    <hyperlink ref="B382" r:id="rId285" display="http://www.victoriassecret.com/swimwear/bikinisb/paisley-push-up-halter-top-beach-sexy?ProductID=31558&amp;CatalogueType=OLS"/>
    <hyperlink ref="B383" r:id="rId286" display="http://www.victoriassecret.com/swimwear/bikinisb/paisley-push-up-halter-top-beach-sexy?ProductID=31558&amp;CatalogueType=OLS"/>
    <hyperlink ref="B378" r:id="rId287" display="http://www.victoriassecret.com/clothing/dresses/bateau-dress?ProductID=168286&amp;CatalogueType=OLS"/>
    <hyperlink ref="B389" r:id="rId288" display="http://www.victoriassecret.com/clearance/dresses-and-skirts/velour-cowl-back-dress?ProductID=130316&amp;CatalogueType=OLS"/>
    <hyperlink ref="B392" r:id="rId289" display="http://www.victoriassecret.com/catalogue/faux-leather-front-legging-a-kiss-of-cashmere?ProductID=161917&amp;amp;CatalogueType=OLS&amp;cqo=true&amp;cqoCat=EY"/>
    <hyperlink ref="B391" r:id="rId290" display="http://www.victoriassecret.com/catalogue/faux-leather-front-legging-a-kiss-of-cashmere?ProductID=161917&amp;amp;CatalogueType=OLS&amp;cqo=true&amp;cqoCat=EY"/>
    <hyperlink ref="B376" r:id="rId291" display="http://www.victoriassecret.com/clearance/panties/thong-panty-body-by-victoria?ProductID=158995&amp;CatalogueType=OLS"/>
    <hyperlink ref="B411" r:id="rId292" display="http://www.victoriassecret.com/clearance/panties/hiphugger-panty-flawless-by-victorias-secret?ProductID=159088&amp;CatalogueType=OLS"/>
    <hyperlink ref="B395" r:id="rId293" display="http://www.victoriassecret.com/clothing/new-arrivals/the-supermodel-sweatshirt?ProductID=176369&amp;CatalogueType=OLS"/>
    <hyperlink ref="B400" r:id="rId294" display="http://www.victoriassecret.com/clothing/all-sweaters-a/double-v-neck-sweater-essential-sweaters?ProductID=164992&amp;CatalogueType=OLS"/>
    <hyperlink ref="B410" r:id="rId295" display="http://www.victoriassecret.com/clearance/dresses-and-skirts/the-metro-mini?ProductID=133282&amp;CatalogueType=OLS"/>
    <hyperlink ref="B394" r:id="rId296" display="http://www.victoriassecret.com/clothing/pants/the-kate-flare-pant-in-stretch-cotton?ProductID=133357&amp;CatalogueType=OLS"/>
    <hyperlink ref="B412" r:id="rId297" display="http://www.victoriassecret.com/clearance/shoes/island-platform-sandal-vs-collection?ProductID=125908&amp;CatalogueType=OLS"/>
    <hyperlink ref="B401" r:id="rId298" display="http://www.victoriassecret.com/catalogue/faux-leather-front-legging-a-kiss-of-cashmere?ProductID=161917&amp;amp;CatalogueType=OLS&amp;cqo=true&amp;cqoCat=EY"/>
    <hyperlink ref="B398" r:id="rId299" display="http://www.victoriassecret.com/clothing/all-tops-a/racerback-tank?ProductID=159918&amp;CatalogueType=OLS"/>
    <hyperlink ref="B399" r:id="rId300" display="http://www.victoriassecret.com/clothing/all-tops-a/the-short-sleeve-v-neck-essential-tees?ProductID=160319&amp;CatalogueType=OLS"/>
    <hyperlink ref="B403" r:id="rId301" display="http://www.victoriassecret.com/catalogue/henley-sweater-feather-sweaters?ProductID=161891&amp;CatalogueType=OLS&amp;cqo=true&amp;cqoCat=EY"/>
    <hyperlink ref="B404" r:id="rId302" display="http://www.victoriassecret.com/catalogue/scoopneck-sweater-feather-sweaters?ProductID=161894&amp;CatalogueType=OLS&amp;cqo=true&amp;cqoCat=EY"/>
    <hyperlink ref="B402" r:id="rId303" display="http://www.victoriassecret.com/catalogue/faux-leather-front-legging-a-kiss-of-cashmere?ProductID=161917&amp;CatalogueType=OLS&amp;cqo=true&amp;cqoCat=EY"/>
    <hyperlink ref="B405" r:id="rId304" display="http://www.victoriassecret.com/catalogue/the-swing-sweater-a-kiss-of-cashmere?ProductID=161919&amp;CatalogueType=OLS&amp;cqo=true&amp;cqoCat=EY"/>
    <hyperlink ref="B406" r:id="rId305" display="http://www.victoriassecret.com/catalogue/the-swing-sweater-a-kiss-of-cashmere?ProductID=161919&amp;CatalogueType=OLS&amp;cqo=true&amp;cqoCat=EY"/>
    <hyperlink ref="B407" r:id="rId306" display="http://www.victoriassecret.com/catalogue/lace-trim-sweatshirt?ProductID=161906&amp;CatalogueType=OLS&amp;cqo=true&amp;cqoCat=EY"/>
    <hyperlink ref="B413" r:id="rId307" display="http://www.victoriassecret.com/clearance/yoga-and-lounge/the-daily-tunic?ProductID=150600&amp;CatalogueType=OLS"/>
    <hyperlink ref="B409" r:id="rId308" display="http://www.victoriassecret.com/catalogue/the-swing-sweater-a-kiss-of-cashmere?ProductID=161919&amp;CatalogueType=OLS&amp;cqo=true&amp;cqoCat=EY"/>
    <hyperlink ref="B408" r:id="rId309" display="http://www.victoriassecret.com/catalogue/angora-scoopneck-sweater?ProductID=161800&amp;CatalogueType=OLS&amp;cqo=true&amp;cqoCat=EY"/>
    <hyperlink ref="B414" r:id="rId310" display="http://www.victoriassecret.com/catalogue/raya-riding-boot-ciao-bella?ProductID=161880&amp;CatalogueType=OLS&amp;cqo=true&amp;cqoCat=EY"/>
    <hyperlink ref="B434" r:id="rId311" display="http://www.victoriassecret.com/clearance/panties/hiphugger-panty-flawless-by-victorias-secret?ProductID=159088&amp;CatalogueType=OLS"/>
    <hyperlink ref="B436" r:id="rId312" display="http://www.victoriassecret.com/catalogue/lace-trim-sweatshirt?ProductID=161906&amp;CatalogueType=OLS&amp;cqo=true&amp;cqoCat=EY"/>
    <hyperlink ref="B433" r:id="rId313" display="http://www.victoriassecret.com/catalogue/cotton-thermal-crewneck-sweater?ProductID=161774&amp;CatalogueType=OLS&amp;cqo=true&amp;cqoCat=EY"/>
    <hyperlink ref="B431" r:id="rId314" display="http://www.victoriassecret.com/pink/sale-and-specials-clearance/collegiate-pant-pink?ProductID=160393&amp;CatalogueType=OLS"/>
    <hyperlink ref="B432" r:id="rId315" display="http://www.victoriassecret.com/pink/sale-and-specials-clearance/perfect-zip-hoodie-pink?ProductID=168992&amp;CatalogueType=OLS"/>
    <hyperlink ref="B435" r:id="rId316" display="http://www.victoriassecret.com/catalogue/the-crewneck-sweater-feather-sweaters?ProductID=161901&amp;CatalogueType=OLS&amp;cqo=true&amp;cqoCat=EY"/>
    <hyperlink ref="B423" r:id="rId317" display="http://www.victoriassecret.com/panties/5-for-26-styles/hiphugger-panty-cotton-lingerie?ProductID=105833&amp;CatalogueType=OLS"/>
    <hyperlink ref="B424" r:id="rId318" display="http://www.victoriassecret.com/panties/5-for-26-styles/lace-waist-hiphugger-panty-cotton-lingerie?ProductID=114705&amp;CatalogueType=OLS"/>
    <hyperlink ref="B425" r:id="rId319" display="http://www.victoriassecret.com/panties/5-for-26-styles/lace-waist-cheeky-panty-cotton-lingerie?ProductID=157660&amp;CatalogueType=OLS"/>
    <hyperlink ref="B426" r:id="rId320" display="http://www.victoriassecret.com/panties/5-for-26-styles/hiphugger-panty-cotton-lingerie?ProductID=105833&amp;CatalogueType=OLS"/>
    <hyperlink ref="B428" r:id="rId321" display="http://www.victoriassecret.com/"/>
    <hyperlink ref="B418" r:id="rId322" display="http://www.victoriassecret.com/clothing/jackets-and-coats/long-lean-one-button-jacket-in-seasonless-stretch?ProductID=167543&amp;CatalogueType=OLS"/>
    <hyperlink ref="B417" r:id="rId323" display="http://www.victoriassecret.com/clothing/pants/the-christie-flare-pant-in-seasonless-stretch?ProductID=167064&amp;CatalogueType=OLS"/>
    <hyperlink ref="B437" r:id="rId324" display="http://www.victoriassecret.com/catalogue/vs-siren-mid-rise-skinny-jean?ProductID=161810&amp;CatalogueType=OLS&amp;cqo=true&amp;cqoCat=EY"/>
    <hyperlink ref="B438" r:id="rId325" display="http://www.victoriassecret.com/catalogue/faux-leather-front-legging-a-kiss-of-cashmere?ProductID=161917&amp;CatalogueType=OLS&amp;cqo=true&amp;cqoCat=EY"/>
    <hyperlink ref="B442" r:id="rId326" display="http://www.victoriassecret.com/catalogue/faux-leather-front-legging-a-kiss-of-cashmere?ProductID=161917&amp;CatalogueType=OLS&amp;cqo=true&amp;cqoCat=EY"/>
    <hyperlink ref="B439" r:id="rId327" display="http://www.victoriassecret.com/catalogue/faux-leather-front-legging-a-kiss-of-cashmere?ProductID=161917&amp;CatalogueType=OLS&amp;cqo=true&amp;cqoCat=EY"/>
    <hyperlink ref="B429" r:id="rId328" display="http://www.victoriassecret.com/swimwear/hipkini/foldover-bottom-forever-sexy?ProductID=150778&amp;CatalogueType=OLS"/>
    <hyperlink ref="B430" r:id="rId329" display="http://www.victoriassecret.com/swimwear/bandeau/twist-bandeau-top-very-sexy?ProductID=150169&amp;CatalogueType=OLS"/>
    <hyperlink ref="B420" r:id="rId330" display="http://www.victoriassecret.com/sale/clothing/long-lean-tee-vintage-tees?ProductID=126661&amp;CatalogueType=OLS"/>
    <hyperlink ref="B421" r:id="rId331" display="http://www.victoriassecret.com/sale/clothing/long-lean-tee-vintage-tees?ProductID=126661&amp;CatalogueType=OLS"/>
    <hyperlink ref="B422" r:id="rId332" display="http://www.victoriassecret.com/sale/panties-special/allover-lace-mini-cheekster-panty-pink?ProductID=124539&amp;CatalogueType=OLS"/>
    <hyperlink ref="B427" r:id="rId333" display="http://www.victoriassecret.com/clothing/beach-dresses-a/off-the-shoulder-dress?ProductID=162717&amp;CatalogueType=OLS"/>
    <hyperlink ref="B441" r:id="rId334" display="http://www.victoriassecret.com/catalogue/faux-leather-front-legging-a-kiss-of-cashmere?ProductID=161917&amp;CatalogueType=OLS&amp;cqo=true&amp;cqoCat=EY"/>
    <hyperlink ref="B449" r:id="rId335" display="http://www.victoriassecret.com/swimwear/shop-by-size/twist-bandeau-top-very-sexy?ProductID=176851&amp;CatalogueType=OLS"/>
    <hyperlink ref="B451" r:id="rId336" display="http://www.victoriassecret.com/victorias-secret-sport/sports-bras/knockout-by-victoriarsquos-secret-front-close-sport-bra-vs-sport?ProductID=178976&amp;CatalogueType=OLS"/>
    <hyperlink ref="B444" r:id="rId337" display="http://www.victoriassecret.com/sale/panties-special/lace-trim-hipster-panty-pink?ProductID=175997&amp;CatalogueType=OLS"/>
    <hyperlink ref="B452" r:id="rId338" display="http://www.victoriassecret.com/swimwear/bikinisa/ruffle-bandeau-very-sexy?ProductID=160134&amp;CatalogueType=OLS"/>
    <hyperlink ref="B460" r:id="rId339" display="http://www.victoriassecret.com/sale/swim/fringe-halter-top-beach-sexy?ProductID=125815&amp;CatalogueType=OLS"/>
    <hyperlink ref="B472" r:id="rId340" display="http://www.victoriassecret.com/catalogue/the-angel-puffer?ProductID=162032&amp;CatalogueType=OLS&amp;cqo=true&amp;cqoCat=EY"/>
    <hyperlink ref="B458" r:id="rId341" display="http://www.victoriassecret.com/victorias-secret-sport/all-tops/running-singlet-vs-sport?ProductID=108576&amp;CatalogueType=OLS"/>
    <hyperlink ref="B461" r:id="rId342" display="http://www.victoriassecret.com/pink/all-bras/rose-lace-plunge-bra-pink?ProductID=160277&amp;CatalogueType=OLS"/>
    <hyperlink ref="B470" r:id="rId343" display="http://www.victoriassecret.com/sale/pink-wear-everywhere/wear-everywhere-push-up-bra-pink?ProductID=176449&amp;CatalogueType=OLS"/>
    <hyperlink ref="B471" r:id="rId344" display="http://www.victoriassecret.com/sale/pink-wear-everywhere/wear-everywhere-push-up-bra-pink?ProductID=176449&amp;CatalogueType=OLS"/>
    <hyperlink ref="B480" r:id="rId345" display="http://www.victoriassecret.com/catalogue/the-v-neck-sweater-feather-sweaters?ProductID=161898&amp;CatalogueType=OLS&amp;cqo=true&amp;cqoCat=EY"/>
    <hyperlink ref="B462" r:id="rId346" display="http://www.victoriassecret.com/swimwear/bikinisa/ruffle-bandeau-very-sexy?ProductID=160134&amp;CatalogueType=OLS"/>
    <hyperlink ref="B477" r:id="rId347" display="http://www.victoriassecret.com/clearance/swim/ruched-side-bottom-very-sexy?ProductID=119137&amp;CatalogueType=OLS"/>
    <hyperlink ref="B478" r:id="rId348" display="http://www.victoriassecret.com/catalogue/the-plunge-push-up-top-very-sexy?ProductID=143741&amp;CatalogueType=OLS&amp;cqo=true&amp;cqoCat=GS"/>
    <hyperlink ref="B468" r:id="rId349" display="http://www.victoriassecret.com/bras/buy-more-and-save-bras/push-up-bra-sexy-tee?ProductID=169184&amp;CatalogueType=OLS"/>
    <hyperlink ref="B469" r:id="rId350" display="http://www.victoriassecret.com/sale/bras/racerback-push-up-bra-cotton-lingerie?ProductID=151010&amp;CatalogueType=OLS"/>
    <hyperlink ref="B473" r:id="rId351" display="http://www.victoriassecret.com/catalogue/cowl-back-mini-dress-supermodel-essentials?ProductID=165996&amp;CatalogueType=OLS&amp;cqo=true&amp;cqoCat=EZ"/>
    <hyperlink ref="B474" r:id="rId352" display="http://www.victoriassecret.com/catalogue/lace-trim-skirt?ProductID=165956&amp;CatalogueType=OLS&amp;cqo=true&amp;cqoCat=EZ"/>
    <hyperlink ref="B475" r:id="rId353" display="http://www.victoriassecret.com/catalogue/lace-trim-sweatshirt?ProductID=161906&amp;CatalogueType=OLS&amp;cqo=true&amp;cqoCat=EY"/>
    <hyperlink ref="B476" r:id="rId354" display="http://www.victoriassecret.com/clearance/dresses-and-skirts/ruched-cotton-sweaterdress?ProductID=57362&amp;CatalogueType=OLS"/>
    <hyperlink ref="B479" r:id="rId355" display="http://www.victoriassecret.com/clearance/sweaters/cashmere-cardi?ProductID=156486&amp;CatalogueType=OLS"/>
    <hyperlink ref="B483" r:id="rId356" display="http://www.victoriassecret.com/swimwear/bikinisb/fringe-bandeau-top-beach-sexy?ProductID=154745&amp;CatalogueType=OLS"/>
    <hyperlink ref="B482" r:id="rId357" display="http://www.victoriassecret.com/sale/forever-essentials-tops-bottoms/the-crewneck?ProductID=164528&amp;CatalogueType=OLS"/>
    <hyperlink ref="B486" r:id="rId358" display="http://www.victoriassecret.com/sale/panties-special/lace-waist-hiphugger-panty-cotton-lingerie?ProductID=176707&amp;CatalogueType=OLS"/>
    <hyperlink ref="B493" r:id="rId359" display="http://www.victoriassecret.com/catalogue/asymmetrical-shift-dress?ProductID=162112&amp;CatalogueType=OLS&amp;cqo=true&amp;cqoCat=EY"/>
    <hyperlink ref="B487" r:id="rId360" display="http://www.victoriassecret.com/sale/panties-special/lace-waist-bikini-panty-cotton-lingerie?ProductID=176573&amp;CatalogueType=OLS&amp;quickView=true"/>
    <hyperlink ref="B488" r:id="rId361" display="http://www.victoriassecret.com/sale/panties-special/seamless-cheeky-panty-pink?ProductID=164679&amp;CatalogueType=OLS"/>
    <hyperlink ref="B494" r:id="rId362" display="http://www.victoriassecret.com/catalogue/faux-wrap-dress?ProductID=166214&amp;CatalogueType=OLS&amp;cqo=true&amp;cqoCat=EZ"/>
    <hyperlink ref="B495" r:id="rId363" display="http://www.victoriassecret.com/catalogue/the-fireside-long-jane-pajama?ProductID=161856&amp;CatalogueType=OLS&amp;cqo=true&amp;cqoCat=EY"/>
    <hyperlink ref="B496" r:id="rId364" display="http://www.victoriassecret.com/catalogue/the-fireside-long-jane-pajama?ProductID=161856&amp;CatalogueType=OLS&amp;cqo=true&amp;cqoCat=EY"/>
    <hyperlink ref="B484" r:id="rId365" display="http://www.victoriassecret.com/sale/swim/lace-ruffle-bandeau-top-beach-sexy?ProductID=55475&amp;CatalogueType=OLS"/>
    <hyperlink ref="B485" r:id="rId366" display="http://www.victoriassecret.com/sale/swim/jeweled-floral-bandeau-top-beach-sexy?ProductID=42968&amp;CatalogueType=OLS"/>
    <hyperlink ref="B489" r:id="rId367" display="http://www.victoriassecret.com/sale/panties-special/ruched-back-hiphugger-panty-cotton-lingerie?ProductID=176558&amp;CatalogueType=OLS"/>
    <hyperlink ref="B500" r:id="rId368" display="http://www.victoriassecret.com/clothing/clothing-favorites-offer/the-french-cuff-poplin-shirt?ProductID=163257&amp;CatalogueType=OLS"/>
    <hyperlink ref="B501" r:id="rId369" display="http://www.victoriassecret.com/clothing/clothing-favorites-offer/ruched-back-yoga-legging?ProductID=166818&amp;CatalogueType=OLS"/>
    <hyperlink ref="B502" r:id="rId370" display="http://www.victoriassecret.com/clothing/clothing-favorites-offer/long-lean-tee-vintage-tees?ProductID=118725&amp;CatalogueType=OLS"/>
    <hyperlink ref="B503" r:id="rId371" display="http://www.victoriassecret.com/clothing/clothing-favorites-offer/long-lean-tee-vintage-tees?ProductID=118725&amp;CatalogueType=OLS"/>
    <hyperlink ref="B504" r:id="rId372" display="http://www.victoriassecret.com/clothing/clothing-favorites-offer/raglan-sleeve-henley-vintage-tees?ProductID=159921&amp;CatalogueType=OLS"/>
    <hyperlink ref="B505" r:id="rId373" display="http://www.victoriassecret.com/clothing/bra-tops/lightly-padded-bra-top?ProductID=163774&amp;CatalogueType=OLS"/>
    <hyperlink ref="B515" r:id="rId374" display="http://www.victoriassecret.com/clearance/panties/dream-angels-lace-trim-thong-panty-angels-by-victorias-secret?ProductID=163415&amp;CatalogueType=OLS"/>
    <hyperlink ref="B509" r:id="rId375" display="http://www.victoriassecret.com/shoes/shop-all-shoes/print-flip-flop-colin-stuart?ProductID=23001&amp;CatalogueType=OLS"/>
    <hyperlink ref="B508" r:id="rId376" display="http://www.victoriassecret.com/shoes/beach-getaway/canvas-platform-flip-flop-colin-stuart?ProductID=168431&amp;CatalogueType=OLS"/>
    <hyperlink ref="B507" r:id="rId377" display="http://www.victoriassecret.com/shoes/beach-getaway/canvas-platform-flip-flop-colin-stuart?ProductID=168431&amp;CatalogueType=OLS"/>
    <hyperlink ref="B516" r:id="rId378" display="http://www.victoriassecret.com/sale/shoes/glitter-wedge-flip-flop-colin-stuart?ProductID=168403&amp;CatalogueType=OLS"/>
    <hyperlink ref="B517" r:id="rId379" display="http://www.victoriassecret.com/sale/shoes/flip-flop-vs-collection?ProductID=151575&amp;CatalogueType=OLS"/>
    <hyperlink ref="B523" r:id="rId380" display="http://www.victoriassecret.com/catalogue/cable-knit-cardi-sweater-coat-a-kiss-of-cashmere?ProductID=161925&amp;CatalogueType=OLS&amp;cqo=true&amp;cqoCat=EY"/>
    <hyperlink ref="B527" r:id="rId381" display="http://www.victoriassecret.com/clearance/dresses-and-skirts/the-pointelle-dress?ProductID=145202&amp;CatalogueType=OLS"/>
    <hyperlink ref="B526" r:id="rId382" display="http://www.victoriassecret.com/clearance/dresses-and-skirts/faux-wrap-dress?ProductID=143779&amp;CatalogueType=OLS"/>
    <hyperlink ref="B513" r:id="rId383" display="http://www.victoriassecret.com/pink/all-accessories/classic-mesh-backpack-pink?ProductID=169294&amp;CatalogueType=OLS"/>
    <hyperlink ref="B514" r:id="rId384" display="http://www.victoriassecret.com/pink/swim-beach-accessories/water-bottle-pink?ProductID=169307&amp;CatalogueType=OLS"/>
    <hyperlink ref="B528" r:id="rId385" display="http://www.victoriassecret.com/clearance/coats-and-jackets/bomber-jacket?ProductID=147143&amp;CatalogueType=OLS"/>
    <hyperlink ref="B510" r:id="rId386" display="http://www.victoriassecret.com/sale/clothing/the-essential-bra-top?ProductID=6938&amp;CatalogueType=OLS"/>
    <hyperlink ref="B525" r:id="rId387" display="http://www.victoriassecret.com/clearance/tops-and-tees/button-front-shirt?ProductID=140870&amp;CatalogueType=OLS"/>
    <hyperlink ref="B520" r:id="rId388" display="http://www.victoriassecret.com/catalogue/lace-trim-sweatshirt?ProductID=125963&amp;CatalogueType=OLS&amp;cqo=true&amp;cqoCat=VH"/>
    <hyperlink ref="B524" r:id="rId389" display="http://www.victoriassecret.com/clearance/tops-and-tees/v-neck-star-top?ProductID=147207&amp;CatalogueType=OLS"/>
    <hyperlink ref="B529" r:id="rId390" display="http://www.victoriassecret.com/clearance/tops-and-tees/button-front-shirt?ProductID=140870&amp;CatalogueType=OLS"/>
    <hyperlink ref="B518" r:id="rId391" display="http://www.victoriassecret.com/sale/bras-special/push-up-bra-cotton-lingerie?ProductID=169165&amp;CatalogueType=OLS"/>
    <hyperlink ref="B519" r:id="rId392" display="http://www.victoriassecret.com/sale/bras-special/push-up-bra-cotton-lingerie?ProductID=169165&amp;CatalogueType=OLS"/>
    <hyperlink ref="B521" r:id="rId393" display="http://www.victoriassecret.com/clearance/swim/v-wire-bandeau-top-very-sexy?ProductID=160967&amp;CatalogueType=OLS&amp;cqo=true&amp;cqoCat=VH"/>
    <hyperlink ref="B522" r:id="rId394" display="http://www.victoriassecret.com/clearance/swim/v-wire-bandeau-top-very-sexy?ProductID=160967&amp;CatalogueType=OLS&amp;cqo=true&amp;cqoCat=VH"/>
    <hyperlink ref="B547" r:id="rId395" display="http://www.victoriassecret.com/bras/shop-all-bras/the-date-lightly-lined-bra-pink?ProductID=168248&amp;CatalogueType=OLS"/>
    <hyperlink ref="B535" r:id="rId396" display="http://www.victoriassecret.com/swimwear/separates-offer/bandeau-top-beach-sexy?ProductID=179598&amp;CatalogueType=OLS"/>
    <hyperlink ref="B537" r:id="rId397" display="http://www.victoriassecret.com/swimwear/separates-offer/push-up-halter-top-beach-sexy?ProductID=179619&amp;CatalogueType=OLS"/>
    <hyperlink ref="B538" r:id="rId398" display="http://www.victoriassecret.com/swimwear/separates-offer/push-up-halter-top-beach-sexy?ProductID=179619&amp;CatalogueType=OLS"/>
    <hyperlink ref="B549" r:id="rId399" display="http://www.victoriassecret.com/swimwear/separates-offer/push-up-bandeau-top-beach-sexy?ProductID=179352&amp;CatalogueType=OLS"/>
    <hyperlink ref="B550" r:id="rId400" display="http://www.victoriassecret.com/swimwear/separates-offer/push-up-bandeau-top-beach-sexy?ProductID=179352&amp;CatalogueType=OLS"/>
    <hyperlink ref="B551" r:id="rId401" display="http://www.victoriassecret.com/swimwear/separates-offer/push-up-halter-top-beach-sexy?ProductID=179619&amp;CatalogueType=OLS"/>
    <hyperlink ref="B552" r:id="rId402" display="http://www.victoriassecret.com/swimwear/separates-offer/push-up-halter-top-beach-sexy?ProductID=179619&amp;CatalogueType=OLS"/>
    <hyperlink ref="B553" r:id="rId403" display="http://www.victoriassecret.com/swimwear/separates-offer/push-up-bandeau-top-beach-sexy?ProductID=179596&amp;CatalogueType=OLS"/>
    <hyperlink ref="B554" r:id="rId404" display="http://www.victoriassecret.com/swimwear/separates-offer/push-up-bandeau-top-beach-sexy?ProductID=179596&amp;CatalogueType=OLS"/>
    <hyperlink ref="B548" r:id="rId405" display="http://www.victoriassecret.com/swimwear/separates-offer/push-up-bandeau-top-beach-sexy?ProductID=179596&amp;CatalogueType=OLS"/>
    <hyperlink ref="B539" r:id="rId406" display="http://www.victoriassecret.com/swimwear/separates-offer/push-up-bandeau-top-beach-sexy?ProductID=179596&amp;CatalogueType=OLS"/>
    <hyperlink ref="B540" r:id="rId407" display="http://www.victoriassecret.com/swimwear/separates-offer/push-up-bandeau-top-beach-sexy?ProductID=179596&amp;CatalogueType=OLS"/>
    <hyperlink ref="B532" r:id="rId408" display="http://www.victoriassecret.com/swimwear/cheeky-brazilian/cheeky-low-rise-bottom-beach-sexy?ProductID=148131&amp;CatalogueType=OLS."/>
    <hyperlink ref="B531" r:id="rId409" display="http://www.victoriassecret.com/swimwear/separates-offer/push-up-halter-top-beach-sexy?ProductID=179619&amp;CatalogueType=OLS."/>
    <hyperlink ref="B533" r:id="rId410" display="http://www.victoriassecret.com/swimwear/separates-offer/push-up-halter-top-beach-sexy?ProductID=179618&amp;CatalogueType=OLS"/>
    <hyperlink ref="B534" r:id="rId411" display="http://www.victoriassecret.com/swimwear/separates-offer/push-up-halter-top-beach-sexy?ProductID=179618&amp;CatalogueType=OLS"/>
    <hyperlink ref="B541" r:id="rId412" display="http://www.victoriassecret.com/swimwear/wireless/push-up-halter-top-beach-sexy?ProductID=174424&amp;CatalogueType=OLS"/>
    <hyperlink ref="B542" r:id="rId413" display="http://www.victoriassecret.com/swimwear/wireless/push-up-halter-top-beach-sexy?ProductID=174424&amp;CatalogueType=OLS"/>
    <hyperlink ref="B543" r:id="rId414" display="http://www.victoriassecret.com/bras/shop-all-bras/unlined-perfect-coverage-bra-body-by-victoria?ProductID=146911&amp;CatalogueType=OLS"/>
    <hyperlink ref="B546" r:id="rId415" display="http://www.victoriassecret.com/swimwear/bandeau/twist-bandeau-top-very-sexy?ProductID=150174&amp;CatalogueType=OLS"/>
    <hyperlink ref="B555" r:id="rId416" display="http://www.victoriassecret.com/swimwear/separates-offer/push-up-bandeau-top-beach-sexy?ProductID=179592&amp;CatalogueType=OLS"/>
    <hyperlink ref="B557" r:id="rId417" display="http://www.victoriassecret.com/swimwear/separates-offer/bandeau-top-beach-sexy?ProductID=179356&amp;CatalogueType=OLS"/>
    <hyperlink ref="B556" r:id="rId418" display="http://www.victoriassecret.com/swimwear/separates-offer/bandeau-top-beach-sexy?ProductID=179356&amp;CatalogueType=OLS"/>
    <hyperlink ref="B558" r:id="rId419" display="http://www.victoriassecret.com/swimwear/separates-offer/push-up-bandeau-top-beach-sexy?ProductID=179596&amp;CatalogueType=OLS"/>
    <hyperlink ref="B559" r:id="rId420" display="http://www.victoriassecret.com/swimwear/separates-offer/push-up-bandeau-top-beach-sexy?ProductID=179596&amp;CatalogueType=OLS"/>
    <hyperlink ref="B561" r:id="rId421" display="http://www.victoriassecret.com/catalogue/ruched-low-rise-hipkini-bottom-beach-sexy?ProductID=161923&amp;CatalogueType=OLS&amp;cqo=true&amp;cqoCat=VH"/>
    <hyperlink ref="B582" r:id="rId422" display="http://www.victoriassecret.com/clearance/sleep/the-sleepover-cotton-pajama?ProductID=168802&amp;CatalogueType=OLS"/>
    <hyperlink ref="B581" r:id="rId423" display="http://www.victoriassecret.com/catalogue/the-crewneck-sweater-feather-sweaters?ProductID=161901&amp;CatalogueType=OLS&amp;cqo=true&amp;cqoCat=EY"/>
    <hyperlink ref="B574" r:id="rId424" display="http://www.victoriassecret.com/sale/panties-special/ruched-back-hiphugger-panty-cotton-lingerie?ProductID=176560&amp;CatalogueType=OLS"/>
    <hyperlink ref="B563" r:id="rId425" display="http://www.victoriassecret.com/sale/bras-special/perfect-coverage-bra-cotton-lingerie?ProductID=165542&amp;CatalogueType=OLS"/>
    <hyperlink ref="B565" r:id="rId426" display="http://www.victoriassecret.com/sale/bras-special/multi-way-bra-cotton-lingerie?ProductID=165536&amp;CatalogueType=OLS"/>
    <hyperlink ref="B585" r:id="rId427" display="http://www.victoriassecret.com/catalogue/vs-siren-mid-rise-skinny-jean?ProductID=153771&amp;CatalogueType=OLS&amp;cqo=true&amp;cqoCat=VH"/>
    <hyperlink ref="B568" r:id="rId428" display="http://www.victoriassecret.com/shoes/sneakers/chuck-taylor-all-star-sneaker-converse?ProductID=168478&amp;CatalogueType=OLS"/>
    <hyperlink ref="B564" r:id="rId429" display="http://www.victoriassecret.com/sale/bras-special/the-player-by-victoriarsquos-secret-cami-sport-bra-vs-sport?ProductID=142136&amp;CatalogueType=OLS"/>
    <hyperlink ref="B583" r:id="rId430" display="http://www.victoriassecret.com/catalogue/cheeky-hipkini-bottom-beach-sexy?ProductID=144479&amp;CatalogueType=OLS&amp;cqo=true&amp;cqoCat=VH"/>
    <hyperlink ref="B584" r:id="rId431" display="http://www.victoriassecret.com/catalogue/cheeky-hipkini-bottom-beach-sexy?ProductID=144479&amp;CatalogueType=OLS&amp;cqo=true&amp;cqoCat=VH"/>
    <hyperlink ref="B576" r:id="rId432" display="http://www.victoriassecret.com/shoes/all-sale-and-clearance/glitter-wedge-flip-flop-colin-stuart?ProductID=168401&amp;CatalogueType=OLS"/>
    <hyperlink ref="B577" r:id="rId433" display="http://www.victoriassecret.com/shoes/all-sale-and-clearance/flip-flop-vs-collection?ProductID=169211&amp;CatalogueType=OLS"/>
    <hyperlink ref="B578" r:id="rId434" display="http://www.victoriassecret.com/shoes/all-sale-and-clearance/print-flip-flop-colin-stuart?ProductID=168416&amp;CatalogueType=OLS"/>
    <hyperlink ref="B580" r:id="rId435" display="http://www.victoriassecret.com/catalogue/ruched-low-rise-hipkini-bottom-beach-sexy?ProductID=144475&amp;CatalogueType=OLS&amp;cqo=true&amp;cqoCat=VH"/>
    <hyperlink ref="B579" r:id="rId436" display="http://www.victoriassecret.com/catalogue/faux-leather-front-legging-a-kiss-of-cashmere?ProductID=161917&amp;amp;CatalogueType=OLS&amp;cqo=true&amp;cqoCat=EY"/>
    <hyperlink ref="B566" r:id="rId437" display="http://www.victoriassecret.com/bras/shop-all-bras/unlined-racerback-bra-cotton-lingerie?ProductID=165537&amp;CatalogueType=OLS"/>
    <hyperlink ref="B569" r:id="rId438" display="http://www.victoriassecret.com/panties/5-for-26-styles/lace-back-bikini-panty-pink?ProductID=91039&amp;CatalogueType=OLS"/>
    <hyperlink ref="B586" r:id="rId439" display="http://www.victoriassecret.com/clearance/yoga-and-lounge/y-back-training-tank-vs-sport?ProductID=163552&amp;CatalogueType=OLS"/>
    <hyperlink ref="B587" r:id="rId440" display="http://www.victoriassecret.com/clearance/sleep/knit-robe?ProductID=139894&amp;CatalogueType=OLS"/>
    <hyperlink ref="B588" r:id="rId441" display="http://www.victoriassecret.com/catalogue/push-up-bra-temptation?ProductID=165966&amp;CatalogueType=OLS&amp;cqo=true&amp;cqoCat=EZ"/>
    <hyperlink ref="B562" r:id="rId442" display="http://www.victoriassecret.com/catalogue/the-cardi-feather-sweaters?ProductID=161892&amp;CatalogueType=OLS&amp;cqo=true&amp;cqoCat=EY"/>
    <hyperlink ref="B570" r:id="rId443" display="http://www.victoriassecret.com/panties/5-for-26-styles/lace-back-bikini-panty-pink?ProductID=91039&amp;CatalogueType=OLS"/>
    <hyperlink ref="B571" r:id="rId444" display="http://www.victoriassecret.com/panties/5-for-26-styles/lace-back-bikini-panty-pink?ProductID=91039&amp;CatalogueType=OLS"/>
    <hyperlink ref="B572" r:id="rId445" display="http://www.victoriassecret.com/panties/5-for-26-styles/lace-back-bikini-panty-pink?ProductID=91039&amp;CatalogueType=OLS"/>
    <hyperlink ref="B573" r:id="rId446" display="http://www.victoriassecret.com/panties/5-for-26-styles/lace-back-bikini-panty-pink?ProductID=91039&amp;CatalogueType=OLS"/>
    <hyperlink ref="B597" r:id="rId447" display="http://www.victoriassecret.com/beauty/pink-body-care-specials/wild-breezy-luminous-body-butter-pink?ProductID=170155&amp;CatalogueType=OLS"/>
    <hyperlink ref="B599" r:id="rId448" display="http://www.victoriassecret.com/bras/shop-all-bras/demi-bra-body-by-victoria?ProductID=175913&amp;CatalogueType=OLS"/>
    <hyperlink ref="B595" r:id="rId449" display="http://www.victoriassecret.com/clothing/spring-sale-pants-denim/vs-low-five-bootcut-pant?ProductID=126041&amp;CatalogueType=OLS"/>
    <hyperlink ref="B596" r:id="rId450" display="http://www.victoriassecret.com/clothing/spring-sale-tops-and-tees/three-quarter-sleeve-tee-essential-tees?ProductID=160313&amp;CatalogueType=OLS"/>
    <hyperlink ref="B601" r:id="rId451" display="http://www.victoriassecret.com/bras/buy-more-and-save-bras/demi-bra-sexy-tee?ProductID=176373&amp;CatalogueType=OLS&amp;swatchImage=V366874_DK9"/>
    <hyperlink ref="B594" r:id="rId452" display="http://www.victoriassecret.com/clothing/spring-dress-sale/the-beach-bra-top-dress?ProductID=4555&amp;CatalogueType=OLS,"/>
    <hyperlink ref="B600" r:id="rId453" display="http://www.victoriassecret.com/bras/shop-all-bras/unlined-racerback-bra-cotton-lingerie?ProductID=165537&amp;CatalogueType=OLS"/>
    <hyperlink ref="B602" r:id="rId454" display="http://www.victoriassecret.com/panties/no-lines-and-seamless/no-show-sexy-thong-panty-body-by-victoria?ProductID=144278&amp;CatalogueType=OLS"/>
    <hyperlink ref="B603" r:id="rId455" display="http://www.victoriassecret.com/panties/3-for-33-styles/lace-trim-cheeky-panty-very-sexy?ProductID=175065&amp;CatalogueType=OLS"/>
    <hyperlink ref="B604" r:id="rId456" display="http://www.victoriassecret.com/panties/no-lines-and-seamless/no-show-sexy-thong-panty-body-by-victoria?ProductID=144278&amp;CatalogueType=OLS"/>
    <hyperlink ref="B642" r:id="rId457" display="http://www.victoriassecret.com/clearance/tops-and-tees/crewneck-tee-essential-tees?ProductID=145926&amp;CatalogueType=OLS"/>
    <hyperlink ref="B644" r:id="rId458" display="http://www.victoriassecret.com/clearance/accessories/lanyard-pink?ProductID=122423&amp;CatalogueType=OLS"/>
    <hyperlink ref="B628" r:id="rId459" display="http://www.victoriassecret.com/panties/5-for-26-styles/hiphugger-panty-cotton-lingerie?ProductID=179146&amp;CatalogueType=OLS"/>
    <hyperlink ref="B629" r:id="rId460" display="http://www.victoriassecret.com/panties/5-for-26-styles/hiphugger-panty-cotton-lingerie?ProductID=179146&amp;CatalogueType=OLS"/>
    <hyperlink ref="B637" r:id="rId461" display="http://www.victoriassecret.com/panties/5-for-26-styles/hiphugger-panty-cotton-lingerie?ProductID=179146&amp;CatalogueType=OLS"/>
    <hyperlink ref="B639" r:id="rId462" display="http://www.victoriassecret.com/panties/5-for-26-styles/lace-waist-hiphugger-panty-cotton-lingerie?ProductID=176712&amp;CatalogueType=OLS"/>
    <hyperlink ref="B621" r:id="rId463" display="http://www.victoriassecret.com/bras/buy-more-and-save-bras/perfect-coverage-bra-cotton-lingerie?ProductID=169149&amp;CatalogueType=OLS"/>
    <hyperlink ref="B608" r:id="rId464" display="http://www.victoriassecret.com/beauty/makeup-specials/color-shine-lip-gloss-beauty-rush?ProductID=165146&amp;CatalogueType=OLS"/>
    <hyperlink ref="B609" r:id="rId465" display="http://www.victoriassecret.com/beauty/makeup-specials/shiny-kiss-flavored-gloss-beauty-rush?ProductID=165141&amp;CatalogueType=OLS"/>
    <hyperlink ref="B643" r:id="rId466" display="http://www.victoriassecret.com/clearance/bras/dream-angels-demi-bra-angels-by-victorias-secret?ProductID=115776&amp;CatalogueType=OLS"/>
    <hyperlink ref="B638" r:id="rId467" display="http://www.victoriassecret.com/catalogue/the-date-mini-cheekster-panty-pink?ProductID=173976&amp;CatalogueType=OLS&amp;cqo=true&amp;cqoCat=DK"/>
    <hyperlink ref="B627" r:id="rId468" display="http://www.victoriassecret.com/sale/panties-special/lace-waist-cheekini-panty-cotton-lingerie?ProductID=130729&amp;CatalogueType=OLS"/>
    <hyperlink ref="B641" r:id="rId469" display="http://www.victoriassecret.com/sale/sale-on-dresses/backless-halter-dress?ProductID=164863&amp;CatalogueType=OLS"/>
    <hyperlink ref="B606" r:id="rId470" display="http://www.victoriassecret.com/beauty/makeup-specials/glossy-tint-lip-sheen-beauty-rush?ProductID=165145&amp;CatalogueType=OLS"/>
    <hyperlink ref="B607" r:id="rId471" display="http://www.victoriassecret.com/beauty/makeup-specials/sparkle-gloss-lip-shine-beauty-rush?ProductID=165133&amp;CatalogueType=OLS"/>
    <hyperlink ref="B610" r:id="rId472" display="http://www.victoriassecret.com/beauty/makeup-specials/epic-lash-mascara-beauty-rush?ProductID=165142&amp;CatalogueType=OLS"/>
    <hyperlink ref="B623" r:id="rId473" display="http://www.victoriassecret.com/clothing/tunics-tops-bottoms/layering-cami-tunic?ProductID=160036&amp;CatalogueType=OLS"/>
    <hyperlink ref="B626" r:id="rId474" display="http://www.victoriassecret.com/clothing/all-tops-a/lace-trim-cami?ProductID=126201&amp;CatalogueType=OLS"/>
    <hyperlink ref="B613" r:id="rId475" display="http://www.victoriassecret.com/panties/3-for-33-styles/ultra-low-rise-cheeky-panty-the-lacie?ProductID=179115&amp;CatalogueType=OLS "/>
    <hyperlink ref="B614" r:id="rId476" display="http://www.victoriassecret.com/panties/3-for-33-styles/ultra-low-rise-cheeky-panty-the-lacie?ProductID=179115&amp;CatalogueType=OLS "/>
    <hyperlink ref="B615" r:id="rId477" display="http://www.victoriassecret.com/panties/3-for-33-styles/no-show-sexy-thong-panty-body-by-victoria?ProductID=144278&amp;CatalogueType=OLS"/>
    <hyperlink ref="B624" r:id="rId478" display="http://www.victoriassecret.com/clothing/all-tops-a/lace-trim-cami?ProductID=126201&amp;CatalogueType=OLS"/>
    <hyperlink ref="B616" r:id="rId479" display="http://www.victoriassecret.com/clothing/all-tops-a/the-silk-shirt?ProductID=151452&amp;CatalogueType=OLS"/>
    <hyperlink ref="B617" r:id="rId480" display="http://www.victoriassecret.com/clothing/all-tops-a/lace-trim-cami?ProductID=126201&amp;CatalogueType=OLS"/>
    <hyperlink ref="B618" r:id="rId481" display="http://www.victoriassecret.com/clothing/all-tops-a/lace-trim-cami?ProductID=126201&amp;CatalogueType=OLS"/>
    <hyperlink ref="B620" r:id="rId482" display="http://www.victoriassecret.com/clothing/all-tops-a/lace-trim-cami?ProductID=126201&amp;CatalogueType=OLS"/>
    <hyperlink ref="B619" r:id="rId483" display="http://www.victoriassecret.com/clothing/all-tops-a/the-henley-essential-tees?ProductID=160322&amp;CatalogueType=OLS"/>
    <hyperlink ref="B630" r:id="rId484" display="http://www.victoriassecret.com/clothing/all-sweaters-a/boyfriend-sweater?ProductID=168331&amp;CatalogueType=OLS"/>
    <hyperlink ref="B631" r:id="rId485" display="http://www.victoriassecret.com/clothing/all-tops-a/chiffon-back-tunic-dream-tees?ProductID=130193&amp;CatalogueType=OLS"/>
    <hyperlink ref="B612" r:id="rId486" display="http://www.victoriassecret.com/beauty/makeup-specials/eye-shadow-duo-beauty-rush?ProductID=178228&amp;CatalogueType=OLS"/>
    <hyperlink ref="B611" r:id="rId487" display="http://www.victoriassecret.com/beauty/makeup-specials/precision-line-eye-pencil-beauty-rush?ProductID=165144&amp;CatalogueType=OLS"/>
    <hyperlink ref="B622" r:id="rId488" display="http://www.victoriassecret.com/bras/buy-more-and-save-sports-bras/supermodel-racerback-sport-bra-vs-sport?ProductID=149549&amp;CatalogueType=OLS"/>
    <hyperlink ref="B632" r:id="rId489" display="http://www.victoriassecret.com/clothing/all-tops-a/lace-trim-cami?ProductID=126201&amp;CatalogueType=OLS"/>
    <hyperlink ref="B636" r:id="rId490" display="http://www.victoriassecret.com/sale/panties-special/lace-waist-cheeky-panty-cotton-lingerie?ProductID=175645&amp;CatalogueType=OLS"/>
    <hyperlink ref="B634" r:id="rId491" display="http://www.victoriassecret.com/panties/no-lines-and-seamless/hiphugger-panty-flawless-by-victorias-secret?ProductID=114292&amp;CatalogueType=OLS"/>
    <hyperlink ref="B635" r:id="rId492" display="http://www.victoriassecret.com/panties/4-for-28-styles/seamless-little-high-leg-brief-panty-body-by-victoria?ProductID=148138&amp;CatalogueType=OLS"/>
    <hyperlink ref="B645" r:id="rId493" display="http://www.victoriassecret.com/catalogue/the-cardi-feather-sweaters?ProductID=161892&amp;CatalogueType=OLS&amp;cqo=true&amp;cqoCat=EY"/>
    <hyperlink ref="B640" r:id="rId494" display="http://www.victoriassecret.com/clothing/all-tops-a/lace-trim-cami?ProductID=126201&amp;CatalogueType=OLS"/>
    <hyperlink ref="B648" r:id="rId495" display="http://www.victoriassecret.com/clearance/swim/tie-front-triangle-top-beach-sexy?ProductID=132099&amp;CatalogueType=OLS"/>
    <hyperlink ref="B649" r:id="rId496" display="http://www.victoriassecret.com/clearance/swim/double-string-bottom-beach-sexy?ProductID=56296&amp;CatalogueType=OLS"/>
    <hyperlink ref="B647" r:id="rId497" display="http://www.victoriassecret.com/clearance/swim/push-up-triangle-top-very-sexy?ProductID=157332&amp;CatalogueType=OLS"/>
    <hyperlink ref="B650" r:id="rId498" display="http://www.victoriassecret.com/clearance/denim/cut-off-boyfriend-short?ProductID=111431&amp;CatalogueType=OLS"/>
    <hyperlink ref="B646" r:id="rId499" display="http://www.victoriassecret.com/clearance/swim/push-up-bandeau-top-the-gorgeous-swim-collection?ProductID=144293&amp;CatalogueType=OLS"/>
    <hyperlink ref="B651" r:id="rId500" display="http://www.victoriassecret.com/catalogue/cheeky-hipkini-bottom-beach-sexy?ProductID=144479&amp;CatalogueType=OLS&amp;cqo=true&amp;cqoCat=VH"/>
    <hyperlink ref="B652" r:id="rId501" display="http://www.victoriassecret.com/clearance/swim/push-up-bandeau-top-beach-sexy?ProductID=155510&amp;CatalogueType=OLS"/>
    <hyperlink ref="B653" r:id="rId502" display="http://www.victoriassecret.com/clearance/swim/fabulous-push-up-triangle-top-beach-sexy?ProductID=157322&amp;CatalogueType=OLS"/>
    <hyperlink ref="B654" r:id="rId503" display="http://www.victoriassecret.com/clearance/swim/string-bottom-beach-sexy?ProductID=115983&amp;CatalogueType=OLS"/>
    <hyperlink ref="B656" r:id="rId504" display="http://www.victoriassecret.com/clearance/bras/victoriarsquos-secret-darling-unlined-demi-bra-angels-by-victorias-secret?ProductID=159315&amp;CatalogueType=OLS"/>
    <hyperlink ref="B655" r:id="rId505" display="http://www.victoriassecret.com/clearance/swim/flawless-push-up-bandeau-top-beach-sexy?ProductID=125509&amp;CatalogueType=OLS"/>
    <hyperlink ref="B659" r:id="rId506" display="http://www.victoriassecret.com/sleepwear/the-mayfair-collection/cotton-mayfair-boxer-pajama?ProductID=168731&amp;CatalogueType=OLS"/>
    <hyperlink ref="B662" r:id="rId507" display="http://www.victoriassecret.com/bras/shop-all-bras/demi-bra-cotton-lingerie?ProductID=169135&amp;CatalogueType=OLS"/>
    <hyperlink ref="B663" r:id="rId508" display="http://www.victoriassecret.com/bras/push-up/push-up-bra-cotton-lingerie?ProductID=169165&amp;CatalogueType=OLS"/>
    <hyperlink ref="B665" r:id="rId509" display="http://www.victoriassecret.com/swimwear/specials/push-up-halter-top-beach-sexy?ProductID=163279&amp;CatalogueType=OLS"/>
    <hyperlink ref="B666" r:id="rId510" display="http://www.victoriassecret.com/clothing/shirts-and-blouses-a/the-french-cuff-poplin-shirt?ProductID=163257&amp;CatalogueType=OLS"/>
    <hyperlink ref="B658" r:id="rId511" display="http://www.victoriassecret.com/clothing/shirts-and-blouses-a/two-pocket-camp-shirt?ProductID=105026&amp;CatalogueType=OLS"/>
    <hyperlink ref="B660" r:id="rId512" display="http://www.victoriassecret.com/bras/buy-more-and-save-bras/unlined-demi-bra-sexy-tee?ProductID=165562&amp;CatalogueType=OLS"/>
    <hyperlink ref="B661" r:id="rId513" display="http://www.victoriassecret.com/bras/buy-more-and-save-bras/perfect-coverage-bra-cotton-lingerie?ProductID=169149&amp;CatalogueType=OLS"/>
    <hyperlink ref="B664" r:id="rId514" display="http://www.victoriassecret.com/clothing/shirts-and-blouses-a/essential-poplin-bodysuit?ProductID=104330&amp;CatalogueType=OLS"/>
    <hyperlink ref="B671" r:id="rId515" display="http://www.victoriassecret.com/beauty/vs-fantasies-bodycare-specials/luscious-crush-smoothing-body-scrub-vs-fantasies?ProductID=154992&amp;CatalogueType=OLS"/>
    <hyperlink ref="B681" r:id="rId516" display="http://www.victoriassecret.com/beauty/makeup-specials/shiny-kiss-flavored-gloss-beauty-rush?ProductID=165141&amp;CatalogueType=OLS"/>
    <hyperlink ref="B679" r:id="rId517" display="http://www.victoriassecret.com/beauty/makeup-specials/shiny-kiss-flavored-gloss-beauty-rush?ProductID=165141&amp;CatalogueType=OLS"/>
    <hyperlink ref="B683" r:id="rId518" display="http://www.victoriassecret.com/clothing/all-sale-and-specials/the-most-loved-yoga-pant?ProductID=176376&amp;CatalogueType=OLS"/>
    <hyperlink ref="B668" r:id="rId519" display="http://www.victoriassecret.com/bras/racerback/front-close-racerback-demi-bra-body-by-victoria?ProductID=179410&amp;CatalogueType=OLS"/>
    <hyperlink ref="B673" r:id="rId520" display="http://www.victoriassecret.com/beauty/vs-fantasies-bodycare-specials/island-getaway-endless-sunset-whipped-body-souffl-vs-fantasies?ProductID=178468&amp;CatalogueType=OLS"/>
    <hyperlink ref="B672" r:id="rId521" display="http://www.victoriassecret.com/beauty/vs-fantasies-bodycare-specials/luscious-crush-deep-softening-body-butter-vs-fantasies?ProductID=154990&amp;CatalogueType=OLS"/>
    <hyperlink ref="B674" r:id="rId522" display="http://www.victoriassecret.com/beauty/vs-fantasies-bodycare-specials/luscious-crush-deep-softening-body-butter-vs-fantasies?ProductID=154990&amp;CatalogueType=OLS"/>
    <hyperlink ref="B675" r:id="rId523" display="http://www.victoriassecret.com/beauty/vs-fantasies-bodycare-specials/luscious-crush-hydrating-body-lotion-vs-fantasies?ProductID=154983&amp;CatalogueType=OLS"/>
    <hyperlink ref="B676" r:id="rId524" display="http://www.victoriassecret.com/beauty/vs-fantasies-bodycare-specials/island-getaway-endless-sunset-whipped-body-souffl-vs-fantasies?ProductID=178468&amp;CatalogueType=OLS"/>
    <hyperlink ref="B677" r:id="rId525" display="http://www.victoriassecret.com/beauty/makeup-specials/shiny-kiss-flavored-gloss-beauty-rush?ProductID=165141&amp;CatalogueType=OLS"/>
    <hyperlink ref="B678" r:id="rId526" display="http://www.victoriassecret.com/beauty/makeup-specials/shiny-kiss-flavored-gloss-beauty-rush?ProductID=165141&amp;CatalogueType=OLS"/>
    <hyperlink ref="B685" r:id="rId527" display="http://www.victoriassecret.com/swimwear/separates-offer/bandeau-top-beach-sexy?ProductID=179598&amp;CatalogueType=OLS"/>
    <hyperlink ref="B684" r:id="rId528" display="http://www.victoriassecret.com/swimwear/cheeky/cheeky-low-rise-bottom-beach-sexy?ProductID=178510&amp;CatalogueType=OLS"/>
    <hyperlink ref="B669" r:id="rId529" display="http://www.victoriassecret.com/swimwear/shop-by-size/jeweled-floral-bandeau-top-beach-sexy?ProductID=42968&amp;CatalogueType=OLS"/>
    <hyperlink ref="B686" r:id="rId530" display="http://www.victoriassecret.com/swimwear/bikinis/jeweled-push-up-bandeau-top-beach-sexy?ProductID=160107&amp;CatalogueType=OLS"/>
    <hyperlink ref="B670" r:id="rId531" display="http://www.victoriassecret.com/clothing/all-sale-and-specials/lace-keyhole-top?ProductID=151460&amp;CatalogueType=OLS"/>
    <hyperlink ref="B680" r:id="rId532" display="http://www.victoriassecret.com/beauty/makeup-specials/prismatic-kiss-flavored-gloss-beauty-rush?ProductID=159961&amp;CatalogueType=OLS"/>
    <hyperlink ref="B691" r:id="rId533" display="http://www.victoriassecret.com/swimwear/separates-offer/push-up-halter-top-beach-sexy?ProductID=179618&amp;CatalogueType=OLS"/>
    <hyperlink ref="B692" r:id="rId534" display="http://www.victoriassecret.com/swimwear/separates-offer/bandeau-top-beach-sexy?ProductID=179356&amp;CatalogueTyp"/>
    <hyperlink ref="B690" r:id="rId535" display="http://www.victoriassecret.com/swimwear/separates-offer/push-up-halter-top-beach-sexy?ProductID=181647&amp;CatalogueType=OLS,"/>
    <hyperlink ref="B688" r:id="rId536" display="http://www.victoriassecret.com/swimwear/separates-offer/bandeau-top-beach-sexy?ProductID=179597&amp;CatalogueType=OLS"/>
    <hyperlink ref="B687" r:id="rId537" display="http://www.victoriassecret.com/swimwear/separates-offer/push-up-halter-top-beach-sexy?ProductID=181647&amp;CatalogueType=OLS"/>
    <hyperlink ref="B693" r:id="rId538" display="http://www.victoriassecret.com/swimwear/separates-offer/bandeau-top-beach-sexy?ProductID=179356&amp;CatalogueTyp"/>
    <hyperlink ref="B697" r:id="rId539" display="http://www.victoriassecret.com/swimwear/separates-offer/push-up-bandeau-top-beach-sexy?ProductID=179594&amp;CatalogueType=OLS"/>
    <hyperlink ref="B698" r:id="rId540" display="http://www.victoriassecret.com/swimwear/hipkini/ruched-hipkini-bottom-beach-sexy?ProductID=178508&amp;CatalogueType=OLS"/>
    <hyperlink ref="B689" r:id="rId541" display="http://www.victoriassecret.com/swimwear/separates-offer/bandeau-top-beach-sexy?ProductID=179597&amp;CatalogueType=OLS"/>
    <hyperlink ref="B694" r:id="rId542" display="http://www.victoriassecret.com/swimwear/separates-offer/push-up-bandeau-top-beach-sexy?ProductID=179590&amp;CatalogueType=OLS"/>
    <hyperlink ref="B695" r:id="rId543" display="http://www.victoriassecret.com/swimwear/separates-offer/triangle-top-beach-sexy?ProductID=179607&amp;CatalogueType=OLS"/>
    <hyperlink ref="B696" r:id="rId544" display="http://www.victoriassecret.com/swimwear/separates-offer/triangle-top-beach-sexy?ProductID=179607&amp;CatalogueType=OLS"/>
    <hyperlink ref="B749" r:id="rId545" display="http://www.victoriassecret.com/clothing/all-sale-and-specials/the-most-loved-yoga-pant?ProductID=176376&amp;CatalogueType=OLS"/>
    <hyperlink ref="B737" r:id="rId546" display="http://www.victoriassecret.com/shoes/pumps-and-heels/pointed-toe-pump-vs-collection?ProductID=169292&amp;CatalogueType=OLS"/>
    <hyperlink ref="B713" r:id="rId547" display="http://www.victoriassecret.com/swimwear/high-waist-more-coverage/high-waist-bottom-beach-sexy?ProductID=165339&amp;CatalogueType=OLS"/>
    <hyperlink ref="B700" r:id="rId548" display="http://www.victoriassecret.com/swimwear/separates-offer/push-up-halter-top-beach-sexy?ProductID=179619&amp;CatalogueType=OLS"/>
    <hyperlink ref="B701" r:id="rId549" display="http://www.victoriassecret.com/swimwear/separates-offer/push-up-halter-top-beach-sexy?ProductID=179619&amp;CatalogueType=OLS"/>
    <hyperlink ref="B702" r:id="rId550" display="http://www.victoriassecret.com/swimwear/separates-offer/push-up-halter-top-beach-sexy?ProductID=179619&amp;CatalogueType=OLS"/>
    <hyperlink ref="B703" r:id="rId551" display="http://www.victoriassecret.com/swimwear/separates-offer/push-up-halter-top-beach-sexy?ProductID=179619&amp;CatalogueType=OLS"/>
    <hyperlink ref="B712" r:id="rId552" display="http://www.victoriassecret.com/beauty/accessories/makeup-bag-victorias-secret?ProductID=159958&amp;CatalogueType=OLS"/>
    <hyperlink ref="B727" r:id="rId553" display="http://www.victoriassecret.com/panties/5-for-26-styles/lace-trim-hipster-panty-pink?ProductID=124093&amp;CatalogueType=OLS"/>
    <hyperlink ref="B704" r:id="rId554" display="http://www.victoriassecret.com/swimwear/separates-offer/push-up-halter-top-beach-sexy?ProductID=179622&amp;CatalogueType=OLS"/>
    <hyperlink ref="B705" r:id="rId555" display="http://www.victoriassecret.com/swimwear/cheeky/cheeky-hipkini-bottom-beach-sexy?ProductID=178509&amp;CatalogueType=OLS"/>
    <hyperlink ref="B733" r:id="rId556" display="http://www.victoriassecret.com/sale/panties-special/cheekster-panty-pink?ProductID=94122&amp;CatalogueType=OLS"/>
    <hyperlink ref="B758" r:id="rId557" display="http://www.victoriassecret.com/swimwear/separates-offer/push-up-bandeau-top-beach-sexy?ProductID=179591&amp;CatalogueType=OLS"/>
    <hyperlink ref="B759" r:id="rId558" display="http://www.victoriassecret.com/swimwear/separates-offer/push-up-bandeau-top-beach-sexy?ProductID=179591&amp;CatalogueType=OLS"/>
    <hyperlink ref="B706" r:id="rId559" display="http://www.victoriassecret.com/swimwear/separates-offer/push-up-halter-top-beach-sexy?ProductID=179619&amp;CatalogueType=OLS"/>
    <hyperlink ref="B707" r:id="rId560" display="http://www.victoriassecret.com/swimwear/bikini-mixer#/bottom_293957/bc_V387042"/>
    <hyperlink ref="B708" r:id="rId561" display="http://www.victoriassecret.com/swimwear/separates-offer/ruffle-halter-top-beach-sexy?ProductID=179628&amp;CatalogueType=OLS"/>
    <hyperlink ref="B710" r:id="rId562" display="http://www.victoriassecret.com/swimwear/separates-offer/bandeau-top-beach-sexy?ProductID=179356&amp;CatalogueType=OLS"/>
    <hyperlink ref="B709" r:id="rId563" display="http://www.victoriassecret.com/swimwear/separates-offer/ruffle-halter-top-beach-sexy?ProductID=179628&amp;CatalogueType=OLS"/>
    <hyperlink ref="B711" r:id="rId564" display="http://www.victoriassecret.com/swimwear/separates-offer/bandeau-top-beach-sexy?ProductID=179356&amp;CatalogueType=OLS"/>
    <hyperlink ref="B731" r:id="rId565" display="http://www.victoriassecret.com/panties/5-for-26-styles/lace-waist-cheeky-panty-cotton-lingerie?ProductID=157660&amp;CatalogueType=OLS"/>
    <hyperlink ref="B732" r:id="rId566" display="http://www.victoriassecret.com/panties/5-for-26-styles/lace-waist-cheeky-panty-cotton-lingerie?ProductID=157660&amp;CatalogueType=OLS"/>
    <hyperlink ref="B739" r:id="rId567" display="http://www.victoriassecret.com/clearance/sweaters/the-long-lean-cardi-sweater?ProductID=158025&amp;CatalogueType=OLS"/>
    <hyperlink ref="B760" r:id="rId568" display="http://www.victoriassecret.com/swimwear/separates-offer/ruffle-halter-top-beach-sexy?ProductID=179363&amp;CatalogueType=OLS"/>
    <hyperlink ref="B761" r:id="rId569" display="http://www.victoriassecret.com/swimwear/separates-offer/ruffle-halter-top-beach-sexy?ProductID=179363&amp;CatalogueType=OLS"/>
    <hyperlink ref="B756" r:id="rId570" display="http://www.victoriassecret.com/swimwear/separates-offer/push-up-halter-top-beach-sexy?ProductID=179365&amp;CatalogueType=OLS"/>
    <hyperlink ref="B757" r:id="rId571" display="http://www.victoriassecret.com/swimwear/hipkini/ruched-hipkini-bottom-beach-sexy?ProductID=178508&amp;CatalogueType=OLS"/>
    <hyperlink ref="B724" r:id="rId572" display="http://www.victoriassecret.com/panties/5-for-26-styles/lace-trim-hipster-panty-pink?ProductID=124093&amp;CatalogueType=OLS"/>
    <hyperlink ref="B725" r:id="rId573" display="http://www.victoriassecret.com/panties/5-for-26-styles/lace-waist-hiphugger-panty-cotton-lingerie?ProductID=114705&amp;CatalogueType=OLS"/>
    <hyperlink ref="B728" r:id="rId574" display="http://www.victoriassecret.com/panties/5-for-26-styles/ruched-back-hiphugger-panty-cotton-lingerie?ProductID=176559&amp;CatalogueType=OLS"/>
    <hyperlink ref="B730" r:id="rId575" display="http://www.victoriassecret.com/panties/5-for-26-styles/thong-panty-cotton-lingerie?ProductID=176564&amp;CatalogueType=OLS"/>
    <hyperlink ref="B734" r:id="rId576" display="http://www.victoriassecret.com/panties/5-for-26-styles/lace-waist-cheekini-panty-cotton-lingerie?ProductID=176555&amp;CatalogueType=OLS"/>
    <hyperlink ref="B729" r:id="rId577" display="http://www.victoriassecret.com/panties/5-for-26-styles/ruched-back-hiphugger-panty-cotton-lingerie?ProductID=176559&amp;CatalogueType=OLS"/>
    <hyperlink ref="B736" r:id="rId578" display="http://www.victoriassecret.com/sale/panties-special/cheekster-panty-pink?ProductID=94122&amp;CatalogueType=OLS"/>
    <hyperlink ref="B735" r:id="rId579" display="http://www.victoriassecret.com/sale/panties-special/bikini-panty-allover-lace-from-cotton-lingerie?ProductID=176583&amp;CatalogueType=OLS"/>
    <hyperlink ref="B716" r:id="rId580" display="http://www.victoriassecret.com/sale/panties-special/cheekster-panty-pink?ProductID=94122&amp;CatalogueType=OLS"/>
    <hyperlink ref="B740" r:id="rId581" display="http://www.victoriassecret.com/clearance/dresses-and-skirts/knit-turtleneck-dress?ProductID=65050&amp;CatalogueType=OLS"/>
    <hyperlink ref="B741" r:id="rId582" display="http://www.victoriassecret.com/clearance/denim/vs-pencil-low-rise-straight-jean?ProductID=163455&amp;CatalogueType=OLS"/>
    <hyperlink ref="B743" r:id="rId583" display="http://www.victoriassecret.com/clearance/yoga-and-lounge/the-hoodie-supermodel-essentials?ProductID=167569&amp;CatalogueType=OLS"/>
    <hyperlink ref="B742" r:id="rId584" display="http://www.victoriassecret.com/clearance/sweaters/cropped-sweater?ProductID=151541&amp;CatalogueType=OLS"/>
    <hyperlink ref="B738" r:id="rId585" display="http://www.victoriassecret.com/catalogue/vs-siren-mid-rise-skinny-jean?ProductID=161810&amp;CatalogueType=OLS&amp;cqo=true&amp;cqoCat=EY"/>
    <hyperlink ref="B744" r:id="rId586" display="http://www.victoriassecret.com/clearance/dresses-and-skirts/waffle-dolman-dress?ProductID=164755&amp;CatalogueType=OLS"/>
    <hyperlink ref="B721" r:id="rId587" display="http://www.victoriassecret.com/panties/5-for-26-styles/lace-trim-hipster-panty-pink?ProductID=124093&amp;CatalogueType=OLS"/>
    <hyperlink ref="B722" r:id="rId588" display="http://www.victoriassecret.com/panties/5-for-26-styles/ruched-back-hiphugger-panty-cotton-lingerie?ProductID=176559&amp;CatalogueType=OLS"/>
    <hyperlink ref="B720" r:id="rId589" display="http://www.victoriassecret.com/panties/5-for-26-styles/rose-lace-cheekster-panty-pink?ProductID=152113&amp;CatalogueType=OLS"/>
    <hyperlink ref="B719" r:id="rId590" display="http://www.victoriassecret.com/panties/5-for-26-styles/lace-back-cheekster-panty-pink?ProductID=90681&amp;CatalogueType=OLS"/>
    <hyperlink ref="B718" r:id="rId591" display="http://www.victoriassecret.com/panties/5-for-26-styles/lace-trim-boyshort-panty-pink?ProductID=94132&amp;CatalogueType=OLS"/>
    <hyperlink ref="B746" r:id="rId592" display="http://www.victoriassecret.com/clearance/pants-and-shorts/corduroy-vs-pencil-jean?ProductID=150259&amp;CatalogueType=OLS"/>
    <hyperlink ref="B745" r:id="rId593" display="http://www.victoriassecret.com/clearance/pants-and-shorts/crepe-wide-leg-pant?ProductID=145186&amp;CatalogueType=OLS"/>
    <hyperlink ref="B747" r:id="rId594" display="http://www.victoriassecret.com/clearance/swim-separates/toggle-bottom-very-sexy?ProductID=119085&amp;CatalogueType=OLS"/>
    <hyperlink ref="B750" r:id="rId595" display="http://www.victoriassecret.com/swimwear/separates-offer/triangle-top-beach-sexy?ProductID=179610&amp;CatalogueType=OLS"/>
    <hyperlink ref="B752" r:id="rId596" display="http://www.victoriassecret.com/swimwear/separates-offer/triangle-top-beach-sexy?ProductID=179606&amp;CatalogueType=OLS"/>
    <hyperlink ref="B754" r:id="rId597" display="http://www.victoriassecret.com/swimwear/separates-offer/push-up-halter-top-beach-sexy?ProductID=179617&amp;CatalogueType=OLS"/>
    <hyperlink ref="B762" r:id="rId598" display="http://www.victoriassecret.com/swimwear/separates-offer/push-up-halter-top-beach-sexy?ProductID=181647&amp;CatalogueType=OLS"/>
    <hyperlink ref="B764" r:id="rId599" display="http://www.victoriassecret.com/swimwear/separates-offer/ruffle-halter-top-beach-sexy?ProductID=179628&amp;CatalogueType=OLS"/>
    <hyperlink ref="B763" r:id="rId600" display="http://www.victoriassecret.com/swimwear/separates-offer/push-up-halter-top-beach-sexy?ProductID=179622&amp;CatalogueType=OLS"/>
    <hyperlink ref="B723" r:id="rId601" display="http://www.victoriassecret.com/panties/5-for-26-styles/ruched-back-hiphugger-panty-cotton-lingerie?ProductID=176558&amp;CatalogueType=OLS"/>
    <hyperlink ref="B726" r:id="rId602" display="http://www.victoriassecret.com/panties/5-for-26-styles/lace-waist-hiphugger-panty-cotton-lingerie?ProductID=176710&amp;CatalogueType=OLS"/>
    <hyperlink ref="B781" r:id="rId603" display="http://www.victoriassecret.com/pink/panties/lace-trim-boyshort-panty-pink?ProductID=156188&amp;CatalogueType=OLS"/>
    <hyperlink ref="B780" r:id="rId604" display="http://www.victoriassecret.com/panties/shop-all-panties/bikini-panty-cotton-lingerie?ProductID=165629&amp;CatalogueType=OLS"/>
    <hyperlink ref="B778" r:id="rId605" display="http://www.victoriassecret.com/panties/5-for-26-styles/lace-waist-cheeky-panty-cotton-lingerie?ProductID=157660&amp;CatalogueType=OLS"/>
    <hyperlink ref="B779" r:id="rId606" display="http://www.victoriassecret.com/panties/5-for-26-styles/lace-waist-cheeky-panty-cotton-lingerie?ProductID=157660&amp;CatalogueType=OLS"/>
    <hyperlink ref="B777" r:id="rId607" display="http://www.victoriassecret.com/panties/shop-all-panties/thong-panty-allover-lace-from-cotton-lingerie?ProductID=166310&amp;CatalogueType=OLS"/>
    <hyperlink ref="B782" r:id="rId608" display="http://www.victoriassecret.com/pink/panties/lace-trim-boyshort-panty-pink?ProductID=156188&amp;CatalogueType=OLS"/>
    <hyperlink ref="B783" r:id="rId609" display="http://www.victoriassecret.com/panties/5-for-26-styles/cheekster-panty-pink?ProductID=94122&amp;CatalogueType=OLS"/>
    <hyperlink ref="B784" r:id="rId610" display="http://www.victoriassecret.com/panties/5-for-26-styles/ruched-back-hiphugger-panty-cotton-lingerie?ProductID=176558&amp;CatalogueType=OLS"/>
    <hyperlink ref="B787" r:id="rId611" display="http://www.victoriassecret.com/panties/5-for-26-styles/lace-waist-hiphugger-panty-cotton-lingerie?ProductID=176710&amp;CatalogueType=OLS"/>
    <hyperlink ref="B790" r:id="rId612" display="http://www.victoriassecret.com/panties/cheekies-and-cheekinis/lace-waist-cheeky-panty-cotton-lingerie?ProductID=157660&amp;CatalogueType=OLS"/>
    <hyperlink ref="B788" r:id="rId613" display="http://www.victoriassecret.com/sale/swim/contrast-bandeau-top-beach-sexy?ProductID=160085&amp;CatalogueType=OLS"/>
    <hyperlink ref="B792" r:id="rId614" display="http://www.victoriassecret.com/clothing/all-sale-and-specials/maxi-skirt?ProductID=167839&amp;CatalogueType=OLS"/>
    <hyperlink ref="B785" r:id="rId615" display="http://www.victoriassecret.com/panties/5-for-26-styles/lace-waist-hiphugger-panty-cotton-lingerie?ProductID=176710&amp;CatalogueType=OLS"/>
    <hyperlink ref="B776" r:id="rId616" display="http://www.victoriassecret.com/panties/5-for-26-styles/lace-waist-hiphugger-panty-cotton-lingerie?ProductID=176710&amp;CatalogueType=OLS"/>
    <hyperlink ref="B773" r:id="rId617" display="http://www.victoriassecret.com/panties/5-for-26-styles/lace-waist-cheekini-panty-cotton-lingerie?ProductID=130729&amp;CatalogueType=OLS"/>
    <hyperlink ref="B772" r:id="rId618" display="http://www.victoriassecret.com/panties/5-for-26-styles/hiphugger-panty-cotton-lingerie?ProductID=179146&amp;CatalogueType=OLS"/>
    <hyperlink ref="B771" r:id="rId619" display="http://www.victoriassecret.com/panties/5-for-26-styles/lace-waist-bikini-panty-cotton-lingerie?ProductID=168810&amp;CatalogueType=OLS"/>
    <hyperlink ref="B769" r:id="rId620" display="http://www.victoriassecret.com/panties/cheekies-and-cheekinis/lace-waist-cheeky-panty-cotton-lingerie?ProductID=157660&amp;CatalogueType=OLS"/>
    <hyperlink ref="B791" r:id="rId621" display="http://www.victoriassecret.com/panties/5-for-26-styles/lace-waist-brief-panty-cotton-lingerie?ProductID=176566&amp;CatalogueType=OLS"/>
    <hyperlink ref="B774" r:id="rId622" display="http://www.victoriassecret.com/panties/5-for-26-styles/hiphugger-panty-cotton-lingerie?ProductID=179146&amp;CatalogueType=OLS"/>
    <hyperlink ref="B775" r:id="rId623" display="http://www.victoriassecret.com/panties/5-for-26-styles/hiphugger-panty-cotton-lingerie?ProductID=179146&amp;CatalogueType=OLS"/>
    <hyperlink ref="B789" r:id="rId624" display="http://www.victoriassecret.com/sale/clothing/vs-hipster-bootcut-pant-in-stretch-twill?ProductID=126032&amp;CatalogueType=OLS"/>
    <hyperlink ref="B811" r:id="rId625" display="http://www.victoriassecret.com/clothing/shirts-and-blouses/essential-poplin-bodysuit?ProductID=104333&amp;CatalogueType=OLS"/>
    <hyperlink ref="B802" r:id="rId626" display="http://www.victoriassecret.com/swimwear/separates-offer/bandeau-top-beach-sexy?ProductID=179597&amp;CatalogueType=OLS"/>
    <hyperlink ref="B815" r:id="rId627" display="http://www.victoriassecret.com/swimwear/new-arrivals/push-up-bandeau-beach-sexy?ProductID=169640&amp;CatalogueType=OLS"/>
    <hyperlink ref="B814" r:id="rId628" display="http://www.victoriassecret.com/swimwear/new-arrivals/push-up-bandeau-beach-sexy?ProductID=169640&amp;CatalogueType=OLS"/>
    <hyperlink ref="B809" r:id="rId629" display="http://www.victoriassecret.com/swimwear/shop-by-size/sequin-bandeau-top-beach-sexy?ProductID=52455&amp;CatalogueType=OLS"/>
    <hyperlink ref="B798" r:id="rId630" display="http://www.victoriassecret.com/swimwear/separates-offer/push-up-halter-top-beach-sexy?ProductID=179618&amp;CatalogueType=OLS"/>
    <hyperlink ref="B797" r:id="rId631" display="http://www.victoriassecret.com/swimwear/separates-offer/bandeau-top-beach-sexy?ProductID=179601&amp;CatalogueType=OLS"/>
    <hyperlink ref="B794" r:id="rId632" display="http://www.victoriassecret.com/sale/sale-fleece-lounge/lace-up-tunic?ProductID=94159&amp;CatalogueType=OLS"/>
    <hyperlink ref="B803" r:id="rId633" display="http://www.victoriassecret.com/swimwear/separates-offer/bandeau-top-beach-sexy?ProductID=179597&amp;CatalogueType=OLS"/>
    <hyperlink ref="B806" r:id="rId634" display="http://www.victoriassecret.com/swimwear/separates-offer/push-up-halter-top-beach-sexy?ProductID=179617&amp;CatalogueType=OLS"/>
    <hyperlink ref="B795" r:id="rId635" display="http://www.victoriassecret.com/sale/sale-on-dresses/strapless-bra-top-dress?ProductID=164854&amp;CatalogueType=OLS"/>
    <hyperlink ref="B800" r:id="rId636" display="http://www.victoriassecret.com/swimwear/separates-offer/bandeau-top-beach-sexy?ProductID=179598&amp;CatalogueType=OLS"/>
    <hyperlink ref="B805" r:id="rId637" display="http://www.victoriassecret.com/swimwear/separates-offer/push-up-halter-top-beach-sexy?ProductID=179619&amp;CatalogueType=OLS"/>
    <hyperlink ref="B812" r:id="rId638" display="http://www.victoriassecret.com/swimwear/separates-offer/bandeau-top-beach-sexy?ProductID=179597&amp;CatalogueType=OLS"/>
    <hyperlink ref="B804" r:id="rId639" display="http://www.victoriassecret.com/swimwear/separates-offer/bandeau-top-beach-sexy?ProductID=179598&amp;CatalogueType=OLS"/>
    <hyperlink ref="B816" r:id="rId640" display="http://www.victoriassecret.com/swimwear/bikinis/push-up-halter-top-beach-sexy?ProductID=179672&amp;CatalogueType=OLS"/>
    <hyperlink ref="B817" r:id="rId641" display="http://www.victoriassecret.com/swimwear/bikinis/push-up-halter-top-beach-sexy?ProductID=179672&amp;CatalogueType=OLS"/>
    <hyperlink ref="B796" r:id="rId642" display="http://www.victoriassecret.com/swimwear/bandeau/jeweled-push-up-bandeau-top-beach-sexy?ProductID=94363&amp;CatalogueType=OLS"/>
    <hyperlink ref="B820" r:id="rId643" display="http://www.victoriassecret.com/swimwear/separates-offer/push-up-halter-top-beach-sexy?ProductID=179619&amp;CatalogueType=OLS"/>
    <hyperlink ref="B810" r:id="rId644" display="http://www.victoriassecret.com/clothing/pants/ponte-racer-legging?ProductID=149873&amp;CatalogueType=OLS"/>
    <hyperlink ref="B813" r:id="rId645" display="http://www.victoriassecret.com/swimwear/separates-offer/push-up-bandeau-top-beach-sexy?ProductID=179592&amp;CatalogueType=OLS"/>
    <hyperlink ref="B818" r:id="rId646" display="http://www.victoriassecret.com/swimwear/separates-offer/bandeau-top-beach-sexy?ProductID=179356&amp;CatalogueType=OLS"/>
    <hyperlink ref="B821" r:id="rId647" display="http://www.victoriassecret.com/swimwear/separates-offer/push-up-halter-top-beach-sexy?ProductID=179617&amp;CatalogueType=OLS"/>
    <hyperlink ref="B822" r:id="rId648" display="http://www.victoriassecret.com/swimwear/separates-offer/push-up-halter-top-beach-sexy?ProductID=179617&amp;CatalogueType=OLS"/>
    <hyperlink ref="B844" r:id="rId649" display="http://www.victoriassecret.com/clothing/all-sale-and-specials/the-silk-shirt?ProductID=151452&amp;CatalogueType=OLS"/>
    <hyperlink ref="B825" r:id="rId650" display="http://www.victoriassecret.com/sale/shoes/peep-toe-pump-vs-collection?ProductID=168471&amp;CatalogueType=OLS"/>
    <hyperlink ref="B855" r:id="rId651" display="http://www.victoriassecret.com/clearance/tops-and-tees/three-quarter-sleeve-tee-essential-tees?ProductID=126650&amp;CatalogueType=OLS"/>
    <hyperlink ref="B837" r:id="rId652" display="http://www.victoriassecret.com/clearance/swim-separates/long-line-bandeau-beach-sexy?ProductID=151730&amp;CatalogueType=OLS"/>
    <hyperlink ref="B847" r:id="rId653" display="http://www.victoriassecret.com/clearance/sweaters/the-moto-sweater-essential-sweaters?ProductID=127944&amp;CatalogueType=OLS"/>
    <hyperlink ref="B849" r:id="rId654" display="http://www.victoriassecret.com/clearance/sweaters/the-moto-sweater-essential-sweaters?ProductID=127944&amp;CatalogueType=OLS"/>
    <hyperlink ref="B853" r:id="rId655" display="http://www.victoriassecret.com/clearance/yoga-and-lounge/velour-cropped-sweatpant?ProductID=140968&amp;CatalogueType=OLS"/>
    <hyperlink ref="B828" r:id="rId656" display="http://www.victoriassecret.com/swimwear/separates-offer/ruffle-halter-top-beach-sexy?ProductID=179628&amp;CatalogueType=OLS"/>
    <hyperlink ref="B829" r:id="rId657" display="http://www.victoriassecret.com/swimwear/separates-offer/ruffle-halter-top-beach-sexy?ProductID=179628&amp;CatalogueType=OLS"/>
    <hyperlink ref="B827" r:id="rId658" display="http://www.victoriassecret.com/swimwear/separates-offer/push-up-halter-top-beach-sexy?ProductID=179619&amp;CatalogueType=OLS"/>
    <hyperlink ref="B846" r:id="rId659" display="http://www.victoriassecret.com/catalogue/the-velour-hoodie?ProductID=162072&amp;CatalogueType=OLS&amp;cqo=true&amp;cqoCat=EY"/>
    <hyperlink ref="B830" r:id="rId660" display="http://www.victoriassecret.com/swimwear/separates-offer/bandeau-top-beach-sexy?ProductID=179598&amp;CatalogueType=OLS,"/>
    <hyperlink ref="B840" r:id="rId661" display="http://www.victoriassecret.com/beauty/vs-fantasies-bodycare-specials/aqua-kiss-deep-softening-body-butter-vs-fantasies?ProductID=154946&amp;CatalogueType=OLS"/>
    <hyperlink ref="B824" r:id="rId662" display="http://www.victoriassecret.com/swimwear/bikinis/crisscross-strap-bandeau-very-sexy?ProductID=154812&amp;CatalogueType=OLS "/>
    <hyperlink ref="B826" r:id="rId663" display="http://www.victoriassecret.com/clothing/all-sale-and-specials/drawstring-track-pant?ProductID=163227&amp;CatalogueType=OLS"/>
    <hyperlink ref="B850" r:id="rId664" display="http://www.victoriassecret.com/clearance/sweaters/the-moto-sweater-essential-sweaters?ProductID=127944&amp;CatalogueType=OLS"/>
    <hyperlink ref="B839" r:id="rId665" display="http://www.victoriassecret.com/beauty/all-body-care/island-getaway-island-rush-whipped-body-souffl-vs-fantasies?ProductID=178467&amp;CatalogueType=OLS"/>
    <hyperlink ref="B843" r:id="rId666" display="http://www.victoriassecret.com/clothing/all-dresses-a/crochet-maxi-dress?ProductID=122533&amp;CatalogueType=OLS"/>
    <hyperlink ref="B845" r:id="rId667" display="http://www.victoriassecret.com/catalogue/the-velour-hoodie?ProductID=162072&amp;CatalogueType=OLS&amp;cqo=true&amp;cqoCat=EY"/>
    <hyperlink ref="B848" r:id="rId668" display="http://www.victoriassecret.com/clearance/sweaters/the-moto-sweater-essential-sweaters?ProductID=127944&amp;CatalogueType=OLS"/>
    <hyperlink ref="B851" r:id="rId669" display="http://www.victoriassecret.com/clearance/swim/ruched-low-rise-hipkini-bottom-beach-sexy?ProductID=155486&amp;CatalogueType=OLS"/>
    <hyperlink ref="B852" r:id="rId670" display="http://www.victoriassecret.com/clearance/yoga-and-lounge/cuff-sleeve-dolman-top?ProductID=126027&amp;CatalogueType=OLS"/>
    <hyperlink ref="B834" r:id="rId671" display="http://www.victoriassecret.com/clearance/swim/unforgettable-demi-top-forever-sexy?ProductID=145142&amp;CatalogueType=OLS"/>
    <hyperlink ref="B835" r:id="rId672" display="http://www.victoriassecret.com/clearance/swim/double-string-bottom-beach-sexy?ProductID=144850&amp;CatalogueType=OLS"/>
    <hyperlink ref="B836" r:id="rId673" display="http://www.victoriassecret.com/clearance/tops-and-tees/ribbed-long-sleeve-boxy-tee?ProductID=130374&amp;CatalogueType=OLS"/>
    <hyperlink ref="B854" r:id="rId674" display="http://www.victoriassecret.com/clearance/sweaters/long-sleeve-bateau-sweater-feather-sweaters?ProductID=151647&amp;CatalogueType=OLS"/>
    <hyperlink ref="B856" r:id="rId675" display="http://www.victoriassecret.com/clearance/swim/double-string-bikini-bottom-beach-sexy?ProductID=139917&amp;CatalogueType=OLS"/>
    <hyperlink ref="B857" r:id="rId676" display="http://www.victoriassecret.com/clearance/swim/side-tie-bikini-bottom-the-gorgeous-swim-collection?ProductID=141724&amp;CatalogueType=OLS"/>
    <hyperlink ref="B838" r:id="rId677" display="http://www.victoriassecret.com/clearance/pants-and-shorts/crepe-wide-leg-pant?ProductID=145186&amp;CatalogueType=OLS"/>
  </hyperlinks>
  <printOptions/>
  <pageMargins left="0.7" right="0.7" top="0.75" bottom="0.75" header="0.3" footer="0.3"/>
  <pageSetup orientation="portrait" paperSize="9" r:id="rId6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2014-01-24T07:46:47Z</dcterms:created>
  <dcterms:modified xsi:type="dcterms:W3CDTF">2014-03-21T08:46:08Z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