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<sst xmlns="http://schemas.openxmlformats.org/spreadsheetml/2006/main" count="98" uniqueCount="80">
  <si>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</si>
  <si>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</si>
  <si>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</si>
  <si>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</si>
  <si>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</si>
  <si>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</si>
  <si>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</si>
  <si>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</si>
  <si>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</si>
  <si>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</si>
  <si>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uver</t>
  </si>
  <si>
    <t>http://www.6pm.com/cxl-by-christian-lacroix-cxl-by-christian-lacroix-charlene-black</t>
  </si>
  <si>
    <t>http://www.6pm.com/u-s-polo-assn-uspa-bridgeport-jacquard-satchel-chino-tan</t>
  </si>
  <si>
    <t>inozemka</t>
  </si>
  <si>
    <t>http://www.6pm.com/lacoste-vallareta-col-blue-dark-yellow</t>
  </si>
  <si>
    <t>Lacoste Vallareta COL</t>
  </si>
  <si>
    <t>SKU: #8383058</t>
  </si>
  <si>
    <t>Blue/Dark Yellow</t>
  </si>
  <si>
    <t>m.n</t>
  </si>
  <si>
    <t>http://www.6pm.com/jessica-simpson-cayna-black-kid-suede</t>
  </si>
  <si>
    <t>SKU: #8257004</t>
  </si>
  <si>
    <t>Black Kid Suede</t>
  </si>
  <si>
    <t>CXL by Christian Lacroix CXL by Christian Lacroix Charlene</t>
  </si>
  <si>
    <t>SKU: #8387635</t>
  </si>
  <si>
    <t>U.S. Polo Assn Uspa Bridgeport Jacquard Satchel</t>
  </si>
  <si>
    <t>SKU: #8383107</t>
  </si>
  <si>
    <t>http://www.6pm.com/michael-antonio-tamms-pu-tan?zlfid=192&amp;ref=pd_sims_p_1</t>
  </si>
  <si>
    <t>Michael Antonio Tamms-PU</t>
  </si>
  <si>
    <t>Jessica Simpson Cayna</t>
  </si>
  <si>
    <t>Cherepashka</t>
  </si>
  <si>
    <t>SKU: #8132521</t>
  </si>
  <si>
    <t>http://www.6pm.com/adidas-kids-hyperfast-cf-toddler-black-solar-zest</t>
  </si>
  <si>
    <t>SKU: #8250959</t>
  </si>
  <si>
    <t>Oksana_Val</t>
  </si>
  <si>
    <t>Black/Solar Zest</t>
  </si>
  <si>
    <t>Tan</t>
  </si>
  <si>
    <t>Black</t>
  </si>
  <si>
    <t>Chino/Tan</t>
  </si>
  <si>
    <t>Кошка Алёшка</t>
  </si>
  <si>
    <t>http://www.6pm.com/gotta-flurt-ca-artesia-black</t>
  </si>
  <si>
    <t>gotta FLURT CA-Artesia</t>
  </si>
  <si>
    <t>SKU: #7899620</t>
  </si>
  <si>
    <t xml:space="preserve">Black </t>
  </si>
  <si>
    <t>invysotskaya</t>
  </si>
  <si>
    <t>http://www.6pm.com/dkny-sunny-with-studs-black-foil-lizard-w-studs</t>
  </si>
  <si>
    <t>DKNY Sunny with Studs</t>
  </si>
  <si>
    <t>SKU: #8256221</t>
  </si>
  <si>
    <t>Black Foil Lizard w/ Studs</t>
  </si>
  <si>
    <t>http://www.6pm.com/soybu-athena-jacket-begonia</t>
  </si>
  <si>
    <t>Soybu Athena Jacket</t>
  </si>
  <si>
    <t>SKU: #8187128</t>
  </si>
  <si>
    <t>MD (8-10)</t>
  </si>
  <si>
    <t>http://www.6pm.com/miraclebody-jeans-katie-straight-leg-wallpaper-laser-print-cocoa-brown</t>
  </si>
  <si>
    <t>http://www.6pm.com/nydj-sheri-skinny-washed-fine-line-twill-poppy-red</t>
  </si>
  <si>
    <t>zenka</t>
  </si>
  <si>
    <t>SKU: #8156155</t>
  </si>
  <si>
    <t>SKU: #8247587</t>
  </si>
  <si>
    <t>Brown</t>
  </si>
  <si>
    <t>Poppy Red</t>
  </si>
  <si>
    <t>http://www.6pm.com/teva-kids-barracuda-toddler-little-kid-big-kid-green?zlfid=192&amp;ref=pd_sims_p_1</t>
  </si>
  <si>
    <t>http://www.6pm.com/u-s-polo-assn-uspa-monty-pvc-crossbody-ivory</t>
  </si>
  <si>
    <t>SKU: #8383103</t>
  </si>
  <si>
    <t>SKU: #8383127</t>
  </si>
  <si>
    <t>http://www.6pm.com/u-s-polo-assn-uspa-monty-pvc-zip-around-wallet-ivory?zlfid=192&amp;ref=pd_sims_p_1</t>
  </si>
  <si>
    <t>Ivory</t>
  </si>
  <si>
    <t>13 Little Kid</t>
  </si>
  <si>
    <t>Green</t>
  </si>
  <si>
    <t>SKU: #8055483</t>
  </si>
  <si>
    <t>margarita3434</t>
  </si>
  <si>
    <t>SKU: #7913348</t>
  </si>
  <si>
    <t>Sea Blue</t>
  </si>
  <si>
    <t>http://www.6pm.com/crocs-kids-baya-slide-toddler-little-kid-sea-blue</t>
  </si>
  <si>
    <t xml:space="preserve">себе </t>
  </si>
  <si>
    <t>http://www.6pm.com/tommy-hilfiger-honeymoon-black-bright-cobalt</t>
  </si>
  <si>
    <t>black</t>
  </si>
  <si>
    <t>SKU: #8287316</t>
  </si>
  <si>
    <t>Black/Bright Cobalt</t>
  </si>
  <si>
    <t>6/7 Toddler</t>
  </si>
  <si>
    <t>http://www.6pm.com/ecco-sculptured-65-ii-coffee-firefly</t>
  </si>
  <si>
    <t>39 ( US 8-8,5)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</si>
</sst>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b/>
      <sz val="10"/>
      <color indexed="10"/>
      <name val="Arial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29" fillId="0" borderId="10" xfId="42" applyBorder="1" applyAlignment="1">
      <alignment/>
    </xf>
    <xf numFmtId="14" fontId="44" fillId="0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9" fillId="0" borderId="10" xfId="42" applyBorder="1" applyAlignment="1">
      <alignment/>
    </xf>
    <xf numFmtId="168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9" fillId="0" borderId="0" xfId="42" applyAlignment="1">
      <alignment/>
    </xf>
    <xf numFmtId="0" fontId="0" fillId="0" borderId="11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Border="1" applyAlignment="1">
      <alignment/>
    </xf>
    <xf numFmtId="0" fontId="29" fillId="0" borderId="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cxl-by-christian-lacroix-cxl-by-christian-lacroix-charlene-black" TargetMode="External" /><Relationship Id="rId2" Type="http://schemas.openxmlformats.org/officeDocument/2006/relationships/hyperlink" Target="http://www.6pm.com/u-s-polo-assn-uspa-bridgeport-jacquard-satchel-chino-tan" TargetMode="External" /><Relationship Id="rId3" Type="http://schemas.openxmlformats.org/officeDocument/2006/relationships/hyperlink" Target="http://www.6pm.com/lacoste-vallareta-col-blue-dark-yellow" TargetMode="External" /><Relationship Id="rId4" Type="http://schemas.openxmlformats.org/officeDocument/2006/relationships/hyperlink" Target="http://www.6pm.com/jessica-simpson-cayna-black-kid-suede" TargetMode="External" /><Relationship Id="rId5" Type="http://schemas.openxmlformats.org/officeDocument/2006/relationships/hyperlink" Target="http://www.6pm.com/gotta-flurt-ca-artesia-black" TargetMode="External" /><Relationship Id="rId6" Type="http://schemas.openxmlformats.org/officeDocument/2006/relationships/hyperlink" Target="http://www.6pm.com/soybu-athena-jacket-begonia" TargetMode="External" /><Relationship Id="rId7" Type="http://schemas.openxmlformats.org/officeDocument/2006/relationships/hyperlink" Target="http://www.6pm.com/dkny-sunny-with-studs-black-foil-lizard-w-studs" TargetMode="External" /><Relationship Id="rId8" Type="http://schemas.openxmlformats.org/officeDocument/2006/relationships/hyperlink" Target="http://www.6pm.com/miraclebody-jeans-katie-straight-leg-wallpaper-laser-print-cocoa-brown" TargetMode="External" /><Relationship Id="rId9" Type="http://schemas.openxmlformats.org/officeDocument/2006/relationships/hyperlink" Target="http://www.6pm.com/tommy-hilfiger-honeymoon-black-bright-cobalt" TargetMode="External" /><Relationship Id="rId10" Type="http://schemas.openxmlformats.org/officeDocument/2006/relationships/hyperlink" Target="http://www.6pm.com/teva-kids-barracuda-toddler-little-kid-big-kid-green?zlfid=192&amp;ref=pd_sims_p_1" TargetMode="External" /><Relationship Id="rId11" Type="http://schemas.openxmlformats.org/officeDocument/2006/relationships/hyperlink" Target="http://www.6pm.com/u-s-polo-assn-uspa-monty-pvc-crossbody-ivory" TargetMode="External" /><Relationship Id="rId12" Type="http://schemas.openxmlformats.org/officeDocument/2006/relationships/hyperlink" Target="http://www.6pm.com/u-s-polo-assn-uspa-monty-pvc-zip-around-wallet-ivory?zlfid=192&amp;ref=pd_sims_p_1" TargetMode="External" /><Relationship Id="rId13" Type="http://schemas.openxmlformats.org/officeDocument/2006/relationships/hyperlink" Target="http://www.6pm.com/ecco-sculptured-65-ii-coffee-firefly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4.57421875" style="0" bestFit="1" customWidth="1"/>
    <col min="4" max="4" width="18.28125" style="0" customWidth="1"/>
    <col min="5" max="5" width="11.28125" style="0" bestFit="1" customWidth="1"/>
    <col min="6" max="6" width="23.421875" style="0" bestFit="1" customWidth="1"/>
    <col min="8" max="8" width="9.140625" style="7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20" s="1" customFormat="1" ht="25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8" t="s">
        <v>7</v>
      </c>
      <c r="I1" s="4" t="s">
        <v>8</v>
      </c>
      <c r="J1" s="4" t="s">
        <v>9</v>
      </c>
      <c r="L1" s="2" t="s">
        <v>1</v>
      </c>
      <c r="M1" s="2" t="s">
        <v>2</v>
      </c>
      <c r="N1" s="2" t="s">
        <v>3</v>
      </c>
      <c r="O1" s="3" t="s">
        <v>4</v>
      </c>
      <c r="P1" s="2" t="s">
        <v>5</v>
      </c>
      <c r="Q1" s="2" t="s">
        <v>6</v>
      </c>
      <c r="R1" s="8" t="s">
        <v>7</v>
      </c>
      <c r="S1" s="4" t="s">
        <v>8</v>
      </c>
      <c r="T1" s="4" t="s">
        <v>9</v>
      </c>
    </row>
    <row r="2" spans="1:20" s="1" customFormat="1" ht="15">
      <c r="A2" s="12">
        <v>41777</v>
      </c>
      <c r="B2" s="2"/>
      <c r="C2" s="2"/>
      <c r="D2" s="2"/>
      <c r="E2" s="3"/>
      <c r="F2" s="2"/>
      <c r="G2" s="2"/>
      <c r="H2" s="8"/>
      <c r="I2" s="4"/>
      <c r="J2" s="4"/>
      <c r="L2" s="2"/>
      <c r="M2" s="2"/>
      <c r="N2" s="2"/>
      <c r="O2" s="3"/>
      <c r="P2" s="2"/>
      <c r="Q2" s="2"/>
      <c r="R2" s="8"/>
      <c r="S2" s="4"/>
      <c r="T2" s="4"/>
    </row>
    <row r="3" spans="1:20" s="1" customFormat="1" ht="15">
      <c r="A3" s="5" t="s">
        <v>10</v>
      </c>
      <c r="B3" s="11" t="s">
        <v>11</v>
      </c>
      <c r="C3" s="5" t="s">
        <v>22</v>
      </c>
      <c r="D3" s="5" t="s">
        <v>23</v>
      </c>
      <c r="E3" s="5"/>
      <c r="F3" s="5" t="s">
        <v>36</v>
      </c>
      <c r="G3" s="5">
        <v>1</v>
      </c>
      <c r="H3" s="9">
        <v>39.99</v>
      </c>
      <c r="I3" s="6">
        <f>G3*H3*36*1.45</f>
        <v>2087.478</v>
      </c>
      <c r="J3" s="6">
        <f>G3*H3*36*1.5</f>
        <v>2159.46</v>
      </c>
      <c r="L3" s="5"/>
      <c r="M3" s="5"/>
      <c r="N3" s="5"/>
      <c r="O3" s="5"/>
      <c r="P3" s="5"/>
      <c r="Q3" s="5">
        <v>1</v>
      </c>
      <c r="R3" s="9">
        <v>9.99</v>
      </c>
      <c r="S3" s="6">
        <f>Q3*R3*36*1.45</f>
        <v>521.478</v>
      </c>
      <c r="T3" s="6">
        <f>Q3*R3*36*1.5</f>
        <v>539.46</v>
      </c>
    </row>
    <row r="4" spans="1:20" s="1" customFormat="1" ht="15">
      <c r="A4" s="5" t="s">
        <v>10</v>
      </c>
      <c r="B4" s="11" t="s">
        <v>12</v>
      </c>
      <c r="C4" s="5" t="s">
        <v>24</v>
      </c>
      <c r="D4" s="5" t="s">
        <v>25</v>
      </c>
      <c r="E4" s="5"/>
      <c r="F4" s="5" t="s">
        <v>37</v>
      </c>
      <c r="G4" s="5">
        <v>1</v>
      </c>
      <c r="H4" s="9">
        <v>37.99</v>
      </c>
      <c r="I4" s="6">
        <f aca="true" t="shared" si="0" ref="I4:I9">G4*H4*36*1.45</f>
        <v>1983.078</v>
      </c>
      <c r="J4" s="6">
        <f aca="true" t="shared" si="1" ref="J4:J9">G4*H4*36*1.5</f>
        <v>2051.46</v>
      </c>
      <c r="L4" s="5"/>
      <c r="M4" s="5"/>
      <c r="N4" s="5"/>
      <c r="O4" s="5"/>
      <c r="P4" s="5"/>
      <c r="Q4" s="5">
        <v>1</v>
      </c>
      <c r="R4" s="9">
        <v>29.99</v>
      </c>
      <c r="S4" s="6">
        <f aca="true" t="shared" si="2" ref="S4:S9">Q4*R4*36*1.45</f>
        <v>1565.4779999999998</v>
      </c>
      <c r="T4" s="6">
        <f aca="true" t="shared" si="3" ref="T4:T9">Q4*R4*36*1.5</f>
        <v>1619.4599999999998</v>
      </c>
    </row>
    <row r="5" spans="1:20" s="1" customFormat="1" ht="15">
      <c r="A5" s="5" t="s">
        <v>13</v>
      </c>
      <c r="B5" s="11" t="s">
        <v>14</v>
      </c>
      <c r="C5" s="5" t="s">
        <v>15</v>
      </c>
      <c r="D5" s="5" t="s">
        <v>16</v>
      </c>
      <c r="E5" s="5">
        <v>9</v>
      </c>
      <c r="F5" s="5" t="s">
        <v>17</v>
      </c>
      <c r="G5" s="5">
        <v>1</v>
      </c>
      <c r="H5" s="9">
        <v>65.99</v>
      </c>
      <c r="I5" s="13">
        <f>G5*H5*36*1.45</f>
        <v>3444.678</v>
      </c>
      <c r="J5" s="6"/>
      <c r="L5" s="5"/>
      <c r="M5" s="5"/>
      <c r="N5" s="5"/>
      <c r="O5" s="5"/>
      <c r="P5" s="5"/>
      <c r="Q5" s="5">
        <v>1</v>
      </c>
      <c r="R5" s="9">
        <v>59.99</v>
      </c>
      <c r="S5" s="6">
        <f t="shared" si="2"/>
        <v>3131.4779999999996</v>
      </c>
      <c r="T5" s="6">
        <f t="shared" si="3"/>
        <v>3239.46</v>
      </c>
    </row>
    <row r="6" spans="1:20" s="1" customFormat="1" ht="15">
      <c r="A6" s="5" t="s">
        <v>18</v>
      </c>
      <c r="B6" s="11" t="s">
        <v>19</v>
      </c>
      <c r="C6" s="5" t="s">
        <v>28</v>
      </c>
      <c r="D6" s="5" t="s">
        <v>20</v>
      </c>
      <c r="E6" s="5">
        <v>8.5</v>
      </c>
      <c r="F6" s="5" t="s">
        <v>21</v>
      </c>
      <c r="G6" s="5">
        <v>1</v>
      </c>
      <c r="H6" s="9">
        <v>36.99</v>
      </c>
      <c r="I6" s="6">
        <f>G6*H6*36*1.45</f>
        <v>1930.8780000000002</v>
      </c>
      <c r="J6" s="6">
        <f>G6*H6*36*1.5</f>
        <v>1997.46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 t="s">
        <v>29</v>
      </c>
      <c r="B7" s="5" t="s">
        <v>26</v>
      </c>
      <c r="C7" s="5" t="s">
        <v>27</v>
      </c>
      <c r="D7" s="5" t="s">
        <v>30</v>
      </c>
      <c r="E7" s="5">
        <v>8.5</v>
      </c>
      <c r="F7" s="5" t="s">
        <v>35</v>
      </c>
      <c r="G7" s="5">
        <v>1</v>
      </c>
      <c r="H7" s="9">
        <v>29.5</v>
      </c>
      <c r="I7" s="13">
        <f t="shared" si="0"/>
        <v>1539.8999999999999</v>
      </c>
      <c r="J7" s="6">
        <v>-15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 t="s">
        <v>33</v>
      </c>
      <c r="B8" s="5" t="s">
        <v>31</v>
      </c>
      <c r="C8" s="5"/>
      <c r="D8" s="5" t="s">
        <v>32</v>
      </c>
      <c r="E8" s="5">
        <v>10</v>
      </c>
      <c r="F8" s="5" t="s">
        <v>34</v>
      </c>
      <c r="G8" s="5">
        <v>1</v>
      </c>
      <c r="H8" s="9">
        <v>27.99</v>
      </c>
      <c r="I8" s="6">
        <f t="shared" si="0"/>
        <v>1461.078</v>
      </c>
      <c r="J8" s="6">
        <f t="shared" si="1"/>
        <v>1511.46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12">
        <v>41784</v>
      </c>
      <c r="B9" s="5"/>
      <c r="C9" s="5"/>
      <c r="D9" s="5"/>
      <c r="E9" s="5"/>
      <c r="F9" s="5"/>
      <c r="G9" s="5"/>
      <c r="H9" s="9"/>
      <c r="I9" s="6"/>
      <c r="J9" s="6"/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14" t="s">
        <v>54</v>
      </c>
      <c r="B10" s="14" t="s">
        <v>52</v>
      </c>
      <c r="C10" s="14"/>
      <c r="D10" s="14" t="s">
        <v>56</v>
      </c>
      <c r="E10" s="14">
        <v>12</v>
      </c>
      <c r="F10" s="14" t="s">
        <v>57</v>
      </c>
      <c r="G10" s="14">
        <v>1</v>
      </c>
      <c r="H10" s="16">
        <v>36.99</v>
      </c>
      <c r="I10" s="17">
        <f>G10*H10*36*1.45*0.9</f>
        <v>1737.7902000000001</v>
      </c>
      <c r="J10" s="17">
        <f>G10*H10*36*1.5*0.9</f>
        <v>1797.7140000000002</v>
      </c>
      <c r="L10" s="5"/>
      <c r="M10" s="5"/>
      <c r="N10" s="5"/>
      <c r="O10" s="5"/>
      <c r="P10" s="5"/>
      <c r="Q10" s="5"/>
      <c r="R10" s="5"/>
      <c r="S10" s="6"/>
      <c r="T10" s="6"/>
    </row>
    <row r="11" spans="1:20" s="1" customFormat="1" ht="15">
      <c r="A11" s="14" t="s">
        <v>54</v>
      </c>
      <c r="B11" s="14" t="s">
        <v>53</v>
      </c>
      <c r="C11" s="14"/>
      <c r="D11" s="14" t="s">
        <v>55</v>
      </c>
      <c r="E11" s="19">
        <v>12</v>
      </c>
      <c r="F11" s="1" t="s">
        <v>58</v>
      </c>
      <c r="G11" s="5">
        <v>1</v>
      </c>
      <c r="H11" s="16">
        <f>36.99</f>
        <v>36.99</v>
      </c>
      <c r="I11" s="6">
        <f>G11*H11*36*1.45*0.9</f>
        <v>1737.7902000000001</v>
      </c>
      <c r="J11" s="6">
        <f>G11*H11*36*1.5*0.9</f>
        <v>1797.7140000000002</v>
      </c>
      <c r="L11" s="5"/>
      <c r="M11" s="5"/>
      <c r="N11" s="5"/>
      <c r="O11" s="5"/>
      <c r="P11" s="5"/>
      <c r="Q11" s="5"/>
      <c r="R11" s="5"/>
      <c r="S11" s="6">
        <f>Q11*R11*36*1.45</f>
        <v>0</v>
      </c>
      <c r="T11" s="6">
        <f>Q11*R11*36*1.5</f>
        <v>0</v>
      </c>
    </row>
    <row r="12" spans="1:20" s="1" customFormat="1" ht="15">
      <c r="A12" s="5" t="s">
        <v>13</v>
      </c>
      <c r="B12" s="11" t="s">
        <v>48</v>
      </c>
      <c r="C12" s="5" t="s">
        <v>49</v>
      </c>
      <c r="D12" s="5" t="s">
        <v>50</v>
      </c>
      <c r="E12" s="5" t="s">
        <v>51</v>
      </c>
      <c r="F12" s="5" t="s">
        <v>36</v>
      </c>
      <c r="G12" s="5">
        <v>1</v>
      </c>
      <c r="H12" s="9">
        <f>54.4</f>
        <v>54.4</v>
      </c>
      <c r="I12" s="6">
        <f>G12*H12*36*1.25*0.9</f>
        <v>2203.2000000000003</v>
      </c>
      <c r="J12" s="6">
        <f>G12*H12*36*1.3*0.9</f>
        <v>2291.328</v>
      </c>
      <c r="L12" s="5"/>
      <c r="M12" s="5"/>
      <c r="N12" s="5"/>
      <c r="O12" s="5"/>
      <c r="P12" s="5"/>
      <c r="Q12" s="5"/>
      <c r="R12" s="5"/>
      <c r="S12" s="6">
        <f>Q12*R12*36*1.45</f>
        <v>0</v>
      </c>
      <c r="T12" s="6">
        <f>Q12*R12*36*1.5</f>
        <v>0</v>
      </c>
    </row>
    <row r="13" spans="1:10" s="10" customFormat="1" ht="15">
      <c r="A13" s="5" t="s">
        <v>38</v>
      </c>
      <c r="B13" s="11" t="s">
        <v>39</v>
      </c>
      <c r="C13" s="5" t="s">
        <v>40</v>
      </c>
      <c r="D13" s="5" t="s">
        <v>41</v>
      </c>
      <c r="E13" s="5">
        <v>7.5</v>
      </c>
      <c r="F13" s="5" t="s">
        <v>42</v>
      </c>
      <c r="G13" s="5">
        <v>1</v>
      </c>
      <c r="H13" s="9">
        <f>20</f>
        <v>20</v>
      </c>
      <c r="I13" s="6">
        <f>G13*H13*36*1.45*0.9</f>
        <v>939.6</v>
      </c>
      <c r="J13" s="6">
        <f>G13*H13*36*1.5*0.9</f>
        <v>972</v>
      </c>
    </row>
    <row r="14" spans="1:20" s="1" customFormat="1" ht="15">
      <c r="A14" s="14" t="s">
        <v>43</v>
      </c>
      <c r="B14" s="15" t="s">
        <v>44</v>
      </c>
      <c r="C14" s="14" t="s">
        <v>45</v>
      </c>
      <c r="D14" s="14" t="s">
        <v>46</v>
      </c>
      <c r="E14" s="14">
        <v>8.5</v>
      </c>
      <c r="F14" s="5" t="s">
        <v>47</v>
      </c>
      <c r="G14" s="14">
        <v>1</v>
      </c>
      <c r="H14" s="16">
        <f>34.99</f>
        <v>34.99</v>
      </c>
      <c r="I14" s="6">
        <f>G14*H14*36*1.45*0.9</f>
        <v>1643.8302</v>
      </c>
      <c r="J14" s="6">
        <f>G14*H14*36*1.5*0.9</f>
        <v>1700.5140000000001</v>
      </c>
      <c r="L14" s="5"/>
      <c r="M14" s="5"/>
      <c r="N14" s="5"/>
      <c r="O14" s="5"/>
      <c r="P14" s="5"/>
      <c r="Q14" s="5"/>
      <c r="R14" s="5"/>
      <c r="S14" s="6">
        <f>Q14*R14*36*1.45</f>
        <v>0</v>
      </c>
      <c r="T14" s="6">
        <f>Q14*R14*36*1.5</f>
        <v>0</v>
      </c>
    </row>
    <row r="15" spans="1:10" s="10" customFormat="1" ht="15">
      <c r="A15" s="14" t="s">
        <v>54</v>
      </c>
      <c r="B15" s="15" t="s">
        <v>59</v>
      </c>
      <c r="C15" s="14"/>
      <c r="D15" s="14" t="s">
        <v>67</v>
      </c>
      <c r="E15" s="19" t="s">
        <v>65</v>
      </c>
      <c r="F15" s="19" t="s">
        <v>66</v>
      </c>
      <c r="G15" s="10">
        <v>1</v>
      </c>
      <c r="H15" s="16">
        <f>21.67</f>
        <v>21.67</v>
      </c>
      <c r="I15" s="6">
        <f>G15*H15*36*1.45*0.9</f>
        <v>1018.0566000000002</v>
      </c>
      <c r="J15" s="6">
        <f>G15*H15*36*1.5*0.9</f>
        <v>1053.1620000000003</v>
      </c>
    </row>
    <row r="16" spans="1:10" s="10" customFormat="1" ht="15">
      <c r="A16" s="24"/>
      <c r="B16" s="27"/>
      <c r="C16" s="24"/>
      <c r="D16" s="24"/>
      <c r="E16" s="25"/>
      <c r="F16" s="25"/>
      <c r="H16" s="26"/>
      <c r="I16" s="20"/>
      <c r="J16" s="20"/>
    </row>
    <row r="17" spans="1:10" s="10" customFormat="1" ht="15">
      <c r="A17" s="24"/>
      <c r="B17" s="27"/>
      <c r="C17" s="24"/>
      <c r="D17" s="24"/>
      <c r="E17" s="25"/>
      <c r="F17" s="25"/>
      <c r="H17" s="26"/>
      <c r="I17" s="20"/>
      <c r="J17" s="20"/>
    </row>
    <row r="18" spans="1:10" s="10" customFormat="1" ht="15">
      <c r="A18" s="24"/>
      <c r="B18" s="27"/>
      <c r="C18" s="24"/>
      <c r="D18" s="24"/>
      <c r="E18" s="25"/>
      <c r="F18" s="25"/>
      <c r="H18" s="26"/>
      <c r="I18" s="20"/>
      <c r="J18" s="20"/>
    </row>
    <row r="19" spans="1:10" s="10" customFormat="1" ht="15">
      <c r="A19" s="24"/>
      <c r="B19" s="27"/>
      <c r="C19" s="24"/>
      <c r="D19" s="24"/>
      <c r="E19" s="25"/>
      <c r="F19" s="25"/>
      <c r="H19" s="26"/>
      <c r="I19" s="20"/>
      <c r="J19" s="20"/>
    </row>
    <row r="20" spans="1:10" s="10" customFormat="1" ht="15">
      <c r="A20" s="24"/>
      <c r="B20" s="27"/>
      <c r="C20" s="24"/>
      <c r="D20" s="24"/>
      <c r="E20" s="25"/>
      <c r="F20" s="25"/>
      <c r="H20" s="26"/>
      <c r="I20" s="20"/>
      <c r="J20" s="20"/>
    </row>
    <row r="21" spans="1:10" s="10" customFormat="1" ht="15" hidden="1">
      <c r="A21" s="24"/>
      <c r="B21" s="27"/>
      <c r="C21" s="24"/>
      <c r="D21" s="24"/>
      <c r="E21" s="25"/>
      <c r="F21" s="25"/>
      <c r="H21" s="26"/>
      <c r="I21" s="20"/>
      <c r="J21" s="20"/>
    </row>
    <row r="22" spans="1:10" s="10" customFormat="1" ht="15" hidden="1">
      <c r="A22" s="24"/>
      <c r="B22" s="27"/>
      <c r="C22" s="24"/>
      <c r="D22" s="24"/>
      <c r="E22" s="25"/>
      <c r="F22" s="25"/>
      <c r="H22" s="26"/>
      <c r="I22" s="20"/>
      <c r="J22" s="20"/>
    </row>
    <row r="23" ht="15" hidden="1"/>
    <row r="24" spans="1:10" s="10" customFormat="1" ht="15" hidden="1">
      <c r="A24" s="14" t="s">
        <v>68</v>
      </c>
      <c r="B24" s="15" t="s">
        <v>60</v>
      </c>
      <c r="C24" s="14"/>
      <c r="D24" s="14" t="s">
        <v>61</v>
      </c>
      <c r="F24" s="1" t="s">
        <v>64</v>
      </c>
      <c r="G24" s="10">
        <v>1</v>
      </c>
      <c r="H24" s="16">
        <f>17.99</f>
        <v>17.99</v>
      </c>
      <c r="I24" s="6">
        <f>G24*H24*36*1.45*0.9</f>
        <v>845.1702</v>
      </c>
      <c r="J24" s="6">
        <f>G24*H24*36*1.5*0.9</f>
        <v>874.3140000000001</v>
      </c>
    </row>
    <row r="25" spans="1:10" ht="15" hidden="1">
      <c r="A25" s="14" t="s">
        <v>68</v>
      </c>
      <c r="B25" s="15" t="s">
        <v>63</v>
      </c>
      <c r="C25" s="14"/>
      <c r="D25" s="14" t="s">
        <v>62</v>
      </c>
      <c r="F25" s="1" t="s">
        <v>64</v>
      </c>
      <c r="G25" s="21">
        <v>1</v>
      </c>
      <c r="H25" s="16">
        <f>9.99</f>
        <v>9.99</v>
      </c>
      <c r="I25" s="6">
        <f>G25*H25*36*1.45*0.9</f>
        <v>469.3302</v>
      </c>
      <c r="J25" s="6">
        <f>G25*H25*36*1.5*0.9</f>
        <v>485.51400000000007</v>
      </c>
    </row>
    <row r="26" spans="1:10" ht="15" hidden="1">
      <c r="A26" s="5" t="s">
        <v>10</v>
      </c>
      <c r="B26" s="18" t="s">
        <v>73</v>
      </c>
      <c r="C26" s="5"/>
      <c r="D26" s="5" t="s">
        <v>75</v>
      </c>
      <c r="E26" s="5">
        <v>9</v>
      </c>
      <c r="F26" s="5" t="s">
        <v>76</v>
      </c>
      <c r="G26" s="5">
        <v>1</v>
      </c>
      <c r="H26" s="9">
        <f>48.99</f>
        <v>48.99</v>
      </c>
      <c r="I26" s="6">
        <f>G26*H26*36*1.45*0.9</f>
        <v>2301.5502</v>
      </c>
      <c r="J26" s="6">
        <f>G26*H26*36*1.5*0.9</f>
        <v>2380.914</v>
      </c>
    </row>
    <row r="27" spans="1:10" ht="15" hidden="1">
      <c r="A27" s="22" t="s">
        <v>72</v>
      </c>
      <c r="B27" t="s">
        <v>71</v>
      </c>
      <c r="D27" s="22" t="s">
        <v>69</v>
      </c>
      <c r="E27" s="21" t="s">
        <v>77</v>
      </c>
      <c r="F27" s="21" t="s">
        <v>70</v>
      </c>
      <c r="G27" s="23">
        <v>1</v>
      </c>
      <c r="H27" s="7">
        <f>14</f>
        <v>14</v>
      </c>
      <c r="I27" s="6">
        <f>G27*H27*36*1.45*0.9</f>
        <v>657.72</v>
      </c>
      <c r="J27" s="6">
        <f>G27*H27*36*1.5*0.9</f>
        <v>680.4</v>
      </c>
    </row>
    <row r="28" spans="1:10" ht="15" hidden="1">
      <c r="A28" s="5" t="s">
        <v>10</v>
      </c>
      <c r="B28" s="18" t="s">
        <v>78</v>
      </c>
      <c r="C28" s="5"/>
      <c r="D28" s="5"/>
      <c r="E28" s="5" t="s">
        <v>79</v>
      </c>
      <c r="F28" s="5" t="s">
        <v>74</v>
      </c>
      <c r="G28" s="5">
        <v>1</v>
      </c>
      <c r="H28" s="9">
        <v>35</v>
      </c>
      <c r="I28" s="6">
        <f>G28*H28*36*1.45</f>
        <v>1827</v>
      </c>
      <c r="J28" s="6">
        <f>G28*H28*36*1.5</f>
        <v>1890</v>
      </c>
    </row>
    <row r="29" ht="15" hidden="1"/>
    <row r="30" ht="15" hidden="1"/>
  </sheetData>
  <sheetProtection formatCells="0" formatColumns="0" formatRows="0" insertColumns="0" insertRows="0" deleteColumns="0" deleteRows="0" sort="0"/>
  <hyperlinks>
    <hyperlink ref="B3" r:id="rId1" display="http://www.6pm.com/cxl-by-christian-lacroix-cxl-by-christian-lacroix-charlene-black"/>
    <hyperlink ref="B4" r:id="rId2" display="http://www.6pm.com/u-s-polo-assn-uspa-bridgeport-jacquard-satchel-chino-tan"/>
    <hyperlink ref="B5" r:id="rId3" display="http://www.6pm.com/lacoste-vallareta-col-blue-dark-yellow"/>
    <hyperlink ref="B6" r:id="rId4" display="http://www.6pm.com/jessica-simpson-cayna-black-kid-suede"/>
    <hyperlink ref="B13" r:id="rId5" display="http://www.6pm.com/gotta-flurt-ca-artesia-black"/>
    <hyperlink ref="B12" r:id="rId6" display="http://www.6pm.com/soybu-athena-jacket-begonia"/>
    <hyperlink ref="B14" r:id="rId7" display="http://www.6pm.com/dkny-sunny-with-studs-black-foil-lizard-w-studs"/>
    <hyperlink ref="B10" r:id="rId8" display="http://www.6pm.com/miraclebody-jeans-katie-straight-leg-wallpaper-laser-print-cocoa-brown"/>
    <hyperlink ref="B26" r:id="rId9" display="http://www.6pm.com/tommy-hilfiger-honeymoon-black-bright-cobalt"/>
    <hyperlink ref="B15" r:id="rId10" display="http://www.6pm.com/teva-kids-barracuda-toddler-little-kid-big-kid-green?zlfid=192&amp;ref=pd_sims_p_1"/>
    <hyperlink ref="B24" r:id="rId11" display="http://www.6pm.com/u-s-polo-assn-uspa-monty-pvc-crossbody-ivory"/>
    <hyperlink ref="B25" r:id="rId12" display="http://www.6pm.com/u-s-polo-assn-uspa-monty-pvc-zip-around-wallet-ivory?zlfid=192&amp;ref=pd_sims_p_1"/>
    <hyperlink ref="B28" r:id="rId13" display="http://www.6pm.com/ecco-sculptured-65-ii-coffee-firefly"/>
  </hyperlinks>
  <printOptions/>
  <pageMargins left="0.7" right="0.7" top="0.75" bottom="0.75" header="0.3" footer="0.3"/>
  <pageSetup orientation="portrait" paperSize="9" r:id="rId14"/>
  <ignoredErrors>
    <ignoredError sqref="I12:J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2014-05-25T21:08:04Z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