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Лист1" sheetId="1" r:id="rId1"/>
  </sheets>
  <definedNames>
    <definedName name="_xlnm._FilterDatabase" localSheetId="0" hidden="1">'Лист1'!$A$1:$T$123</definedName>
  </definedNames>
  <calcPr fullCalcOnLoad="1" refMode="R1C1"/>
</workbook>
</file>

<file path=xl/sharedStrings.xml><?xml version="1.0" encoding="utf-8"?>
<sst xmlns="http://schemas.openxmlformats.org/spreadsheetml/2006/main" count="1113" uniqueCount="599">
  <si>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</si>
  <si>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</si>
  <si>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</si>
  <si>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</si>
  <si>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</si>
  <si>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</si>
  <si>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</si>
  <si>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</si>
  <si>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</si>
  <si>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</si>
  <si>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m0rena</t>
  </si>
  <si>
    <t>https://www.victoriassecret.com/panties/cheekies-and-cheekinis/rose-lace-cheekster-panty-pink?ProductID=152113&amp;CatalogueType=OLS</t>
  </si>
  <si>
    <t>S</t>
  </si>
  <si>
    <t>https://www.victoriassecret.com/panties/cheekies-and-cheekinis/lace-trim-mini-cheekster-panty-pink?ProductID=163933&amp;CatalogueType=OLS</t>
  </si>
  <si>
    <t>JE-293-406</t>
  </si>
  <si>
    <t>JE-315-465</t>
  </si>
  <si>
    <t>https://www.victoriassecret.com/panties/5-for-26-styles/no-show-thong-panty-pink?ProductID=196392&amp;CatalogueType=OLS</t>
  </si>
  <si>
    <t>JE-322-444</t>
  </si>
  <si>
    <t>https://www.victoriassecret.com/panties/5-for-26-styles/lace-waist-cheeky-panty-cotton-lingerie?ProductID=157660&amp;CatalogueType=OLS</t>
  </si>
  <si>
    <t>JE-304-353</t>
  </si>
  <si>
    <t>*Пуся*</t>
  </si>
  <si>
    <t>https://www.victoriassecret.com/shoes/uggs/bailey-button-boot-ugg-australia?ProductID=168511&amp;CatalogueType=OLS</t>
  </si>
  <si>
    <t xml:space="preserve">
JE-287-431</t>
  </si>
  <si>
    <t>JE-312-908</t>
  </si>
  <si>
    <t>https://www.victoriassecret.com/clothing/dresses-c/open-back-lace-dress?ProductID=65376&amp;CatalogueType=OLS</t>
  </si>
  <si>
    <t>платье</t>
  </si>
  <si>
    <t>JE-292-681</t>
  </si>
  <si>
    <t>м</t>
  </si>
  <si>
    <t>https://www.victoriassecret.com/clothing/dresses-c/knit-turtleneck-dress?ProductID=65055&amp;CatalogueType=OLS</t>
  </si>
  <si>
    <t>m.n</t>
  </si>
  <si>
    <t>https://www.victoriassecret.com/clearance/swim/crop-rashguard-beach-sexy?ProductID=198929&amp;CatalogueType=OLS</t>
  </si>
  <si>
    <t>CROP RASHGUARD</t>
  </si>
  <si>
    <t>JP-324-197</t>
  </si>
  <si>
    <t>https://www.victoriassecret.com/clearance/swim/cheeky-hipkini-bottom-beach-sexy?ProductID=169637&amp;CatalogueType=OLS</t>
  </si>
  <si>
    <t>CHEEKY HIPKINI BOTTOM</t>
  </si>
  <si>
    <t>JP-313-289</t>
  </si>
  <si>
    <t>https://www.victoriassecret.com/clearance/swim/ruched-bandeau-top-pink?ProductID=188458&amp;CatalogueType=OLS</t>
  </si>
  <si>
    <t>RUCHED BANDEAU TOP</t>
  </si>
  <si>
    <t>M</t>
  </si>
  <si>
    <t>бобтейленок</t>
  </si>
  <si>
    <t>https://www.victoriassecret.com/clothing/all-sale-and-specials/ribbed-sweaterdress-a-kiss-of-cashmere?ProductID=140852&amp;CatalogueType=OLS</t>
  </si>
  <si>
    <t>Ribbed Sweaterdress</t>
  </si>
  <si>
    <t xml:space="preserve">JE-302-155 </t>
  </si>
  <si>
    <t>NataliKl</t>
  </si>
  <si>
    <t>https://www.victoriassecret.com/clearance/clothing/the-gauzy-essential-shirt?ProductID=185686&amp;CatalogueType=OLS</t>
  </si>
  <si>
    <t>The Gauzy Essential Shirt</t>
  </si>
  <si>
    <t>JP-312-248</t>
  </si>
  <si>
    <t>https://www.victoriassecret.com/clearance/clothing/mixed-media-tee-dress?ProductID=184895&amp;CatalogueType=OLS</t>
  </si>
  <si>
    <t>Mixed-media Tee Dress</t>
  </si>
  <si>
    <t>JP-309-182</t>
  </si>
  <si>
    <t>black/Large floral</t>
  </si>
  <si>
    <t>Svetlana.Kulkova</t>
  </si>
  <si>
    <t>https://www.victoriassecret.com/sale/panties/rose-lace-cheekster-panty-pink?ProductID=152113&amp;CatalogueType=OLS</t>
  </si>
  <si>
    <t>PINK Rose Lace Cheekster Panty</t>
  </si>
  <si>
    <t>JW-315-465</t>
  </si>
  <si>
    <t>Midnight Navy (2VN)</t>
  </si>
  <si>
    <t>https://www.victoriassecret.com/sale/panties/ruched-back-hiphugger-panty-cotton-lingerie?ProductID=202077&amp;CatalogueType=OLS</t>
  </si>
  <si>
    <t>Cotton Lingerie Ruched-back Hiphugger Panty</t>
  </si>
  <si>
    <t>JE-313-873</t>
  </si>
  <si>
    <t>White Heart Back (092)</t>
  </si>
  <si>
    <t>https://www.victoriassecret.com/beauty/all-body-care/love-spell-smoothing-body-scrub-vs-fantasies?ProductID=166546&amp;CatalogueType=OLS</t>
  </si>
  <si>
    <t>VS Fantasies Love Spell Smoothing Body Scrub</t>
  </si>
  <si>
    <t>JE-320-383</t>
  </si>
  <si>
    <t>OS</t>
  </si>
  <si>
    <t>Love Spell (999)</t>
  </si>
  <si>
    <t>https://www.victoriassecret.com/beauty/all-body-care/aqua-kiss-smoothing-body-scrub-vs-fantasies?ProductID=154952&amp;CatalogueType=OLS</t>
  </si>
  <si>
    <t>VS Fantasies Aqua Kiss Smoothing Body Scrub</t>
  </si>
  <si>
    <t>JE-317-859</t>
  </si>
  <si>
    <t>Aqua Kiss (96F)</t>
  </si>
  <si>
    <t>https://www.victoriassecret.com/sale/bras-special/hiphugger-panty-cotton-lingerie?ProductID=200671&amp;CatalogueType=OLS</t>
  </si>
  <si>
    <t>XS</t>
  </si>
  <si>
    <t>https://www.victoriassecret.com/sale/bras-special/lace-waist-hiphugger-panty-cotton-lingerie?ProductID=180504&amp;CatalogueType=OLS</t>
  </si>
  <si>
    <t>nota_</t>
  </si>
  <si>
    <t>DelphY</t>
  </si>
  <si>
    <t>https://www.victoriassecret.com/bras/bombshell/add-2-cups-multi-way-bra-bombshell?ProductID=196180&amp;CatalogueType=OLS</t>
  </si>
  <si>
    <t>ADD-2-CUPS MULTI-WAY BRA</t>
  </si>
  <si>
    <t>JE-285-990</t>
  </si>
  <si>
    <t>34B</t>
  </si>
  <si>
    <t>https://www.victoriassecret.com/panties/the-lacie/thong-panty-the-lacie?ProductID=202893&amp;CatalogueType=OLS</t>
  </si>
  <si>
    <t>THONG PANTY</t>
  </si>
  <si>
    <t>JE-303-172</t>
  </si>
  <si>
    <t>https://www.victoriassecret.com/panties/3-for-33-styles/chantilly-lace-cheekini-panty-very-sexy?ProductID=190138&amp;CatalogueType=OLS</t>
  </si>
  <si>
    <t>CHANTILLY LACE CHEEKINI PANTY</t>
  </si>
  <si>
    <t>https://www.victoriassecret.com/sale/dresses-sale/double-v-dress?ProductID=196515&amp;CatalogueType=OLS</t>
  </si>
  <si>
    <t>DMarinaV</t>
  </si>
  <si>
    <t>https://www.victoriassecret.com/sale/clothing/easy-maxi-skirt?ProductID=199311&amp;CatalogueType=OLS</t>
  </si>
  <si>
    <t>JE-318-744</t>
  </si>
  <si>
    <t>Dark Floral (825)</t>
  </si>
  <si>
    <t>https://www.victoriassecret.com/sale/dresses-sale/drop-waist-sweaterdress?ProductID=199448&amp;CatalogueType=OLS</t>
  </si>
  <si>
    <t>Ivory (DJ4)</t>
  </si>
  <si>
    <t>JE-319-083</t>
  </si>
  <si>
    <t>Wavy Print (3UP)</t>
  </si>
  <si>
    <t>Pink Paisley (Y05)</t>
  </si>
  <si>
    <t>Snakeskin (BL7)</t>
  </si>
  <si>
    <t>JP-326-759</t>
  </si>
  <si>
    <t>White Floral Print (5C7)</t>
  </si>
  <si>
    <t>Black (093)</t>
  </si>
  <si>
    <t>https://www.victoriassecret.com/sale/bottoms-sale/track-short?ProductID=179947&amp;CatalogueType=OLS</t>
  </si>
  <si>
    <t>Blueberry Twist (5FP)</t>
  </si>
  <si>
    <t>JE-315-220</t>
  </si>
  <si>
    <t>https://www.victoriassecret.com/clothing/all-sale-and-specials/the-christie-flare-pant-in-stretch-cotton?ProductID=133372&amp;CatalogueType=OLS</t>
  </si>
  <si>
    <t>Navy Night (2PZ)</t>
  </si>
  <si>
    <t>JE-304-686</t>
  </si>
  <si>
    <t>2.S</t>
  </si>
  <si>
    <t>https://www.victoriassecret.com/clothing/all-sale-and-specials/ribbed-scoopneck-sweater-?ProductID=206266&amp;CatalogueType=OLS</t>
  </si>
  <si>
    <t>Heather Grey (3SW)</t>
  </si>
  <si>
    <t>JE-319-041</t>
  </si>
  <si>
    <t>https://www.victoriassecret.com/clothing/all-sale-and-specials/ribbed-turtleneck-sweater?ProductID=206429&amp;CatalogueType=OLS</t>
  </si>
  <si>
    <t>Inkblot (J79)</t>
  </si>
  <si>
    <t>JE-324-046</t>
  </si>
  <si>
    <t>https://www.victoriassecret.com/clearance/swim/stripe-push-up-bandeau-top-beach-sexy?ProductID=182405&amp;CatalogueType=OLS</t>
  </si>
  <si>
    <t>32D</t>
  </si>
  <si>
    <t>Soiree Foil Stripe (6PG)</t>
  </si>
  <si>
    <t>JP-319-701</t>
  </si>
  <si>
    <t>JP-319-703</t>
  </si>
  <si>
    <t>elena.U7</t>
  </si>
  <si>
    <t>katya311979</t>
  </si>
  <si>
    <t>https://www.victoriassecret.com/clothing/dresses-c/open-back-lace-dress?ProductID=83885&amp;CatalogueType=OLS</t>
  </si>
  <si>
    <t>JE-289-408</t>
  </si>
  <si>
    <t>m</t>
  </si>
  <si>
    <t>Red Lace/red Lining (B65)</t>
  </si>
  <si>
    <t>Таша С</t>
  </si>
  <si>
    <t>https://www.victoriassecret.com/clearance/victorias-secret-sport/the-player-by-victoriarsquos-secret-cami-sport-bra-vs-sport?ProductID=149486&amp;CatalogueType=OLS</t>
  </si>
  <si>
    <t>The Player by Victoria’s Secret Cami Sport Bra</t>
  </si>
  <si>
    <t>JP-320-076</t>
  </si>
  <si>
    <t>https://www.victoriassecret.com/clearance/swim/cheeky-hipkini-bottom-beach-sexy?ProductID=205978&amp;CatalogueType=OLS</t>
  </si>
  <si>
    <t>Cheeky Hipkini Bottom</t>
  </si>
  <si>
    <t>JP-318-672</t>
  </si>
  <si>
    <t>Multi Paisley (4UC)</t>
  </si>
  <si>
    <t>Ocean Tie Dye (58D)</t>
  </si>
  <si>
    <t>Leopard W/ Lace Trim (4CT)</t>
  </si>
  <si>
    <t>БУДЕТ В СЛЕДУЮЩЕМ ВЫКУПЕ</t>
  </si>
  <si>
    <t xml:space="preserve">Estimated Ship: 9/28
</t>
  </si>
  <si>
    <t>Blonde Heather (77R)</t>
  </si>
  <si>
    <t>Provacative Animal Print (4CT)</t>
  </si>
  <si>
    <t>JE-305-898</t>
  </si>
  <si>
    <t>Black (DL3)</t>
  </si>
  <si>
    <t>Nude (DJ5)</t>
  </si>
  <si>
    <t>Aztec Zebra (23U)</t>
  </si>
  <si>
    <t>Buff (B15)</t>
  </si>
  <si>
    <t>Black White Stripe (5BT)</t>
  </si>
  <si>
    <t>Black Scotty Dog Print (BT3)</t>
  </si>
  <si>
    <t>КсенияЮ</t>
  </si>
  <si>
    <t>OPEN-BACK LACE DRESS</t>
  </si>
  <si>
    <t>Red Lace/Red Lining (B65)</t>
  </si>
  <si>
    <t>https://www.victoriassecret.com/clearance/clothing/cap-sleeve-ponte-dress?ProductID=175904&amp;CatalogueType=OLS</t>
  </si>
  <si>
    <t>CAP-SLEEVE PONTE DRESS</t>
  </si>
  <si>
    <t>JP-304-537</t>
  </si>
  <si>
    <t>Houndstooth (U62)</t>
  </si>
  <si>
    <t>White Floral (5C7)</t>
  </si>
  <si>
    <t>XS (0-2)</t>
  </si>
  <si>
    <t>Lu Lu</t>
  </si>
  <si>
    <t>https://www.victoriassecret.com/clearance/swim/fabulous-push-up-triangle-top-beach-sexy?ProductID=178543&amp;CatalogueType=OLS</t>
  </si>
  <si>
    <t>FABULOUS PUSH-UP TRIANGLE TOP</t>
  </si>
  <si>
    <t xml:space="preserve">
JP-316-996</t>
  </si>
  <si>
    <t>Neon Spacedye Print (36T)</t>
  </si>
  <si>
    <t>JE-319-934</t>
  </si>
  <si>
    <t>Pink Dots Print (3UN)</t>
  </si>
  <si>
    <t>Coral Heart Beat (GF8)</t>
  </si>
  <si>
    <t>JE-313-838</t>
  </si>
  <si>
    <t>Sunkissed Chevron Print (3KY)</t>
  </si>
  <si>
    <t>Scotty Dog Print (BI4)</t>
  </si>
  <si>
    <t>Vs Ivory (DJ4)</t>
  </si>
  <si>
    <t>JE-304-350</t>
  </si>
  <si>
    <t>Grey Heather Hearts Print (4DQ)</t>
  </si>
  <si>
    <t>Queen Of Hearts Print (Z15)</t>
  </si>
  <si>
    <t>Black Lace/pink Lining (Z37)</t>
  </si>
  <si>
    <t>Pink Sunset Sequin (62H)</t>
  </si>
  <si>
    <t>JE-322-364</t>
  </si>
  <si>
    <t>нет в наличии</t>
  </si>
  <si>
    <t xml:space="preserve">Order Date: 9/23/2014 </t>
  </si>
  <si>
    <t>Floral Print (3WJ)</t>
  </si>
  <si>
    <t>kavalski</t>
  </si>
  <si>
    <t>https://www.victoriassecret.com/swimwear/shop-by-size/paisley-push-up-halter-beach-sexy?ProductID=189717&amp;CatalogueType=OLS</t>
  </si>
  <si>
    <t>JE-280-258</t>
  </si>
  <si>
    <t>Multicolor Neon (Y89)</t>
  </si>
  <si>
    <t>JE-280-406</t>
  </si>
  <si>
    <t>https://www.victoriassecret.com/swimwear/shop-by-size/ruffle-push-up-triangle-top-beach-sexy?ProductID=189743&amp;CatalogueType=OLS</t>
  </si>
  <si>
    <t>JE-294-533</t>
  </si>
  <si>
    <t>Seafoam Glow (433)</t>
  </si>
  <si>
    <t>JE-294-534</t>
  </si>
  <si>
    <t>https://www.victoriassecret.com/clothing/pants-denim/vs-mid-rise-barely-flare-jean?ProductID=201527&amp;CatalogueType=OLS</t>
  </si>
  <si>
    <t>VS MID-RISE BARELY FLARE JEAN</t>
  </si>
  <si>
    <t>JE-313-149</t>
  </si>
  <si>
    <t>2 Long</t>
  </si>
  <si>
    <t>Dust Blue Angel (370)</t>
  </si>
  <si>
    <t>https://www.victoriassecret.com/sale/clothing/ruched-minidress?ProductID=199487&amp;CatalogueType=OLS&amp;swatchImage=3SW</t>
  </si>
  <si>
    <t>RUCHED MINIDRESS</t>
  </si>
  <si>
    <t>JE-319-130</t>
  </si>
  <si>
    <t>Medium Heather Grey (3SW)</t>
  </si>
  <si>
    <t>https://www.victoriassecret.com/clearance/pink/ruched-side-bikini-bottom-pink?ProductID=203172&amp;CatalogueType=OLS</t>
  </si>
  <si>
    <t>JP-321-932</t>
  </si>
  <si>
    <t>margarita3434</t>
  </si>
  <si>
    <t>https://www.victoriassecret.com/pink/sale-and-specials-clearance/fresh-freesia-body-lotion-pink?ProductID=195076&amp;CatalogueType=OLS</t>
  </si>
  <si>
    <t>JP-328-012</t>
  </si>
  <si>
    <t>Fresh Freesia (J72)</t>
  </si>
  <si>
    <t>https://www.victoriassecret.com/pink/sale-and-specials-clearance/ruched-cheeky-bikini-pink?ProductID=108877&amp;CatalogueType=OLS</t>
  </si>
  <si>
    <t>JP-312-392</t>
  </si>
  <si>
    <t>Neon Yellow (909)</t>
  </si>
  <si>
    <t>mokr</t>
  </si>
  <si>
    <t>https://www.victoriassecret.com/clearance/clothing/oversized-swing-top?ProductID=151570&amp;CatalogueType=OLS</t>
  </si>
  <si>
    <t>JP-309-271</t>
  </si>
  <si>
    <t>Heather Charcoal (4AA)</t>
  </si>
  <si>
    <t>https://www.victoriassecret.com/clearance/clothing/long-sleeve-v-neck-tee?ProductID=194439&amp;CatalogueType=OLS</t>
  </si>
  <si>
    <t>JP-322-261</t>
  </si>
  <si>
    <t>Orange Allover Stripe (AB3)</t>
  </si>
  <si>
    <t>nevynosimonova</t>
  </si>
  <si>
    <t>https://www.victoriassecret.com/bras/shop-all-bras/victoria39s-secret-darling-demi-push-up-bra-angels-by-victorias-secret?ProductID=206007&amp;CatalogueType=OLS</t>
  </si>
  <si>
    <t>ANGELS BY VICTORIA'S SECRET NEW! VICTORIA'S SECRET DARLING DEMI PUSH-UP BRA</t>
  </si>
  <si>
    <t>JE-301-865</t>
  </si>
  <si>
    <t>32А</t>
  </si>
  <si>
    <t>Black Dot (093)</t>
  </si>
  <si>
    <t>https://www.victoriassecret.com/clearance/clothing/long-sleeve-top-the-lace-collection?ProductID=196525&amp;CatalogueType=OLS</t>
  </si>
  <si>
    <t>JP-318-826</t>
  </si>
  <si>
    <t>Shell Pink (H32)</t>
  </si>
  <si>
    <t>https://www.victoriassecret.com/clearance/clothing/ponte-racer-legging?ProductID=166396&amp;CatalogueType=OLS</t>
  </si>
  <si>
    <t>JP-306-523</t>
  </si>
  <si>
    <t>Black/black (093)</t>
  </si>
  <si>
    <t>Signija</t>
  </si>
  <si>
    <t>https://www.victoriassecret.com/clothing/all-tops-c/long-sleeve-v-neck-tee-vintage-tees?ProductID=168154&amp;CatalogueType=OLS</t>
  </si>
  <si>
    <t>Long-sleeve V-neck Tee</t>
  </si>
  <si>
    <t xml:space="preserve">
JE-308-889 </t>
  </si>
  <si>
    <t>Black/ Grey Stripe (4DE)</t>
  </si>
  <si>
    <t>https://www.victoriassecret.com/clothing/buy-more-and-save-tees/long-lean-tee-vintage-tees?ProductID=198109&amp;CatalogueType=OLS</t>
  </si>
  <si>
    <t>Long &amp; Lean Tee</t>
  </si>
  <si>
    <t>JE-302-833</t>
  </si>
  <si>
    <t>white</t>
  </si>
  <si>
    <t>Каплина Татьяна</t>
  </si>
  <si>
    <t>https://www.victoriassecret.com/sale/panties-special/no-show-cheekster-panty-pink?ProductID=196383&amp;CatalogueType=OLS</t>
  </si>
  <si>
    <t>PINK NO-SHOW CHEEKSTER PANTY</t>
  </si>
  <si>
    <t>JE-322-443</t>
  </si>
  <si>
    <t>Wonderland (AY0)</t>
  </si>
  <si>
    <t>https://www.victoriassecret.com/sale/panties-special/lace-trim-thong-panty-pink?ProductID=169413&amp;CatalogueType=OLS</t>
  </si>
  <si>
    <t>PINK LACE TRIM THONG PANTY</t>
  </si>
  <si>
    <t xml:space="preserve">JE-294-192 </t>
  </si>
  <si>
    <t>https://www.victoriassecret.com/sale/panties-special/no-show-thong-panty-pink?ProductID=196392&amp;CatalogueType=OLS</t>
  </si>
  <si>
    <t>PINK NO-SHOW THONG PANTY</t>
  </si>
  <si>
    <t>https://www.victoriassecret.com/sale/panties-special/rose-lace-cheekster-panty-pink?ProductID=195917&amp;CatalogueType=OLS</t>
  </si>
  <si>
    <t>PINK ROSE LACE CHEEKSTER PANTY</t>
  </si>
  <si>
    <t xml:space="preserve">JE-315-465 </t>
  </si>
  <si>
    <t>Mint (W49)</t>
  </si>
  <si>
    <t>NEW! NO-SHOW CHEEKSTER PANTY</t>
  </si>
  <si>
    <t>Buff (L91)</t>
  </si>
  <si>
    <t>https://www.victoriassecret.com/sale/panties-special/leopard-lace-thong-panty-pink?ProductID=203347&amp;CatalogueType=OLS</t>
  </si>
  <si>
    <t>PINK LEOPARD LACE THONG PANTY</t>
  </si>
  <si>
    <t>JE-323-290</t>
  </si>
  <si>
    <t>Basil (672)</t>
  </si>
  <si>
    <t>https://www.victoriassecret.com/sale/panties-special/rose-lace-cheekster-panty-pink?ProductID=152113&amp;CatalogueType=OLS</t>
  </si>
  <si>
    <t>Fire Cracker (B90)</t>
  </si>
  <si>
    <t>zenka</t>
  </si>
  <si>
    <t>https://www.victoriassecret.com/clearance/clothing/drapey-tank?ProductID=151096&amp;CatalogueType=OLS</t>
  </si>
  <si>
    <t>JP-316-172</t>
  </si>
  <si>
    <t>Bright Marine (4FK)</t>
  </si>
  <si>
    <t>Katrinwhite</t>
  </si>
  <si>
    <t>https://www.victoriassecret.com/sale/dresses-sale/ruched-minidress?ProductID=199487&amp;CatalogueType=OLS</t>
  </si>
  <si>
    <t>Ink Blot (J79)</t>
  </si>
  <si>
    <t>https://www.victoriassecret.com/panties/cheekies-and-cheekinis/victoriarsquos-secret-darling-mesh-thong-panty-angels-by-victorias-secret?ProductID=199836&amp;CatalogueType=OLS</t>
  </si>
  <si>
    <t>ANGELS BY VICTORIA'S SECRET VICTORIA’S SECRET DARLING MESH THONG PANTY</t>
  </si>
  <si>
    <t>JE-322-013</t>
  </si>
  <si>
    <t>Black Flocked Dot (093)</t>
  </si>
  <si>
    <t>https://www.victoriassecret.com//panties/shop-all-panties/no-show-sexy-cheeky-panty?ProductID=198782&amp;CatalogueType=OLS</t>
  </si>
  <si>
    <t>NO-SHOW SEXY CHEEKY PANTY</t>
  </si>
  <si>
    <t>JE-291-602</t>
  </si>
  <si>
    <t>https://www.victoriassecret.com/beauty/vs-fantasies-bodycare-specials/secret-charm-daily-body-wash-vs-fantasies?ProductID=154929&amp;CatalogueType=OLS</t>
  </si>
  <si>
    <t>JE-317-830</t>
  </si>
  <si>
    <t>Secret Charm (29G)</t>
  </si>
  <si>
    <t>https://www.victoriassecret.com/beauty/vs-fantasies-bodycare-specials/mango-temptation-hydrating-body-lotion-vs-fantasies?ProductID=154865&amp;CatalogueType=OLS</t>
  </si>
  <si>
    <t>aviation</t>
  </si>
  <si>
    <t>NEW! Kissaholic Aphrodisiac Lip Stain</t>
  </si>
  <si>
    <t>JE-296-909</t>
  </si>
  <si>
    <t>JE-312-419</t>
  </si>
  <si>
    <t>Iconic Brilliant Stripe (3TM)</t>
  </si>
  <si>
    <t>Purple Stripe (3XR)</t>
  </si>
  <si>
    <t>https://www.victoriassecret.com/sale/panties-special/lace-waist-cheeky-panty-cotton-lingerie?ProductID=157660&amp;CatalogueType=OLS</t>
  </si>
  <si>
    <t>COTTON LINGERIE LACE-WAIST CHEEKY PANTY</t>
  </si>
  <si>
    <t>California Coral (BW9)</t>
  </si>
  <si>
    <t xml:space="preserve">JE-304-353 </t>
  </si>
  <si>
    <t>Light Nude (608)</t>
  </si>
  <si>
    <t>https://www.victoriassecret.com/sale/panties-special/low-rise-bikini-panty-cotton-lingerie?ProductID=181439&amp;CatalogueType=OLS</t>
  </si>
  <si>
    <t>COTTON LINGERIE LOW-RISE BIKINI PANTY</t>
  </si>
  <si>
    <t xml:space="preserve">JE-312-059  </t>
  </si>
  <si>
    <t>https://www.victoriassecret.com/sale/panties-special/lace-waist-hiphugger-panty-cotton-lingerie?ProductID=202746&amp;CatalogueType=OLS</t>
  </si>
  <si>
    <t>COTTON LINGERIE LACE-WAIST HIPHUGGER PANTY</t>
  </si>
  <si>
    <t xml:space="preserve">JE-304-350 </t>
  </si>
  <si>
    <t>Blue Dots Print (HD6)</t>
  </si>
  <si>
    <t>https://www.victoriassecret.com/sale/panties-special/lace-waist-cheeky-panty-cotton-lingerie?ProductID=202914&amp;CatalogueType=OLS</t>
  </si>
  <si>
    <t>https://www.victoriassecret.com/sale/panties-special/seamless-bikini-panty-pink?ProductID=207758&amp;CatalogueType=OLS</t>
  </si>
  <si>
    <t>PINK SEAMLESS BIKINI PANTY</t>
  </si>
  <si>
    <t>JE-279-629</t>
  </si>
  <si>
    <t>Purple Stripe (Y84)</t>
  </si>
  <si>
    <t>JE-312-059</t>
  </si>
  <si>
    <t>Citrus Bloomer (2ZA)</t>
  </si>
  <si>
    <t>Teal (3YV)</t>
  </si>
  <si>
    <t>https://www.victoriassecret.com/sale/panties-special/hiphugger-panty-cotton-lingerie?ProductID=202751&amp;CatalogueType=OLS</t>
  </si>
  <si>
    <t>COTTON LINGERIE HIPHUGGER PANTY</t>
  </si>
  <si>
    <t>White (DK9)</t>
  </si>
  <si>
    <t>https://www.victoriassecret.com/panties/fabulous-by-victorias-secret-hidden/lace-waist-hiphugger-panty-cotton-lingerie?ProductID=202746&amp;CatalogueType=OLS</t>
  </si>
  <si>
    <t>https://www.victoriassecret.com/pink/panties-specials-mobile/leopard-lace-thong-panty-pink?ProductID=203347&amp;CatalogueType=OLS</t>
  </si>
  <si>
    <t>https://www.victoriassecret.com//panties/cotton-panties/lace-waist-cheeky-panty-cotton-lingerie?ProductID=157660&amp;CatalogueType=OLS</t>
  </si>
  <si>
    <t>LACE-WAIST CHEEKY PANTY</t>
  </si>
  <si>
    <t>https://www.victoriassecret.com/sale/bras-special/front-close-push-up-bra-sexy-tee?ProductID=180183&amp;CatalogueType=OLS</t>
  </si>
  <si>
    <t>SEXY TEE FRONT-CLOSE PUSH-UP BRA</t>
  </si>
  <si>
    <t>JE-322-110</t>
  </si>
  <si>
    <t>38B</t>
  </si>
  <si>
    <t>Cali Coral Butterfly (BW9)</t>
  </si>
  <si>
    <t>https://www.victoriassecret.com/sale/bras/strappy-back-push-up-bra-cotton-lingerie?ProductID=207467&amp;CatalogueType=OLS</t>
  </si>
  <si>
    <t>COTTON LINGERIE STRAPPY BACK PUSH-UP BRA</t>
  </si>
  <si>
    <t>JE-324-725</t>
  </si>
  <si>
    <t>Black/White Stripe Strappy Back (3D6)</t>
  </si>
  <si>
    <t>https://www.victoriassecret.com/sale/bras-special/push-up-bra-cotton-lingerie?ProductID=203106&amp;CatalogueType=OLS</t>
  </si>
  <si>
    <t>COTTON LINGERIE PUSH-UP BRA</t>
  </si>
  <si>
    <t>JE-322-143</t>
  </si>
  <si>
    <t>34A</t>
  </si>
  <si>
    <t>Blueberry Twist Stripe Woven (Q30)</t>
  </si>
  <si>
    <t>https://www.victoriassecret.com/bras/top-rated/push-up-bra-sexy-tee?ProductID=207437&amp;CatalogueType=OLS</t>
  </si>
  <si>
    <t>SEXY TEE PUSH-UP BRA</t>
  </si>
  <si>
    <t>JE-301-400</t>
  </si>
  <si>
    <t>Carnival Blue (J69</t>
  </si>
  <si>
    <t>https://www.victoriassecret.com/sale/bras-special/strappy-back-demi-bra-cotton-lingerie?ProductID=207483&amp;CatalogueType=OLS</t>
  </si>
  <si>
    <t>COTTON LINGERIE STRAPPY BACK DEMI BRA</t>
  </si>
  <si>
    <t>JE-324-730</t>
  </si>
  <si>
    <t>38D</t>
  </si>
  <si>
    <t>Black/Black/White Stripe Strappy Back (3D6)</t>
  </si>
  <si>
    <t>https://www.victoriassecret.com/sale/bras-special/front-close-demi-bra-sexy-tee?ProductID=180186&amp;CatalogueType=OLS</t>
  </si>
  <si>
    <t>SEXY TEE FRONT-CLOSE DEMI BRA</t>
  </si>
  <si>
    <t>JE-322-115</t>
  </si>
  <si>
    <t>32B</t>
  </si>
  <si>
    <t>https://www.victoriassecret.com/bras/lingerie-extras/low-back-straps-style-secrets?ProductID=178229&amp;CatalogueType=OLS</t>
  </si>
  <si>
    <t>STYLE SECRETS NEW! LOW-BACK STRAPS</t>
  </si>
  <si>
    <t>JE-313-626</t>
  </si>
  <si>
    <t>https://www.victoriassecret.com/panties/shop-all-panties/no-show-sexy-hiphugger-panty?ProductID=198778&amp;CatalogueType=OLS</t>
  </si>
  <si>
    <t>No-Show Sexy Hiphugger Panty</t>
  </si>
  <si>
    <t>JE-276-561</t>
  </si>
  <si>
    <t>https://www.victoriassecret.com/panties/3-for-33-styles/dream-angels-lace-trim-cheekini-panty-angels-by-victorias-secret?ProductID=200689&amp;CatalogueType=OLS</t>
  </si>
  <si>
    <t>Dream Angels Lace-trim Cheekini Panty</t>
  </si>
  <si>
    <t>JE-299-039</t>
  </si>
  <si>
    <t>https://www.victoriassecret.com/panties/3-for-33-styles/hiphugger-panty-body-by-victoria?ProductID=208601&amp;CatalogueType=OLS</t>
  </si>
  <si>
    <t>NEW! Hiphugger Panty</t>
  </si>
  <si>
    <t>https://www.victoriassecret.com/bras/shop-by-size/perfect-lace-push-up-bra-pink?ProductID=193603&amp;CatalogueType=OLS</t>
  </si>
  <si>
    <t>Perfect Lace Push-Up Bra</t>
  </si>
  <si>
    <t>JE-319-529</t>
  </si>
  <si>
    <t>34AA</t>
  </si>
  <si>
    <t>https://www.victoriassecret.com/sale/bras/push-up-bra-cotton-lingerie?ProductID=203106&amp;CatalogueType=OLS</t>
  </si>
  <si>
    <t>JE-303-504</t>
  </si>
  <si>
    <t>https://www.victoriassecret.com/panties/3-for-33-styles/lace-trim-cheeky-panty-sexy-little-things?ProductID=197136&amp;CatalogueType=OLS</t>
  </si>
  <si>
    <t>LACE-TRIM CHEEKY PANTY</t>
  </si>
  <si>
    <t>JE-316-878</t>
  </si>
  <si>
    <t xml:space="preserve">Order Date: 9/26/2014 </t>
  </si>
  <si>
    <t xml:space="preserve">Order Date: 9/27/2014 </t>
  </si>
  <si>
    <t>https://www.victoriassecret.com/beauty/all-makeup/kissaholic-aphrodisiac-lip-stain-booty-parlor?ProductID=101092&amp;CatalogueType=OLS</t>
  </si>
  <si>
    <t>Frenchie (461)</t>
  </si>
  <si>
    <t>Light Nude (DJ5)</t>
  </si>
  <si>
    <t>JE-323-197</t>
  </si>
  <si>
    <t>Sweet And Vicious Animal Print (4CT)</t>
  </si>
  <si>
    <t>JE-317-771</t>
  </si>
  <si>
    <t>Mango Temptation (2F7)</t>
  </si>
  <si>
    <t>Neff241288</t>
  </si>
  <si>
    <t>KNIT TURTLENECK DRESS</t>
  </si>
  <si>
    <t>Black Houndstooth Print (3V7)</t>
  </si>
  <si>
    <t>ponka100</t>
  </si>
  <si>
    <t>https://www.victoriassecret.com/clothing/jackets-and-coats/quilted-faux-fur-trim-puffer?ProductID=149749&amp;CatalogueType=OLS</t>
  </si>
  <si>
    <t>JE-262-379</t>
  </si>
  <si>
    <t>Camel(56N)</t>
  </si>
  <si>
    <t>Ivory/black Lace (E26)</t>
  </si>
  <si>
    <t>Black Dot Print (302)</t>
  </si>
  <si>
    <t xml:space="preserve">Estimated Ship: 10/8
</t>
  </si>
  <si>
    <t>Multi Swirl Paisley Print (Y88)</t>
  </si>
  <si>
    <t>https://www.victoriassecret.com/clothing/dresses-c/ruched-minidress?ProductID=199487&amp;CatalogueType=OLS</t>
  </si>
  <si>
    <t>RIBBED SWEATERDRESS</t>
  </si>
  <si>
    <t>black Orchid</t>
  </si>
  <si>
    <t>https://www.victoriassecret.com/clothing/dresses-c/ribbed-sweaterdress-a-kiss-of-cashmere?ProductID=140852&amp;CatalogueType=OLS</t>
  </si>
  <si>
    <t>JE-302-155</t>
  </si>
  <si>
    <t>Black (GL4)</t>
  </si>
  <si>
    <t xml:space="preserve">Order Date: 9/29/2014 </t>
  </si>
  <si>
    <t>https://www.victoriassecret.com/swimwear/cover-ups/wrap-cover-up?ProductID=168607&amp;CatalogueType=OLS</t>
  </si>
  <si>
    <t>WRAP COVER-UP</t>
  </si>
  <si>
    <t>JE-281-079</t>
  </si>
  <si>
    <t>Punchy Giraffe (CH1)</t>
  </si>
  <si>
    <t>https://www.victoriassecret.com/catalogue/catalogue/hipster-bottom-forever-sexy?ProductID=178203&amp;CatalogueType=OLS&amp;cqo=true&amp;cqoCat=JP</t>
  </si>
  <si>
    <t>JP-307-366</t>
  </si>
  <si>
    <t>Pinochetta</t>
  </si>
  <si>
    <t>https://www.victoriassecret.com/shoes/uggs/classic-tall-boot-ugg-australia?ProductID=168529&amp;CatalogueType=OLS</t>
  </si>
  <si>
    <t>JE-287-436</t>
  </si>
  <si>
    <t>Chocolate (027)</t>
  </si>
  <si>
    <t>taniha2</t>
  </si>
  <si>
    <t>https://www.victoriassecret.com/clothing/kiss-of-cashmere/modern-sweatpant-a-kiss-of-cashmere?ProductID=65042&amp;CatalogueType=OLS</t>
  </si>
  <si>
    <t>СОВРЕМЕННЫЕ SWEATPANT</t>
  </si>
  <si>
    <t>JE-286-569</t>
  </si>
  <si>
    <t>S регуляр</t>
  </si>
  <si>
    <t xml:space="preserve">Estimated Ship: 10/15
</t>
  </si>
  <si>
    <t>ариша11</t>
  </si>
  <si>
    <t>https://www.victoriassecret.com/clothing/all-sale-and-specials/quilted-faux-fur-trim-puffer?ProductID=149749&amp;CatalogueType=OLS</t>
  </si>
  <si>
    <t>Ivory (5X9)</t>
  </si>
  <si>
    <t>https://www.victoriassecret.com/clothing/pants-denim/corduroy-mid-rise-siren?ProductID=145626&amp;CatalogueType=OLS</t>
  </si>
  <si>
    <t>JE-302-605</t>
  </si>
  <si>
    <t>2.R</t>
  </si>
  <si>
    <t>Winter White (B02)</t>
  </si>
  <si>
    <t>https://www.victoriassecret.com/sale/clothing/vs-hipster-bootcut-pant-in-corduroy?ProductID=143421&amp;CatalogueType=OLS</t>
  </si>
  <si>
    <t>JE-304-472</t>
  </si>
  <si>
    <t>https://www.victoriassecret.com/clothing/all-sale-and-specials/suede-zipper-legging?ProductID=199509&amp;CatalogueType=OLS</t>
  </si>
  <si>
    <t>JE-319-315</t>
  </si>
  <si>
    <t>Metropolis (3CA)</t>
  </si>
  <si>
    <t>Silver Sage Bloomer (4GS)</t>
  </si>
  <si>
    <t>https://www.victoriassecret.com/sale/swim/bandeau-beach-sexy?ProductID=184107&amp;CatalogueType=OLS</t>
  </si>
  <si>
    <t>BEACH SEXY BANDEAU</t>
  </si>
  <si>
    <t>JE-316-788</t>
  </si>
  <si>
    <t>White Neon (63K)</t>
  </si>
  <si>
    <t>https://www.victoriassecret.com/sale/swim/strappy-bottom-beach-sexy?ProductID=184108&amp;CatalogueType=OLS</t>
  </si>
  <si>
    <t>BEACH SEXY STRAPPY BOTTOM</t>
  </si>
  <si>
    <t>JE-318-129</t>
  </si>
  <si>
    <t>https://www.victoriassecret.com/panties/shop-all-panties/fearless-cheekini-panty-very-sexy?ProductID=206268&amp;CatalogueType=OLS&amp;swatchImage=2FD</t>
  </si>
  <si>
    <t>VERY SEXY FEARLESS CHEEKINI PANTY</t>
  </si>
  <si>
    <t>JE-320-587</t>
  </si>
  <si>
    <t>Ignited (2FD)</t>
  </si>
  <si>
    <t xml:space="preserve">Estimated Ship: 10/29
</t>
  </si>
  <si>
    <t>https://www.victoriassecret.com/bras/shop-all-bras/fearless-demi-push-up-bra-very-sexy?ProductID=207203&amp;CatalogueType=OLS</t>
  </si>
  <si>
    <t>VERY SEXY FEARLESS DEMI PUSH-UP BRA</t>
  </si>
  <si>
    <t>JE-321-386</t>
  </si>
  <si>
    <t>https://www.victoriassecret.com/clearance/clothing/embellished-bra-top?ProductID=203228&amp;CatalogueType=OLS</t>
  </si>
  <si>
    <t>EMBELLISHED BRA TOP</t>
  </si>
  <si>
    <t>JP-318-773</t>
  </si>
  <si>
    <t>Black Embellished (4TR)</t>
  </si>
  <si>
    <t>цр-координатор</t>
  </si>
  <si>
    <t>https://www.victoriassecret.com/swimwear/bikinis/the-itsy-bottom-beach-sexy?ProductID=205331&amp;CatalogueType=OLS</t>
  </si>
  <si>
    <t>bottom</t>
  </si>
  <si>
    <t>JE-316-936</t>
  </si>
  <si>
    <t>L</t>
  </si>
  <si>
    <t>Ibiza Blue (6UR)</t>
  </si>
  <si>
    <t>https://www.victoriassecret.com/clearance/swim/crisscross-strap-bandeau-very-sexy?ProductID=193876&amp;CatalogueType=OLS</t>
  </si>
  <si>
    <t>CRISSCROSS-STRAP BANDEAU</t>
  </si>
  <si>
    <t>JP-312-447</t>
  </si>
  <si>
    <t>https://www.victoriassecret.com/sale/bras-special/multi-way-bra-cotton-lingerie?ProductID=203117&amp;CatalogueType=OLS</t>
  </si>
  <si>
    <t>JE-303-512</t>
  </si>
  <si>
    <t>https://www.victoriassecret.com/beauty/vs-fantasies-bodycare-specials/aqua-kiss-ultra-moisturizing-hand-and-body-cream-vs-fantasies?ProductID=154889&amp;CatalogueType=OLS</t>
  </si>
  <si>
    <t>taninnov</t>
  </si>
  <si>
    <t xml:space="preserve">https://www.victoriassecret.com/clothing/dresses-sale/henley-minidress-easy-mixers?ProductID=199406&amp;CatalogueType=OLS </t>
  </si>
  <si>
    <t>Easy Mixers
Henley Minidress</t>
  </si>
  <si>
    <t>JE-323-202</t>
  </si>
  <si>
    <t>Black Pin Stripe (3J2)</t>
  </si>
  <si>
    <t>KNIFE-PLEAT MAXI</t>
  </si>
  <si>
    <t>svet ok</t>
  </si>
  <si>
    <t>https://www.victoriassecret.com/clothing/sweaters/lace-trim-pullover?ProductID=199430&amp;CatalogueType=OLS</t>
  </si>
  <si>
    <t>Шкиперок</t>
  </si>
  <si>
    <t>https://www.victoriassecret.com/beauty/all-makeup/color-shine-gloss-beauty-rush?ProductID=199353&amp;CatalogueType=OLS</t>
  </si>
  <si>
    <t>Peek A Boo</t>
  </si>
  <si>
    <t>https://www.victoriassecret.com/beauty/all-makeup/sparkle-gloss-lip-shine-beauty-rush?ProductID=165133&amp;CatalogueType=OLS</t>
  </si>
  <si>
    <t>https://www.victoriassecret.com/beauty/all-makeup/limited-edition-gilded-glow-flavored-gloss-beauty-rush?ProductID=199378&amp;CatalogueType=OLS</t>
  </si>
  <si>
    <t>Golden Delicious</t>
  </si>
  <si>
    <t>https://www.victoriassecret.com/beauty/all-makeup/shiny-kiss-flavored-gloss-beauty-rush?ProductID=195787&amp;CatalogueType=OLS</t>
  </si>
  <si>
    <t>https://www.victoriassecret.com/bras/2-for-42-victorias-secret-pink/allover-lace-thong-panty-pink?ProductID=203181&amp;CatalogueType=OLS</t>
  </si>
  <si>
    <t>ALLOVER LACE THONG PANTY</t>
  </si>
  <si>
    <t>https://www.victoriassecret.com/pink/bras-top-rated/perfect-lace-push-up-bra-pink?ProductID=193603&amp;CatalogueType=OLS</t>
  </si>
  <si>
    <t>PERFECT LACE PUSH-UP BRA</t>
  </si>
  <si>
    <t xml:space="preserve">JE-319-529 </t>
  </si>
  <si>
    <t>34А</t>
  </si>
  <si>
    <t>True Blue</t>
  </si>
  <si>
    <t>https://www.victoriassecret.com/pink/panties/leopard-lace-cheekster-panty-pink?ProductID=203019&amp;CatalogueType=OLS</t>
  </si>
  <si>
    <t>NEW! LEOPARD LACE CHEEKSTER PANTY</t>
  </si>
  <si>
    <t xml:space="preserve">JE-322-442 </t>
  </si>
  <si>
    <t>Majestic Saphire</t>
  </si>
  <si>
    <t>https://www.victoriassecret.com/pink/sale-and-specials-clearance/lace-back-bikini-panty-pink?ProductID=185404&amp;CatalogueType=OLS</t>
  </si>
  <si>
    <t>LACE BACK BIKINI PANTY</t>
  </si>
  <si>
    <t>https://www.victoriassecret.com/clearance/panties/cheekster-panty-pink?ProductID=185420&amp;CatalogueType=OLS</t>
  </si>
  <si>
    <t>CHEEKSTER PANTY</t>
  </si>
  <si>
    <t>Navy</t>
  </si>
  <si>
    <t>гусёна!</t>
  </si>
  <si>
    <t>https://www.victoriassecret.com/bras/push-up/push-up-bra-body-by-victoria?ProductID=208551&amp;CatalogueType=OLS</t>
  </si>
  <si>
    <t>https://www.victoriassecret.com/bras/push-up/thong-panty-body-by-victoria?ProductID=202497&amp;CatalogueType=OLS</t>
  </si>
  <si>
    <t>https://www.victoriassecret.com/clothing/all-tops/long-sleeve-crewneck-essential-tees?ProductID=197113&amp;CatalogueType=OLS</t>
  </si>
  <si>
    <t xml:space="preserve">Order Date: 10/06/2014 </t>
  </si>
  <si>
    <t>Elena_7</t>
  </si>
  <si>
    <t>https://www.victoriassecret.com/panties/3-for-33-styles/cheekini-panty-body-by-victoria?ProductID=198794&amp;CatalogueType=OLS</t>
  </si>
  <si>
    <t>NEW! CHEEKINI PANTY</t>
  </si>
  <si>
    <t>JE-308-511</t>
  </si>
  <si>
    <t>Starstruck Print (CL6)</t>
  </si>
  <si>
    <t>JE-322-418</t>
  </si>
  <si>
    <t>Blue Sketch Lace (2AS)</t>
  </si>
  <si>
    <t>JE-308-510</t>
  </si>
  <si>
    <t>JE-305-667</t>
  </si>
  <si>
    <t>white (DK9)</t>
  </si>
  <si>
    <t>JE-314-735</t>
  </si>
  <si>
    <t>Black/Whtie Stripe (5BB)</t>
  </si>
  <si>
    <t>Estimated Ship: 11/29</t>
  </si>
  <si>
    <t>https://www.victoriassecret.com/panties/5-for-26-styles/lace-waist-bikini-panty-cotton-lingerie?ProductID=168810&amp;CatalogueType=OLS</t>
  </si>
  <si>
    <t>JR-327-926</t>
  </si>
  <si>
    <t>https://www.victoriassecret.com/clothing/dresses-c/zip-front-shirtdress-a-kiss-of-cashmere?ProductID=199468&amp;CatalogueType=OLS</t>
  </si>
  <si>
    <t>Zip-front Shirtdress</t>
  </si>
  <si>
    <t>JR-319-123</t>
  </si>
  <si>
    <t>Charcoal Heather Grey (3SY)</t>
  </si>
  <si>
    <t>JE-323-836</t>
  </si>
  <si>
    <t>White Lace (092)</t>
  </si>
  <si>
    <t>Kiss Of Luxury (608)</t>
  </si>
  <si>
    <t>JR-312-885</t>
  </si>
  <si>
    <t>Mocktail Hour (L43)</t>
  </si>
  <si>
    <t>zoyann</t>
  </si>
  <si>
    <t>Color Shine Gloss</t>
  </si>
  <si>
    <t xml:space="preserve">
JR-318-814 </t>
  </si>
  <si>
    <t>Pinky (LE6)</t>
  </si>
  <si>
    <t>Totally Hot (652)</t>
  </si>
  <si>
    <t>https://www.victoriassecret.com/panties/5-for-26-styles/hiphugger-panty-cotton-lingerie?ProductID=209911&amp;CatalogueType=OLS</t>
  </si>
  <si>
    <t>Hiphugger Panty</t>
  </si>
  <si>
    <t xml:space="preserve">
JR-326-925 </t>
  </si>
  <si>
    <t>Black Space Dye (47K)</t>
  </si>
  <si>
    <t>https://www.victoriassecret.com/panties/5-for-26-styles/bikini-panty-cotton-lingerie?ProductID=212020&amp;CatalogueType=OLS</t>
  </si>
  <si>
    <t>Bikini Panty</t>
  </si>
  <si>
    <t xml:space="preserve">JR-313-818 </t>
  </si>
  <si>
    <t>Violet Storm Lace Cut Out (P58)</t>
  </si>
  <si>
    <t>https://www.victoriassecret.com/panties/5-for-26-styles/low-rise-bikini-panty-cotton-lingerie?ProductID=210316&amp;CatalogueType=OLS</t>
  </si>
  <si>
    <t>JR-323-778</t>
  </si>
  <si>
    <t>White Happy Feet Bloomer(BR2) </t>
  </si>
  <si>
    <t>zulechka</t>
  </si>
  <si>
    <t>https://www.victoriassecret.com/bras/demi-cup/embellished-lace-balconet-bra-very-sexy?ProductID=209448&amp;CatalogueType=OLS</t>
  </si>
  <si>
    <t>JR-325-014</t>
  </si>
  <si>
    <t>34C</t>
  </si>
  <si>
    <t>Black / Blue Metallic (4C8)</t>
  </si>
  <si>
    <t>JR-325-240</t>
  </si>
  <si>
    <t>Black/blue Metallic (4C8)</t>
  </si>
  <si>
    <t>https://www.victoriassecret.com/bras/demi-cup/dream-angels-balconet-bra-angels-by-victorias-secret?ProductID=209489&amp;CatalogueType=OLS</t>
  </si>
  <si>
    <t>JR-325-177</t>
  </si>
  <si>
    <t>32C</t>
  </si>
  <si>
    <t>Midnight Floral (Z68)</t>
  </si>
  <si>
    <t>JR-323-787</t>
  </si>
  <si>
    <t>Midnight Garden Floral (Z68)</t>
  </si>
  <si>
    <t>https://www.victoriassecret.com/sale/clothing/vs-siren-animal-print-jean?ProductID=139241&amp;CatalogueType=OLS</t>
  </si>
  <si>
    <t>JR-302-114</t>
  </si>
  <si>
    <t>Animal (48C)</t>
  </si>
  <si>
    <t>https://www.victoriassecret.com/clothing/pants-denim/skinny-moto-pant?ProductID=199612&amp;CatalogueType=OLS</t>
  </si>
  <si>
    <t>JE-319-865</t>
  </si>
  <si>
    <t>Bordeaux (B71)</t>
  </si>
  <si>
    <t>JR-319-023</t>
  </si>
  <si>
    <t>Classic Navy (J79)</t>
  </si>
  <si>
    <t>JP-321-923</t>
  </si>
  <si>
    <t>Black White Geo (5BV)</t>
  </si>
  <si>
    <t>Schnurok</t>
  </si>
  <si>
    <t>https://www.victoriassecret.com/clearance/clothing/the-christie-flare-pant-in-seasonless-stretch?ProductID=167066&amp;CatalogueType=OLS</t>
  </si>
  <si>
    <t>JS-304-678</t>
  </si>
  <si>
    <t>2.L</t>
  </si>
  <si>
    <t>https://www.victoriassecret.com/clearance/clothing/knife-pleat-maxi-dress-?ProductID=193821&amp;CatalogueType=OLS</t>
  </si>
  <si>
    <t>JS-325-287</t>
  </si>
  <si>
    <t>S.R</t>
  </si>
  <si>
    <t>Pink Paisley (334)</t>
  </si>
  <si>
    <t>JS-324-124</t>
  </si>
  <si>
    <t>Justanna</t>
  </si>
  <si>
    <t>https://www.victoriassecret.com/sale/clothing/keyhole-bra-top?ProductID=168551&amp;CatalogueType=OLS</t>
  </si>
  <si>
    <t xml:space="preserve">JR-264-744 </t>
  </si>
  <si>
    <t>xs</t>
  </si>
  <si>
    <t>Sparkling Sage (69C)</t>
  </si>
  <si>
    <t xml:space="preserve">berry strained   </t>
  </si>
  <si>
    <t>https://www.victoriassecret.com/sale/clothing/lace-trim-plunge-dress-?ProductID=193036&amp;CatalogueType=OLS</t>
  </si>
  <si>
    <t xml:space="preserve">
JR-321-046 </t>
  </si>
  <si>
    <t>Classic Navy (S87)</t>
  </si>
  <si>
    <t>Red Ruffle Trim(E51) </t>
  </si>
  <si>
    <t>Black Ruffle Trim(3NC) </t>
  </si>
  <si>
    <t>Feather Heather Grey (3T4)</t>
  </si>
  <si>
    <t>Knit Turtleneck Dress</t>
  </si>
  <si>
    <t xml:space="preserve">
JR-312-908 </t>
  </si>
  <si>
    <t>medium heather grey (3SW)</t>
  </si>
  <si>
    <t>JR-312-898</t>
  </si>
  <si>
    <t>https://www.victoriassecret.com/clearance/swim/looped-hipkini-bottom-beach-sexy?ProductID=180208&amp;CatalogueType=OLS</t>
  </si>
  <si>
    <t>JS-317-028</t>
  </si>
  <si>
    <t>White (092)</t>
  </si>
  <si>
    <t>https://www.victoriassecret.com/sale/clothing/ruched-minidress?ProductID=199487&amp;CatalogueType=OLS</t>
  </si>
  <si>
    <t>https://www.victoriassecret.com/pink/bras-push-up/perfect-lace-push-up-bra-pink?ProductID=208669&amp;CatalogueType=OLS</t>
  </si>
  <si>
    <t>PINK PERFECT LACE PUSH-UP BRA</t>
  </si>
  <si>
    <t>JR-319-529</t>
  </si>
  <si>
    <t>https://www.victoriassecret.com/pink/panties/rose-lace-cheekster-panty-pink?ProductID=195916&amp;CatalogueType=OLS</t>
  </si>
  <si>
    <t>JR-325-937</t>
  </si>
  <si>
    <t>Firecracker Red (22M)</t>
  </si>
  <si>
    <t>black</t>
  </si>
  <si>
    <t>Mint Frosting (6VB)</t>
  </si>
  <si>
    <t>Triumph White (4Y4)</t>
  </si>
  <si>
    <t>https://www.victoriassecret.com/clearance/swim/triangle-top-beach-sexy?ProductID=169015&amp;CatalogueType=OLS</t>
  </si>
  <si>
    <t xml:space="preserve">Triangle Top white Floral(3D8) </t>
  </si>
  <si>
    <t>https://www.victoriassecret.com/clearance/swim/embellished-bottom-forever-sexy?ProductID=169602&amp;CatalogueType=OLS</t>
  </si>
  <si>
    <t>https://www.victoriassecret.com/clearance/swim/convertible-halter-forever-sexy?ProductID=181774&amp;CatalogueType=OLS</t>
  </si>
  <si>
    <t>Лиллу</t>
  </si>
  <si>
    <t>https://www.victoriassecret.com/sale/clothing/the-supermodel-sweatshirt-dress?ProductID=199729&amp;CatalogueType=OLS</t>
  </si>
  <si>
    <t>smoky Violet размер М.</t>
  </si>
  <si>
    <t>https://www.victoriassecret.com/clothing/all-tops-c/the-supermodel-sweatshirt?ProductID=202096&amp;CatalogueType=OLS</t>
  </si>
  <si>
    <t>https://www.victoriassecret.com/sale/clothing/the-vs-denim-shirt?ProductID=179860&amp;CatalogueType=OLS.</t>
  </si>
  <si>
    <t>https://www.victoriassecret.com/clothing/tops-and-tees-sale/boho-keyhole-blouse?ProductID=179862&amp;CatalogueType=OLS</t>
  </si>
  <si>
    <t>https://www.victoriassecret.com/catalogue/perfect-coverage-bra-body-by-victoria?ProductID=191106&amp;CatalogueType=OLS&amp;cqo=true&amp;cqoCat=FZ</t>
  </si>
  <si>
    <t>https://www.victoriassecret.com/catalogue/demi-bra-body-by-victoria?ProductID=191096&amp;CatalogueType=OLS&amp;cqo=true&amp;cqoCat=FZ</t>
  </si>
  <si>
    <t>https://www.victoriassecret.com/catalogue/the-pillowtalk-tank-pajama?ProductID=191018&amp;CatalogueType=OLS&amp;cqo=true&amp;cqoCat=FZ</t>
  </si>
  <si>
    <t>https://www.victoriassecret.com/catalogue/cap-sleeve-henley-tee-essential-tees?ProductID=185950&amp;CatalogueType=OLS&amp;cqo=true&amp;cqoCat=FW</t>
  </si>
  <si>
    <t>https://www.victoriassecret.com/sale/clothing/the-henley-essential-tees?ProductID=197111&amp;CatalogueType=OLS</t>
  </si>
  <si>
    <t xml:space="preserve">JR-314-741 </t>
  </si>
  <si>
    <t xml:space="preserve">blue diamond burnout  </t>
  </si>
  <si>
    <t xml:space="preserve">pink burnout  или fire coral / white stripe  </t>
  </si>
  <si>
    <t>https://www.victoriassecret.com/clearance/clothing/knit-maxi-dress-a-kiss-of-cashmere?ProductID=153593&amp;CatalogueType=OLS</t>
  </si>
  <si>
    <t>Knit Maxi Dress</t>
  </si>
  <si>
    <t xml:space="preserve">
JS-305-349 </t>
  </si>
  <si>
    <t>ivory</t>
  </si>
  <si>
    <t>SHORT</t>
  </si>
  <si>
    <t>black orchid</t>
  </si>
  <si>
    <t>https://www.victoriassecret.com/clearance/clothing/foldover-multi-way-maxi-dress?ProductID=175676&amp;CatalogueType=OLS</t>
  </si>
  <si>
    <t xml:space="preserve">JS-312-910 </t>
  </si>
  <si>
    <t>spa blue</t>
  </si>
  <si>
    <t>ink blot/white или glazed guava/pop art pink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</si>
</sst>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Palatino Linotype"/>
      <family val="1"/>
    </font>
    <font>
      <sz val="11"/>
      <name val="Calibri"/>
      <family val="2"/>
    </font>
    <font>
      <sz val="10"/>
      <name val="Palatino Linotype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23"/>
      <name val="Palatino Linotype"/>
      <family val="1"/>
    </font>
    <font>
      <b/>
      <sz val="10"/>
      <color indexed="23"/>
      <name val="Palatino Linotype"/>
      <family val="1"/>
    </font>
    <font>
      <sz val="10"/>
      <color indexed="8"/>
      <name val="Palatino Linotype"/>
      <family val="1"/>
    </font>
    <font>
      <sz val="9"/>
      <color indexed="63"/>
      <name val="Arial"/>
      <family val="2"/>
    </font>
    <font>
      <u val="single"/>
      <sz val="11"/>
      <color indexed="10"/>
      <name val="Calibri"/>
      <family val="2"/>
    </font>
    <font>
      <b/>
      <sz val="10"/>
      <color indexed="10"/>
      <name val="Palatino Linotype"/>
      <family val="1"/>
    </font>
    <font>
      <b/>
      <sz val="9"/>
      <color indexed="23"/>
      <name val="Arial"/>
      <family val="2"/>
    </font>
    <font>
      <u val="single"/>
      <sz val="11"/>
      <name val="Calibri"/>
      <family val="2"/>
    </font>
    <font>
      <sz val="12"/>
      <name val="Calibri"/>
      <family val="2"/>
    </font>
    <font>
      <sz val="9"/>
      <color indexed="8"/>
      <name val="VictoriaOne"/>
      <family val="0"/>
    </font>
    <font>
      <sz val="8"/>
      <name val="Tahoma"/>
      <family val="2"/>
    </font>
    <font>
      <sz val="9"/>
      <color indexed="10"/>
      <name val="Arial"/>
      <family val="2"/>
    </font>
    <font>
      <sz val="10"/>
      <color indexed="10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666666"/>
      <name val="Palatino Linotype"/>
      <family val="1"/>
    </font>
    <font>
      <b/>
      <sz val="10"/>
      <color rgb="FF666666"/>
      <name val="Palatino Linotype"/>
      <family val="1"/>
    </font>
    <font>
      <sz val="10"/>
      <color rgb="FF000000"/>
      <name val="Palatino Linotype"/>
      <family val="1"/>
    </font>
    <font>
      <sz val="9"/>
      <color rgb="FF333333"/>
      <name val="Arial"/>
      <family val="2"/>
    </font>
    <font>
      <sz val="10"/>
      <color rgb="FF666666"/>
      <name val="Palatino Linotype"/>
      <family val="1"/>
    </font>
    <font>
      <u val="single"/>
      <sz val="11"/>
      <color rgb="FFFF0000"/>
      <name val="Calibri"/>
      <family val="2"/>
    </font>
    <font>
      <b/>
      <sz val="10"/>
      <color rgb="FFFF0000"/>
      <name val="Palatino Linotype"/>
      <family val="1"/>
    </font>
    <font>
      <b/>
      <sz val="9"/>
      <color rgb="FF666666"/>
      <name val="Arial"/>
      <family val="2"/>
    </font>
    <font>
      <sz val="9"/>
      <color rgb="FF000000"/>
      <name val="VictoriaOne"/>
      <family val="0"/>
    </font>
    <font>
      <sz val="10"/>
      <color rgb="FFFF0000"/>
      <name val="Palatino Linotype"/>
      <family val="1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0" xfId="42" applyNumberForma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47" fillId="0" borderId="10" xfId="42" applyFill="1" applyBorder="1" applyAlignment="1">
      <alignment/>
    </xf>
    <xf numFmtId="0" fontId="6" fillId="0" borderId="10" xfId="0" applyFont="1" applyFill="1" applyBorder="1" applyAlignment="1">
      <alignment/>
    </xf>
    <xf numFmtId="168" fontId="5" fillId="0" borderId="10" xfId="0" applyNumberFormat="1" applyFont="1" applyFill="1" applyBorder="1" applyAlignment="1">
      <alignment/>
    </xf>
    <xf numFmtId="166" fontId="61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47" fillId="0" borderId="0" xfId="42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68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66" fontId="62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166" fontId="6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65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/>
    </xf>
    <xf numFmtId="168" fontId="0" fillId="0" borderId="10" xfId="0" applyNumberFormat="1" applyFill="1" applyBorder="1" applyAlignment="1">
      <alignment/>
    </xf>
    <xf numFmtId="166" fontId="61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59" fillId="0" borderId="0" xfId="0" applyFont="1" applyFill="1" applyAlignment="1">
      <alignment/>
    </xf>
    <xf numFmtId="0" fontId="47" fillId="0" borderId="0" xfId="42" applyFill="1" applyAlignment="1">
      <alignment/>
    </xf>
    <xf numFmtId="0" fontId="66" fillId="0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166" fontId="6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Fill="1" applyAlignment="1">
      <alignment/>
    </xf>
    <xf numFmtId="168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61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0" applyFont="1" applyFill="1" applyAlignment="1">
      <alignment/>
    </xf>
    <xf numFmtId="166" fontId="62" fillId="0" borderId="11" xfId="0" applyNumberFormat="1" applyFont="1" applyFill="1" applyBorder="1" applyAlignment="1">
      <alignment/>
    </xf>
    <xf numFmtId="166" fontId="6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69" fillId="0" borderId="0" xfId="0" applyFont="1" applyFill="1" applyAlignment="1">
      <alignment/>
    </xf>
    <xf numFmtId="0" fontId="0" fillId="0" borderId="12" xfId="0" applyFill="1" applyBorder="1" applyAlignment="1">
      <alignment/>
    </xf>
    <xf numFmtId="166" fontId="61" fillId="0" borderId="12" xfId="0" applyNumberFormat="1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62" fillId="0" borderId="0" xfId="0" applyFont="1" applyFill="1" applyAlignment="1">
      <alignment/>
    </xf>
    <xf numFmtId="0" fontId="0" fillId="0" borderId="11" xfId="0" applyFill="1" applyBorder="1" applyAlignment="1">
      <alignment/>
    </xf>
    <xf numFmtId="168" fontId="0" fillId="0" borderId="11" xfId="0" applyNumberFormat="1" applyFill="1" applyBorder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71" fillId="0" borderId="10" xfId="42" applyFont="1" applyFill="1" applyBorder="1" applyAlignment="1">
      <alignment/>
    </xf>
    <xf numFmtId="168" fontId="59" fillId="0" borderId="10" xfId="0" applyNumberFormat="1" applyFont="1" applyFill="1" applyBorder="1" applyAlignment="1">
      <alignment/>
    </xf>
    <xf numFmtId="166" fontId="59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166" fontId="59" fillId="0" borderId="12" xfId="0" applyNumberFormat="1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47" fillId="0" borderId="11" xfId="42" applyFill="1" applyBorder="1" applyAlignment="1">
      <alignment/>
    </xf>
    <xf numFmtId="0" fontId="5" fillId="0" borderId="11" xfId="0" applyFont="1" applyFill="1" applyBorder="1" applyAlignment="1">
      <alignment/>
    </xf>
    <xf numFmtId="0" fontId="37" fillId="0" borderId="11" xfId="42" applyFont="1" applyFill="1" applyBorder="1" applyAlignment="1">
      <alignment/>
    </xf>
    <xf numFmtId="0" fontId="38" fillId="0" borderId="11" xfId="0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7" fillId="0" borderId="0" xfId="42" applyFont="1" applyFill="1" applyBorder="1" applyAlignment="1">
      <alignment/>
    </xf>
    <xf numFmtId="0" fontId="38" fillId="0" borderId="0" xfId="0" applyFont="1" applyFill="1" applyAlignment="1">
      <alignment vertical="center"/>
    </xf>
    <xf numFmtId="168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67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166" fontId="61" fillId="0" borderId="13" xfId="0" applyNumberFormat="1" applyFont="1" applyFill="1" applyBorder="1" applyAlignment="1">
      <alignment/>
    </xf>
    <xf numFmtId="166" fontId="0" fillId="0" borderId="13" xfId="0" applyNumberFormat="1" applyFill="1" applyBorder="1" applyAlignment="1">
      <alignment/>
    </xf>
    <xf numFmtId="0" fontId="71" fillId="0" borderId="0" xfId="42" applyFont="1" applyFill="1" applyAlignment="1">
      <alignment/>
    </xf>
    <xf numFmtId="168" fontId="59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47" fillId="0" borderId="11" xfId="42" applyNumberFormat="1" applyFill="1" applyBorder="1" applyAlignment="1" applyProtection="1">
      <alignment/>
      <protection/>
    </xf>
    <xf numFmtId="166" fontId="5" fillId="0" borderId="12" xfId="0" applyNumberFormat="1" applyFont="1" applyFill="1" applyBorder="1" applyAlignment="1">
      <alignment/>
    </xf>
    <xf numFmtId="0" fontId="68" fillId="0" borderId="0" xfId="0" applyFont="1" applyFill="1" applyAlignment="1">
      <alignment wrapText="1"/>
    </xf>
    <xf numFmtId="0" fontId="5" fillId="0" borderId="1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166" fontId="5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8" fontId="5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8" fillId="0" borderId="11" xfId="0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69" fillId="0" borderId="11" xfId="0" applyFont="1" applyFill="1" applyBorder="1" applyAlignment="1">
      <alignment/>
    </xf>
    <xf numFmtId="0" fontId="67" fillId="0" borderId="0" xfId="0" applyFont="1" applyFill="1" applyAlignment="1">
      <alignment/>
    </xf>
    <xf numFmtId="166" fontId="61" fillId="0" borderId="0" xfId="0" applyNumberFormat="1" applyFont="1" applyFill="1" applyAlignment="1">
      <alignment/>
    </xf>
    <xf numFmtId="168" fontId="0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7" fillId="0" borderId="11" xfId="42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42" applyFill="1" applyBorder="1" applyAlignment="1">
      <alignment/>
    </xf>
    <xf numFmtId="168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37" fillId="0" borderId="10" xfId="42" applyFont="1" applyFill="1" applyBorder="1" applyAlignment="1">
      <alignment/>
    </xf>
    <xf numFmtId="0" fontId="6" fillId="0" borderId="0" xfId="0" applyFont="1" applyFill="1" applyAlignment="1">
      <alignment wrapText="1"/>
    </xf>
    <xf numFmtId="168" fontId="5" fillId="0" borderId="10" xfId="0" applyNumberFormat="1" applyFont="1" applyFill="1" applyBorder="1" applyAlignment="1">
      <alignment/>
    </xf>
    <xf numFmtId="166" fontId="61" fillId="0" borderId="10" xfId="0" applyNumberFormat="1" applyFont="1" applyFill="1" applyBorder="1" applyAlignment="1">
      <alignment/>
    </xf>
    <xf numFmtId="166" fontId="5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70" fillId="0" borderId="0" xfId="0" applyFont="1" applyFill="1" applyAlignment="1">
      <alignment/>
    </xf>
    <xf numFmtId="0" fontId="68" fillId="0" borderId="11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/>
    </xf>
    <xf numFmtId="0" fontId="59" fillId="0" borderId="10" xfId="0" applyFont="1" applyFill="1" applyBorder="1" applyAlignment="1">
      <alignment/>
    </xf>
    <xf numFmtId="0" fontId="71" fillId="0" borderId="10" xfId="42" applyFont="1" applyFill="1" applyBorder="1" applyAlignment="1">
      <alignment/>
    </xf>
    <xf numFmtId="168" fontId="59" fillId="0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" fillId="0" borderId="0" xfId="0" applyFont="1" applyFill="1" applyAlignment="1">
      <alignment/>
    </xf>
    <xf numFmtId="166" fontId="62" fillId="0" borderId="11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0" fontId="59" fillId="0" borderId="11" xfId="0" applyFont="1" applyFill="1" applyBorder="1" applyAlignment="1">
      <alignment/>
    </xf>
    <xf numFmtId="0" fontId="62" fillId="0" borderId="0" xfId="0" applyFont="1" applyFill="1" applyAlignment="1">
      <alignment/>
    </xf>
    <xf numFmtId="0" fontId="7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 vertical="center"/>
    </xf>
    <xf numFmtId="166" fontId="62" fillId="0" borderId="12" xfId="0" applyNumberFormat="1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71" fillId="0" borderId="0" xfId="42" applyFont="1" applyFill="1" applyBorder="1" applyAlignment="1">
      <alignment/>
    </xf>
    <xf numFmtId="0" fontId="76" fillId="0" borderId="0" xfId="0" applyFont="1" applyFill="1" applyAlignment="1">
      <alignment/>
    </xf>
    <xf numFmtId="0" fontId="62" fillId="0" borderId="10" xfId="0" applyFont="1" applyFill="1" applyBorder="1" applyAlignment="1">
      <alignment/>
    </xf>
    <xf numFmtId="166" fontId="59" fillId="0" borderId="11" xfId="0" applyNumberFormat="1" applyFont="1" applyFill="1" applyBorder="1" applyAlignment="1">
      <alignment/>
    </xf>
    <xf numFmtId="168" fontId="59" fillId="0" borderId="11" xfId="0" applyNumberFormat="1" applyFont="1" applyFill="1" applyBorder="1" applyAlignment="1">
      <alignment/>
    </xf>
    <xf numFmtId="168" fontId="59" fillId="0" borderId="0" xfId="0" applyNumberFormat="1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5" fillId="0" borderId="0" xfId="0" applyFont="1" applyFill="1" applyAlignment="1">
      <alignment wrapText="1"/>
    </xf>
    <xf numFmtId="0" fontId="71" fillId="0" borderId="11" xfId="42" applyFont="1" applyFill="1" applyBorder="1" applyAlignment="1">
      <alignment/>
    </xf>
    <xf numFmtId="0" fontId="47" fillId="0" borderId="10" xfId="42" applyFont="1" applyFill="1" applyBorder="1" applyAlignment="1">
      <alignment/>
    </xf>
    <xf numFmtId="0" fontId="70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crop-rashguard-beach-sexy?ProductID=198929&amp;CatalogueType=OLS" TargetMode="External" /><Relationship Id="rId2" Type="http://schemas.openxmlformats.org/officeDocument/2006/relationships/hyperlink" Target="https://www.victoriassecret.com/clearance/swim/cheeky-hipkini-bottom-beach-sexy?ProductID=169637&amp;CatalogueType=OLS" TargetMode="External" /><Relationship Id="rId3" Type="http://schemas.openxmlformats.org/officeDocument/2006/relationships/hyperlink" Target="https://www.victoriassecret.com/clearance/swim/ruched-bandeau-top-pink?ProductID=188458&amp;CatalogueType=OLS" TargetMode="External" /><Relationship Id="rId4" Type="http://schemas.openxmlformats.org/officeDocument/2006/relationships/hyperlink" Target="https://www.victoriassecret.com/clothing/all-sale-and-specials/ribbed-sweaterdress-a-kiss-of-cashmere?ProductID=140852&amp;CatalogueType=OLS" TargetMode="External" /><Relationship Id="rId5" Type="http://schemas.openxmlformats.org/officeDocument/2006/relationships/hyperlink" Target="https://www.victoriassecret.com/clearance/clothing/the-gauzy-essential-shirt?ProductID=185686&amp;CatalogueType=OLS" TargetMode="External" /><Relationship Id="rId6" Type="http://schemas.openxmlformats.org/officeDocument/2006/relationships/hyperlink" Target="https://www.victoriassecret.com/shoes/uggs/bailey-button-boot-ugg-australia?ProductID=168511&amp;CatalogueType=OLS" TargetMode="External" /><Relationship Id="rId7" Type="http://schemas.openxmlformats.org/officeDocument/2006/relationships/hyperlink" Target="https://www.victoriassecret.com/clothing/dresses-c/open-back-lace-dress?ProductID=83885&amp;CatalogueType=OLS" TargetMode="External" /><Relationship Id="rId8" Type="http://schemas.openxmlformats.org/officeDocument/2006/relationships/hyperlink" Target="https://www.victoriassecret.com/clearance/victorias-secret-sport/the-player-by-victoriarsquos-secret-cami-sport-bra-vs-sport?ProductID=149486&amp;CatalogueType=OLS" TargetMode="External" /><Relationship Id="rId9" Type="http://schemas.openxmlformats.org/officeDocument/2006/relationships/hyperlink" Target="https://www.victoriassecret.com/bras/bombshell/add-2-cups-multi-way-bra-bombshell?ProductID=196180&amp;CatalogueType=OLS" TargetMode="External" /><Relationship Id="rId10" Type="http://schemas.openxmlformats.org/officeDocument/2006/relationships/hyperlink" Target="https://www.victoriassecret.com/clothing/dresses-c/open-back-lace-dress?ProductID=65376&amp;CatalogueType=OLS" TargetMode="External" /><Relationship Id="rId11" Type="http://schemas.openxmlformats.org/officeDocument/2006/relationships/hyperlink" Target="https://www.victoriassecret.com/clothing/dresses-c/knit-turtleneck-dress?ProductID=65055&amp;CatalogueType=OLS" TargetMode="External" /><Relationship Id="rId12" Type="http://schemas.openxmlformats.org/officeDocument/2006/relationships/hyperlink" Target="https://www.victoriassecret.com/panties/the-lacie/thong-panty-the-lacie?ProductID=202893&amp;CatalogueType=OLS" TargetMode="External" /><Relationship Id="rId13" Type="http://schemas.openxmlformats.org/officeDocument/2006/relationships/hyperlink" Target="https://www.victoriassecret.com/panties/the-lacie/thong-panty-the-lacie?ProductID=202893&amp;CatalogueType=OLS" TargetMode="External" /><Relationship Id="rId14" Type="http://schemas.openxmlformats.org/officeDocument/2006/relationships/hyperlink" Target="https://www.victoriassecret.com/panties/the-lacie/thong-panty-the-lacie?ProductID=202893&amp;CatalogueType=OLS" TargetMode="External" /><Relationship Id="rId15" Type="http://schemas.openxmlformats.org/officeDocument/2006/relationships/hyperlink" Target="https://www.victoriassecret.com/sale/clothing/easy-maxi-skirt?ProductID=199311&amp;CatalogueType=OLS" TargetMode="External" /><Relationship Id="rId16" Type="http://schemas.openxmlformats.org/officeDocument/2006/relationships/hyperlink" Target="https://www.victoriassecret.com/sale/bras-special/hiphugger-panty-cotton-lingerie?ProductID=200671&amp;CatalogueType=OLS" TargetMode="External" /><Relationship Id="rId17" Type="http://schemas.openxmlformats.org/officeDocument/2006/relationships/hyperlink" Target="https://www.victoriassecret.com/sale/bras-special/hiphugger-panty-cotton-lingerie?ProductID=200671&amp;CatalogueType=OLS" TargetMode="External" /><Relationship Id="rId18" Type="http://schemas.openxmlformats.org/officeDocument/2006/relationships/hyperlink" Target="https://www.victoriassecret.com/sale/bras-special/hiphugger-panty-cotton-lingerie?ProductID=200671&amp;CatalogueType=OLS" TargetMode="External" /><Relationship Id="rId19" Type="http://schemas.openxmlformats.org/officeDocument/2006/relationships/hyperlink" Target="https://www.victoriassecret.com/sale/bras-special/hiphugger-panty-cotton-lingerie?ProductID=200671&amp;CatalogueType=OLS" TargetMode="External" /><Relationship Id="rId20" Type="http://schemas.openxmlformats.org/officeDocument/2006/relationships/hyperlink" Target="https://www.victoriassecret.com/sale/bras-special/hiphugger-panty-cotton-lingerie?ProductID=200671&amp;CatalogueType=OLS" TargetMode="External" /><Relationship Id="rId21" Type="http://schemas.openxmlformats.org/officeDocument/2006/relationships/hyperlink" Target="https://www.victoriassecret.com/clothing/dresses-c/open-back-lace-dress?ProductID=83885&amp;CatalogueType=OLS" TargetMode="External" /><Relationship Id="rId22" Type="http://schemas.openxmlformats.org/officeDocument/2006/relationships/hyperlink" Target="https://www.victoriassecret.com/clearance/clothing/cap-sleeve-ponte-dress?ProductID=175904&amp;CatalogueType=OLS" TargetMode="External" /><Relationship Id="rId23" Type="http://schemas.openxmlformats.org/officeDocument/2006/relationships/hyperlink" Target="https://www.victoriassecret.com/clothing/dresses-c/open-back-lace-dress?ProductID=83885&amp;CatalogueType=OLS" TargetMode="External" /><Relationship Id="rId24" Type="http://schemas.openxmlformats.org/officeDocument/2006/relationships/hyperlink" Target="https://www.victoriassecret.com/clearance/swim/fabulous-push-up-triangle-top-beach-sexy?ProductID=178543&amp;CatalogueType=OLS" TargetMode="External" /><Relationship Id="rId25" Type="http://schemas.openxmlformats.org/officeDocument/2006/relationships/hyperlink" Target="https://www.victoriassecret.com/sale/bottoms-sale/track-short?ProductID=179947&amp;CatalogueType=OLS" TargetMode="External" /><Relationship Id="rId26" Type="http://schemas.openxmlformats.org/officeDocument/2006/relationships/hyperlink" Target="https://www.victoriassecret.com/clothing/all-sale-and-specials/the-christie-flare-pant-in-stretch-cotton?ProductID=133372&amp;CatalogueType=OLS" TargetMode="External" /><Relationship Id="rId27" Type="http://schemas.openxmlformats.org/officeDocument/2006/relationships/hyperlink" Target="https://www.victoriassecret.com/clearance/swim/stripe-push-up-bandeau-top-beach-sexy?ProductID=182405&amp;CatalogueType=OLS" TargetMode="External" /><Relationship Id="rId28" Type="http://schemas.openxmlformats.org/officeDocument/2006/relationships/hyperlink" Target="https://www.victoriassecret.com/clearance/swim/stripe-push-up-bandeau-top-beach-sexy?ProductID=182405&amp;CatalogueType=OLS" TargetMode="External" /><Relationship Id="rId29" Type="http://schemas.openxmlformats.org/officeDocument/2006/relationships/hyperlink" Target="https://www.victoriassecret.com/sale/dresses-sale/drop-waist-sweaterdress?ProductID=199448&amp;CatalogueType=OLS" TargetMode="External" /><Relationship Id="rId30" Type="http://schemas.openxmlformats.org/officeDocument/2006/relationships/hyperlink" Target="https://www.victoriassecret.com/clearance/clothing/mixed-media-tee-dress?ProductID=184895&amp;CatalogueType=OLS" TargetMode="External" /><Relationship Id="rId31" Type="http://schemas.openxmlformats.org/officeDocument/2006/relationships/hyperlink" Target="https://www.victoriassecret.com/clearance/swim/cheeky-hipkini-bottom-beach-sexy?ProductID=205978&amp;CatalogueType=OLS" TargetMode="External" /><Relationship Id="rId32" Type="http://schemas.openxmlformats.org/officeDocument/2006/relationships/hyperlink" Target="https://www.victoriassecret.com/panties/cheekies-and-cheekinis/rose-lace-cheekster-panty-pink?ProductID=152113&amp;CatalogueType=OLS" TargetMode="External" /><Relationship Id="rId33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4" Type="http://schemas.openxmlformats.org/officeDocument/2006/relationships/hyperlink" Target="https://www.victoriassecret.com/panties/cheekies-and-cheekinis/lace-trim-mini-cheekster-panty-pink?ProductID=163933&amp;CatalogueType=OLS" TargetMode="External" /><Relationship Id="rId35" Type="http://schemas.openxmlformats.org/officeDocument/2006/relationships/hyperlink" Target="https://www.victoriassecret.com/panties/5-for-26-styles/no-show-thong-panty-pink?ProductID=196392&amp;CatalogueType=OLS" TargetMode="External" /><Relationship Id="rId36" Type="http://schemas.openxmlformats.org/officeDocument/2006/relationships/hyperlink" Target="https://www.victoriassecret.com/sale/dresses-sale/double-v-dress?ProductID=196515&amp;CatalogueType=OLS" TargetMode="External" /><Relationship Id="rId37" Type="http://schemas.openxmlformats.org/officeDocument/2006/relationships/hyperlink" Target="https://www.victoriassecret.com/swimwear/shop-by-size/paisley-push-up-halter-beach-sexy?ProductID=189717&amp;CatalogueType=OLS" TargetMode="External" /><Relationship Id="rId38" Type="http://schemas.openxmlformats.org/officeDocument/2006/relationships/hyperlink" Target="https://www.victoriassecret.com/swimwear/shop-by-size/paisley-push-up-halter-beach-sexy?ProductID=189717&amp;CatalogueType=OLS" TargetMode="External" /><Relationship Id="rId39" Type="http://schemas.openxmlformats.org/officeDocument/2006/relationships/hyperlink" Target="https://www.victoriassecret.com/clearance/clothing/mixed-media-tee-dress?ProductID=184895&amp;CatalogueType=OLS" TargetMode="External" /><Relationship Id="rId40" Type="http://schemas.openxmlformats.org/officeDocument/2006/relationships/hyperlink" Target="https://www.victoriassecret.com/clothing/all-tops-c/long-sleeve-v-neck-tee-vintage-tees?ProductID=168154&amp;CatalogueType=OLS" TargetMode="External" /><Relationship Id="rId41" Type="http://schemas.openxmlformats.org/officeDocument/2006/relationships/hyperlink" Target="https://www.victoriassecret.com/clothing/pants-denim/vs-mid-rise-barely-flare-jean?ProductID=201527&amp;CatalogueType=OLS" TargetMode="External" /><Relationship Id="rId42" Type="http://schemas.openxmlformats.org/officeDocument/2006/relationships/hyperlink" Target="https://www.victoriassecret.com/sale/clothing/ruched-minidress?ProductID=199487&amp;CatalogueType=OLS&amp;swatchImage=3SW" TargetMode="External" /><Relationship Id="rId43" Type="http://schemas.openxmlformats.org/officeDocument/2006/relationships/hyperlink" Target="https://www.victoriassecret.com/sale/panties-special/no-show-cheekster-panty-pink?ProductID=196383&amp;CatalogueType=OLS" TargetMode="External" /><Relationship Id="rId44" Type="http://schemas.openxmlformats.org/officeDocument/2006/relationships/hyperlink" Target="https://www.victoriassecret.com/sale/panties-special/lace-trim-thong-panty-pink?ProductID=169413&amp;CatalogueType=OLS" TargetMode="External" /><Relationship Id="rId45" Type="http://schemas.openxmlformats.org/officeDocument/2006/relationships/hyperlink" Target="https://www.victoriassecret.com/sale/panties-special/no-show-thong-panty-pink?ProductID=196392&amp;CatalogueType=OLS" TargetMode="External" /><Relationship Id="rId46" Type="http://schemas.openxmlformats.org/officeDocument/2006/relationships/hyperlink" Target="https://www.victoriassecret.com/sale/panties-special/rose-lace-cheekster-panty-pink?ProductID=195917&amp;CatalogueType=OLS" TargetMode="External" /><Relationship Id="rId47" Type="http://schemas.openxmlformats.org/officeDocument/2006/relationships/hyperlink" Target="https://www.victoriassecret.com/sale/panties-special/no-show-cheekster-panty-pink?ProductID=196383&amp;CatalogueType=OLS" TargetMode="External" /><Relationship Id="rId48" Type="http://schemas.openxmlformats.org/officeDocument/2006/relationships/hyperlink" Target="https://www.victoriassecret.com/sale/panties-special/leopard-lace-thong-panty-pink?ProductID=203347&amp;CatalogueType=OLS" TargetMode="External" /><Relationship Id="rId49" Type="http://schemas.openxmlformats.org/officeDocument/2006/relationships/hyperlink" Target="https://www.victoriassecret.com/sale/panties-special/leopard-lace-thong-panty-pink?ProductID=203347&amp;CatalogueType=OLS" TargetMode="External" /><Relationship Id="rId50" Type="http://schemas.openxmlformats.org/officeDocument/2006/relationships/hyperlink" Target="https://www.victoriassecret.com/sale/panties-special/no-show-cheekster-panty-pink?ProductID=196383&amp;CatalogueType=OLS" TargetMode="External" /><Relationship Id="rId51" Type="http://schemas.openxmlformats.org/officeDocument/2006/relationships/hyperlink" Target="https://www.victoriassecret.com/sale/panties-special/rose-lace-cheekster-panty-pink?ProductID=152113&amp;CatalogueType=OLS" TargetMode="External" /><Relationship Id="rId52" Type="http://schemas.openxmlformats.org/officeDocument/2006/relationships/hyperlink" Target="https://www.victoriassecret.com/clearance/clothing/ponte-racer-legging?ProductID=166396&amp;CatalogueType=OLS" TargetMode="External" /><Relationship Id="rId53" Type="http://schemas.openxmlformats.org/officeDocument/2006/relationships/hyperlink" Target="https://www.victoriassecret.com/clearance/clothing/ponte-racer-legging?ProductID=166396&amp;CatalogueType=OLS" TargetMode="External" /><Relationship Id="rId54" Type="http://schemas.openxmlformats.org/officeDocument/2006/relationships/hyperlink" Target="https://www.victoriassecret.com/swimwear/shop-by-size/ruffle-push-up-triangle-top-beach-sexy?ProductID=189743&amp;CatalogueType=OLS" TargetMode="External" /><Relationship Id="rId55" Type="http://schemas.openxmlformats.org/officeDocument/2006/relationships/hyperlink" Target="https://www.victoriassecret.com/swimwear/shop-by-size/ruffle-push-up-triangle-top-beach-sexy?ProductID=189743&amp;CatalogueType=OLS" TargetMode="External" /><Relationship Id="rId56" Type="http://schemas.openxmlformats.org/officeDocument/2006/relationships/hyperlink" Target="https://www.victoriassecret.com/clearance/clothing/oversized-swing-top?ProductID=151570&amp;CatalogueType=OLS" TargetMode="External" /><Relationship Id="rId57" Type="http://schemas.openxmlformats.org/officeDocument/2006/relationships/hyperlink" Target="https://www.victoriassecret.com/pink/sale-and-specials-clearance/fresh-freesia-body-lotion-pink?ProductID=195076&amp;CatalogueType=OLS" TargetMode="External" /><Relationship Id="rId58" Type="http://schemas.openxmlformats.org/officeDocument/2006/relationships/hyperlink" Target="https://www.victoriassecret.com/pink/sale-and-specials-clearance/ruched-cheeky-bikini-pink?ProductID=108877&amp;CatalogueType=OLS" TargetMode="External" /><Relationship Id="rId59" Type="http://schemas.openxmlformats.org/officeDocument/2006/relationships/hyperlink" Target="https://www.victoriassecret.com/clearance/pink/ruched-side-bikini-bottom-pink?ProductID=203172&amp;CatalogueType=OLS" TargetMode="External" /><Relationship Id="rId60" Type="http://schemas.openxmlformats.org/officeDocument/2006/relationships/hyperlink" Target="https://www.victoriassecret.com/clearance/clothing/long-sleeve-v-neck-tee?ProductID=194439&amp;CatalogueType=OLS" TargetMode="External" /><Relationship Id="rId61" Type="http://schemas.openxmlformats.org/officeDocument/2006/relationships/hyperlink" Target="https://www.victoriassecret.com/clearance/clothing/drapey-tank?ProductID=151096&amp;CatalogueType=OLS" TargetMode="External" /><Relationship Id="rId62" Type="http://schemas.openxmlformats.org/officeDocument/2006/relationships/hyperlink" Target="https://www.victoriassecret.com/clothing/buy-more-and-save-tees/long-lean-tee-vintage-tees?ProductID=198109&amp;CatalogueType=OLS" TargetMode="External" /><Relationship Id="rId63" Type="http://schemas.openxmlformats.org/officeDocument/2006/relationships/hyperlink" Target="https://www.victoriassecret.com/clearance/clothing/long-sleeve-top-the-lace-collection?ProductID=196525&amp;CatalogueType=OLS" TargetMode="External" /><Relationship Id="rId64" Type="http://schemas.openxmlformats.org/officeDocument/2006/relationships/hyperlink" Target="https://www.victoriassecret.com/bras/shop-all-bras/victoria39s-secret-darling-demi-push-up-bra-angels-by-victorias-secret?ProductID=206007&amp;CatalogueType=OLS" TargetMode="External" /><Relationship Id="rId65" Type="http://schemas.openxmlformats.org/officeDocument/2006/relationships/hyperlink" Target="https://www.victoriassecret.com/sale/panties/rose-lace-cheekster-panty-pink?ProductID=152113&amp;CatalogueType=OLS" TargetMode="External" /><Relationship Id="rId66" Type="http://schemas.openxmlformats.org/officeDocument/2006/relationships/hyperlink" Target="https://www.victoriassecret.com/beauty/all-body-care/love-spell-smoothing-body-scrub-vs-fantasies?ProductID=166546&amp;CatalogueType=OLS" TargetMode="External" /><Relationship Id="rId67" Type="http://schemas.openxmlformats.org/officeDocument/2006/relationships/hyperlink" Target="https://www.victoriassecret.com/beauty/all-body-care/aqua-kiss-smoothing-body-scrub-vs-fantasies?ProductID=154952&amp;CatalogueType=OLS" TargetMode="External" /><Relationship Id="rId68" Type="http://schemas.openxmlformats.org/officeDocument/2006/relationships/hyperlink" Target="https://www.victoriassecret.com/panties/3-for-33-styles/chantilly-lace-cheekini-panty-very-sexy?ProductID=190138&amp;CatalogueType=OLS" TargetMode="External" /><Relationship Id="rId69" Type="http://schemas.openxmlformats.org/officeDocument/2006/relationships/hyperlink" Target="https://www.victoriassecret.com/panties/5-for-26-styles/lace-waist-cheeky-panty-cotton-lingerie?ProductID=157660&amp;CatalogueType=OLS" TargetMode="External" /><Relationship Id="rId70" Type="http://schemas.openxmlformats.org/officeDocument/2006/relationships/hyperlink" Target="https://www.victoriassecret.com/sale/bras-special/lace-waist-hiphugger-panty-cotton-lingerie?ProductID=180504&amp;CatalogueType=OLS" TargetMode="External" /><Relationship Id="rId71" Type="http://schemas.openxmlformats.org/officeDocument/2006/relationships/hyperlink" Target="https://www.victoriassecret.com/sale/bras-special/lace-waist-hiphugger-panty-cotton-lingerie?ProductID=180504&amp;CatalogueType=OLS" TargetMode="External" /><Relationship Id="rId72" Type="http://schemas.openxmlformats.org/officeDocument/2006/relationships/hyperlink" Target="https://www.victoriassecret.com/sale/bras-special/lace-waist-hiphugger-panty-cotton-lingerie?ProductID=180504&amp;CatalogueType=OLS" TargetMode="External" /><Relationship Id="rId73" Type="http://schemas.openxmlformats.org/officeDocument/2006/relationships/hyperlink" Target="https://www.victoriassecret.com/sale/bras-special/lace-waist-hiphugger-panty-cotton-lingerie?ProductID=180504&amp;CatalogueType=OLS" TargetMode="External" /><Relationship Id="rId74" Type="http://schemas.openxmlformats.org/officeDocument/2006/relationships/hyperlink" Target="https://www.victoriassecret.com/sale/bras-special/lace-waist-hiphugger-panty-cotton-lingerie?ProductID=180504&amp;CatalogueType=OLS" TargetMode="External" /><Relationship Id="rId75" Type="http://schemas.openxmlformats.org/officeDocument/2006/relationships/hyperlink" Target="https://www.victoriassecret.com/sale/dresses-sale/ruched-minidress?ProductID=199487&amp;CatalogueType=OLS" TargetMode="External" /><Relationship Id="rId76" Type="http://schemas.openxmlformats.org/officeDocument/2006/relationships/hyperlink" Target="https://www.victoriassecret.com/panties/3-for-33-styles/lace-trim-cheeky-panty-sexy-little-things?ProductID=197136&amp;CatalogueType=OLS" TargetMode="External" /><Relationship Id="rId77" Type="http://schemas.openxmlformats.org/officeDocument/2006/relationships/hyperlink" Target="https://www.victoriassecret.com/sale/bras-special/strappy-back-demi-bra-cotton-lingerie?ProductID=207483&amp;CatalogueType=OLS" TargetMode="External" /><Relationship Id="rId78" Type="http://schemas.openxmlformats.org/officeDocument/2006/relationships/hyperlink" Target="https://www.victoriassecret.com/sale/bras-special/front-close-demi-bra-sexy-tee?ProductID=180186&amp;CatalogueType=OLS" TargetMode="External" /><Relationship Id="rId79" Type="http://schemas.openxmlformats.org/officeDocument/2006/relationships/hyperlink" Target="https://www.victoriassecret.com/sale/panties-special/lace-waist-cheeky-panty-cotton-lingerie?ProductID=157660&amp;CatalogueType=OLS" TargetMode="External" /><Relationship Id="rId80" Type="http://schemas.openxmlformats.org/officeDocument/2006/relationships/hyperlink" Target="https://www.victoriassecret.com/sale/bras-special/front-close-push-up-bra-sexy-tee?ProductID=180183&amp;CatalogueType=OLS" TargetMode="External" /><Relationship Id="rId81" Type="http://schemas.openxmlformats.org/officeDocument/2006/relationships/hyperlink" Target="https://www.victoriassecret.com/sale/bras/strappy-back-push-up-bra-cotton-lingerie?ProductID=207467&amp;CatalogueType=OLS" TargetMode="External" /><Relationship Id="rId82" Type="http://schemas.openxmlformats.org/officeDocument/2006/relationships/hyperlink" Target="https://www.victoriassecret.com/sale/bras-special/push-up-bra-cotton-lingerie?ProductID=203106&amp;CatalogueType=OLS" TargetMode="External" /><Relationship Id="rId83" Type="http://schemas.openxmlformats.org/officeDocument/2006/relationships/hyperlink" Target="https://www.victoriassecret.com/bras/top-rated/push-up-bra-sexy-tee?ProductID=207437&amp;CatalogueType=OLS" TargetMode="External" /><Relationship Id="rId84" Type="http://schemas.openxmlformats.org/officeDocument/2006/relationships/hyperlink" Target="https://www.victoriassecret.com/panties/cheekies-and-cheekinis/victoriarsquos-secret-darling-mesh-thong-panty-angels-by-victorias-secret?ProductID=199836&amp;CatalogueType=OLS" TargetMode="External" /><Relationship Id="rId85" Type="http://schemas.openxmlformats.org/officeDocument/2006/relationships/hyperlink" Target="https://www.victoriassecret.com/panties/shop-all-panties/no-show-sexy-cheeky-panty?ProductID=198782&amp;CatalogueType=OLS" TargetMode="External" /><Relationship Id="rId86" Type="http://schemas.openxmlformats.org/officeDocument/2006/relationships/hyperlink" Target="https://www.victoriassecret.com/panties/shop-all-panties/no-show-sexy-hiphugger-panty?ProductID=198778&amp;CatalogueType=OLS" TargetMode="External" /><Relationship Id="rId87" Type="http://schemas.openxmlformats.org/officeDocument/2006/relationships/hyperlink" Target="https://www.victoriassecret.com/panties/3-for-33-styles/dream-angels-lace-trim-cheekini-panty-angels-by-victorias-secret?ProductID=200689&amp;CatalogueType=OLS" TargetMode="External" /><Relationship Id="rId88" Type="http://schemas.openxmlformats.org/officeDocument/2006/relationships/hyperlink" Target="https://www.victoriassecret.com/bras/shop-by-size/perfect-lace-push-up-bra-pink?ProductID=193603&amp;CatalogueType=OLS" TargetMode="External" /><Relationship Id="rId89" Type="http://schemas.openxmlformats.org/officeDocument/2006/relationships/hyperlink" Target="https://www.victoriassecret.com/clothing/jackets-and-coats/quilted-faux-fur-trim-puffer?ProductID=149749&amp;CatalogueType=OLS" TargetMode="External" /><Relationship Id="rId90" Type="http://schemas.openxmlformats.org/officeDocument/2006/relationships/hyperlink" Target="https://www.victoriassecret.com/beauty/all-makeup/kissaholic-aphrodisiac-lip-stain-booty-parlor?ProductID=101092&amp;CatalogueType=OLS" TargetMode="External" /><Relationship Id="rId91" Type="http://schemas.openxmlformats.org/officeDocument/2006/relationships/hyperlink" Target="https://www.victoriassecret.com/beauty/vs-fantasies-bodycare-specials/mango-temptation-hydrating-body-lotion-vs-fantasies?ProductID=154865&amp;CatalogueType=OLS" TargetMode="External" /><Relationship Id="rId92" Type="http://schemas.openxmlformats.org/officeDocument/2006/relationships/hyperlink" Target="https://www.victoriassecret.com/clothing/dresses-c/knit-turtleneck-dress?ProductID=65055&amp;CatalogueType=OLS" TargetMode="External" /><Relationship Id="rId93" Type="http://schemas.openxmlformats.org/officeDocument/2006/relationships/hyperlink" Target="https://www.victoriassecret.com/beauty/vs-fantasies-bodycare-specials/secret-charm-daily-body-wash-vs-fantasies?ProductID=154929&amp;CatalogueType=OLS" TargetMode="External" /><Relationship Id="rId94" Type="http://schemas.openxmlformats.org/officeDocument/2006/relationships/hyperlink" Target="https://www.victoriassecret.com/sale/panties/ruched-back-hiphugger-panty-cotton-lingerie?ProductID=202077&amp;CatalogueType=OLS" TargetMode="External" /><Relationship Id="rId95" Type="http://schemas.openxmlformats.org/officeDocument/2006/relationships/hyperlink" Target="https://www.victoriassecret.com/sale/panties-special/lace-waist-cheeky-panty-cotton-lingerie?ProductID=157660&amp;CatalogueType=OLS" TargetMode="External" /><Relationship Id="rId96" Type="http://schemas.openxmlformats.org/officeDocument/2006/relationships/hyperlink" Target="https://www.victoriassecret.com/sale/panties-special/low-rise-bikini-panty-cotton-lingerie?ProductID=181439&amp;CatalogueType=OLS" TargetMode="External" /><Relationship Id="rId97" Type="http://schemas.openxmlformats.org/officeDocument/2006/relationships/hyperlink" Target="https://www.victoriassecret.com/sale/panties-special/lace-waist-cheeky-panty-cotton-lingerie?ProductID=202914&amp;CatalogueType=OLS" TargetMode="External" /><Relationship Id="rId98" Type="http://schemas.openxmlformats.org/officeDocument/2006/relationships/hyperlink" Target="https://www.victoriassecret.com/sale/panties-special/lace-waist-cheeky-panty-cotton-lingerie?ProductID=157660&amp;CatalogueType=OLS" TargetMode="External" /><Relationship Id="rId99" Type="http://schemas.openxmlformats.org/officeDocument/2006/relationships/hyperlink" Target="https://www.victoriassecret.com/sale/panties-special/lace-waist-cheeky-panty-cotton-lingerie?ProductID=202914&amp;CatalogueType=OLS" TargetMode="External" /><Relationship Id="rId100" Type="http://schemas.openxmlformats.org/officeDocument/2006/relationships/hyperlink" Target="https://www.victoriassecret.com/sale/panties-special/low-rise-bikini-panty-cotton-lingerie?ProductID=181439&amp;CatalogueType=OLS" TargetMode="External" /><Relationship Id="rId101" Type="http://schemas.openxmlformats.org/officeDocument/2006/relationships/hyperlink" Target="https://www.victoriassecret.com/sale/panties-special/rose-lace-cheekster-panty-pink?ProductID=195917&amp;CatalogueType=OLS" TargetMode="External" /><Relationship Id="rId102" Type="http://schemas.openxmlformats.org/officeDocument/2006/relationships/hyperlink" Target="https://www.victoriassecret.com/sale/panties-special/hiphugger-panty-cotton-lingerie?ProductID=202751&amp;CatalogueType=OLS" TargetMode="External" /><Relationship Id="rId103" Type="http://schemas.openxmlformats.org/officeDocument/2006/relationships/hyperlink" Target="https://www.victoriassecret.com/sale/panties-special/low-rise-bikini-panty-cotton-lingerie?ProductID=181439&amp;CatalogueType=OLS" TargetMode="External" /><Relationship Id="rId104" Type="http://schemas.openxmlformats.org/officeDocument/2006/relationships/hyperlink" Target="https://www.victoriassecret.com/sale/panties-special/rose-lace-cheekster-panty-pink?ProductID=195917&amp;CatalogueType=OLS" TargetMode="External" /><Relationship Id="rId105" Type="http://schemas.openxmlformats.org/officeDocument/2006/relationships/hyperlink" Target="https://www.victoriassecret.com/pink/panties-specials-mobile/leopard-lace-thong-panty-pink?ProductID=203347&amp;CatalogueType=OLS" TargetMode="External" /><Relationship Id="rId106" Type="http://schemas.openxmlformats.org/officeDocument/2006/relationships/hyperlink" Target="https://www.victoriassecret.com/panties/cotton-panties/lace-waist-cheeky-panty-cotton-lingerie?ProductID=157660&amp;CatalogueType=OLS" TargetMode="External" /><Relationship Id="rId107" Type="http://schemas.openxmlformats.org/officeDocument/2006/relationships/hyperlink" Target="https://www.victoriassecret.com/bras/lingerie-extras/low-back-straps-style-secrets?ProductID=178229&amp;CatalogueType=OLS" TargetMode="External" /><Relationship Id="rId108" Type="http://schemas.openxmlformats.org/officeDocument/2006/relationships/hyperlink" Target="https://www.victoriassecret.com/clothing/dresses-c/ribbed-sweaterdress-a-kiss-of-cashmere?ProductID=140852&amp;CatalogueType=OLS" TargetMode="External" /><Relationship Id="rId109" Type="http://schemas.openxmlformats.org/officeDocument/2006/relationships/hyperlink" Target="https://www.victoriassecret.com/sale/swim/bandeau-beach-sexy?ProductID=184107&amp;CatalogueType=OLS" TargetMode="External" /><Relationship Id="rId110" Type="http://schemas.openxmlformats.org/officeDocument/2006/relationships/hyperlink" Target="https://www.victoriassecret.com/sale/swim/strappy-bottom-beach-sexy?ProductID=184108&amp;CatalogueType=OLS" TargetMode="External" /><Relationship Id="rId111" Type="http://schemas.openxmlformats.org/officeDocument/2006/relationships/hyperlink" Target="https://www.victoriassecret.com/panties/shop-all-panties/fearless-cheekini-panty-very-sexy?ProductID=206268&amp;CatalogueType=OLS&amp;swatchImage=2FD" TargetMode="External" /><Relationship Id="rId112" Type="http://schemas.openxmlformats.org/officeDocument/2006/relationships/hyperlink" Target="https://www.victoriassecret.com/bras/shop-all-bras/fearless-demi-push-up-bra-very-sexy?ProductID=207203&amp;CatalogueType=OLS" TargetMode="External" /><Relationship Id="rId113" Type="http://schemas.openxmlformats.org/officeDocument/2006/relationships/hyperlink" Target="https://www.victoriassecret.com/clearance/clothing/embellished-bra-top?ProductID=203228&amp;CatalogueType=OLS" TargetMode="External" /><Relationship Id="rId114" Type="http://schemas.openxmlformats.org/officeDocument/2006/relationships/hyperlink" Target="https://www.victoriassecret.com/shoes/uggs/classic-tall-boot-ugg-australia?ProductID=168529&amp;CatalogueType=OLS" TargetMode="External" /><Relationship Id="rId115" Type="http://schemas.openxmlformats.org/officeDocument/2006/relationships/hyperlink" Target="https://www.victoriassecret.com/swimwear/cover-ups/wrap-cover-up?ProductID=168607&amp;CatalogueType=OLS" TargetMode="External" /><Relationship Id="rId116" Type="http://schemas.openxmlformats.org/officeDocument/2006/relationships/hyperlink" Target="https://www.victoriassecret.com/clothing/kiss-of-cashmere/modern-sweatpant-a-kiss-of-cashmere?ProductID=65042&amp;CatalogueType=OLS" TargetMode="External" /><Relationship Id="rId117" Type="http://schemas.openxmlformats.org/officeDocument/2006/relationships/hyperlink" Target="https://www.victoriassecret.com/catalogue/catalogue/hipster-bottom-forever-sexy?ProductID=178203&amp;CatalogueType=OLS&amp;cqo=true&amp;cqoCat=JP" TargetMode="External" /><Relationship Id="rId118" Type="http://schemas.openxmlformats.org/officeDocument/2006/relationships/hyperlink" Target="https://www.victoriassecret.com/swimwear/bikinis/the-itsy-bottom-beach-sexy?ProductID=205331&amp;CatalogueType=OLS" TargetMode="External" /><Relationship Id="rId119" Type="http://schemas.openxmlformats.org/officeDocument/2006/relationships/hyperlink" Target="https://www.victoriassecret.com/swimwear/bikinis/the-itsy-bottom-beach-sexy?ProductID=205331&amp;CatalogueType=OLS" TargetMode="External" /><Relationship Id="rId120" Type="http://schemas.openxmlformats.org/officeDocument/2006/relationships/hyperlink" Target="https://www.victoriassecret.com/clearance/swim/crisscross-strap-bandeau-very-sexy?ProductID=193876&amp;CatalogueType=OLS" TargetMode="External" /><Relationship Id="rId121" Type="http://schemas.openxmlformats.org/officeDocument/2006/relationships/hyperlink" Target="https://www.victoriassecret.com/sale/panties-special/lace-waist-hiphugger-panty-cotton-lingerie?ProductID=202746&amp;CatalogueType=OLS" TargetMode="External" /><Relationship Id="rId122" Type="http://schemas.openxmlformats.org/officeDocument/2006/relationships/hyperlink" Target="https://www.victoriassecret.com/sale/panties-special/seamless-bikini-panty-pink?ProductID=207758&amp;CatalogueType=OLS" TargetMode="External" /><Relationship Id="rId123" Type="http://schemas.openxmlformats.org/officeDocument/2006/relationships/hyperlink" Target="https://www.victoriassecret.com/panties/fabulous-by-victorias-secret-hidden/lace-waist-hiphugger-panty-cotton-lingerie?ProductID=202746&amp;CatalogueType=OLS" TargetMode="External" /><Relationship Id="rId124" Type="http://schemas.openxmlformats.org/officeDocument/2006/relationships/hyperlink" Target="https://www.victoriassecret.com/sale/bras/push-up-bra-cotton-lingerie?ProductID=203106&amp;CatalogueType=OLS" TargetMode="External" /><Relationship Id="rId125" Type="http://schemas.openxmlformats.org/officeDocument/2006/relationships/hyperlink" Target="https://www.victoriassecret.com/panties/3-for-33-styles/hiphugger-panty-body-by-victoria?ProductID=208601&amp;CatalogueType=OLS" TargetMode="External" /><Relationship Id="rId126" Type="http://schemas.openxmlformats.org/officeDocument/2006/relationships/hyperlink" Target="https://www.victoriassecret.com/clothing/dresses-c/ruched-minidress?ProductID=199487&amp;CatalogueType=OLS" TargetMode="External" /><Relationship Id="rId127" Type="http://schemas.openxmlformats.org/officeDocument/2006/relationships/hyperlink" Target="https://www.victoriassecret.com/clearance/clothing/ponte-racer-legging?ProductID=166396&amp;CatalogueType=OLS" TargetMode="External" /><Relationship Id="rId128" Type="http://schemas.openxmlformats.org/officeDocument/2006/relationships/hyperlink" Target="https://www.victoriassecret.com/sale/bras-special/multi-way-bra-cotton-lingerie?ProductID=203117&amp;CatalogueType=OLS" TargetMode="External" /><Relationship Id="rId129" Type="http://schemas.openxmlformats.org/officeDocument/2006/relationships/hyperlink" Target="https://www.victoriassecret.com/clothing/dresses-sale/henley-minidress-easy-mixers?ProductID=199406&amp;CatalogueType=OLS" TargetMode="External" /><Relationship Id="rId130" Type="http://schemas.openxmlformats.org/officeDocument/2006/relationships/hyperlink" Target="https://www.victoriassecret.com/beauty/all-makeup/color-shine-gloss-beauty-rush?ProductID=199353&amp;CatalogueType=OLS" TargetMode="External" /><Relationship Id="rId131" Type="http://schemas.openxmlformats.org/officeDocument/2006/relationships/hyperlink" Target="https://www.victoriassecret.com/beauty/all-makeup/sparkle-gloss-lip-shine-beauty-rush?ProductID=165133&amp;CatalogueType=OLS" TargetMode="External" /><Relationship Id="rId132" Type="http://schemas.openxmlformats.org/officeDocument/2006/relationships/hyperlink" Target="https://www.victoriassecret.com/pink/bras-top-rated/perfect-lace-push-up-bra-pink?ProductID=193603&amp;CatalogueType=OLS" TargetMode="External" /><Relationship Id="rId133" Type="http://schemas.openxmlformats.org/officeDocument/2006/relationships/hyperlink" Target="https://www.victoriassecret.com/pink/sale-and-specials-clearance/lace-back-bikini-panty-pink?ProductID=185404&amp;CatalogueType=OLS" TargetMode="External" /><Relationship Id="rId134" Type="http://schemas.openxmlformats.org/officeDocument/2006/relationships/hyperlink" Target="https://www.victoriassecret.com/beauty/all-makeup/limited-edition-gilded-glow-flavored-gloss-beauty-rush?ProductID=199378&amp;CatalogueType=OLS" TargetMode="External" /><Relationship Id="rId135" Type="http://schemas.openxmlformats.org/officeDocument/2006/relationships/hyperlink" Target="https://www.victoriassecret.com/beauty/all-makeup/shiny-kiss-flavored-gloss-beauty-rush?ProductID=195787&amp;CatalogueType=OLS" TargetMode="External" /><Relationship Id="rId136" Type="http://schemas.openxmlformats.org/officeDocument/2006/relationships/hyperlink" Target="https://www.victoriassecret.com/clothing/dresses-c/knit-turtleneck-dress?ProductID=65055&amp;CatalogueType=OLS" TargetMode="External" /><Relationship Id="rId137" Type="http://schemas.openxmlformats.org/officeDocument/2006/relationships/hyperlink" Target="https://www.victoriassecret.com/panties/3-for-33-styles/cheekini-panty-body-by-victoria?ProductID=198794&amp;CatalogueType=OLS" TargetMode="External" /><Relationship Id="rId138" Type="http://schemas.openxmlformats.org/officeDocument/2006/relationships/hyperlink" Target="https://www.victoriassecret.com/bras/push-up/push-up-bra-body-by-victoria?ProductID=208551&amp;CatalogueType=OLS" TargetMode="External" /><Relationship Id="rId139" Type="http://schemas.openxmlformats.org/officeDocument/2006/relationships/hyperlink" Target="https://www.victoriassecret.com/clothing/all-tops/long-sleeve-crewneck-essential-tees?ProductID=197113&amp;CatalogueType=OLS" TargetMode="External" /><Relationship Id="rId140" Type="http://schemas.openxmlformats.org/officeDocument/2006/relationships/hyperlink" Target="https://www.victoriassecret.com/beauty/vs-fantasies-bodycare-specials/aqua-kiss-ultra-moisturizing-hand-and-body-cream-vs-fantasies?ProductID=154889&amp;CatalogueType=OLS" TargetMode="External" /><Relationship Id="rId141" Type="http://schemas.openxmlformats.org/officeDocument/2006/relationships/hyperlink" Target="https://www.victoriassecret.com/bras/2-for-42-victorias-secret-pink/allover-lace-thong-panty-pink?ProductID=203181&amp;CatalogueType=OLS" TargetMode="External" /><Relationship Id="rId142" Type="http://schemas.openxmlformats.org/officeDocument/2006/relationships/hyperlink" Target="https://www.victoriassecret.com/bras/push-up/thong-panty-body-by-victoria?ProductID=202497&amp;CatalogueType=OLS" TargetMode="External" /><Relationship Id="rId143" Type="http://schemas.openxmlformats.org/officeDocument/2006/relationships/hyperlink" Target="https://www.victoriassecret.com/clothing/dresses-c/knit-turtleneck-dress?ProductID=65055&amp;CatalogueType=OLS" TargetMode="External" /><Relationship Id="rId144" Type="http://schemas.openxmlformats.org/officeDocument/2006/relationships/hyperlink" Target="https://www.victoriassecret.com/beauty/all-makeup/color-shine-gloss-beauty-rush?ProductID=199353&amp;CatalogueType=OLS" TargetMode="External" /><Relationship Id="rId145" Type="http://schemas.openxmlformats.org/officeDocument/2006/relationships/hyperlink" Target="https://www.victoriassecret.com/beauty/all-makeup/color-shine-gloss-beauty-rush?ProductID=199353&amp;CatalogueType=OLS" TargetMode="External" /><Relationship Id="rId146" Type="http://schemas.openxmlformats.org/officeDocument/2006/relationships/hyperlink" Target="https://www.victoriassecret.com/panties/5-for-26-styles/hiphugger-panty-cotton-lingerie?ProductID=209911&amp;CatalogueType=OLS" TargetMode="External" /><Relationship Id="rId147" Type="http://schemas.openxmlformats.org/officeDocument/2006/relationships/hyperlink" Target="https://www.victoriassecret.com/panties/5-for-26-styles/bikini-panty-cotton-lingerie?ProductID=212020&amp;CatalogueType=OLS" TargetMode="External" /><Relationship Id="rId148" Type="http://schemas.openxmlformats.org/officeDocument/2006/relationships/hyperlink" Target="https://www.victoriassecret.com/clothing/dresses-c/zip-front-shirtdress-a-kiss-of-cashmere?ProductID=199468&amp;CatalogueType=OLS" TargetMode="External" /><Relationship Id="rId149" Type="http://schemas.openxmlformats.org/officeDocument/2006/relationships/hyperlink" Target="https://www.victoriassecret.com/sale/clothing/ruched-minidress?ProductID=199487&amp;CatalogueType=OLS" TargetMode="External" /><Relationship Id="rId150" Type="http://schemas.openxmlformats.org/officeDocument/2006/relationships/hyperlink" Target="https://www.victoriassecret.com/pink/panties/leopard-lace-cheekster-panty-pink?ProductID=203019&amp;CatalogueType=OLS" TargetMode="External" /><Relationship Id="rId151" Type="http://schemas.openxmlformats.org/officeDocument/2006/relationships/hyperlink" Target="https://www.victoriassecret.com/clothing/dresses-c/knit-turtleneck-dress?ProductID=65055&amp;CatalogueType=OLS" TargetMode="External" /><Relationship Id="rId152" Type="http://schemas.openxmlformats.org/officeDocument/2006/relationships/hyperlink" Target="https://www.victoriassecret.com/panties/5-for-26-styles/low-rise-bikini-panty-cotton-lingerie?ProductID=210316&amp;CatalogueType=OLS" TargetMode="External" /><Relationship Id="rId153" Type="http://schemas.openxmlformats.org/officeDocument/2006/relationships/hyperlink" Target="https://www.victoriassecret.com/panties/5-for-26-styles/low-rise-bikini-panty-cotton-lingerie?ProductID=210316&amp;CatalogueType=OLS" TargetMode="External" /><Relationship Id="rId154" Type="http://schemas.openxmlformats.org/officeDocument/2006/relationships/hyperlink" Target="https://www.victoriassecret.com/pink/bras-push-up/perfect-lace-push-up-bra-pink?ProductID=208669&amp;CatalogueType=OLS" TargetMode="External" /><Relationship Id="rId155" Type="http://schemas.openxmlformats.org/officeDocument/2006/relationships/hyperlink" Target="https://www.victoriassecret.com/panties/5-for-26-styles/low-rise-bikini-panty-cotton-lingerie?ProductID=210316&amp;CatalogueType=OLS" TargetMode="External" /><Relationship Id="rId156" Type="http://schemas.openxmlformats.org/officeDocument/2006/relationships/hyperlink" Target="https://www.victoriassecret.com/clearance/clothing/the-christie-flare-pant-in-seasonless-stretch?ProductID=167066&amp;CatalogueType=OLS" TargetMode="External" /><Relationship Id="rId157" Type="http://schemas.openxmlformats.org/officeDocument/2006/relationships/hyperlink" Target="https://www.victoriassecret.com/clearance/swim/looped-hipkini-bottom-beach-sexy?ProductID=180208&amp;CatalogueType=OLS" TargetMode="External" /><Relationship Id="rId158" Type="http://schemas.openxmlformats.org/officeDocument/2006/relationships/hyperlink" Target="https://www.victoriassecret.com/clothing/sweaters/lace-trim-pullover?ProductID=199430&amp;CatalogueType=OLS" TargetMode="External" /><Relationship Id="rId159" Type="http://schemas.openxmlformats.org/officeDocument/2006/relationships/hyperlink" Target="https://www.victoriassecret.com/clearance/panties/cheekster-panty-pink?ProductID=185420&amp;CatalogueType=OLS" TargetMode="External" /><Relationship Id="rId160" Type="http://schemas.openxmlformats.org/officeDocument/2006/relationships/hyperlink" Target="https://www.victoriassecret.com/clearance/clothing/knit-maxi-dress-a-kiss-of-cashmere?ProductID=153593&amp;CatalogueType=OLS" TargetMode="External" /><Relationship Id="rId161" Type="http://schemas.openxmlformats.org/officeDocument/2006/relationships/hyperlink" Target="https://www.victoriassecret.com/clearance/clothing/knit-maxi-dress-a-kiss-of-cashmere?ProductID=153593&amp;CatalogueType=OLS" TargetMode="External" /><Relationship Id="rId162" Type="http://schemas.openxmlformats.org/officeDocument/2006/relationships/hyperlink" Target="https://www.victoriassecret.com/clearance/clothing/foldover-multi-way-maxi-dress?ProductID=175676&amp;CatalogueType=OLS" TargetMode="External" /><Relationship Id="rId163" Type="http://schemas.openxmlformats.org/officeDocument/2006/relationships/hyperlink" Target="https://www.victoriassecret.com/clearance/clothing/foldover-multi-way-maxi-dress?ProductID=175676&amp;CatalogueType=OLS" TargetMode="External" /><Relationship Id="rId164" Type="http://schemas.openxmlformats.org/officeDocument/2006/relationships/hyperlink" Target="https://www.victoriassecret.com/sale/clothing/keyhole-bra-top?ProductID=168551&amp;CatalogueType=OLS" TargetMode="External" /><Relationship Id="rId165" Type="http://schemas.openxmlformats.org/officeDocument/2006/relationships/hyperlink" Target="https://www.victoriassecret.com/sale/clothing/the-henley-essential-tees?ProductID=197111&amp;CatalogueType=OLS" TargetMode="External" /><Relationship Id="rId166" Type="http://schemas.openxmlformats.org/officeDocument/2006/relationships/hyperlink" Target="https://www.victoriassecret.com/sale/clothing/the-henley-essential-tees?ProductID=197111&amp;CatalogueType=OLS" TargetMode="External" /><Relationship Id="rId167" Type="http://schemas.openxmlformats.org/officeDocument/2006/relationships/hyperlink" Target="https://www.victoriassecret.com/sale/clothing/keyhole-bra-top?ProductID=168551&amp;CatalogueType=OLS" TargetMode="External" /><Relationship Id="rId168" Type="http://schemas.openxmlformats.org/officeDocument/2006/relationships/hyperlink" Target="https://www.victoriassecret.com/sale/clothing/lace-trim-plunge-dress-?ProductID=193036&amp;CatalogueType=OLS" TargetMode="External" /><Relationship Id="rId169" Type="http://schemas.openxmlformats.org/officeDocument/2006/relationships/hyperlink" Target="https://www.victoriassecret.com/clearance/clothing/knife-pleat-maxi-dress-?ProductID=193821&amp;CatalogueType=OLS" TargetMode="External" /><Relationship Id="rId1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4"/>
  <sheetViews>
    <sheetView tabSelected="1" zoomScalePageLayoutView="0" workbookViewId="0" topLeftCell="A1">
      <pane ySplit="1" topLeftCell="A160" activePane="bottomLeft" state="frozen"/>
      <selection pane="topLeft" activeCell="A1" sqref="A1"/>
      <selection pane="bottomLeft" activeCell="B171" sqref="B171"/>
    </sheetView>
  </sheetViews>
  <sheetFormatPr defaultColWidth="9.140625" defaultRowHeight="15"/>
  <cols>
    <col min="1" max="1" width="11.57421875" style="11" customWidth="1"/>
    <col min="2" max="3" width="9.140625" style="11" customWidth="1"/>
    <col min="4" max="4" width="11.140625" style="11" customWidth="1"/>
    <col min="5" max="5" width="9.140625" style="11" customWidth="1"/>
    <col min="6" max="6" width="29.28125" style="11" customWidth="1"/>
    <col min="7" max="7" width="9.140625" style="11" customWidth="1"/>
    <col min="8" max="8" width="9.140625" style="42" customWidth="1"/>
    <col min="9" max="9" width="12.28125" style="11" bestFit="1" customWidth="1"/>
    <col min="10" max="10" width="11.8515625" style="11" bestFit="1" customWidth="1"/>
    <col min="11" max="11" width="30.00390625" style="11" customWidth="1"/>
    <col min="12" max="16384" width="9.140625" style="11" customWidth="1"/>
  </cols>
  <sheetData>
    <row r="1" spans="1:20" ht="15">
      <c r="A1" s="27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7" t="s">
        <v>5</v>
      </c>
      <c r="G1" s="27" t="s">
        <v>6</v>
      </c>
      <c r="H1" s="29" t="s">
        <v>7</v>
      </c>
      <c r="I1" s="30" t="s">
        <v>8</v>
      </c>
      <c r="J1" s="30" t="s">
        <v>9</v>
      </c>
      <c r="L1" s="27"/>
      <c r="M1" s="27"/>
      <c r="N1" s="27"/>
      <c r="O1" s="28"/>
      <c r="P1" s="27"/>
      <c r="Q1" s="27"/>
      <c r="R1" s="29"/>
      <c r="S1" s="30"/>
      <c r="T1" s="30"/>
    </row>
    <row r="2" spans="1:20" ht="15">
      <c r="A2" s="26" t="s">
        <v>170</v>
      </c>
      <c r="B2" s="27"/>
      <c r="C2" s="27"/>
      <c r="D2" s="31"/>
      <c r="E2" s="28"/>
      <c r="F2" s="27"/>
      <c r="G2" s="27"/>
      <c r="H2" s="29"/>
      <c r="I2" s="30"/>
      <c r="J2" s="30"/>
      <c r="L2" s="27"/>
      <c r="M2" s="27"/>
      <c r="N2" s="27"/>
      <c r="O2" s="28"/>
      <c r="P2" s="27"/>
      <c r="Q2" s="27"/>
      <c r="R2" s="29"/>
      <c r="S2" s="30"/>
      <c r="T2" s="30"/>
    </row>
    <row r="3" spans="1:20" ht="15.75">
      <c r="A3" s="25" t="s">
        <v>20</v>
      </c>
      <c r="B3" s="6" t="s">
        <v>24</v>
      </c>
      <c r="C3" s="25" t="s">
        <v>25</v>
      </c>
      <c r="D3" s="32" t="s">
        <v>26</v>
      </c>
      <c r="E3" s="25" t="s">
        <v>27</v>
      </c>
      <c r="F3" s="25" t="s">
        <v>96</v>
      </c>
      <c r="G3" s="25">
        <v>1</v>
      </c>
      <c r="H3" s="33">
        <v>29.5</v>
      </c>
      <c r="I3" s="34">
        <f>G3*H3*39*0.9</f>
        <v>1035.45</v>
      </c>
      <c r="J3" s="35"/>
      <c r="K3" s="36" t="s">
        <v>132</v>
      </c>
      <c r="L3" s="25"/>
      <c r="M3" s="25"/>
      <c r="N3" s="25"/>
      <c r="O3" s="25"/>
      <c r="P3" s="25"/>
      <c r="Q3" s="25"/>
      <c r="R3" s="25"/>
      <c r="S3" s="35"/>
      <c r="T3" s="35"/>
    </row>
    <row r="4" spans="1:20" ht="15.75">
      <c r="A4" s="25" t="s">
        <v>20</v>
      </c>
      <c r="B4" s="37" t="s">
        <v>28</v>
      </c>
      <c r="C4" s="25" t="s">
        <v>25</v>
      </c>
      <c r="D4" s="32" t="s">
        <v>23</v>
      </c>
      <c r="E4" s="25" t="s">
        <v>27</v>
      </c>
      <c r="F4" s="38" t="s">
        <v>133</v>
      </c>
      <c r="G4" s="25">
        <v>1</v>
      </c>
      <c r="H4" s="33">
        <v>34.5</v>
      </c>
      <c r="I4" s="34">
        <f>G4*H4*39*0.9</f>
        <v>1210.95</v>
      </c>
      <c r="J4" s="35"/>
      <c r="L4" s="25"/>
      <c r="M4" s="25"/>
      <c r="N4" s="25"/>
      <c r="O4" s="25"/>
      <c r="P4" s="25"/>
      <c r="Q4" s="25"/>
      <c r="R4" s="25"/>
      <c r="S4" s="35"/>
      <c r="T4" s="35"/>
    </row>
    <row r="5" spans="1:20" ht="15">
      <c r="A5" s="25" t="s">
        <v>20</v>
      </c>
      <c r="B5" s="6" t="s">
        <v>21</v>
      </c>
      <c r="D5" s="11" t="s">
        <v>22</v>
      </c>
      <c r="E5" s="25">
        <v>8</v>
      </c>
      <c r="F5" s="11" t="s">
        <v>96</v>
      </c>
      <c r="G5" s="25">
        <v>1</v>
      </c>
      <c r="H5" s="33">
        <v>165</v>
      </c>
      <c r="I5" s="34">
        <f>G5*H5*39*1.17</f>
        <v>7528.95</v>
      </c>
      <c r="J5" s="35"/>
      <c r="L5" s="25"/>
      <c r="M5" s="25"/>
      <c r="N5" s="25"/>
      <c r="O5" s="25"/>
      <c r="P5" s="25"/>
      <c r="Q5" s="25"/>
      <c r="R5" s="33"/>
      <c r="S5" s="35">
        <f>Q5*R5*39*1.17</f>
        <v>0</v>
      </c>
      <c r="T5" s="35">
        <f>Q5*R5*39*1.22</f>
        <v>0</v>
      </c>
    </row>
    <row r="6" spans="1:10" ht="15.75">
      <c r="A6" s="5" t="s">
        <v>73</v>
      </c>
      <c r="B6" s="6" t="s">
        <v>74</v>
      </c>
      <c r="C6" s="5" t="s">
        <v>75</v>
      </c>
      <c r="D6" s="7" t="s">
        <v>76</v>
      </c>
      <c r="E6" s="5" t="s">
        <v>77</v>
      </c>
      <c r="F6" s="5" t="s">
        <v>130</v>
      </c>
      <c r="G6" s="5">
        <v>1</v>
      </c>
      <c r="H6" s="8">
        <v>52</v>
      </c>
      <c r="I6" s="9">
        <f>G6*H6*39*0.9</f>
        <v>1825.2</v>
      </c>
      <c r="J6" s="10"/>
    </row>
    <row r="7" spans="1:10" ht="15.75">
      <c r="A7" s="5" t="s">
        <v>73</v>
      </c>
      <c r="B7" s="6" t="s">
        <v>78</v>
      </c>
      <c r="C7" s="5" t="s">
        <v>79</v>
      </c>
      <c r="D7" s="39" t="s">
        <v>135</v>
      </c>
      <c r="E7" s="5" t="s">
        <v>63</v>
      </c>
      <c r="F7" s="5" t="s">
        <v>134</v>
      </c>
      <c r="G7" s="5">
        <v>1</v>
      </c>
      <c r="H7" s="8">
        <v>7.12</v>
      </c>
      <c r="I7" s="9">
        <f>G7*H7*39*0.9</f>
        <v>249.912</v>
      </c>
      <c r="J7" s="10"/>
    </row>
    <row r="8" spans="1:10" ht="15.75">
      <c r="A8" s="5" t="s">
        <v>73</v>
      </c>
      <c r="B8" s="6" t="s">
        <v>78</v>
      </c>
      <c r="C8" s="5" t="s">
        <v>79</v>
      </c>
      <c r="D8" s="7" t="s">
        <v>80</v>
      </c>
      <c r="E8" s="5" t="s">
        <v>63</v>
      </c>
      <c r="F8" s="12" t="s">
        <v>136</v>
      </c>
      <c r="G8" s="5">
        <v>1</v>
      </c>
      <c r="H8" s="8">
        <v>7.12</v>
      </c>
      <c r="I8" s="9">
        <f>G8*H8*39*0.9</f>
        <v>249.912</v>
      </c>
      <c r="J8" s="10"/>
    </row>
    <row r="9" spans="1:10" ht="15.75">
      <c r="A9" s="5" t="s">
        <v>73</v>
      </c>
      <c r="B9" s="6" t="s">
        <v>78</v>
      </c>
      <c r="C9" s="5" t="s">
        <v>79</v>
      </c>
      <c r="D9" s="7" t="s">
        <v>80</v>
      </c>
      <c r="E9" s="5" t="s">
        <v>63</v>
      </c>
      <c r="F9" s="12" t="s">
        <v>137</v>
      </c>
      <c r="G9" s="5">
        <v>1</v>
      </c>
      <c r="H9" s="8">
        <v>7.12</v>
      </c>
      <c r="I9" s="9">
        <f>G9*H9*39*0.9</f>
        <v>249.912</v>
      </c>
      <c r="J9" s="10"/>
    </row>
    <row r="10" spans="1:10" ht="15.75">
      <c r="A10" s="5" t="s">
        <v>73</v>
      </c>
      <c r="B10" s="5" t="s">
        <v>78</v>
      </c>
      <c r="C10" s="5" t="s">
        <v>79</v>
      </c>
      <c r="D10" s="7" t="s">
        <v>80</v>
      </c>
      <c r="E10" s="5" t="s">
        <v>63</v>
      </c>
      <c r="F10" s="12" t="s">
        <v>137</v>
      </c>
      <c r="G10" s="5">
        <v>1</v>
      </c>
      <c r="H10" s="8">
        <v>7.12</v>
      </c>
      <c r="I10" s="9">
        <f>G10*H10*39*0.9</f>
        <v>249.912</v>
      </c>
      <c r="J10" s="10"/>
    </row>
    <row r="11" spans="1:20" ht="15.75">
      <c r="A11" s="5" t="s">
        <v>73</v>
      </c>
      <c r="B11" s="13" t="s">
        <v>117</v>
      </c>
      <c r="C11" s="14" t="s">
        <v>143</v>
      </c>
      <c r="D11" s="18" t="s">
        <v>118</v>
      </c>
      <c r="E11" s="14" t="s">
        <v>150</v>
      </c>
      <c r="F11" s="14" t="s">
        <v>166</v>
      </c>
      <c r="G11" s="14">
        <v>1</v>
      </c>
      <c r="H11" s="16">
        <f>43.99</f>
        <v>43.99</v>
      </c>
      <c r="I11" s="40">
        <f>G11*H11*39*1.17</f>
        <v>2007.2637</v>
      </c>
      <c r="J11" s="17"/>
      <c r="L11" s="41"/>
      <c r="M11" s="41"/>
      <c r="N11" s="18"/>
      <c r="O11" s="41"/>
      <c r="P11" s="41"/>
      <c r="R11" s="42"/>
      <c r="S11" s="43"/>
      <c r="T11" s="43"/>
    </row>
    <row r="12" spans="1:10" ht="15.75">
      <c r="A12" s="44" t="s">
        <v>84</v>
      </c>
      <c r="B12" s="13" t="s">
        <v>85</v>
      </c>
      <c r="C12" s="14"/>
      <c r="D12" s="39" t="s">
        <v>86</v>
      </c>
      <c r="E12" s="14" t="s">
        <v>12</v>
      </c>
      <c r="F12" s="15" t="s">
        <v>87</v>
      </c>
      <c r="G12" s="14">
        <v>1</v>
      </c>
      <c r="H12" s="16">
        <v>29.5</v>
      </c>
      <c r="I12" s="17"/>
      <c r="J12" s="19">
        <f>G12*H12*39*0.94</f>
        <v>1081.47</v>
      </c>
    </row>
    <row r="13" spans="1:20" ht="15.75">
      <c r="A13" s="44" t="s">
        <v>84</v>
      </c>
      <c r="B13" s="13" t="s">
        <v>88</v>
      </c>
      <c r="C13" s="44"/>
      <c r="D13" s="39" t="s">
        <v>90</v>
      </c>
      <c r="E13" s="44" t="s">
        <v>12</v>
      </c>
      <c r="F13" s="45" t="s">
        <v>89</v>
      </c>
      <c r="G13" s="44">
        <v>1</v>
      </c>
      <c r="H13" s="46">
        <v>39.99</v>
      </c>
      <c r="I13" s="47"/>
      <c r="J13" s="48">
        <f aca="true" t="shared" si="0" ref="J13:J18">G13*H13*39*1.22</f>
        <v>1902.7242</v>
      </c>
      <c r="S13" s="43"/>
      <c r="T13" s="43"/>
    </row>
    <row r="14" spans="1:10" ht="15.75">
      <c r="A14" s="44" t="s">
        <v>84</v>
      </c>
      <c r="B14" s="37" t="s">
        <v>97</v>
      </c>
      <c r="D14" s="39" t="s">
        <v>99</v>
      </c>
      <c r="E14" s="44" t="s">
        <v>70</v>
      </c>
      <c r="F14" s="45" t="s">
        <v>98</v>
      </c>
      <c r="G14" s="44">
        <v>1</v>
      </c>
      <c r="H14" s="42">
        <v>19.99</v>
      </c>
      <c r="I14" s="47"/>
      <c r="J14" s="48">
        <f t="shared" si="0"/>
        <v>951.1241999999999</v>
      </c>
    </row>
    <row r="15" spans="1:20" ht="15.75">
      <c r="A15" s="49" t="s">
        <v>115</v>
      </c>
      <c r="B15" s="13" t="s">
        <v>110</v>
      </c>
      <c r="C15" s="44"/>
      <c r="D15" s="39" t="s">
        <v>113</v>
      </c>
      <c r="E15" s="11" t="s">
        <v>111</v>
      </c>
      <c r="F15" s="11" t="s">
        <v>112</v>
      </c>
      <c r="G15" s="25">
        <v>1</v>
      </c>
      <c r="H15" s="33">
        <v>16.99</v>
      </c>
      <c r="I15" s="50">
        <f>G15*H15*39*1.17</f>
        <v>775.2536999999999</v>
      </c>
      <c r="J15" s="51"/>
      <c r="S15" s="43"/>
      <c r="T15" s="43"/>
    </row>
    <row r="16" spans="1:20" ht="15.75">
      <c r="A16" s="49" t="s">
        <v>115</v>
      </c>
      <c r="B16" s="13" t="s">
        <v>110</v>
      </c>
      <c r="D16" s="39" t="s">
        <v>114</v>
      </c>
      <c r="E16" s="44" t="s">
        <v>12</v>
      </c>
      <c r="F16" s="11" t="s">
        <v>112</v>
      </c>
      <c r="G16" s="25">
        <v>1</v>
      </c>
      <c r="H16" s="33">
        <v>9.99</v>
      </c>
      <c r="I16" s="50">
        <f>G16*H16*39*1.17</f>
        <v>455.8437</v>
      </c>
      <c r="J16" s="51"/>
      <c r="L16" s="44"/>
      <c r="M16" s="44"/>
      <c r="N16" s="44"/>
      <c r="O16" s="44"/>
      <c r="P16" s="44"/>
      <c r="Q16" s="44"/>
      <c r="R16" s="44"/>
      <c r="S16" s="47"/>
      <c r="T16" s="47"/>
    </row>
    <row r="17" spans="1:20" ht="15.75">
      <c r="A17" s="44" t="s">
        <v>116</v>
      </c>
      <c r="B17" s="13" t="s">
        <v>117</v>
      </c>
      <c r="C17" s="44"/>
      <c r="D17" s="52" t="s">
        <v>118</v>
      </c>
      <c r="E17" s="44" t="s">
        <v>119</v>
      </c>
      <c r="F17" s="44" t="s">
        <v>120</v>
      </c>
      <c r="G17" s="25">
        <v>1</v>
      </c>
      <c r="H17" s="33">
        <v>43.99</v>
      </c>
      <c r="I17" s="51"/>
      <c r="J17" s="53">
        <f t="shared" si="0"/>
        <v>2093.0442000000003</v>
      </c>
      <c r="L17" s="44"/>
      <c r="M17" s="44"/>
      <c r="N17" s="44"/>
      <c r="O17" s="44"/>
      <c r="P17" s="44"/>
      <c r="Q17" s="44"/>
      <c r="R17" s="44"/>
      <c r="S17" s="47"/>
      <c r="T17" s="47"/>
    </row>
    <row r="18" spans="1:20" ht="15">
      <c r="A18" s="44" t="s">
        <v>151</v>
      </c>
      <c r="B18" s="13" t="s">
        <v>152</v>
      </c>
      <c r="C18" s="11" t="s">
        <v>153</v>
      </c>
      <c r="D18" s="11" t="s">
        <v>154</v>
      </c>
      <c r="E18" s="44" t="s">
        <v>77</v>
      </c>
      <c r="F18" s="11" t="s">
        <v>167</v>
      </c>
      <c r="G18" s="25">
        <v>1</v>
      </c>
      <c r="H18" s="33">
        <v>19.99</v>
      </c>
      <c r="I18" s="50"/>
      <c r="J18" s="53">
        <f t="shared" si="0"/>
        <v>951.1241999999999</v>
      </c>
      <c r="L18" s="13"/>
      <c r="M18" s="44"/>
      <c r="N18" s="44"/>
      <c r="O18" s="44"/>
      <c r="P18" s="44"/>
      <c r="Q18" s="44"/>
      <c r="R18" s="46"/>
      <c r="S18" s="47"/>
      <c r="T18" s="47"/>
    </row>
    <row r="19" spans="1:20" ht="15.75">
      <c r="A19" s="44" t="s">
        <v>29</v>
      </c>
      <c r="B19" s="13" t="s">
        <v>36</v>
      </c>
      <c r="C19" s="44" t="s">
        <v>37</v>
      </c>
      <c r="D19" s="39" t="s">
        <v>94</v>
      </c>
      <c r="E19" s="44" t="s">
        <v>38</v>
      </c>
      <c r="F19" s="11" t="s">
        <v>93</v>
      </c>
      <c r="G19" s="25">
        <v>1</v>
      </c>
      <c r="H19" s="33">
        <v>12.99</v>
      </c>
      <c r="I19" s="50">
        <f>G19*H19*39*1.17</f>
        <v>592.7337</v>
      </c>
      <c r="J19" s="51"/>
      <c r="L19" s="44"/>
      <c r="M19" s="44"/>
      <c r="N19" s="44"/>
      <c r="O19" s="44"/>
      <c r="P19" s="44"/>
      <c r="Q19" s="44"/>
      <c r="R19" s="44"/>
      <c r="S19" s="47"/>
      <c r="T19" s="47"/>
    </row>
    <row r="20" spans="1:20" ht="15">
      <c r="A20" s="25" t="s">
        <v>29</v>
      </c>
      <c r="B20" s="6" t="s">
        <v>30</v>
      </c>
      <c r="C20" s="25" t="s">
        <v>31</v>
      </c>
      <c r="D20" s="25" t="s">
        <v>32</v>
      </c>
      <c r="E20" s="25" t="s">
        <v>12</v>
      </c>
      <c r="F20" s="25" t="s">
        <v>95</v>
      </c>
      <c r="G20" s="25">
        <v>1</v>
      </c>
      <c r="H20" s="33">
        <v>12.99</v>
      </c>
      <c r="I20" s="34">
        <f>G20*H20*39*1.17</f>
        <v>592.7337</v>
      </c>
      <c r="J20" s="35"/>
      <c r="L20" s="25"/>
      <c r="M20" s="25"/>
      <c r="N20" s="25"/>
      <c r="O20" s="25"/>
      <c r="P20" s="25"/>
      <c r="Q20" s="25"/>
      <c r="R20" s="33"/>
      <c r="S20" s="35"/>
      <c r="T20" s="35"/>
    </row>
    <row r="21" spans="1:20" ht="15">
      <c r="A21" s="44" t="s">
        <v>29</v>
      </c>
      <c r="B21" s="6" t="s">
        <v>33</v>
      </c>
      <c r="C21" s="25" t="s">
        <v>34</v>
      </c>
      <c r="D21" s="11" t="s">
        <v>35</v>
      </c>
      <c r="E21" s="25" t="s">
        <v>12</v>
      </c>
      <c r="F21" s="11" t="s">
        <v>149</v>
      </c>
      <c r="G21" s="25">
        <v>1</v>
      </c>
      <c r="H21" s="33">
        <v>6.99</v>
      </c>
      <c r="I21" s="34">
        <f>G21*H21*39*1.17</f>
        <v>318.95369999999997</v>
      </c>
      <c r="J21" s="35"/>
      <c r="L21" s="25"/>
      <c r="M21" s="25"/>
      <c r="N21" s="25"/>
      <c r="O21" s="25"/>
      <c r="P21" s="25"/>
      <c r="Q21" s="25"/>
      <c r="R21" s="33"/>
      <c r="S21" s="35"/>
      <c r="T21" s="35"/>
    </row>
    <row r="22" spans="1:20" ht="15.75">
      <c r="A22" s="44" t="s">
        <v>43</v>
      </c>
      <c r="B22" s="6" t="s">
        <v>44</v>
      </c>
      <c r="C22" s="23" t="s">
        <v>45</v>
      </c>
      <c r="D22" s="11" t="s">
        <v>46</v>
      </c>
      <c r="E22" s="25" t="s">
        <v>12</v>
      </c>
      <c r="F22" s="25" t="s">
        <v>92</v>
      </c>
      <c r="G22" s="25">
        <v>1</v>
      </c>
      <c r="H22" s="33">
        <v>14.99</v>
      </c>
      <c r="I22" s="34"/>
      <c r="J22" s="54">
        <f>G22*H22*39*1.22</f>
        <v>713.2242</v>
      </c>
      <c r="L22" s="25"/>
      <c r="M22" s="25"/>
      <c r="N22" s="25"/>
      <c r="O22" s="25"/>
      <c r="P22" s="25"/>
      <c r="Q22" s="25"/>
      <c r="R22" s="33"/>
      <c r="S22" s="35"/>
      <c r="T22" s="35"/>
    </row>
    <row r="23" spans="1:20" ht="15.75">
      <c r="A23" s="25" t="s">
        <v>43</v>
      </c>
      <c r="B23" s="6" t="s">
        <v>122</v>
      </c>
      <c r="C23" s="20" t="s">
        <v>123</v>
      </c>
      <c r="D23" s="11" t="s">
        <v>124</v>
      </c>
      <c r="E23" s="25" t="s">
        <v>12</v>
      </c>
      <c r="F23" s="20" t="s">
        <v>128</v>
      </c>
      <c r="G23" s="25">
        <v>1</v>
      </c>
      <c r="H23" s="33">
        <v>11.99</v>
      </c>
      <c r="I23" s="34"/>
      <c r="J23" s="54">
        <f>G23*H23*39*1.22</f>
        <v>570.4842</v>
      </c>
      <c r="L23" s="25"/>
      <c r="M23" s="25"/>
      <c r="N23" s="25"/>
      <c r="O23" s="25"/>
      <c r="P23" s="25"/>
      <c r="Q23" s="25"/>
      <c r="R23" s="33"/>
      <c r="S23" s="35"/>
      <c r="T23" s="35"/>
    </row>
    <row r="24" spans="1:20" ht="15.75">
      <c r="A24" s="55" t="s">
        <v>72</v>
      </c>
      <c r="B24" s="5" t="s">
        <v>104</v>
      </c>
      <c r="C24" s="14"/>
      <c r="D24" s="39" t="s">
        <v>106</v>
      </c>
      <c r="E24" s="5" t="s">
        <v>70</v>
      </c>
      <c r="F24" s="15" t="s">
        <v>105</v>
      </c>
      <c r="G24" s="5">
        <v>1</v>
      </c>
      <c r="H24" s="8">
        <v>19.5</v>
      </c>
      <c r="I24" s="9">
        <f aca="true" t="shared" si="1" ref="I24:I30">G24*H24*39*0.9</f>
        <v>684.45</v>
      </c>
      <c r="J24" s="10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.75">
      <c r="A25" s="55" t="s">
        <v>72</v>
      </c>
      <c r="B25" s="5" t="s">
        <v>107</v>
      </c>
      <c r="C25" s="5"/>
      <c r="D25" s="18" t="s">
        <v>109</v>
      </c>
      <c r="E25" s="5" t="s">
        <v>70</v>
      </c>
      <c r="F25" s="12" t="s">
        <v>108</v>
      </c>
      <c r="G25" s="5">
        <v>1</v>
      </c>
      <c r="H25" s="8">
        <v>19.5</v>
      </c>
      <c r="I25" s="9">
        <f t="shared" si="1"/>
        <v>684.45</v>
      </c>
      <c r="J25" s="10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.75">
      <c r="A26" s="55" t="s">
        <v>72</v>
      </c>
      <c r="B26" s="6" t="s">
        <v>69</v>
      </c>
      <c r="C26" s="25"/>
      <c r="D26" s="56" t="s">
        <v>156</v>
      </c>
      <c r="E26" s="25" t="s">
        <v>70</v>
      </c>
      <c r="F26" s="12" t="s">
        <v>155</v>
      </c>
      <c r="G26" s="25">
        <v>1</v>
      </c>
      <c r="H26" s="33">
        <v>5.3</v>
      </c>
      <c r="I26" s="34">
        <f t="shared" si="1"/>
        <v>186.03</v>
      </c>
      <c r="J26" s="35"/>
      <c r="L26" s="25"/>
      <c r="M26" s="25"/>
      <c r="N26" s="25"/>
      <c r="O26" s="25"/>
      <c r="P26" s="25"/>
      <c r="Q26" s="25"/>
      <c r="R26" s="25"/>
      <c r="S26" s="35"/>
      <c r="T26" s="35"/>
    </row>
    <row r="27" spans="1:20" ht="15.75">
      <c r="A27" s="55" t="s">
        <v>72</v>
      </c>
      <c r="B27" s="6" t="s">
        <v>69</v>
      </c>
      <c r="C27" s="25"/>
      <c r="D27" s="39" t="s">
        <v>156</v>
      </c>
      <c r="E27" s="25" t="s">
        <v>70</v>
      </c>
      <c r="F27" s="12" t="s">
        <v>157</v>
      </c>
      <c r="G27" s="25">
        <v>1</v>
      </c>
      <c r="H27" s="33">
        <v>5.3</v>
      </c>
      <c r="I27" s="34">
        <f t="shared" si="1"/>
        <v>186.03</v>
      </c>
      <c r="J27" s="35"/>
      <c r="L27" s="25"/>
      <c r="M27" s="25"/>
      <c r="N27" s="25"/>
      <c r="O27" s="25"/>
      <c r="P27" s="25"/>
      <c r="Q27" s="25"/>
      <c r="R27" s="25"/>
      <c r="S27" s="35"/>
      <c r="T27" s="35"/>
    </row>
    <row r="28" spans="1:20" ht="15.75">
      <c r="A28" s="55" t="s">
        <v>72</v>
      </c>
      <c r="B28" s="6" t="s">
        <v>69</v>
      </c>
      <c r="C28" s="25"/>
      <c r="D28" s="56" t="s">
        <v>156</v>
      </c>
      <c r="E28" s="25" t="s">
        <v>70</v>
      </c>
      <c r="F28" s="12" t="s">
        <v>160</v>
      </c>
      <c r="G28" s="25">
        <v>1</v>
      </c>
      <c r="H28" s="33">
        <v>5.3</v>
      </c>
      <c r="I28" s="34">
        <f t="shared" si="1"/>
        <v>186.03</v>
      </c>
      <c r="J28" s="35"/>
      <c r="L28" s="25"/>
      <c r="M28" s="25"/>
      <c r="N28" s="25"/>
      <c r="O28" s="25"/>
      <c r="P28" s="25"/>
      <c r="Q28" s="25"/>
      <c r="R28" s="25"/>
      <c r="S28" s="35"/>
      <c r="T28" s="35"/>
    </row>
    <row r="29" spans="1:20" ht="15.75">
      <c r="A29" s="55" t="s">
        <v>72</v>
      </c>
      <c r="B29" s="6" t="s">
        <v>69</v>
      </c>
      <c r="C29" s="25"/>
      <c r="D29" s="39" t="s">
        <v>159</v>
      </c>
      <c r="E29" s="25" t="s">
        <v>12</v>
      </c>
      <c r="F29" s="57" t="s">
        <v>161</v>
      </c>
      <c r="G29" s="25">
        <v>1</v>
      </c>
      <c r="H29" s="33">
        <v>5.3</v>
      </c>
      <c r="I29" s="34">
        <f t="shared" si="1"/>
        <v>186.03</v>
      </c>
      <c r="J29" s="35"/>
      <c r="L29" s="25"/>
      <c r="M29" s="25"/>
      <c r="N29" s="25"/>
      <c r="O29" s="25"/>
      <c r="P29" s="25"/>
      <c r="Q29" s="25"/>
      <c r="R29" s="25"/>
      <c r="S29" s="35"/>
      <c r="T29" s="35"/>
    </row>
    <row r="30" spans="1:20" ht="15.75">
      <c r="A30" s="55" t="s">
        <v>72</v>
      </c>
      <c r="B30" s="6" t="s">
        <v>69</v>
      </c>
      <c r="C30" s="25"/>
      <c r="D30" s="39" t="s">
        <v>159</v>
      </c>
      <c r="E30" s="25" t="s">
        <v>12</v>
      </c>
      <c r="F30" s="12" t="s">
        <v>158</v>
      </c>
      <c r="G30" s="25">
        <v>1</v>
      </c>
      <c r="H30" s="33">
        <v>5.3</v>
      </c>
      <c r="I30" s="34">
        <f t="shared" si="1"/>
        <v>186.03</v>
      </c>
      <c r="J30" s="35"/>
      <c r="L30" s="25"/>
      <c r="M30" s="25"/>
      <c r="O30" s="25"/>
      <c r="P30" s="25"/>
      <c r="Q30" s="25"/>
      <c r="R30" s="25"/>
      <c r="S30" s="35"/>
      <c r="T30" s="35"/>
    </row>
    <row r="31" spans="1:20" ht="15.75">
      <c r="A31" s="55" t="s">
        <v>72</v>
      </c>
      <c r="B31" s="6" t="s">
        <v>100</v>
      </c>
      <c r="C31" s="25"/>
      <c r="D31" s="56" t="s">
        <v>102</v>
      </c>
      <c r="E31" s="25" t="s">
        <v>103</v>
      </c>
      <c r="F31" s="25" t="s">
        <v>101</v>
      </c>
      <c r="G31" s="25">
        <v>1</v>
      </c>
      <c r="H31" s="33">
        <v>19.99</v>
      </c>
      <c r="I31" s="34">
        <f>G31*H31*39*1.17</f>
        <v>912.1436999999999</v>
      </c>
      <c r="J31" s="3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">
      <c r="A32" s="25" t="s">
        <v>39</v>
      </c>
      <c r="B32" s="6" t="s">
        <v>40</v>
      </c>
      <c r="C32" s="22" t="s">
        <v>41</v>
      </c>
      <c r="D32" s="25" t="s">
        <v>42</v>
      </c>
      <c r="E32" s="25" t="s">
        <v>12</v>
      </c>
      <c r="F32" s="22" t="s">
        <v>162</v>
      </c>
      <c r="G32" s="25">
        <v>1</v>
      </c>
      <c r="H32" s="33">
        <v>29.5</v>
      </c>
      <c r="I32" s="35"/>
      <c r="J32" s="54">
        <f>G32*H32*39*0.94</f>
        <v>1081.47</v>
      </c>
      <c r="L32" s="25"/>
      <c r="M32" s="25"/>
      <c r="N32" s="25"/>
      <c r="O32" s="25"/>
      <c r="P32" s="25"/>
      <c r="Q32" s="25"/>
      <c r="R32" s="25"/>
      <c r="S32" s="35"/>
      <c r="T32" s="35"/>
    </row>
    <row r="33" spans="1:20" ht="15">
      <c r="A33" s="25" t="s">
        <v>142</v>
      </c>
      <c r="B33" s="13" t="s">
        <v>145</v>
      </c>
      <c r="C33" s="44" t="s">
        <v>146</v>
      </c>
      <c r="D33" s="11" t="s">
        <v>147</v>
      </c>
      <c r="E33" s="58">
        <v>6</v>
      </c>
      <c r="F33" s="11" t="s">
        <v>148</v>
      </c>
      <c r="G33" s="58">
        <v>1</v>
      </c>
      <c r="H33" s="46">
        <v>48.99</v>
      </c>
      <c r="I33" s="59">
        <f>G33*H33*39*1.17</f>
        <v>2235.4137</v>
      </c>
      <c r="J33" s="60"/>
      <c r="L33" s="44"/>
      <c r="M33" s="44"/>
      <c r="N33" s="44"/>
      <c r="O33" s="44"/>
      <c r="P33" s="44"/>
      <c r="Q33" s="44"/>
      <c r="R33" s="46"/>
      <c r="S33" s="47"/>
      <c r="T33" s="47"/>
    </row>
    <row r="34" spans="1:20" ht="15">
      <c r="A34" s="44" t="s">
        <v>142</v>
      </c>
      <c r="B34" s="37" t="s">
        <v>117</v>
      </c>
      <c r="C34" s="44" t="s">
        <v>143</v>
      </c>
      <c r="D34" s="11" t="s">
        <v>118</v>
      </c>
      <c r="E34" s="58" t="s">
        <v>12</v>
      </c>
      <c r="F34" s="44" t="s">
        <v>144</v>
      </c>
      <c r="G34" s="58">
        <v>1</v>
      </c>
      <c r="H34" s="42">
        <v>43.99</v>
      </c>
      <c r="I34" s="59">
        <f>G34*H34*39*1.17</f>
        <v>2007.2637</v>
      </c>
      <c r="J34" s="60">
        <f>4243-4262</f>
        <v>-19</v>
      </c>
      <c r="L34" s="13"/>
      <c r="R34" s="42"/>
      <c r="S34" s="43"/>
      <c r="T34" s="43"/>
    </row>
    <row r="35" spans="1:20" ht="15.75">
      <c r="A35" s="5" t="s">
        <v>121</v>
      </c>
      <c r="B35" s="5" t="s">
        <v>85</v>
      </c>
      <c r="C35" s="5"/>
      <c r="D35" s="56" t="s">
        <v>86</v>
      </c>
      <c r="E35" s="14" t="s">
        <v>70</v>
      </c>
      <c r="F35" s="12" t="s">
        <v>87</v>
      </c>
      <c r="G35" s="5">
        <v>1</v>
      </c>
      <c r="H35" s="8">
        <v>29.5</v>
      </c>
      <c r="I35" s="10"/>
      <c r="J35" s="24">
        <f>G35*H35*39*0.94</f>
        <v>1081.47</v>
      </c>
      <c r="L35" s="25"/>
      <c r="M35" s="25"/>
      <c r="N35" s="25"/>
      <c r="O35" s="25"/>
      <c r="P35" s="25"/>
      <c r="Q35" s="25"/>
      <c r="R35" s="25"/>
      <c r="S35" s="25"/>
      <c r="T35" s="25"/>
    </row>
    <row r="36" ht="15">
      <c r="A36" s="26" t="s">
        <v>347</v>
      </c>
    </row>
    <row r="37" spans="1:20" ht="15.75">
      <c r="A37" s="11" t="s">
        <v>84</v>
      </c>
      <c r="B37" s="6" t="s">
        <v>83</v>
      </c>
      <c r="C37" s="25"/>
      <c r="D37" s="74" t="s">
        <v>168</v>
      </c>
      <c r="E37" s="25">
        <v>4</v>
      </c>
      <c r="F37" s="75" t="s">
        <v>171</v>
      </c>
      <c r="G37" s="25">
        <v>1</v>
      </c>
      <c r="H37" s="33">
        <v>29.99</v>
      </c>
      <c r="I37" s="35"/>
      <c r="J37" s="54">
        <f>G37*H37*39*1.22</f>
        <v>1426.9242</v>
      </c>
      <c r="K37" s="36"/>
      <c r="S37" s="43"/>
      <c r="T37" s="43"/>
    </row>
    <row r="38" spans="1:10" ht="15">
      <c r="A38" s="11" t="s">
        <v>172</v>
      </c>
      <c r="B38" s="37" t="s">
        <v>173</v>
      </c>
      <c r="C38" s="44"/>
      <c r="D38" s="44" t="s">
        <v>174</v>
      </c>
      <c r="E38" s="44" t="s">
        <v>70</v>
      </c>
      <c r="F38" s="44" t="s">
        <v>175</v>
      </c>
      <c r="G38" s="44">
        <v>1</v>
      </c>
      <c r="H38" s="46">
        <v>28</v>
      </c>
      <c r="I38" s="76">
        <v>400</v>
      </c>
      <c r="J38" s="48">
        <f>G38*H38*39*0.94-I38</f>
        <v>626.48</v>
      </c>
    </row>
    <row r="39" spans="1:10" ht="15">
      <c r="A39" s="44" t="s">
        <v>172</v>
      </c>
      <c r="B39" s="13" t="s">
        <v>173</v>
      </c>
      <c r="C39" s="44"/>
      <c r="D39" s="11" t="s">
        <v>176</v>
      </c>
      <c r="E39" s="25" t="s">
        <v>12</v>
      </c>
      <c r="F39" s="11" t="s">
        <v>175</v>
      </c>
      <c r="G39" s="44">
        <v>1</v>
      </c>
      <c r="H39" s="46">
        <v>21</v>
      </c>
      <c r="I39" s="47"/>
      <c r="J39" s="48">
        <f>G39*H39*39*0.94</f>
        <v>769.8599999999999</v>
      </c>
    </row>
    <row r="40" spans="1:10" ht="15">
      <c r="A40" s="11" t="s">
        <v>172</v>
      </c>
      <c r="B40" s="13" t="s">
        <v>177</v>
      </c>
      <c r="C40" s="44"/>
      <c r="D40" s="11" t="s">
        <v>178</v>
      </c>
      <c r="E40" s="44" t="s">
        <v>70</v>
      </c>
      <c r="F40" s="11" t="s">
        <v>179</v>
      </c>
      <c r="G40" s="44">
        <v>1</v>
      </c>
      <c r="H40" s="46">
        <v>25</v>
      </c>
      <c r="I40" s="51"/>
      <c r="J40" s="53">
        <f>G40*H40*39*0.94</f>
        <v>916.5</v>
      </c>
    </row>
    <row r="41" spans="1:10" ht="15">
      <c r="A41" s="25" t="s">
        <v>172</v>
      </c>
      <c r="B41" s="6" t="s">
        <v>177</v>
      </c>
      <c r="C41" s="25"/>
      <c r="D41" s="25" t="s">
        <v>180</v>
      </c>
      <c r="E41" s="25" t="s">
        <v>70</v>
      </c>
      <c r="F41" s="25" t="s">
        <v>179</v>
      </c>
      <c r="G41" s="25">
        <v>1</v>
      </c>
      <c r="H41" s="33">
        <v>14</v>
      </c>
      <c r="I41" s="35"/>
      <c r="J41" s="54">
        <f>G41*H41*39*0.94</f>
        <v>513.24</v>
      </c>
    </row>
    <row r="42" spans="1:10" ht="15">
      <c r="A42" s="25" t="s">
        <v>29</v>
      </c>
      <c r="B42" s="6" t="s">
        <v>181</v>
      </c>
      <c r="C42" s="25" t="s">
        <v>182</v>
      </c>
      <c r="D42" s="25" t="s">
        <v>183</v>
      </c>
      <c r="E42" s="25" t="s">
        <v>184</v>
      </c>
      <c r="F42" s="25" t="s">
        <v>185</v>
      </c>
      <c r="G42" s="25">
        <v>1</v>
      </c>
      <c r="H42" s="33">
        <v>39.5</v>
      </c>
      <c r="I42" s="34">
        <f>G42*H42*39*0.9</f>
        <v>1386.45</v>
      </c>
      <c r="J42" s="35"/>
    </row>
    <row r="43" spans="1:10" ht="15">
      <c r="A43" s="25" t="s">
        <v>29</v>
      </c>
      <c r="B43" s="6" t="s">
        <v>186</v>
      </c>
      <c r="C43" s="25" t="s">
        <v>187</v>
      </c>
      <c r="D43" s="25" t="s">
        <v>188</v>
      </c>
      <c r="E43" s="25" t="s">
        <v>12</v>
      </c>
      <c r="F43" s="25" t="s">
        <v>189</v>
      </c>
      <c r="G43" s="25">
        <v>1</v>
      </c>
      <c r="H43" s="33">
        <v>29.5</v>
      </c>
      <c r="I43" s="34">
        <f>G43*H43*39*0.9</f>
        <v>1035.45</v>
      </c>
      <c r="J43" s="35"/>
    </row>
    <row r="44" spans="1:10" ht="15.75">
      <c r="A44" s="25" t="s">
        <v>29</v>
      </c>
      <c r="B44" s="6" t="s">
        <v>190</v>
      </c>
      <c r="C44" s="25"/>
      <c r="D44" s="56" t="s">
        <v>191</v>
      </c>
      <c r="E44" s="25" t="s">
        <v>38</v>
      </c>
      <c r="F44" s="25" t="s">
        <v>93</v>
      </c>
      <c r="G44" s="25">
        <v>1</v>
      </c>
      <c r="H44" s="33">
        <v>12.99</v>
      </c>
      <c r="I44" s="34">
        <f>G44*H44*39*1.17</f>
        <v>592.7337</v>
      </c>
      <c r="J44" s="35"/>
    </row>
    <row r="45" spans="1:20" ht="15.75">
      <c r="A45" s="25" t="s">
        <v>10</v>
      </c>
      <c r="B45" s="6" t="s">
        <v>11</v>
      </c>
      <c r="C45" s="25"/>
      <c r="D45" s="74" t="s">
        <v>15</v>
      </c>
      <c r="E45" s="25" t="s">
        <v>12</v>
      </c>
      <c r="F45" s="25" t="s">
        <v>55</v>
      </c>
      <c r="G45" s="25">
        <v>1</v>
      </c>
      <c r="H45" s="33">
        <v>5.3</v>
      </c>
      <c r="I45" s="35"/>
      <c r="J45" s="54">
        <f>G45*H45*39*0.94</f>
        <v>194.29799999999997</v>
      </c>
      <c r="R45" s="42"/>
      <c r="S45" s="43"/>
      <c r="T45" s="43"/>
    </row>
    <row r="46" spans="1:20" ht="15">
      <c r="A46" s="25" t="s">
        <v>10</v>
      </c>
      <c r="B46" s="6" t="s">
        <v>13</v>
      </c>
      <c r="C46" s="25"/>
      <c r="D46" s="25" t="s">
        <v>14</v>
      </c>
      <c r="E46" s="25" t="s">
        <v>12</v>
      </c>
      <c r="F46" s="25" t="s">
        <v>138</v>
      </c>
      <c r="G46" s="25">
        <v>1</v>
      </c>
      <c r="H46" s="33">
        <v>5.3</v>
      </c>
      <c r="I46" s="35"/>
      <c r="J46" s="54">
        <f>G46*H46*39*0.94</f>
        <v>194.29799999999997</v>
      </c>
      <c r="R46" s="42"/>
      <c r="S46" s="43"/>
      <c r="T46" s="43"/>
    </row>
    <row r="47" spans="1:20" ht="15">
      <c r="A47" s="25" t="s">
        <v>10</v>
      </c>
      <c r="B47" s="6" t="s">
        <v>13</v>
      </c>
      <c r="C47" s="25"/>
      <c r="D47" s="11" t="s">
        <v>14</v>
      </c>
      <c r="E47" s="25" t="s">
        <v>12</v>
      </c>
      <c r="F47" s="25" t="s">
        <v>139</v>
      </c>
      <c r="G47" s="25">
        <v>1</v>
      </c>
      <c r="H47" s="33">
        <v>5.3</v>
      </c>
      <c r="I47" s="35"/>
      <c r="J47" s="54">
        <f>G47*H47*39*0.94</f>
        <v>194.29799999999997</v>
      </c>
      <c r="L47" s="25"/>
      <c r="M47" s="25"/>
      <c r="N47" s="25"/>
      <c r="O47" s="25"/>
      <c r="P47" s="25"/>
      <c r="Q47" s="25"/>
      <c r="R47" s="33"/>
      <c r="S47" s="35"/>
      <c r="T47" s="35"/>
    </row>
    <row r="48" spans="1:20" ht="15.75">
      <c r="A48" s="25" t="s">
        <v>10</v>
      </c>
      <c r="B48" s="6" t="s">
        <v>16</v>
      </c>
      <c r="C48" s="25"/>
      <c r="D48" s="74" t="s">
        <v>17</v>
      </c>
      <c r="E48" s="25" t="s">
        <v>12</v>
      </c>
      <c r="F48" s="77" t="s">
        <v>140</v>
      </c>
      <c r="G48" s="25">
        <v>1</v>
      </c>
      <c r="H48" s="33">
        <v>5.3</v>
      </c>
      <c r="I48" s="35"/>
      <c r="J48" s="54">
        <f>G48*H48*39*0.94</f>
        <v>194.29799999999997</v>
      </c>
      <c r="L48" s="25"/>
      <c r="M48" s="25"/>
      <c r="N48" s="25"/>
      <c r="O48" s="25"/>
      <c r="P48" s="25"/>
      <c r="Q48" s="25"/>
      <c r="R48" s="25"/>
      <c r="S48" s="35"/>
      <c r="T48" s="35"/>
    </row>
    <row r="49" spans="1:20" ht="15">
      <c r="A49" s="25" t="s">
        <v>192</v>
      </c>
      <c r="B49" s="6" t="s">
        <v>193</v>
      </c>
      <c r="C49" s="25"/>
      <c r="D49" s="78" t="s">
        <v>194</v>
      </c>
      <c r="E49" s="25" t="s">
        <v>63</v>
      </c>
      <c r="F49" s="25" t="s">
        <v>195</v>
      </c>
      <c r="G49" s="25">
        <v>1</v>
      </c>
      <c r="H49" s="33">
        <v>10.99</v>
      </c>
      <c r="I49" s="35"/>
      <c r="J49" s="54">
        <f>G49*H49*39*1.22</f>
        <v>522.9042000000001</v>
      </c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">
      <c r="A50" s="25" t="s">
        <v>192</v>
      </c>
      <c r="B50" s="6" t="s">
        <v>196</v>
      </c>
      <c r="C50" s="25"/>
      <c r="D50" s="11" t="s">
        <v>197</v>
      </c>
      <c r="E50" s="55" t="s">
        <v>70</v>
      </c>
      <c r="F50" s="11" t="s">
        <v>198</v>
      </c>
      <c r="G50" s="25">
        <v>1</v>
      </c>
      <c r="H50" s="33">
        <v>9.99</v>
      </c>
      <c r="I50" s="35"/>
      <c r="J50" s="54">
        <f>G50*H50*39*1.22</f>
        <v>475.3242</v>
      </c>
      <c r="L50" s="25"/>
      <c r="M50" s="25"/>
      <c r="N50" s="25"/>
      <c r="O50" s="25"/>
      <c r="P50" s="25"/>
      <c r="Q50" s="25"/>
      <c r="R50" s="25"/>
      <c r="S50" s="25"/>
      <c r="T50" s="25"/>
    </row>
    <row r="51" spans="1:10" ht="15">
      <c r="A51" s="62" t="s">
        <v>199</v>
      </c>
      <c r="B51" s="79" t="s">
        <v>200</v>
      </c>
      <c r="C51" s="62"/>
      <c r="D51" s="62" t="s">
        <v>201</v>
      </c>
      <c r="E51" s="62" t="s">
        <v>70</v>
      </c>
      <c r="F51" s="62" t="s">
        <v>202</v>
      </c>
      <c r="G51" s="62">
        <v>1</v>
      </c>
      <c r="H51" s="63">
        <v>19.99</v>
      </c>
      <c r="I51" s="51"/>
      <c r="J51" s="53">
        <f>G51*H51*39*1.22</f>
        <v>951.1241999999999</v>
      </c>
    </row>
    <row r="52" spans="1:10" ht="15">
      <c r="A52" s="62" t="s">
        <v>199</v>
      </c>
      <c r="B52" s="79" t="s">
        <v>203</v>
      </c>
      <c r="C52" s="62"/>
      <c r="D52" s="62" t="s">
        <v>204</v>
      </c>
      <c r="E52" s="62" t="s">
        <v>70</v>
      </c>
      <c r="F52" s="62" t="s">
        <v>205</v>
      </c>
      <c r="G52" s="62">
        <v>1</v>
      </c>
      <c r="H52" s="63">
        <v>7.99</v>
      </c>
      <c r="I52" s="51"/>
      <c r="J52" s="53">
        <f>G52*H52*39*1.22</f>
        <v>380.1642</v>
      </c>
    </row>
    <row r="53" spans="1:20" ht="15.75">
      <c r="A53" s="80" t="s">
        <v>43</v>
      </c>
      <c r="B53" s="81" t="s">
        <v>125</v>
      </c>
      <c r="C53" s="82" t="s">
        <v>126</v>
      </c>
      <c r="D53" s="80" t="s">
        <v>127</v>
      </c>
      <c r="E53" s="80" t="s">
        <v>12</v>
      </c>
      <c r="F53" s="82" t="s">
        <v>129</v>
      </c>
      <c r="G53" s="80">
        <v>1</v>
      </c>
      <c r="H53" s="83">
        <v>6.99</v>
      </c>
      <c r="I53" s="84"/>
      <c r="J53" s="53">
        <f>G53*H53*39*1.22</f>
        <v>332.5842</v>
      </c>
      <c r="K53" s="85"/>
      <c r="L53" s="86"/>
      <c r="M53" s="87"/>
      <c r="N53" s="85"/>
      <c r="O53" s="85"/>
      <c r="P53" s="87"/>
      <c r="Q53" s="85"/>
      <c r="R53" s="88"/>
      <c r="S53" s="89"/>
      <c r="T53" s="89"/>
    </row>
    <row r="54" spans="1:10" ht="15">
      <c r="A54" s="62" t="s">
        <v>206</v>
      </c>
      <c r="B54" s="79" t="s">
        <v>207</v>
      </c>
      <c r="C54" s="62" t="s">
        <v>208</v>
      </c>
      <c r="D54" s="62" t="s">
        <v>209</v>
      </c>
      <c r="E54" s="62" t="s">
        <v>210</v>
      </c>
      <c r="F54" s="62" t="s">
        <v>211</v>
      </c>
      <c r="G54" s="62">
        <v>1</v>
      </c>
      <c r="H54" s="63">
        <v>29.5</v>
      </c>
      <c r="I54" s="34">
        <f>G54*H54*39*0.9</f>
        <v>1035.45</v>
      </c>
      <c r="J54" s="51"/>
    </row>
    <row r="55" spans="1:10" ht="15.75">
      <c r="A55" s="62" t="s">
        <v>72</v>
      </c>
      <c r="B55" s="79" t="s">
        <v>212</v>
      </c>
      <c r="C55" s="62"/>
      <c r="D55" s="90" t="s">
        <v>213</v>
      </c>
      <c r="E55" s="62" t="s">
        <v>70</v>
      </c>
      <c r="F55" s="62" t="s">
        <v>214</v>
      </c>
      <c r="G55" s="62">
        <v>1</v>
      </c>
      <c r="H55" s="63">
        <v>19.99</v>
      </c>
      <c r="I55" s="50">
        <f>G55*H55*39*1.17</f>
        <v>912.1436999999999</v>
      </c>
      <c r="J55" s="51">
        <f>1596-1664</f>
        <v>-68</v>
      </c>
    </row>
    <row r="56" spans="1:9" ht="15.75">
      <c r="A56" s="62" t="s">
        <v>72</v>
      </c>
      <c r="B56" s="79" t="s">
        <v>215</v>
      </c>
      <c r="C56" s="62"/>
      <c r="D56" s="90" t="s">
        <v>216</v>
      </c>
      <c r="E56" s="62" t="s">
        <v>70</v>
      </c>
      <c r="F56" s="62" t="s">
        <v>217</v>
      </c>
      <c r="G56" s="62">
        <v>1</v>
      </c>
      <c r="H56" s="63">
        <v>14.99</v>
      </c>
      <c r="I56" s="50">
        <f>G56*H56*39*1.17</f>
        <v>683.9937</v>
      </c>
    </row>
    <row r="57" spans="1:10" ht="15">
      <c r="A57" s="91" t="s">
        <v>218</v>
      </c>
      <c r="B57" s="13" t="s">
        <v>219</v>
      </c>
      <c r="C57" s="91" t="s">
        <v>220</v>
      </c>
      <c r="D57" s="91" t="s">
        <v>221</v>
      </c>
      <c r="E57" s="11" t="s">
        <v>70</v>
      </c>
      <c r="F57" s="91" t="s">
        <v>222</v>
      </c>
      <c r="G57" s="91">
        <v>1</v>
      </c>
      <c r="H57" s="42">
        <v>25</v>
      </c>
      <c r="I57" s="92">
        <f aca="true" t="shared" si="2" ref="I57:I67">G57*H57*39*0.9</f>
        <v>877.5</v>
      </c>
      <c r="J57" s="93"/>
    </row>
    <row r="58" spans="1:10" ht="15">
      <c r="A58" s="44" t="s">
        <v>218</v>
      </c>
      <c r="B58" s="37" t="s">
        <v>223</v>
      </c>
      <c r="C58" s="11" t="s">
        <v>224</v>
      </c>
      <c r="D58" s="11" t="s">
        <v>225</v>
      </c>
      <c r="E58" s="44" t="s">
        <v>70</v>
      </c>
      <c r="F58" s="44" t="s">
        <v>226</v>
      </c>
      <c r="G58" s="11">
        <v>1</v>
      </c>
      <c r="H58" s="42">
        <v>25</v>
      </c>
      <c r="I58" s="59">
        <f t="shared" si="2"/>
        <v>877.5</v>
      </c>
      <c r="J58" s="60"/>
    </row>
    <row r="59" spans="1:20" ht="15">
      <c r="A59" s="55" t="s">
        <v>227</v>
      </c>
      <c r="B59" s="55" t="s">
        <v>228</v>
      </c>
      <c r="C59" s="55" t="s">
        <v>229</v>
      </c>
      <c r="D59" s="65" t="s">
        <v>230</v>
      </c>
      <c r="E59" s="55" t="s">
        <v>70</v>
      </c>
      <c r="F59" s="65" t="s">
        <v>231</v>
      </c>
      <c r="G59" s="55">
        <v>1</v>
      </c>
      <c r="H59" s="33">
        <v>5.3</v>
      </c>
      <c r="I59" s="34">
        <f t="shared" si="2"/>
        <v>186.03</v>
      </c>
      <c r="J59" s="35"/>
      <c r="L59" s="25"/>
      <c r="M59" s="25"/>
      <c r="N59" s="25"/>
      <c r="O59" s="25"/>
      <c r="P59" s="25"/>
      <c r="Q59" s="25"/>
      <c r="R59" s="25"/>
      <c r="S59" s="25"/>
      <c r="T59" s="25"/>
    </row>
    <row r="60" spans="1:10" ht="15">
      <c r="A60" s="65" t="s">
        <v>227</v>
      </c>
      <c r="B60" s="49" t="s">
        <v>232</v>
      </c>
      <c r="C60" s="49" t="s">
        <v>233</v>
      </c>
      <c r="D60" s="49" t="s">
        <v>234</v>
      </c>
      <c r="E60" s="49" t="s">
        <v>70</v>
      </c>
      <c r="F60" s="49" t="s">
        <v>96</v>
      </c>
      <c r="G60" s="49">
        <v>1</v>
      </c>
      <c r="H60" s="46">
        <v>5.3</v>
      </c>
      <c r="I60" s="34">
        <f t="shared" si="2"/>
        <v>186.03</v>
      </c>
      <c r="J60" s="35"/>
    </row>
    <row r="61" spans="1:10" ht="15">
      <c r="A61" s="65" t="s">
        <v>227</v>
      </c>
      <c r="B61" s="49" t="s">
        <v>235</v>
      </c>
      <c r="C61" s="65" t="s">
        <v>236</v>
      </c>
      <c r="D61" s="65" t="s">
        <v>17</v>
      </c>
      <c r="E61" s="49" t="s">
        <v>70</v>
      </c>
      <c r="F61" s="65" t="s">
        <v>231</v>
      </c>
      <c r="G61" s="65">
        <v>1</v>
      </c>
      <c r="H61" s="42">
        <v>5.3</v>
      </c>
      <c r="I61" s="34">
        <f t="shared" si="2"/>
        <v>186.03</v>
      </c>
      <c r="J61" s="35"/>
    </row>
    <row r="62" spans="1:10" ht="15">
      <c r="A62" s="49" t="s">
        <v>227</v>
      </c>
      <c r="B62" s="49" t="s">
        <v>237</v>
      </c>
      <c r="C62" s="65" t="s">
        <v>238</v>
      </c>
      <c r="D62" s="65" t="s">
        <v>239</v>
      </c>
      <c r="E62" s="49" t="s">
        <v>70</v>
      </c>
      <c r="F62" s="49" t="s">
        <v>240</v>
      </c>
      <c r="G62" s="65">
        <v>1</v>
      </c>
      <c r="H62" s="42">
        <v>5.3</v>
      </c>
      <c r="I62" s="59">
        <f t="shared" si="2"/>
        <v>186.03</v>
      </c>
      <c r="J62" s="60"/>
    </row>
    <row r="63" spans="1:10" ht="15">
      <c r="A63" s="65" t="s">
        <v>227</v>
      </c>
      <c r="B63" s="49" t="s">
        <v>228</v>
      </c>
      <c r="C63" s="65" t="s">
        <v>241</v>
      </c>
      <c r="D63" s="65" t="s">
        <v>230</v>
      </c>
      <c r="E63" s="65" t="s">
        <v>12</v>
      </c>
      <c r="F63" s="11" t="s">
        <v>242</v>
      </c>
      <c r="G63" s="65">
        <v>1</v>
      </c>
      <c r="H63" s="42">
        <v>5.3</v>
      </c>
      <c r="I63" s="59">
        <f t="shared" si="2"/>
        <v>186.03</v>
      </c>
      <c r="J63" s="60"/>
    </row>
    <row r="64" spans="1:10" ht="15">
      <c r="A64" s="65" t="s">
        <v>227</v>
      </c>
      <c r="B64" s="49" t="s">
        <v>243</v>
      </c>
      <c r="C64" s="65" t="s">
        <v>244</v>
      </c>
      <c r="D64" s="65" t="s">
        <v>245</v>
      </c>
      <c r="E64" s="65" t="s">
        <v>12</v>
      </c>
      <c r="F64" s="65" t="s">
        <v>246</v>
      </c>
      <c r="G64" s="65">
        <v>1</v>
      </c>
      <c r="H64" s="42">
        <v>5.3</v>
      </c>
      <c r="I64" s="34">
        <f t="shared" si="2"/>
        <v>186.03</v>
      </c>
      <c r="J64" s="35"/>
    </row>
    <row r="65" spans="1:10" ht="15">
      <c r="A65" s="65" t="s">
        <v>227</v>
      </c>
      <c r="B65" s="49" t="s">
        <v>243</v>
      </c>
      <c r="C65" s="65" t="s">
        <v>244</v>
      </c>
      <c r="D65" s="65"/>
      <c r="E65" s="49" t="s">
        <v>38</v>
      </c>
      <c r="F65" s="49" t="s">
        <v>246</v>
      </c>
      <c r="G65" s="49">
        <v>1</v>
      </c>
      <c r="H65" s="42">
        <v>5.3</v>
      </c>
      <c r="I65" s="34">
        <f t="shared" si="2"/>
        <v>186.03</v>
      </c>
      <c r="J65" s="35"/>
    </row>
    <row r="66" spans="1:10" ht="15">
      <c r="A66" s="49" t="s">
        <v>227</v>
      </c>
      <c r="B66" s="49" t="s">
        <v>228</v>
      </c>
      <c r="C66" s="65" t="s">
        <v>229</v>
      </c>
      <c r="D66" s="65" t="s">
        <v>230</v>
      </c>
      <c r="E66" s="49" t="s">
        <v>12</v>
      </c>
      <c r="F66" s="65" t="s">
        <v>231</v>
      </c>
      <c r="G66" s="65">
        <v>1</v>
      </c>
      <c r="H66" s="42">
        <v>5.3</v>
      </c>
      <c r="I66" s="59">
        <f t="shared" si="2"/>
        <v>186.03</v>
      </c>
      <c r="J66" s="60"/>
    </row>
    <row r="67" spans="1:20" s="85" customFormat="1" ht="15">
      <c r="A67" s="55" t="s">
        <v>227</v>
      </c>
      <c r="B67" s="55" t="s">
        <v>247</v>
      </c>
      <c r="C67" s="65" t="s">
        <v>238</v>
      </c>
      <c r="D67" s="65" t="s">
        <v>239</v>
      </c>
      <c r="E67" s="55" t="s">
        <v>12</v>
      </c>
      <c r="F67" s="65" t="s">
        <v>248</v>
      </c>
      <c r="G67" s="55">
        <v>1</v>
      </c>
      <c r="H67" s="33">
        <v>5.3</v>
      </c>
      <c r="I67" s="34">
        <f t="shared" si="2"/>
        <v>186.03</v>
      </c>
      <c r="J67" s="35"/>
      <c r="K67" s="11"/>
      <c r="L67" s="25"/>
      <c r="M67" s="11"/>
      <c r="N67" s="11"/>
      <c r="O67" s="25"/>
      <c r="P67" s="11"/>
      <c r="Q67" s="25"/>
      <c r="R67" s="25"/>
      <c r="S67" s="25"/>
      <c r="T67" s="25"/>
    </row>
    <row r="68" spans="1:11" s="36" customFormat="1" ht="15.75">
      <c r="A68" s="72" t="s">
        <v>249</v>
      </c>
      <c r="B68" s="94" t="s">
        <v>215</v>
      </c>
      <c r="D68" s="71" t="s">
        <v>216</v>
      </c>
      <c r="E68" s="36" t="s">
        <v>70</v>
      </c>
      <c r="F68" s="36" t="s">
        <v>217</v>
      </c>
      <c r="G68" s="36">
        <v>1</v>
      </c>
      <c r="H68" s="95">
        <v>14.99</v>
      </c>
      <c r="I68" s="73">
        <f>G68*H68*39*1.17</f>
        <v>683.9937</v>
      </c>
      <c r="J68" s="73">
        <f>G68*H68*39*1.22</f>
        <v>713.2242</v>
      </c>
      <c r="K68" s="36" t="s">
        <v>169</v>
      </c>
    </row>
    <row r="69" spans="1:20" s="36" customFormat="1" ht="15.75">
      <c r="A69" s="67" t="s">
        <v>43</v>
      </c>
      <c r="B69" s="68" t="s">
        <v>47</v>
      </c>
      <c r="C69" s="21" t="s">
        <v>48</v>
      </c>
      <c r="D69" s="36" t="s">
        <v>49</v>
      </c>
      <c r="E69" s="67" t="s">
        <v>12</v>
      </c>
      <c r="F69" s="36" t="s">
        <v>91</v>
      </c>
      <c r="G69" s="67">
        <v>1</v>
      </c>
      <c r="H69" s="69">
        <v>12.99</v>
      </c>
      <c r="I69" s="70">
        <f>G69*H69*39*1.17</f>
        <v>592.7337</v>
      </c>
      <c r="J69" s="70">
        <f>G69*H69*39*1.22</f>
        <v>618.0642</v>
      </c>
      <c r="K69" s="36" t="s">
        <v>169</v>
      </c>
      <c r="L69" s="6" t="s">
        <v>47</v>
      </c>
      <c r="M69" s="21" t="s">
        <v>48</v>
      </c>
      <c r="N69" s="36" t="s">
        <v>49</v>
      </c>
      <c r="O69" s="67" t="s">
        <v>12</v>
      </c>
      <c r="P69" s="21" t="s">
        <v>50</v>
      </c>
      <c r="Q69" s="67">
        <v>1</v>
      </c>
      <c r="R69" s="69">
        <v>12.99</v>
      </c>
      <c r="S69" s="70">
        <f>Q69*R69*39*1.17</f>
        <v>592.7337</v>
      </c>
      <c r="T69" s="70">
        <f>Q69*R69*39*1.22</f>
        <v>618.0642</v>
      </c>
    </row>
    <row r="70" spans="1:11" s="36" customFormat="1" ht="15.75">
      <c r="A70" s="72" t="s">
        <v>199</v>
      </c>
      <c r="B70" s="94" t="s">
        <v>250</v>
      </c>
      <c r="D70" s="71" t="s">
        <v>251</v>
      </c>
      <c r="E70" s="72" t="s">
        <v>70</v>
      </c>
      <c r="F70" s="72" t="s">
        <v>252</v>
      </c>
      <c r="G70" s="36">
        <v>1</v>
      </c>
      <c r="H70" s="95">
        <v>7.99</v>
      </c>
      <c r="I70" s="73">
        <f>G70*H70*39*1.17</f>
        <v>364.5837</v>
      </c>
      <c r="J70" s="73">
        <f>G70*H70*39*1.22</f>
        <v>380.1642</v>
      </c>
      <c r="K70" s="36" t="s">
        <v>169</v>
      </c>
    </row>
    <row r="71" spans="1:6" ht="15">
      <c r="A71" s="26" t="s">
        <v>348</v>
      </c>
      <c r="F71" s="97"/>
    </row>
    <row r="72" spans="1:10" ht="15.75">
      <c r="A72" s="62" t="s">
        <v>267</v>
      </c>
      <c r="B72" s="79" t="s">
        <v>349</v>
      </c>
      <c r="C72" s="62" t="s">
        <v>268</v>
      </c>
      <c r="D72" s="11" t="s">
        <v>269</v>
      </c>
      <c r="E72" s="62" t="s">
        <v>63</v>
      </c>
      <c r="F72" s="100" t="s">
        <v>350</v>
      </c>
      <c r="G72" s="62">
        <v>1</v>
      </c>
      <c r="H72" s="63">
        <v>20</v>
      </c>
      <c r="I72" s="51"/>
      <c r="J72" s="53">
        <f>G72*H72*39*0.94</f>
        <v>733.1999999999999</v>
      </c>
    </row>
    <row r="73" spans="1:10" ht="15.75">
      <c r="A73" s="14" t="s">
        <v>73</v>
      </c>
      <c r="B73" s="13" t="s">
        <v>344</v>
      </c>
      <c r="C73" s="14" t="s">
        <v>345</v>
      </c>
      <c r="D73" s="18" t="s">
        <v>346</v>
      </c>
      <c r="E73" s="14" t="s">
        <v>12</v>
      </c>
      <c r="F73" s="15" t="s">
        <v>351</v>
      </c>
      <c r="G73" s="101">
        <v>1</v>
      </c>
      <c r="H73" s="102">
        <v>11</v>
      </c>
      <c r="I73" s="103"/>
      <c r="J73" s="143">
        <f>G73*H73*39*0.94</f>
        <v>403.26</v>
      </c>
    </row>
    <row r="74" spans="1:10" ht="15.75">
      <c r="A74" s="118" t="s">
        <v>73</v>
      </c>
      <c r="B74" s="79" t="s">
        <v>81</v>
      </c>
      <c r="C74" s="101" t="s">
        <v>82</v>
      </c>
      <c r="D74" s="104" t="s">
        <v>352</v>
      </c>
      <c r="E74" s="101" t="s">
        <v>12</v>
      </c>
      <c r="F74" s="105" t="s">
        <v>353</v>
      </c>
      <c r="G74" s="101">
        <v>1</v>
      </c>
      <c r="H74" s="106">
        <v>11</v>
      </c>
      <c r="I74" s="103"/>
      <c r="J74" s="143">
        <f>G74*H74*39*0.94</f>
        <v>403.26</v>
      </c>
    </row>
    <row r="75" spans="1:20" ht="15.75">
      <c r="A75" s="91" t="s">
        <v>115</v>
      </c>
      <c r="B75" s="79" t="s">
        <v>266</v>
      </c>
      <c r="C75" s="62"/>
      <c r="D75" s="104" t="s">
        <v>354</v>
      </c>
      <c r="E75" s="62" t="s">
        <v>63</v>
      </c>
      <c r="F75" s="62" t="s">
        <v>355</v>
      </c>
      <c r="G75" s="62">
        <v>1</v>
      </c>
      <c r="H75" s="63">
        <v>6</v>
      </c>
      <c r="I75" s="50">
        <f>G75*H75*39*0.9</f>
        <v>210.6</v>
      </c>
      <c r="J75" s="11">
        <f>1442-1505</f>
        <v>-63</v>
      </c>
      <c r="L75" s="44"/>
      <c r="M75" s="44"/>
      <c r="N75" s="44"/>
      <c r="O75" s="44"/>
      <c r="P75" s="44"/>
      <c r="Q75" s="44"/>
      <c r="R75" s="44"/>
      <c r="S75" s="47"/>
      <c r="T75" s="47"/>
    </row>
    <row r="76" spans="1:10" ht="15.75">
      <c r="A76" s="49" t="s">
        <v>253</v>
      </c>
      <c r="B76" s="13" t="s">
        <v>254</v>
      </c>
      <c r="C76" s="49" t="s">
        <v>187</v>
      </c>
      <c r="D76" s="39" t="s">
        <v>188</v>
      </c>
      <c r="E76" s="96" t="s">
        <v>70</v>
      </c>
      <c r="F76" s="45" t="s">
        <v>255</v>
      </c>
      <c r="G76" s="96">
        <v>1</v>
      </c>
      <c r="H76" s="63">
        <v>29.5</v>
      </c>
      <c r="I76" s="51"/>
      <c r="J76" s="53">
        <f>G76*H76*39*0.94</f>
        <v>1081.47</v>
      </c>
    </row>
    <row r="77" spans="1:20" ht="15.75">
      <c r="A77" s="11" t="s">
        <v>10</v>
      </c>
      <c r="B77" s="13" t="s">
        <v>18</v>
      </c>
      <c r="C77" s="44"/>
      <c r="D77" s="64" t="s">
        <v>19</v>
      </c>
      <c r="E77" s="62" t="s">
        <v>12</v>
      </c>
      <c r="F77" s="45" t="s">
        <v>141</v>
      </c>
      <c r="G77" s="62">
        <v>1</v>
      </c>
      <c r="H77" s="63">
        <v>5.3</v>
      </c>
      <c r="I77" s="51"/>
      <c r="J77" s="53">
        <f>G77*H77*39*0.94</f>
        <v>194.29799999999997</v>
      </c>
      <c r="S77" s="43"/>
      <c r="T77" s="43"/>
    </row>
    <row r="78" spans="1:20" ht="15.75">
      <c r="A78" s="44" t="s">
        <v>192</v>
      </c>
      <c r="B78" s="79" t="s">
        <v>263</v>
      </c>
      <c r="C78" s="62"/>
      <c r="D78" s="90" t="s">
        <v>264</v>
      </c>
      <c r="E78" s="62" t="s">
        <v>63</v>
      </c>
      <c r="F78" s="62" t="s">
        <v>265</v>
      </c>
      <c r="G78" s="62">
        <v>1</v>
      </c>
      <c r="H78" s="63">
        <v>6</v>
      </c>
      <c r="I78" s="51"/>
      <c r="J78" s="53">
        <f>G78*H78*39*0.94</f>
        <v>219.95999999999998</v>
      </c>
      <c r="L78" s="44"/>
      <c r="M78" s="44"/>
      <c r="N78" s="44"/>
      <c r="O78" s="44"/>
      <c r="P78" s="44"/>
      <c r="Q78" s="44"/>
      <c r="R78" s="44"/>
      <c r="S78" s="47"/>
      <c r="T78" s="47"/>
    </row>
    <row r="79" spans="1:10" ht="15.75">
      <c r="A79" s="1" t="s">
        <v>356</v>
      </c>
      <c r="B79" s="119" t="s">
        <v>28</v>
      </c>
      <c r="C79" s="107" t="s">
        <v>357</v>
      </c>
      <c r="D79" s="107" t="s">
        <v>23</v>
      </c>
      <c r="E79" s="107" t="s">
        <v>70</v>
      </c>
      <c r="F79" s="108" t="s">
        <v>96</v>
      </c>
      <c r="G79" s="107">
        <v>1</v>
      </c>
      <c r="H79" s="109">
        <v>34.5</v>
      </c>
      <c r="I79" s="110">
        <f aca="true" t="shared" si="3" ref="I79:I100">G79*H79*39*0.9</f>
        <v>1210.95</v>
      </c>
      <c r="J79" s="111"/>
    </row>
    <row r="80" spans="1:20" ht="15">
      <c r="A80" s="91" t="s">
        <v>206</v>
      </c>
      <c r="B80" s="13" t="s">
        <v>256</v>
      </c>
      <c r="C80" s="44" t="s">
        <v>257</v>
      </c>
      <c r="D80" s="11" t="s">
        <v>258</v>
      </c>
      <c r="E80" s="44" t="s">
        <v>12</v>
      </c>
      <c r="F80" s="11" t="s">
        <v>259</v>
      </c>
      <c r="G80" s="62">
        <v>1</v>
      </c>
      <c r="H80" s="46">
        <v>11</v>
      </c>
      <c r="I80" s="110">
        <f t="shared" si="3"/>
        <v>386.1</v>
      </c>
      <c r="J80" s="51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5">
      <c r="A81" s="25" t="s">
        <v>206</v>
      </c>
      <c r="B81" s="6" t="s">
        <v>260</v>
      </c>
      <c r="C81" s="25" t="s">
        <v>261</v>
      </c>
      <c r="D81" s="11" t="s">
        <v>262</v>
      </c>
      <c r="E81" s="25" t="s">
        <v>12</v>
      </c>
      <c r="F81" s="44" t="s">
        <v>137</v>
      </c>
      <c r="G81" s="62">
        <v>1</v>
      </c>
      <c r="H81" s="33">
        <v>11</v>
      </c>
      <c r="I81" s="110">
        <f t="shared" si="3"/>
        <v>386.1</v>
      </c>
      <c r="J81" s="3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5.75">
      <c r="A82" s="49" t="s">
        <v>72</v>
      </c>
      <c r="B82" s="13" t="s">
        <v>71</v>
      </c>
      <c r="C82" s="44"/>
      <c r="D82" s="39" t="s">
        <v>163</v>
      </c>
      <c r="E82" s="44" t="s">
        <v>70</v>
      </c>
      <c r="F82" s="4" t="s">
        <v>358</v>
      </c>
      <c r="G82" s="62">
        <v>1</v>
      </c>
      <c r="H82" s="33">
        <v>5.3</v>
      </c>
      <c r="I82" s="50">
        <f t="shared" si="3"/>
        <v>186.03</v>
      </c>
      <c r="J82" s="51"/>
      <c r="L82" s="44"/>
      <c r="M82" s="44"/>
      <c r="N82" s="44"/>
      <c r="O82" s="44"/>
      <c r="P82" s="44"/>
      <c r="Q82" s="44"/>
      <c r="R82" s="44"/>
      <c r="S82" s="47"/>
      <c r="T82" s="47"/>
    </row>
    <row r="83" spans="1:20" ht="15.75">
      <c r="A83" s="96" t="s">
        <v>72</v>
      </c>
      <c r="B83" s="79" t="s">
        <v>71</v>
      </c>
      <c r="C83" s="62"/>
      <c r="D83" s="90" t="s">
        <v>163</v>
      </c>
      <c r="E83" s="62" t="s">
        <v>70</v>
      </c>
      <c r="F83" s="112" t="s">
        <v>165</v>
      </c>
      <c r="G83" s="62">
        <v>1</v>
      </c>
      <c r="H83" s="63">
        <v>5.3</v>
      </c>
      <c r="I83" s="50">
        <f t="shared" si="3"/>
        <v>186.03</v>
      </c>
      <c r="J83" s="51"/>
      <c r="L83" s="44"/>
      <c r="M83" s="44"/>
      <c r="N83" s="44"/>
      <c r="O83" s="44"/>
      <c r="P83" s="44"/>
      <c r="Q83" s="44"/>
      <c r="R83" s="44"/>
      <c r="S83" s="47"/>
      <c r="T83" s="47"/>
    </row>
    <row r="84" spans="1:20" ht="15.75">
      <c r="A84" s="49" t="s">
        <v>72</v>
      </c>
      <c r="B84" s="13" t="s">
        <v>71</v>
      </c>
      <c r="C84" s="44"/>
      <c r="D84" s="39" t="s">
        <v>163</v>
      </c>
      <c r="E84" s="44" t="s">
        <v>70</v>
      </c>
      <c r="F84" s="44" t="s">
        <v>272</v>
      </c>
      <c r="G84" s="62">
        <v>1</v>
      </c>
      <c r="H84" s="33">
        <v>5.3</v>
      </c>
      <c r="I84" s="50">
        <f t="shared" si="3"/>
        <v>186.03</v>
      </c>
      <c r="J84" s="51"/>
      <c r="L84" s="44"/>
      <c r="M84" s="44"/>
      <c r="N84" s="44"/>
      <c r="O84" s="44"/>
      <c r="P84" s="44"/>
      <c r="Q84" s="44"/>
      <c r="R84" s="44"/>
      <c r="S84" s="47"/>
      <c r="T84" s="47"/>
    </row>
    <row r="85" spans="1:20" ht="15.75">
      <c r="A85" s="49" t="s">
        <v>72</v>
      </c>
      <c r="B85" s="13" t="s">
        <v>71</v>
      </c>
      <c r="C85" s="44"/>
      <c r="D85" s="39" t="s">
        <v>270</v>
      </c>
      <c r="E85" s="44" t="s">
        <v>70</v>
      </c>
      <c r="F85" s="44" t="s">
        <v>155</v>
      </c>
      <c r="G85" s="62">
        <v>1</v>
      </c>
      <c r="H85" s="33">
        <v>5.3</v>
      </c>
      <c r="I85" s="50">
        <f t="shared" si="3"/>
        <v>186.03</v>
      </c>
      <c r="J85" s="51"/>
      <c r="L85" s="44"/>
      <c r="M85" s="44"/>
      <c r="N85" s="44"/>
      <c r="O85" s="44"/>
      <c r="P85" s="44"/>
      <c r="Q85" s="44"/>
      <c r="R85" s="44"/>
      <c r="S85" s="47"/>
      <c r="T85" s="47"/>
    </row>
    <row r="86" spans="1:20" ht="15.75">
      <c r="A86" s="49" t="s">
        <v>72</v>
      </c>
      <c r="B86" s="13" t="s">
        <v>71</v>
      </c>
      <c r="C86" s="44"/>
      <c r="D86" s="39" t="s">
        <v>163</v>
      </c>
      <c r="E86" s="44" t="s">
        <v>70</v>
      </c>
      <c r="F86" s="44" t="s">
        <v>271</v>
      </c>
      <c r="G86" s="62">
        <v>1</v>
      </c>
      <c r="H86" s="33">
        <v>5.3</v>
      </c>
      <c r="I86" s="50">
        <f t="shared" si="3"/>
        <v>186.03</v>
      </c>
      <c r="J86" s="51"/>
      <c r="L86" s="44"/>
      <c r="M86" s="44"/>
      <c r="N86" s="44"/>
      <c r="O86" s="44"/>
      <c r="P86" s="44"/>
      <c r="Q86" s="44"/>
      <c r="R86" s="44"/>
      <c r="S86" s="47"/>
      <c r="T86" s="47"/>
    </row>
    <row r="87" spans="1:10" ht="15.75">
      <c r="A87" s="11" t="s">
        <v>359</v>
      </c>
      <c r="B87" s="37" t="s">
        <v>360</v>
      </c>
      <c r="D87" s="113" t="s">
        <v>361</v>
      </c>
      <c r="E87" s="11" t="s">
        <v>12</v>
      </c>
      <c r="F87" s="11" t="s">
        <v>362</v>
      </c>
      <c r="G87" s="96">
        <v>1</v>
      </c>
      <c r="H87" s="33">
        <v>109</v>
      </c>
      <c r="I87" s="50">
        <f t="shared" si="3"/>
        <v>3825.9</v>
      </c>
      <c r="J87" s="51"/>
    </row>
    <row r="88" spans="1:10" ht="15">
      <c r="A88" s="44" t="s">
        <v>218</v>
      </c>
      <c r="B88" s="13" t="s">
        <v>338</v>
      </c>
      <c r="C88" s="44" t="s">
        <v>339</v>
      </c>
      <c r="D88" s="11" t="s">
        <v>340</v>
      </c>
      <c r="E88" s="44" t="s">
        <v>341</v>
      </c>
      <c r="F88" s="11" t="s">
        <v>372</v>
      </c>
      <c r="G88" s="62">
        <v>1</v>
      </c>
      <c r="H88" s="33">
        <v>24.5</v>
      </c>
      <c r="I88" s="50">
        <f t="shared" si="3"/>
        <v>859.95</v>
      </c>
      <c r="J88" s="62"/>
    </row>
    <row r="89" spans="1:10" ht="15">
      <c r="A89" s="44" t="s">
        <v>218</v>
      </c>
      <c r="B89" s="13" t="s">
        <v>330</v>
      </c>
      <c r="C89" s="44" t="s">
        <v>331</v>
      </c>
      <c r="D89" s="44" t="s">
        <v>332</v>
      </c>
      <c r="E89" s="44" t="s">
        <v>38</v>
      </c>
      <c r="F89" s="11" t="s">
        <v>136</v>
      </c>
      <c r="G89" s="62">
        <v>1</v>
      </c>
      <c r="H89" s="33">
        <v>11</v>
      </c>
      <c r="I89" s="50">
        <f t="shared" si="3"/>
        <v>386.1</v>
      </c>
      <c r="J89" s="51"/>
    </row>
    <row r="90" spans="1:10" ht="15">
      <c r="A90" s="11" t="s">
        <v>218</v>
      </c>
      <c r="B90" s="13" t="s">
        <v>333</v>
      </c>
      <c r="C90" s="11" t="s">
        <v>334</v>
      </c>
      <c r="D90" s="11" t="s">
        <v>335</v>
      </c>
      <c r="E90" s="44" t="s">
        <v>38</v>
      </c>
      <c r="F90" s="44" t="s">
        <v>363</v>
      </c>
      <c r="G90" s="44">
        <v>1</v>
      </c>
      <c r="H90" s="42">
        <v>11</v>
      </c>
      <c r="I90" s="114">
        <f t="shared" si="3"/>
        <v>386.1</v>
      </c>
      <c r="J90" s="44"/>
    </row>
    <row r="91" spans="1:20" ht="15">
      <c r="A91" s="55" t="s">
        <v>51</v>
      </c>
      <c r="B91" s="25" t="s">
        <v>60</v>
      </c>
      <c r="C91" s="25" t="s">
        <v>61</v>
      </c>
      <c r="D91" s="25" t="s">
        <v>62</v>
      </c>
      <c r="E91" s="25" t="s">
        <v>63</v>
      </c>
      <c r="F91" s="25" t="s">
        <v>64</v>
      </c>
      <c r="G91" s="25">
        <v>1</v>
      </c>
      <c r="H91" s="33">
        <v>6</v>
      </c>
      <c r="I91" s="34">
        <f t="shared" si="3"/>
        <v>210.6</v>
      </c>
      <c r="J91" s="43"/>
      <c r="L91" s="44"/>
      <c r="M91" s="44"/>
      <c r="N91" s="44"/>
      <c r="O91" s="44"/>
      <c r="P91" s="44"/>
      <c r="Q91" s="44"/>
      <c r="R91" s="44"/>
      <c r="S91" s="47"/>
      <c r="T91" s="47"/>
    </row>
    <row r="92" spans="1:20" ht="15">
      <c r="A92" s="96" t="s">
        <v>51</v>
      </c>
      <c r="B92" s="62" t="s">
        <v>65</v>
      </c>
      <c r="C92" s="62" t="s">
        <v>66</v>
      </c>
      <c r="D92" s="62" t="s">
        <v>67</v>
      </c>
      <c r="E92" s="62" t="s">
        <v>63</v>
      </c>
      <c r="F92" s="62" t="s">
        <v>68</v>
      </c>
      <c r="G92" s="62">
        <v>1</v>
      </c>
      <c r="H92" s="63">
        <v>6</v>
      </c>
      <c r="I92" s="50">
        <f t="shared" si="3"/>
        <v>210.6</v>
      </c>
      <c r="J92" s="51"/>
      <c r="L92" s="44"/>
      <c r="M92" s="44"/>
      <c r="N92" s="44"/>
      <c r="O92" s="44"/>
      <c r="P92" s="44"/>
      <c r="Q92" s="44"/>
      <c r="R92" s="44"/>
      <c r="S92" s="47"/>
      <c r="T92" s="47"/>
    </row>
    <row r="93" spans="1:20" ht="15">
      <c r="A93" s="96" t="s">
        <v>51</v>
      </c>
      <c r="B93" s="98" t="s">
        <v>52</v>
      </c>
      <c r="C93" s="96" t="s">
        <v>53</v>
      </c>
      <c r="D93" s="96" t="s">
        <v>54</v>
      </c>
      <c r="E93" s="96" t="s">
        <v>38</v>
      </c>
      <c r="F93" s="96" t="s">
        <v>55</v>
      </c>
      <c r="G93" s="62">
        <v>1</v>
      </c>
      <c r="H93" s="115">
        <v>5.3</v>
      </c>
      <c r="I93" s="50">
        <f t="shared" si="3"/>
        <v>186.03</v>
      </c>
      <c r="J93" s="51"/>
      <c r="S93" s="43">
        <f>Q93*R93*39*0.9</f>
        <v>0</v>
      </c>
      <c r="T93" s="43">
        <f>Q93*R93*39*0.94</f>
        <v>0</v>
      </c>
    </row>
    <row r="94" spans="1:10" ht="15">
      <c r="A94" s="96" t="s">
        <v>227</v>
      </c>
      <c r="B94" s="96" t="s">
        <v>273</v>
      </c>
      <c r="C94" s="96" t="s">
        <v>274</v>
      </c>
      <c r="D94" s="96" t="s">
        <v>19</v>
      </c>
      <c r="E94" s="96" t="s">
        <v>38</v>
      </c>
      <c r="F94" s="96" t="s">
        <v>275</v>
      </c>
      <c r="G94" s="96">
        <v>1</v>
      </c>
      <c r="H94" s="63">
        <v>5.3</v>
      </c>
      <c r="I94" s="50">
        <f t="shared" si="3"/>
        <v>186.03</v>
      </c>
      <c r="J94" s="51"/>
    </row>
    <row r="95" spans="1:10" ht="15">
      <c r="A95" s="96" t="s">
        <v>227</v>
      </c>
      <c r="B95" s="96" t="s">
        <v>300</v>
      </c>
      <c r="C95" s="96" t="s">
        <v>301</v>
      </c>
      <c r="D95" s="96" t="s">
        <v>302</v>
      </c>
      <c r="E95" s="96" t="s">
        <v>303</v>
      </c>
      <c r="F95" s="62" t="s">
        <v>304</v>
      </c>
      <c r="G95" s="96">
        <v>1</v>
      </c>
      <c r="H95" s="63">
        <v>24.75</v>
      </c>
      <c r="I95" s="50">
        <f t="shared" si="3"/>
        <v>868.725</v>
      </c>
      <c r="J95" s="51"/>
    </row>
    <row r="96" spans="1:10" ht="15">
      <c r="A96" s="55" t="s">
        <v>227</v>
      </c>
      <c r="B96" s="55" t="s">
        <v>305</v>
      </c>
      <c r="C96" s="55" t="s">
        <v>306</v>
      </c>
      <c r="D96" s="55" t="s">
        <v>307</v>
      </c>
      <c r="E96" s="55" t="s">
        <v>303</v>
      </c>
      <c r="F96" s="55" t="s">
        <v>308</v>
      </c>
      <c r="G96" s="55">
        <v>1</v>
      </c>
      <c r="H96" s="33">
        <v>24.75</v>
      </c>
      <c r="I96" s="34">
        <f t="shared" si="3"/>
        <v>868.725</v>
      </c>
      <c r="J96" s="35"/>
    </row>
    <row r="97" spans="1:10" ht="15">
      <c r="A97" s="55" t="s">
        <v>227</v>
      </c>
      <c r="B97" s="55" t="s">
        <v>309</v>
      </c>
      <c r="C97" s="55" t="s">
        <v>310</v>
      </c>
      <c r="D97" s="55" t="s">
        <v>311</v>
      </c>
      <c r="E97" s="55" t="s">
        <v>312</v>
      </c>
      <c r="F97" s="55" t="s">
        <v>313</v>
      </c>
      <c r="G97" s="55">
        <v>1</v>
      </c>
      <c r="H97" s="33">
        <v>24.75</v>
      </c>
      <c r="I97" s="34">
        <f t="shared" si="3"/>
        <v>868.725</v>
      </c>
      <c r="J97" s="43"/>
    </row>
    <row r="98" spans="1:10" ht="15">
      <c r="A98" s="96" t="s">
        <v>227</v>
      </c>
      <c r="B98" s="96" t="s">
        <v>314</v>
      </c>
      <c r="C98" s="96" t="s">
        <v>315</v>
      </c>
      <c r="D98" s="96" t="s">
        <v>316</v>
      </c>
      <c r="E98" s="96" t="s">
        <v>312</v>
      </c>
      <c r="F98" s="96" t="s">
        <v>317</v>
      </c>
      <c r="G98" s="96">
        <v>1</v>
      </c>
      <c r="H98" s="63">
        <v>24.75</v>
      </c>
      <c r="I98" s="50">
        <f t="shared" si="3"/>
        <v>868.725</v>
      </c>
      <c r="J98" s="51"/>
    </row>
    <row r="99" spans="1:10" ht="15">
      <c r="A99" s="96" t="s">
        <v>227</v>
      </c>
      <c r="B99" s="96" t="s">
        <v>318</v>
      </c>
      <c r="C99" s="96" t="s">
        <v>319</v>
      </c>
      <c r="D99" s="96" t="s">
        <v>320</v>
      </c>
      <c r="E99" s="96" t="s">
        <v>321</v>
      </c>
      <c r="F99" s="96" t="s">
        <v>322</v>
      </c>
      <c r="G99" s="96">
        <v>1</v>
      </c>
      <c r="H99" s="63">
        <v>24.75</v>
      </c>
      <c r="I99" s="50">
        <f t="shared" si="3"/>
        <v>868.725</v>
      </c>
      <c r="J99" s="51"/>
    </row>
    <row r="100" spans="1:10" ht="15">
      <c r="A100" s="55" t="s">
        <v>227</v>
      </c>
      <c r="B100" s="55" t="s">
        <v>323</v>
      </c>
      <c r="C100" s="55" t="s">
        <v>324</v>
      </c>
      <c r="D100" s="65" t="s">
        <v>325</v>
      </c>
      <c r="E100" s="55" t="s">
        <v>326</v>
      </c>
      <c r="F100" s="49" t="s">
        <v>304</v>
      </c>
      <c r="G100" s="55">
        <v>1</v>
      </c>
      <c r="H100" s="33">
        <v>24.75</v>
      </c>
      <c r="I100" s="34">
        <f t="shared" si="3"/>
        <v>868.725</v>
      </c>
      <c r="J100" s="35">
        <f>9863-9837</f>
        <v>26</v>
      </c>
    </row>
    <row r="101" spans="1:6" ht="15">
      <c r="A101" s="26" t="s">
        <v>373</v>
      </c>
      <c r="F101" s="97"/>
    </row>
    <row r="102" spans="1:10" ht="15">
      <c r="A102" s="120" t="s">
        <v>151</v>
      </c>
      <c r="B102" s="121" t="s">
        <v>374</v>
      </c>
      <c r="C102" s="120" t="s">
        <v>375</v>
      </c>
      <c r="D102" s="120" t="s">
        <v>376</v>
      </c>
      <c r="E102" s="120" t="s">
        <v>12</v>
      </c>
      <c r="F102" s="2" t="s">
        <v>377</v>
      </c>
      <c r="G102" s="120">
        <v>1</v>
      </c>
      <c r="H102" s="122">
        <v>39.5</v>
      </c>
      <c r="I102" s="123">
        <f>G102*H102*39*0.9</f>
        <v>1386.45</v>
      </c>
      <c r="J102" s="123">
        <f>G102*H102*39*0.94</f>
        <v>1448.07</v>
      </c>
    </row>
    <row r="103" spans="1:20" ht="15.75">
      <c r="A103" s="124" t="s">
        <v>356</v>
      </c>
      <c r="B103" s="125" t="s">
        <v>370</v>
      </c>
      <c r="C103" s="124" t="s">
        <v>187</v>
      </c>
      <c r="D103" s="124" t="s">
        <v>371</v>
      </c>
      <c r="E103" s="116" t="s">
        <v>70</v>
      </c>
      <c r="F103" s="126" t="s">
        <v>162</v>
      </c>
      <c r="G103" s="124">
        <v>1</v>
      </c>
      <c r="H103" s="127">
        <v>29.5</v>
      </c>
      <c r="I103" s="128">
        <f>G103*H103*39*0.9</f>
        <v>1035.45</v>
      </c>
      <c r="J103" s="129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10" ht="15">
      <c r="A104" s="25" t="s">
        <v>206</v>
      </c>
      <c r="B104" s="6" t="s">
        <v>327</v>
      </c>
      <c r="C104" s="25" t="s">
        <v>328</v>
      </c>
      <c r="D104" s="25" t="s">
        <v>329</v>
      </c>
      <c r="E104" s="25" t="s">
        <v>63</v>
      </c>
      <c r="F104" s="25" t="s">
        <v>137</v>
      </c>
      <c r="G104" s="25">
        <v>1</v>
      </c>
      <c r="H104" s="33">
        <v>14</v>
      </c>
      <c r="I104" s="34">
        <f>G104*H104*39*0.9</f>
        <v>491.40000000000003</v>
      </c>
      <c r="J104" s="35"/>
    </row>
    <row r="105" spans="1:10" ht="15.75">
      <c r="A105" s="25" t="s">
        <v>72</v>
      </c>
      <c r="B105" s="6" t="s">
        <v>378</v>
      </c>
      <c r="C105" s="25"/>
      <c r="D105" s="113" t="s">
        <v>379</v>
      </c>
      <c r="E105" s="124" t="s">
        <v>70</v>
      </c>
      <c r="F105" s="130" t="s">
        <v>252</v>
      </c>
      <c r="G105" s="25">
        <v>1</v>
      </c>
      <c r="H105" s="33">
        <v>10.99</v>
      </c>
      <c r="I105" s="117">
        <f>G105*H105*39*1.17</f>
        <v>501.4737</v>
      </c>
      <c r="J105" s="117">
        <f>G105*H105*39*1.22</f>
        <v>522.9042000000001</v>
      </c>
    </row>
    <row r="106" spans="1:10" ht="15.75">
      <c r="A106" s="120" t="s">
        <v>380</v>
      </c>
      <c r="B106" s="121" t="s">
        <v>381</v>
      </c>
      <c r="C106" s="120"/>
      <c r="D106" s="120" t="s">
        <v>382</v>
      </c>
      <c r="E106" s="120">
        <v>9</v>
      </c>
      <c r="F106" s="131" t="s">
        <v>383</v>
      </c>
      <c r="G106" s="120">
        <v>1</v>
      </c>
      <c r="H106" s="122">
        <v>195</v>
      </c>
      <c r="I106" s="128">
        <f>G106*H106*39*1.17</f>
        <v>8897.85</v>
      </c>
      <c r="J106" s="123"/>
    </row>
    <row r="107" spans="1:20" ht="15">
      <c r="A107" s="49" t="s">
        <v>51</v>
      </c>
      <c r="B107" s="3" t="s">
        <v>56</v>
      </c>
      <c r="C107" s="49" t="s">
        <v>57</v>
      </c>
      <c r="D107" s="49" t="s">
        <v>58</v>
      </c>
      <c r="E107" s="49" t="s">
        <v>38</v>
      </c>
      <c r="F107" s="65" t="s">
        <v>59</v>
      </c>
      <c r="G107" s="44">
        <v>1</v>
      </c>
      <c r="H107" s="66">
        <v>5.3</v>
      </c>
      <c r="I107" s="34">
        <f>G107*H107*39*0.9</f>
        <v>186.03</v>
      </c>
      <c r="J107" s="35"/>
      <c r="S107" s="43">
        <f>Q107*R107*39*0.9</f>
        <v>0</v>
      </c>
      <c r="T107" s="43">
        <f>Q107*R107*39*0.94</f>
        <v>0</v>
      </c>
    </row>
    <row r="108" spans="1:20" s="36" customFormat="1" ht="30">
      <c r="A108" s="120" t="s">
        <v>384</v>
      </c>
      <c r="B108" s="121" t="s">
        <v>385</v>
      </c>
      <c r="C108" s="120" t="s">
        <v>386</v>
      </c>
      <c r="D108" s="120" t="s">
        <v>387</v>
      </c>
      <c r="E108" s="1" t="s">
        <v>388</v>
      </c>
      <c r="F108" s="2" t="s">
        <v>189</v>
      </c>
      <c r="G108" s="120">
        <v>1</v>
      </c>
      <c r="H108" s="33">
        <v>47.6</v>
      </c>
      <c r="I108" s="35">
        <f>G108*H108*39*0.9</f>
        <v>1670.7600000000002</v>
      </c>
      <c r="J108" s="35">
        <f>G108*H108*39*0.94</f>
        <v>1745.016</v>
      </c>
      <c r="K108" s="132" t="s">
        <v>389</v>
      </c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5.75">
      <c r="A109" s="91" t="s">
        <v>390</v>
      </c>
      <c r="B109" s="11" t="s">
        <v>391</v>
      </c>
      <c r="D109" s="133" t="s">
        <v>361</v>
      </c>
      <c r="E109" s="44" t="s">
        <v>70</v>
      </c>
      <c r="F109" s="44" t="s">
        <v>392</v>
      </c>
      <c r="G109" s="62">
        <v>1</v>
      </c>
      <c r="H109" s="42">
        <v>109</v>
      </c>
      <c r="I109" s="51">
        <f>G109*H109*39*0.9</f>
        <v>3825.9</v>
      </c>
      <c r="J109" s="51">
        <f>G109*H109*39*0.94</f>
        <v>3995.9399999999996</v>
      </c>
      <c r="L109" s="25"/>
      <c r="M109" s="25"/>
      <c r="N109" s="25"/>
      <c r="O109" s="25"/>
      <c r="P109" s="25"/>
      <c r="Q109" s="25"/>
      <c r="R109" s="25"/>
      <c r="S109" s="25"/>
      <c r="T109" s="25"/>
    </row>
    <row r="110" spans="1:10" ht="15.75">
      <c r="A110" s="62" t="s">
        <v>390</v>
      </c>
      <c r="B110" s="62" t="s">
        <v>393</v>
      </c>
      <c r="C110" s="62"/>
      <c r="D110" s="104" t="s">
        <v>394</v>
      </c>
      <c r="E110" s="108" t="s">
        <v>395</v>
      </c>
      <c r="F110" s="108" t="s">
        <v>396</v>
      </c>
      <c r="G110" s="62">
        <v>1</v>
      </c>
      <c r="H110" s="63">
        <v>39.5</v>
      </c>
      <c r="I110" s="51">
        <f>G110*H110*39*0.9</f>
        <v>1386.45</v>
      </c>
      <c r="J110" s="51">
        <f>G110*H110*39*0.94</f>
        <v>1448.07</v>
      </c>
    </row>
    <row r="111" spans="1:10" ht="15.75">
      <c r="A111" s="62" t="s">
        <v>390</v>
      </c>
      <c r="B111" s="62" t="s">
        <v>397</v>
      </c>
      <c r="C111" s="62"/>
      <c r="D111" s="104" t="s">
        <v>398</v>
      </c>
      <c r="E111" s="108" t="s">
        <v>395</v>
      </c>
      <c r="F111" s="108" t="s">
        <v>396</v>
      </c>
      <c r="G111" s="62">
        <v>1</v>
      </c>
      <c r="H111" s="63">
        <v>29.5</v>
      </c>
      <c r="I111" s="51">
        <f>G111*H111*39*0.9</f>
        <v>1035.45</v>
      </c>
      <c r="J111" s="51">
        <f>G111*H111*39*0.94</f>
        <v>1081.47</v>
      </c>
    </row>
    <row r="112" spans="1:10" ht="15.75">
      <c r="A112" s="62" t="s">
        <v>390</v>
      </c>
      <c r="B112" s="62" t="s">
        <v>399</v>
      </c>
      <c r="C112" s="62"/>
      <c r="D112" s="104" t="s">
        <v>400</v>
      </c>
      <c r="E112" s="62" t="s">
        <v>70</v>
      </c>
      <c r="F112" s="108" t="s">
        <v>401</v>
      </c>
      <c r="G112" s="62">
        <v>1</v>
      </c>
      <c r="H112" s="63">
        <v>39.99</v>
      </c>
      <c r="I112" s="51">
        <f>G112*H112*39*1.17</f>
        <v>1824.7437</v>
      </c>
      <c r="J112" s="51">
        <f>G112*H112*39*1.22</f>
        <v>1902.7242</v>
      </c>
    </row>
    <row r="113" spans="1:10" ht="15">
      <c r="A113" s="96" t="s">
        <v>227</v>
      </c>
      <c r="B113" s="96" t="s">
        <v>285</v>
      </c>
      <c r="C113" s="96" t="s">
        <v>274</v>
      </c>
      <c r="D113" s="96" t="s">
        <v>19</v>
      </c>
      <c r="E113" s="96" t="s">
        <v>12</v>
      </c>
      <c r="F113" s="62" t="s">
        <v>164</v>
      </c>
      <c r="G113" s="96">
        <v>1</v>
      </c>
      <c r="H113" s="63">
        <v>5.3</v>
      </c>
      <c r="I113" s="50">
        <f aca="true" t="shared" si="4" ref="I113:I128">G113*H113*39*0.9</f>
        <v>186.03</v>
      </c>
      <c r="J113" s="51"/>
    </row>
    <row r="114" spans="1:10" ht="15">
      <c r="A114" s="96" t="s">
        <v>227</v>
      </c>
      <c r="B114" s="96" t="s">
        <v>273</v>
      </c>
      <c r="C114" s="96" t="s">
        <v>274</v>
      </c>
      <c r="D114" s="96" t="s">
        <v>19</v>
      </c>
      <c r="E114" s="96" t="s">
        <v>38</v>
      </c>
      <c r="F114" s="62" t="s">
        <v>136</v>
      </c>
      <c r="G114" s="96">
        <v>1</v>
      </c>
      <c r="H114" s="63">
        <v>5.3</v>
      </c>
      <c r="I114" s="50">
        <f t="shared" si="4"/>
        <v>186.03</v>
      </c>
      <c r="J114" s="51"/>
    </row>
    <row r="115" spans="1:10" ht="15">
      <c r="A115" s="96" t="s">
        <v>227</v>
      </c>
      <c r="B115" s="96" t="s">
        <v>298</v>
      </c>
      <c r="C115" s="96" t="s">
        <v>299</v>
      </c>
      <c r="D115" s="96" t="s">
        <v>19</v>
      </c>
      <c r="E115" s="96" t="s">
        <v>12</v>
      </c>
      <c r="F115" s="62" t="s">
        <v>366</v>
      </c>
      <c r="G115" s="96">
        <v>1</v>
      </c>
      <c r="H115" s="63">
        <v>5.3</v>
      </c>
      <c r="I115" s="50">
        <f t="shared" si="4"/>
        <v>186.03</v>
      </c>
      <c r="J115" s="51"/>
    </row>
    <row r="116" spans="1:10" ht="15">
      <c r="A116" s="96" t="s">
        <v>227</v>
      </c>
      <c r="B116" s="96" t="s">
        <v>237</v>
      </c>
      <c r="C116" s="96" t="s">
        <v>238</v>
      </c>
      <c r="D116" s="96" t="s">
        <v>239</v>
      </c>
      <c r="E116" s="96" t="s">
        <v>12</v>
      </c>
      <c r="F116" s="96" t="s">
        <v>292</v>
      </c>
      <c r="G116" s="96">
        <v>1</v>
      </c>
      <c r="H116" s="63">
        <v>5.3</v>
      </c>
      <c r="I116" s="50">
        <f t="shared" si="4"/>
        <v>186.03</v>
      </c>
      <c r="J116" s="51"/>
    </row>
    <row r="117" spans="1:10" ht="15">
      <c r="A117" s="55" t="s">
        <v>227</v>
      </c>
      <c r="B117" s="55" t="s">
        <v>237</v>
      </c>
      <c r="C117" s="55" t="s">
        <v>238</v>
      </c>
      <c r="D117" s="55" t="s">
        <v>239</v>
      </c>
      <c r="E117" s="55" t="s">
        <v>12</v>
      </c>
      <c r="F117" s="55" t="s">
        <v>292</v>
      </c>
      <c r="G117" s="55">
        <v>1</v>
      </c>
      <c r="H117" s="63">
        <v>5.3</v>
      </c>
      <c r="I117" s="34">
        <f t="shared" si="4"/>
        <v>186.03</v>
      </c>
      <c r="J117" s="35"/>
    </row>
    <row r="118" spans="1:10" ht="15">
      <c r="A118" s="49" t="s">
        <v>227</v>
      </c>
      <c r="B118" s="65" t="s">
        <v>278</v>
      </c>
      <c r="C118" s="65" t="s">
        <v>279</v>
      </c>
      <c r="D118" s="65" t="s">
        <v>290</v>
      </c>
      <c r="E118" s="65" t="s">
        <v>12</v>
      </c>
      <c r="F118" s="11" t="s">
        <v>291</v>
      </c>
      <c r="G118" s="49">
        <v>1</v>
      </c>
      <c r="H118" s="42">
        <v>5.3</v>
      </c>
      <c r="I118" s="34">
        <f t="shared" si="4"/>
        <v>186.03</v>
      </c>
      <c r="J118" s="35"/>
    </row>
    <row r="119" spans="1:10" ht="15">
      <c r="A119" s="49" t="s">
        <v>227</v>
      </c>
      <c r="B119" s="65" t="s">
        <v>278</v>
      </c>
      <c r="C119" s="65" t="s">
        <v>279</v>
      </c>
      <c r="D119" s="65" t="s">
        <v>290</v>
      </c>
      <c r="E119" s="65" t="s">
        <v>12</v>
      </c>
      <c r="F119" s="65" t="s">
        <v>291</v>
      </c>
      <c r="G119" s="49">
        <v>1</v>
      </c>
      <c r="H119" s="42">
        <v>5.3</v>
      </c>
      <c r="I119" s="34">
        <f t="shared" si="4"/>
        <v>186.03</v>
      </c>
      <c r="J119" s="35"/>
    </row>
    <row r="120" spans="1:10" ht="15">
      <c r="A120" s="65" t="s">
        <v>227</v>
      </c>
      <c r="B120" s="55" t="s">
        <v>297</v>
      </c>
      <c r="C120" s="55" t="s">
        <v>244</v>
      </c>
      <c r="D120" s="55" t="s">
        <v>245</v>
      </c>
      <c r="E120" s="55" t="s">
        <v>12</v>
      </c>
      <c r="F120" s="55" t="s">
        <v>246</v>
      </c>
      <c r="G120" s="55">
        <v>1</v>
      </c>
      <c r="H120" s="33">
        <v>5.3</v>
      </c>
      <c r="I120" s="34">
        <f t="shared" si="4"/>
        <v>186.03</v>
      </c>
      <c r="J120" s="35"/>
    </row>
    <row r="121" spans="1:10" ht="15">
      <c r="A121" s="55" t="s">
        <v>227</v>
      </c>
      <c r="B121" s="55" t="s">
        <v>278</v>
      </c>
      <c r="C121" s="55" t="s">
        <v>279</v>
      </c>
      <c r="D121" s="55" t="s">
        <v>280</v>
      </c>
      <c r="E121" s="55" t="s">
        <v>12</v>
      </c>
      <c r="F121" s="11" t="s">
        <v>402</v>
      </c>
      <c r="G121" s="55">
        <v>1</v>
      </c>
      <c r="H121" s="33">
        <v>5.3</v>
      </c>
      <c r="I121" s="34">
        <f t="shared" si="4"/>
        <v>186.03</v>
      </c>
      <c r="J121" s="35"/>
    </row>
    <row r="122" spans="1:10" ht="15">
      <c r="A122" s="55" t="s">
        <v>227</v>
      </c>
      <c r="B122" s="55" t="s">
        <v>285</v>
      </c>
      <c r="C122" s="55" t="s">
        <v>274</v>
      </c>
      <c r="D122" s="65" t="s">
        <v>19</v>
      </c>
      <c r="E122" s="55" t="s">
        <v>12</v>
      </c>
      <c r="F122" s="65" t="s">
        <v>275</v>
      </c>
      <c r="G122" s="55">
        <v>1</v>
      </c>
      <c r="H122" s="33">
        <v>5.3</v>
      </c>
      <c r="I122" s="34">
        <f t="shared" si="4"/>
        <v>186.03</v>
      </c>
      <c r="J122" s="35"/>
    </row>
    <row r="123" spans="1:10" ht="15">
      <c r="A123" s="49" t="s">
        <v>227</v>
      </c>
      <c r="B123" s="65" t="s">
        <v>273</v>
      </c>
      <c r="C123" s="65" t="s">
        <v>274</v>
      </c>
      <c r="D123" s="65" t="s">
        <v>276</v>
      </c>
      <c r="E123" s="65" t="s">
        <v>70</v>
      </c>
      <c r="F123" s="65" t="s">
        <v>277</v>
      </c>
      <c r="G123" s="49">
        <v>1</v>
      </c>
      <c r="H123" s="42">
        <v>5.3</v>
      </c>
      <c r="I123" s="59">
        <f t="shared" si="4"/>
        <v>186.03</v>
      </c>
      <c r="J123" s="60"/>
    </row>
    <row r="124" spans="1:10" ht="15">
      <c r="A124" s="96" t="s">
        <v>227</v>
      </c>
      <c r="B124" s="96" t="s">
        <v>293</v>
      </c>
      <c r="C124" s="96" t="s">
        <v>294</v>
      </c>
      <c r="D124" s="96" t="s">
        <v>159</v>
      </c>
      <c r="E124" s="96" t="s">
        <v>12</v>
      </c>
      <c r="F124" s="96" t="s">
        <v>295</v>
      </c>
      <c r="G124" s="96">
        <v>1</v>
      </c>
      <c r="H124" s="63">
        <v>5.3</v>
      </c>
      <c r="I124" s="50">
        <f t="shared" si="4"/>
        <v>186.03</v>
      </c>
      <c r="J124" s="51"/>
    </row>
    <row r="125" spans="1:10" ht="15.75">
      <c r="A125" s="62" t="s">
        <v>142</v>
      </c>
      <c r="B125" s="79" t="s">
        <v>403</v>
      </c>
      <c r="C125" s="62" t="s">
        <v>404</v>
      </c>
      <c r="D125" s="11" t="s">
        <v>405</v>
      </c>
      <c r="E125" s="62" t="s">
        <v>12</v>
      </c>
      <c r="F125" s="134" t="s">
        <v>406</v>
      </c>
      <c r="G125" s="62">
        <v>1</v>
      </c>
      <c r="H125" s="63">
        <v>28</v>
      </c>
      <c r="I125" s="50">
        <f t="shared" si="4"/>
        <v>982.8000000000001</v>
      </c>
      <c r="J125" s="51"/>
    </row>
    <row r="126" spans="1:10" ht="15.75">
      <c r="A126" s="62" t="s">
        <v>142</v>
      </c>
      <c r="B126" s="79" t="s">
        <v>407</v>
      </c>
      <c r="C126" s="62" t="s">
        <v>408</v>
      </c>
      <c r="D126" s="62" t="s">
        <v>409</v>
      </c>
      <c r="E126" s="62" t="s">
        <v>12</v>
      </c>
      <c r="F126" s="134" t="s">
        <v>406</v>
      </c>
      <c r="G126" s="62">
        <v>1</v>
      </c>
      <c r="H126" s="63">
        <v>15</v>
      </c>
      <c r="I126" s="50">
        <f t="shared" si="4"/>
        <v>526.5</v>
      </c>
      <c r="J126" s="51"/>
    </row>
    <row r="127" spans="1:11" ht="15">
      <c r="A127" s="62" t="s">
        <v>142</v>
      </c>
      <c r="B127" s="79" t="s">
        <v>410</v>
      </c>
      <c r="C127" s="62" t="s">
        <v>411</v>
      </c>
      <c r="D127" s="62" t="s">
        <v>412</v>
      </c>
      <c r="E127" s="62" t="s">
        <v>12</v>
      </c>
      <c r="F127" s="62" t="s">
        <v>413</v>
      </c>
      <c r="G127" s="62">
        <v>1</v>
      </c>
      <c r="H127" s="63">
        <v>24</v>
      </c>
      <c r="I127" s="50">
        <f t="shared" si="4"/>
        <v>842.4</v>
      </c>
      <c r="J127" s="51"/>
      <c r="K127" s="36" t="s">
        <v>414</v>
      </c>
    </row>
    <row r="128" spans="1:10" ht="15.75">
      <c r="A128" s="62" t="s">
        <v>142</v>
      </c>
      <c r="B128" s="79" t="s">
        <v>415</v>
      </c>
      <c r="C128" s="62" t="s">
        <v>416</v>
      </c>
      <c r="D128" s="90" t="s">
        <v>417</v>
      </c>
      <c r="E128" s="62" t="s">
        <v>77</v>
      </c>
      <c r="F128" s="62" t="s">
        <v>413</v>
      </c>
      <c r="G128" s="62">
        <v>1</v>
      </c>
      <c r="H128" s="63">
        <v>45</v>
      </c>
      <c r="I128" s="50">
        <f t="shared" si="4"/>
        <v>1579.5</v>
      </c>
      <c r="J128" s="51"/>
    </row>
    <row r="129" spans="1:10" ht="15">
      <c r="A129" s="11" t="s">
        <v>142</v>
      </c>
      <c r="B129" s="37" t="s">
        <v>418</v>
      </c>
      <c r="C129" s="11" t="s">
        <v>419</v>
      </c>
      <c r="D129" s="11" t="s">
        <v>420</v>
      </c>
      <c r="E129" s="58" t="s">
        <v>12</v>
      </c>
      <c r="F129" s="11" t="s">
        <v>421</v>
      </c>
      <c r="G129" s="11">
        <v>1</v>
      </c>
      <c r="H129" s="42">
        <v>29.99</v>
      </c>
      <c r="I129" s="59">
        <f>G129*H129*39*1.17</f>
        <v>1368.4436999999998</v>
      </c>
      <c r="J129" s="60"/>
    </row>
    <row r="130" spans="1:10" ht="15.75">
      <c r="A130" s="120" t="s">
        <v>422</v>
      </c>
      <c r="B130" s="121" t="s">
        <v>423</v>
      </c>
      <c r="C130" s="120" t="s">
        <v>424</v>
      </c>
      <c r="D130" s="120" t="s">
        <v>425</v>
      </c>
      <c r="E130" s="120" t="s">
        <v>426</v>
      </c>
      <c r="F130" s="100" t="s">
        <v>427</v>
      </c>
      <c r="G130" s="120">
        <v>1</v>
      </c>
      <c r="H130" s="122">
        <v>18.5</v>
      </c>
      <c r="I130" s="123">
        <f>G130*H130*39*0.9</f>
        <v>649.35</v>
      </c>
      <c r="J130" s="123">
        <f>G130*H130*39*0.94</f>
        <v>678.2099999999999</v>
      </c>
    </row>
    <row r="131" spans="1:10" ht="15.75">
      <c r="A131" s="120" t="s">
        <v>422</v>
      </c>
      <c r="B131" s="121" t="s">
        <v>423</v>
      </c>
      <c r="C131" s="120" t="s">
        <v>424</v>
      </c>
      <c r="D131" s="135" t="s">
        <v>425</v>
      </c>
      <c r="E131" s="120" t="s">
        <v>426</v>
      </c>
      <c r="F131" s="131" t="s">
        <v>96</v>
      </c>
      <c r="G131" s="120">
        <v>1</v>
      </c>
      <c r="H131" s="122">
        <v>18.5</v>
      </c>
      <c r="I131" s="123">
        <f>G131*H131*39*0.9</f>
        <v>649.35</v>
      </c>
      <c r="J131" s="123">
        <f>G131*H131*39*0.94</f>
        <v>678.2099999999999</v>
      </c>
    </row>
    <row r="132" spans="1:10" ht="48">
      <c r="A132" s="120" t="s">
        <v>422</v>
      </c>
      <c r="B132" s="121" t="s">
        <v>428</v>
      </c>
      <c r="C132" s="136" t="s">
        <v>429</v>
      </c>
      <c r="D132" s="135" t="s">
        <v>430</v>
      </c>
      <c r="E132" s="120" t="s">
        <v>426</v>
      </c>
      <c r="F132" s="100" t="s">
        <v>96</v>
      </c>
      <c r="G132" s="120">
        <v>1</v>
      </c>
      <c r="H132" s="122">
        <v>16.99</v>
      </c>
      <c r="I132" s="123">
        <f>G132*H132*39*1.17</f>
        <v>775.2536999999999</v>
      </c>
      <c r="J132" s="123">
        <f>G132*H132*39*1.22</f>
        <v>808.3841999999999</v>
      </c>
    </row>
    <row r="133" spans="1:6" ht="15.75">
      <c r="A133" s="26" t="s">
        <v>469</v>
      </c>
      <c r="D133" s="71"/>
      <c r="F133" s="97"/>
    </row>
    <row r="134" spans="1:10" ht="15.75">
      <c r="A134" s="25" t="s">
        <v>84</v>
      </c>
      <c r="B134" s="25" t="s">
        <v>523</v>
      </c>
      <c r="C134" s="25"/>
      <c r="D134" s="39" t="s">
        <v>524</v>
      </c>
      <c r="E134" s="25">
        <v>2</v>
      </c>
      <c r="F134" s="77" t="s">
        <v>525</v>
      </c>
      <c r="G134" s="55">
        <v>1</v>
      </c>
      <c r="H134" s="33">
        <v>19.99</v>
      </c>
      <c r="I134" s="35">
        <f>G134*H134*39*1.17</f>
        <v>912.1436999999999</v>
      </c>
      <c r="J134" s="35">
        <f>G134*H134*39*1.22</f>
        <v>951.1241999999999</v>
      </c>
    </row>
    <row r="135" spans="1:10" ht="15.75">
      <c r="A135" s="44" t="s">
        <v>84</v>
      </c>
      <c r="B135" s="11" t="s">
        <v>526</v>
      </c>
      <c r="D135" s="39" t="s">
        <v>527</v>
      </c>
      <c r="E135" s="11">
        <v>2</v>
      </c>
      <c r="F135" s="45" t="s">
        <v>528</v>
      </c>
      <c r="G135" s="44">
        <v>1</v>
      </c>
      <c r="H135" s="42">
        <v>29.99</v>
      </c>
      <c r="I135" s="117">
        <f>G135*H135*39*1.17</f>
        <v>1368.4436999999998</v>
      </c>
      <c r="J135" s="117">
        <f>G135*H135*39*1.22</f>
        <v>1426.9242</v>
      </c>
    </row>
    <row r="136" spans="1:10" ht="15.75">
      <c r="A136" s="25" t="s">
        <v>470</v>
      </c>
      <c r="B136" s="6" t="s">
        <v>471</v>
      </c>
      <c r="C136" s="25" t="s">
        <v>472</v>
      </c>
      <c r="D136" s="56" t="s">
        <v>473</v>
      </c>
      <c r="E136" s="25" t="s">
        <v>70</v>
      </c>
      <c r="F136" s="25" t="s">
        <v>474</v>
      </c>
      <c r="G136" s="25">
        <v>1</v>
      </c>
      <c r="H136" s="63">
        <v>11</v>
      </c>
      <c r="I136" s="34">
        <f>G136*H136*39*0.9</f>
        <v>386.1</v>
      </c>
      <c r="J136" s="35">
        <f>I136-1640</f>
        <v>-1253.9</v>
      </c>
    </row>
    <row r="137" spans="1:20" ht="15">
      <c r="A137" s="58" t="s">
        <v>542</v>
      </c>
      <c r="B137" s="37" t="s">
        <v>543</v>
      </c>
      <c r="D137" s="11" t="s">
        <v>544</v>
      </c>
      <c r="E137" s="25" t="s">
        <v>545</v>
      </c>
      <c r="F137" s="11" t="s">
        <v>546</v>
      </c>
      <c r="G137" s="25">
        <v>1</v>
      </c>
      <c r="H137" s="63">
        <v>8.99</v>
      </c>
      <c r="I137" s="35">
        <f>G137*H137*39*1.17</f>
        <v>410.2137</v>
      </c>
      <c r="J137" s="35">
        <f>G137*H137*39*1.22</f>
        <v>427.74420000000003</v>
      </c>
      <c r="L137" s="13" t="s">
        <v>543</v>
      </c>
      <c r="N137" s="11" t="s">
        <v>544</v>
      </c>
      <c r="O137" s="11" t="s">
        <v>545</v>
      </c>
      <c r="P137" s="11" t="s">
        <v>547</v>
      </c>
      <c r="Q137" s="11">
        <v>1</v>
      </c>
      <c r="R137" s="42">
        <v>8.99</v>
      </c>
      <c r="S137" s="43">
        <f>Q137*R137*39*1.17</f>
        <v>410.2137</v>
      </c>
      <c r="T137" s="43">
        <f>Q137*R137*39*1.22</f>
        <v>427.74420000000003</v>
      </c>
    </row>
    <row r="138" spans="1:20" ht="15.75">
      <c r="A138" s="25" t="s">
        <v>542</v>
      </c>
      <c r="B138" s="6" t="s">
        <v>548</v>
      </c>
      <c r="C138" s="25"/>
      <c r="D138" s="11" t="s">
        <v>549</v>
      </c>
      <c r="E138" s="55" t="s">
        <v>70</v>
      </c>
      <c r="F138" s="131" t="s">
        <v>550</v>
      </c>
      <c r="G138" s="25">
        <v>1</v>
      </c>
      <c r="H138" s="33">
        <v>17.99</v>
      </c>
      <c r="I138" s="35">
        <f>G138*H138*39*1.17</f>
        <v>820.8836999999999</v>
      </c>
      <c r="J138" s="35">
        <f>G138*H138*39*1.22</f>
        <v>855.9641999999999</v>
      </c>
      <c r="S138" s="43">
        <f>Q138*R138*39*1.17</f>
        <v>0</v>
      </c>
      <c r="T138" s="43">
        <f>Q138*R138*39*1.22</f>
        <v>0</v>
      </c>
    </row>
    <row r="139" spans="1:10" ht="15.75">
      <c r="A139" s="55" t="s">
        <v>253</v>
      </c>
      <c r="B139" s="6" t="s">
        <v>449</v>
      </c>
      <c r="C139" s="148" t="s">
        <v>450</v>
      </c>
      <c r="D139" s="39" t="s">
        <v>475</v>
      </c>
      <c r="E139" s="55" t="s">
        <v>70</v>
      </c>
      <c r="F139" s="148" t="s">
        <v>476</v>
      </c>
      <c r="G139" s="55">
        <v>1</v>
      </c>
      <c r="H139" s="33">
        <v>5.3</v>
      </c>
      <c r="I139" s="35">
        <f>G139*H139*39*0.9</f>
        <v>186.03</v>
      </c>
      <c r="J139" s="35">
        <f>G139*H139*39*0.94</f>
        <v>194.29799999999997</v>
      </c>
    </row>
    <row r="140" spans="1:10" ht="15">
      <c r="A140" s="96" t="s">
        <v>253</v>
      </c>
      <c r="B140" s="79" t="s">
        <v>460</v>
      </c>
      <c r="C140" s="49" t="s">
        <v>461</v>
      </c>
      <c r="D140" s="149" t="s">
        <v>541</v>
      </c>
      <c r="E140" s="96" t="s">
        <v>70</v>
      </c>
      <c r="F140" s="142" t="s">
        <v>139</v>
      </c>
      <c r="G140" s="96">
        <v>1</v>
      </c>
      <c r="H140" s="63">
        <v>2.99</v>
      </c>
      <c r="I140" s="51">
        <f>G140*H140*39*1.17</f>
        <v>136.43370000000002</v>
      </c>
      <c r="J140" s="51">
        <f>G140*H140*39*1.22</f>
        <v>142.26420000000002</v>
      </c>
    </row>
    <row r="141" spans="1:10" ht="15.75">
      <c r="A141" s="62" t="s">
        <v>151</v>
      </c>
      <c r="B141" s="79" t="s">
        <v>537</v>
      </c>
      <c r="C141" s="11" t="s">
        <v>439</v>
      </c>
      <c r="D141" s="113" t="s">
        <v>538</v>
      </c>
      <c r="E141" s="62" t="s">
        <v>539</v>
      </c>
      <c r="F141" s="45" t="s">
        <v>540</v>
      </c>
      <c r="G141" s="62">
        <v>1</v>
      </c>
      <c r="H141" s="63">
        <v>48.99</v>
      </c>
      <c r="I141" s="51"/>
      <c r="J141" s="53">
        <f>G141*H141*39*1.22</f>
        <v>2330.9442</v>
      </c>
    </row>
    <row r="142" spans="1:20" s="36" customFormat="1" ht="15.75">
      <c r="A142" s="25" t="s">
        <v>29</v>
      </c>
      <c r="B142" s="62" t="s">
        <v>36</v>
      </c>
      <c r="C142" s="25"/>
      <c r="D142" s="39" t="s">
        <v>531</v>
      </c>
      <c r="E142" s="25" t="s">
        <v>38</v>
      </c>
      <c r="F142" s="45" t="s">
        <v>532</v>
      </c>
      <c r="G142" s="25">
        <v>1</v>
      </c>
      <c r="H142" s="33">
        <v>9.99</v>
      </c>
      <c r="I142" s="117">
        <f>G142*H142*39*1.17</f>
        <v>455.8437</v>
      </c>
      <c r="J142" s="117">
        <f>G142*H142*39*1.22</f>
        <v>475.3242</v>
      </c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10" ht="15">
      <c r="A143" s="25" t="s">
        <v>206</v>
      </c>
      <c r="B143" s="6" t="s">
        <v>342</v>
      </c>
      <c r="C143" s="11" t="s">
        <v>310</v>
      </c>
      <c r="D143" s="11" t="s">
        <v>343</v>
      </c>
      <c r="E143" s="25" t="s">
        <v>210</v>
      </c>
      <c r="F143" s="11" t="s">
        <v>137</v>
      </c>
      <c r="G143" s="25">
        <v>1</v>
      </c>
      <c r="H143" s="33">
        <v>24.75</v>
      </c>
      <c r="I143" s="34">
        <f>G143*H143*39*0.9</f>
        <v>868.725</v>
      </c>
      <c r="J143" s="35">
        <f>3168-3200</f>
        <v>-32</v>
      </c>
    </row>
    <row r="144" spans="1:10" ht="15.75">
      <c r="A144" s="62" t="s">
        <v>72</v>
      </c>
      <c r="B144" s="79" t="s">
        <v>431</v>
      </c>
      <c r="C144" s="62"/>
      <c r="D144" s="64" t="s">
        <v>432</v>
      </c>
      <c r="E144" s="62" t="s">
        <v>77</v>
      </c>
      <c r="F144" s="134" t="s">
        <v>277</v>
      </c>
      <c r="G144" s="62">
        <v>1</v>
      </c>
      <c r="H144" s="42">
        <v>24.75</v>
      </c>
      <c r="I144" s="50">
        <f>G144*H144*39*0.9</f>
        <v>868.725</v>
      </c>
      <c r="J144" s="51"/>
    </row>
    <row r="145" spans="1:10" ht="15.75">
      <c r="A145" s="62" t="s">
        <v>359</v>
      </c>
      <c r="B145" s="79" t="s">
        <v>507</v>
      </c>
      <c r="C145" s="62"/>
      <c r="D145" s="104" t="s">
        <v>508</v>
      </c>
      <c r="E145" s="62" t="s">
        <v>70</v>
      </c>
      <c r="F145" s="112" t="s">
        <v>509</v>
      </c>
      <c r="G145" s="62">
        <v>1</v>
      </c>
      <c r="H145" s="42">
        <f>26.5/5</f>
        <v>5.3</v>
      </c>
      <c r="I145" s="51">
        <f>G145*H145*39*0.9</f>
        <v>186.03</v>
      </c>
      <c r="J145" s="51">
        <f>G145*H145*39*0.94</f>
        <v>194.29799999999997</v>
      </c>
    </row>
    <row r="146" spans="1:10" ht="15.75">
      <c r="A146" s="62" t="s">
        <v>533</v>
      </c>
      <c r="B146" s="79" t="s">
        <v>534</v>
      </c>
      <c r="D146" s="39" t="s">
        <v>535</v>
      </c>
      <c r="E146" s="134" t="s">
        <v>536</v>
      </c>
      <c r="F146" s="45" t="s">
        <v>96</v>
      </c>
      <c r="G146" s="96">
        <v>1</v>
      </c>
      <c r="H146" s="63">
        <v>19.99</v>
      </c>
      <c r="I146" s="51">
        <f>G146*H146*39*1.17</f>
        <v>912.1436999999999</v>
      </c>
      <c r="J146" s="43">
        <f>G146*H146*39*1.22</f>
        <v>951.1241999999999</v>
      </c>
    </row>
    <row r="147" spans="1:11" ht="15.75">
      <c r="A147" s="25" t="s">
        <v>218</v>
      </c>
      <c r="B147" s="6" t="s">
        <v>336</v>
      </c>
      <c r="C147" s="25" t="s">
        <v>337</v>
      </c>
      <c r="D147" s="39" t="s">
        <v>477</v>
      </c>
      <c r="E147" s="25" t="s">
        <v>38</v>
      </c>
      <c r="F147" s="25" t="s">
        <v>364</v>
      </c>
      <c r="G147" s="25">
        <v>1</v>
      </c>
      <c r="H147" s="33">
        <v>11</v>
      </c>
      <c r="I147" s="34">
        <f>G147*H147*39*0.9</f>
        <v>386.1</v>
      </c>
      <c r="J147" s="35"/>
      <c r="K147" s="36" t="s">
        <v>365</v>
      </c>
    </row>
    <row r="148" spans="1:10" ht="15.75">
      <c r="A148" s="44" t="s">
        <v>440</v>
      </c>
      <c r="B148" s="37" t="s">
        <v>467</v>
      </c>
      <c r="D148" s="39" t="s">
        <v>478</v>
      </c>
      <c r="E148" s="25" t="s">
        <v>70</v>
      </c>
      <c r="F148" s="57" t="s">
        <v>479</v>
      </c>
      <c r="G148" s="44">
        <v>1</v>
      </c>
      <c r="H148" s="42">
        <v>11</v>
      </c>
      <c r="I148" s="34">
        <f>G148*H148*39*0.9</f>
        <v>386.1</v>
      </c>
      <c r="J148" s="35"/>
    </row>
    <row r="149" spans="1:11" ht="15.75">
      <c r="A149" s="25" t="s">
        <v>440</v>
      </c>
      <c r="B149" s="6" t="s">
        <v>468</v>
      </c>
      <c r="C149" s="25"/>
      <c r="D149" s="56" t="s">
        <v>480</v>
      </c>
      <c r="E149" s="25" t="s">
        <v>70</v>
      </c>
      <c r="F149" s="77" t="s">
        <v>481</v>
      </c>
      <c r="G149" s="25">
        <v>1</v>
      </c>
      <c r="H149" s="33">
        <v>15</v>
      </c>
      <c r="I149" s="34">
        <f>G149*H149*39*0.9</f>
        <v>526.5</v>
      </c>
      <c r="J149" s="35">
        <f>3896-3950</f>
        <v>-54</v>
      </c>
      <c r="K149" s="36" t="s">
        <v>482</v>
      </c>
    </row>
    <row r="150" spans="1:10" ht="15.75">
      <c r="A150" s="25" t="s">
        <v>440</v>
      </c>
      <c r="B150" s="6" t="s">
        <v>466</v>
      </c>
      <c r="C150" s="25"/>
      <c r="D150" s="56" t="s">
        <v>489</v>
      </c>
      <c r="E150" s="25" t="s">
        <v>77</v>
      </c>
      <c r="F150" s="45" t="s">
        <v>490</v>
      </c>
      <c r="G150" s="25">
        <v>1</v>
      </c>
      <c r="H150" s="33">
        <v>52.5</v>
      </c>
      <c r="I150" s="34">
        <f>G150*H150*39*0.9</f>
        <v>1842.75</v>
      </c>
      <c r="J150" s="25"/>
    </row>
    <row r="151" spans="1:10" ht="15.75">
      <c r="A151" s="25" t="s">
        <v>440</v>
      </c>
      <c r="B151" s="6" t="s">
        <v>441</v>
      </c>
      <c r="C151" s="25"/>
      <c r="D151" s="135" t="s">
        <v>529</v>
      </c>
      <c r="E151" s="25" t="s">
        <v>70</v>
      </c>
      <c r="F151" s="131" t="s">
        <v>530</v>
      </c>
      <c r="G151" s="25">
        <v>1</v>
      </c>
      <c r="H151" s="33">
        <v>24.99</v>
      </c>
      <c r="I151" s="35">
        <f>G151*H151*39*1.17</f>
        <v>1140.2936999999997</v>
      </c>
      <c r="J151" s="35"/>
    </row>
    <row r="152" spans="1:10" ht="15">
      <c r="A152" s="25" t="s">
        <v>494</v>
      </c>
      <c r="B152" s="6" t="s">
        <v>443</v>
      </c>
      <c r="C152" s="25" t="s">
        <v>495</v>
      </c>
      <c r="D152" s="25" t="s">
        <v>496</v>
      </c>
      <c r="E152" s="25" t="s">
        <v>63</v>
      </c>
      <c r="F152" s="25" t="s">
        <v>497</v>
      </c>
      <c r="G152" s="25">
        <v>1</v>
      </c>
      <c r="H152" s="33">
        <f>20/4</f>
        <v>5</v>
      </c>
      <c r="I152" s="34">
        <f>G152*H152*39*0.9</f>
        <v>175.5</v>
      </c>
      <c r="J152" s="35"/>
    </row>
    <row r="153" spans="1:10" ht="15.75">
      <c r="A153" s="44" t="s">
        <v>494</v>
      </c>
      <c r="B153" s="37" t="s">
        <v>443</v>
      </c>
      <c r="C153" s="11" t="s">
        <v>495</v>
      </c>
      <c r="D153" s="11" t="s">
        <v>496</v>
      </c>
      <c r="E153" s="11" t="s">
        <v>63</v>
      </c>
      <c r="F153" s="100" t="s">
        <v>498</v>
      </c>
      <c r="G153" s="25">
        <v>1</v>
      </c>
      <c r="H153" s="33">
        <f>20/4</f>
        <v>5</v>
      </c>
      <c r="I153" s="34">
        <f>G153*H153*39*0.9</f>
        <v>175.5</v>
      </c>
      <c r="J153" s="35"/>
    </row>
    <row r="154" spans="1:10" ht="15">
      <c r="A154" s="44" t="s">
        <v>494</v>
      </c>
      <c r="B154" s="13" t="s">
        <v>499</v>
      </c>
      <c r="C154" s="44" t="s">
        <v>500</v>
      </c>
      <c r="D154" s="11" t="s">
        <v>501</v>
      </c>
      <c r="E154" s="44" t="s">
        <v>38</v>
      </c>
      <c r="F154" s="11" t="s">
        <v>502</v>
      </c>
      <c r="G154" s="58">
        <v>1</v>
      </c>
      <c r="H154" s="46">
        <f>26.5/5</f>
        <v>5.3</v>
      </c>
      <c r="I154" s="34">
        <f>G154*H154*39*0.9</f>
        <v>186.03</v>
      </c>
      <c r="J154" s="35"/>
    </row>
    <row r="155" spans="1:10" ht="15">
      <c r="A155" s="44" t="s">
        <v>494</v>
      </c>
      <c r="B155" s="13" t="s">
        <v>503</v>
      </c>
      <c r="C155" s="11" t="s">
        <v>504</v>
      </c>
      <c r="D155" s="11" t="s">
        <v>505</v>
      </c>
      <c r="E155" s="44" t="s">
        <v>38</v>
      </c>
      <c r="F155" s="11" t="s">
        <v>506</v>
      </c>
      <c r="G155" s="58">
        <v>1</v>
      </c>
      <c r="H155" s="46">
        <f>26.5/5</f>
        <v>5.3</v>
      </c>
      <c r="I155" s="34">
        <f>G155*H155*39*0.9</f>
        <v>186.03</v>
      </c>
      <c r="J155" s="35">
        <f>723-1500</f>
        <v>-777</v>
      </c>
    </row>
    <row r="156" spans="1:10" ht="15.75">
      <c r="A156" s="44" t="s">
        <v>510</v>
      </c>
      <c r="B156" s="13" t="s">
        <v>511</v>
      </c>
      <c r="C156" s="44"/>
      <c r="D156" s="113" t="s">
        <v>512</v>
      </c>
      <c r="E156" s="44" t="s">
        <v>513</v>
      </c>
      <c r="F156" s="100" t="s">
        <v>514</v>
      </c>
      <c r="G156" s="58">
        <v>1</v>
      </c>
      <c r="H156" s="46">
        <v>68</v>
      </c>
      <c r="I156" s="35">
        <f>G156*H156*39*0.9</f>
        <v>2386.8</v>
      </c>
      <c r="J156" s="35">
        <f>G156*H156*39*0.94</f>
        <v>2492.8799999999997</v>
      </c>
    </row>
    <row r="157" spans="1:10" ht="15.75">
      <c r="A157" s="44" t="s">
        <v>510</v>
      </c>
      <c r="B157" s="13" t="s">
        <v>511</v>
      </c>
      <c r="C157" s="44"/>
      <c r="D157" s="113" t="s">
        <v>515</v>
      </c>
      <c r="E157" s="44" t="s">
        <v>70</v>
      </c>
      <c r="F157" s="100" t="s">
        <v>516</v>
      </c>
      <c r="G157" s="58">
        <v>1</v>
      </c>
      <c r="H157" s="46">
        <v>24</v>
      </c>
      <c r="I157" s="47">
        <f>G157*H157*39*0.9</f>
        <v>842.4</v>
      </c>
      <c r="J157" s="47">
        <f>G157*H157*39*0.94</f>
        <v>879.8399999999999</v>
      </c>
    </row>
    <row r="158" spans="1:10" ht="15.75">
      <c r="A158" s="44" t="s">
        <v>510</v>
      </c>
      <c r="B158" s="141" t="s">
        <v>517</v>
      </c>
      <c r="D158" s="113" t="s">
        <v>518</v>
      </c>
      <c r="E158" s="11" t="s">
        <v>519</v>
      </c>
      <c r="F158" s="100" t="s">
        <v>520</v>
      </c>
      <c r="G158" s="44">
        <v>1</v>
      </c>
      <c r="H158" s="42">
        <v>78</v>
      </c>
      <c r="I158" s="47">
        <f>G158*H158*39*0.9</f>
        <v>2737.8</v>
      </c>
      <c r="J158" s="47">
        <f>G158*H158*39*0.94</f>
        <v>2859.48</v>
      </c>
    </row>
    <row r="159" spans="1:10" ht="15.75">
      <c r="A159" s="44" t="s">
        <v>510</v>
      </c>
      <c r="B159" s="141" t="s">
        <v>517</v>
      </c>
      <c r="C159" s="44"/>
      <c r="D159" s="113" t="s">
        <v>521</v>
      </c>
      <c r="E159" s="44" t="s">
        <v>70</v>
      </c>
      <c r="F159" s="100" t="s">
        <v>522</v>
      </c>
      <c r="G159" s="44">
        <v>1</v>
      </c>
      <c r="H159" s="46">
        <v>11</v>
      </c>
      <c r="I159" s="60">
        <f>G159*H159*39*0.9</f>
        <v>386.1</v>
      </c>
      <c r="J159" s="60">
        <f>G159*H159*39*0.94</f>
        <v>403.26</v>
      </c>
    </row>
    <row r="160" spans="1:10" ht="15.75">
      <c r="A160" s="44" t="s">
        <v>39</v>
      </c>
      <c r="B160" s="37" t="s">
        <v>485</v>
      </c>
      <c r="C160" s="150" t="s">
        <v>486</v>
      </c>
      <c r="D160" s="11" t="s">
        <v>487</v>
      </c>
      <c r="E160" s="44" t="s">
        <v>12</v>
      </c>
      <c r="F160" s="45" t="s">
        <v>488</v>
      </c>
      <c r="G160" s="44">
        <v>1</v>
      </c>
      <c r="H160" s="42">
        <v>29.5</v>
      </c>
      <c r="I160" s="35">
        <f>G160*H160*39*0.9</f>
        <v>1035.45</v>
      </c>
      <c r="J160" s="35">
        <f>G160*H160*39*0.94</f>
        <v>1081.47</v>
      </c>
    </row>
    <row r="161" spans="1:10" ht="15.75">
      <c r="A161" s="44" t="s">
        <v>465</v>
      </c>
      <c r="B161" s="13" t="s">
        <v>483</v>
      </c>
      <c r="D161" s="39" t="s">
        <v>484</v>
      </c>
      <c r="E161" s="44" t="s">
        <v>12</v>
      </c>
      <c r="F161" s="45" t="s">
        <v>136</v>
      </c>
      <c r="G161" s="44">
        <v>5</v>
      </c>
      <c r="H161" s="46">
        <v>5.3</v>
      </c>
      <c r="I161" s="60"/>
      <c r="J161" s="151">
        <f>G161*H161*39*0.94</f>
        <v>971.4899999999999</v>
      </c>
    </row>
    <row r="162" spans="1:10" ht="15.75">
      <c r="A162" s="25" t="s">
        <v>465</v>
      </c>
      <c r="B162" s="13" t="s">
        <v>483</v>
      </c>
      <c r="D162" s="39" t="s">
        <v>484</v>
      </c>
      <c r="E162" s="44" t="s">
        <v>12</v>
      </c>
      <c r="F162" s="45" t="s">
        <v>136</v>
      </c>
      <c r="G162" s="44">
        <v>5</v>
      </c>
      <c r="H162" s="42">
        <v>5.3</v>
      </c>
      <c r="I162" s="47"/>
      <c r="J162" s="48">
        <f>G162*H162*39*0.94</f>
        <v>971.4899999999999</v>
      </c>
    </row>
    <row r="163" spans="1:10" ht="15">
      <c r="A163" s="55" t="s">
        <v>227</v>
      </c>
      <c r="B163" s="55" t="s">
        <v>296</v>
      </c>
      <c r="C163" s="49" t="s">
        <v>282</v>
      </c>
      <c r="D163" s="65" t="s">
        <v>163</v>
      </c>
      <c r="E163" s="55" t="s">
        <v>12</v>
      </c>
      <c r="F163" s="11" t="s">
        <v>284</v>
      </c>
      <c r="G163" s="55">
        <v>1</v>
      </c>
      <c r="H163" s="33">
        <v>3.99</v>
      </c>
      <c r="I163" s="33">
        <v>5.3</v>
      </c>
      <c r="J163" s="34">
        <f>G163*I163*39*0.9</f>
        <v>186.03</v>
      </c>
    </row>
    <row r="164" spans="1:10" ht="15">
      <c r="A164" s="96" t="s">
        <v>227</v>
      </c>
      <c r="B164" s="96" t="s">
        <v>281</v>
      </c>
      <c r="C164" s="96" t="s">
        <v>282</v>
      </c>
      <c r="D164" s="65" t="s">
        <v>283</v>
      </c>
      <c r="E164" s="96" t="s">
        <v>12</v>
      </c>
      <c r="F164" s="65" t="s">
        <v>284</v>
      </c>
      <c r="G164" s="96">
        <v>1</v>
      </c>
      <c r="H164" s="63">
        <v>3.99</v>
      </c>
      <c r="I164" s="63">
        <v>5.3</v>
      </c>
      <c r="J164" s="50">
        <f>G164*I164*39*0.9</f>
        <v>186.03</v>
      </c>
    </row>
    <row r="165" spans="1:20" ht="15">
      <c r="A165" s="25" t="s">
        <v>442</v>
      </c>
      <c r="B165" s="6" t="s">
        <v>445</v>
      </c>
      <c r="C165" s="25"/>
      <c r="D165" s="25"/>
      <c r="E165" s="25" t="s">
        <v>63</v>
      </c>
      <c r="F165" s="25" t="s">
        <v>491</v>
      </c>
      <c r="G165" s="25">
        <v>1</v>
      </c>
      <c r="H165" s="33">
        <v>5</v>
      </c>
      <c r="I165" s="34">
        <f>G165*H165*39*0.9</f>
        <v>175.5</v>
      </c>
      <c r="J165" s="3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ht="15.75">
      <c r="A166" s="25" t="s">
        <v>442</v>
      </c>
      <c r="B166" s="6" t="s">
        <v>448</v>
      </c>
      <c r="C166" s="25"/>
      <c r="D166" s="152" t="s">
        <v>492</v>
      </c>
      <c r="E166" s="62" t="s">
        <v>63</v>
      </c>
      <c r="F166" s="11" t="s">
        <v>493</v>
      </c>
      <c r="G166" s="25">
        <v>1</v>
      </c>
      <c r="H166" s="33">
        <v>5</v>
      </c>
      <c r="I166" s="34">
        <f>G166*H166*39*0.9</f>
        <v>175.5</v>
      </c>
      <c r="J166" s="3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11" ht="15">
      <c r="A167" s="72" t="s">
        <v>359</v>
      </c>
      <c r="B167" s="153" t="s">
        <v>507</v>
      </c>
      <c r="C167" s="72"/>
      <c r="D167" s="72"/>
      <c r="E167" s="72" t="s">
        <v>70</v>
      </c>
      <c r="F167" s="154" t="s">
        <v>551</v>
      </c>
      <c r="G167" s="67">
        <v>1</v>
      </c>
      <c r="H167" s="69">
        <f>26.5/5</f>
        <v>5.3</v>
      </c>
      <c r="I167" s="35">
        <f>G167*H167*39*0.9</f>
        <v>186.03</v>
      </c>
      <c r="J167" s="35">
        <f>G167*H167*39*0.94</f>
        <v>194.29799999999997</v>
      </c>
      <c r="K167" s="36" t="s">
        <v>169</v>
      </c>
    </row>
    <row r="168" spans="1:11" ht="15">
      <c r="A168" s="72" t="s">
        <v>359</v>
      </c>
      <c r="B168" s="153" t="s">
        <v>507</v>
      </c>
      <c r="C168" s="72"/>
      <c r="D168" s="72"/>
      <c r="E168" s="72" t="s">
        <v>70</v>
      </c>
      <c r="F168" s="154" t="s">
        <v>552</v>
      </c>
      <c r="G168" s="67">
        <v>1</v>
      </c>
      <c r="H168" s="69">
        <f>26.5/5</f>
        <v>5.3</v>
      </c>
      <c r="I168" s="35">
        <f>G168*H168*39*0.9</f>
        <v>186.03</v>
      </c>
      <c r="J168" s="35">
        <f>G168*H168*39*0.94</f>
        <v>194.29799999999997</v>
      </c>
      <c r="K168" s="36" t="s">
        <v>169</v>
      </c>
    </row>
    <row r="169" spans="1:11" ht="15">
      <c r="A169" s="67" t="s">
        <v>253</v>
      </c>
      <c r="B169" s="68" t="s">
        <v>451</v>
      </c>
      <c r="C169" s="155" t="s">
        <v>452</v>
      </c>
      <c r="D169" s="67" t="s">
        <v>453</v>
      </c>
      <c r="E169" s="67" t="s">
        <v>454</v>
      </c>
      <c r="F169" s="155" t="s">
        <v>455</v>
      </c>
      <c r="G169" s="67">
        <v>1</v>
      </c>
      <c r="H169" s="69">
        <v>24.5</v>
      </c>
      <c r="I169" s="35">
        <f>G169*H169*39*0.9</f>
        <v>859.95</v>
      </c>
      <c r="J169" s="35">
        <f>G169*H169*39*0.94</f>
        <v>898.17</v>
      </c>
      <c r="K169" s="36" t="s">
        <v>169</v>
      </c>
    </row>
    <row r="170" spans="1:20" ht="15.75">
      <c r="A170" s="72" t="s">
        <v>356</v>
      </c>
      <c r="B170" s="94" t="s">
        <v>367</v>
      </c>
      <c r="C170" s="36" t="s">
        <v>368</v>
      </c>
      <c r="D170" s="36" t="s">
        <v>188</v>
      </c>
      <c r="E170" s="36" t="s">
        <v>70</v>
      </c>
      <c r="F170" s="144" t="s">
        <v>553</v>
      </c>
      <c r="G170" s="72">
        <v>1</v>
      </c>
      <c r="H170" s="95">
        <v>19.99</v>
      </c>
      <c r="I170" s="47">
        <f>G170*H170*39*1.17</f>
        <v>912.1436999999999</v>
      </c>
      <c r="J170" s="156">
        <f>I170-1035</f>
        <v>-122.85630000000015</v>
      </c>
      <c r="K170" s="36" t="s">
        <v>169</v>
      </c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11" ht="15">
      <c r="A171" s="67" t="s">
        <v>494</v>
      </c>
      <c r="B171" s="68" t="s">
        <v>28</v>
      </c>
      <c r="C171" s="67" t="s">
        <v>554</v>
      </c>
      <c r="D171" s="67" t="s">
        <v>555</v>
      </c>
      <c r="E171" s="67" t="s">
        <v>12</v>
      </c>
      <c r="F171" s="67" t="s">
        <v>556</v>
      </c>
      <c r="G171" s="67">
        <v>1</v>
      </c>
      <c r="H171" s="69">
        <v>19.99</v>
      </c>
      <c r="I171" s="35">
        <f>G171*H171*39*1.17</f>
        <v>912.1436999999999</v>
      </c>
      <c r="J171" s="35">
        <f>G171*H171*39*1.22</f>
        <v>951.1241999999999</v>
      </c>
      <c r="K171" s="36" t="s">
        <v>169</v>
      </c>
    </row>
    <row r="172" spans="1:11" ht="15.75">
      <c r="A172" s="72" t="s">
        <v>121</v>
      </c>
      <c r="B172" s="94" t="s">
        <v>28</v>
      </c>
      <c r="C172" s="36"/>
      <c r="D172" s="67" t="s">
        <v>555</v>
      </c>
      <c r="E172" s="67" t="s">
        <v>12</v>
      </c>
      <c r="F172" s="144" t="s">
        <v>96</v>
      </c>
      <c r="G172" s="67">
        <v>1</v>
      </c>
      <c r="H172" s="69">
        <v>19.99</v>
      </c>
      <c r="I172" s="34">
        <f>G172*H172*39*1.17</f>
        <v>912.1436999999999</v>
      </c>
      <c r="J172" s="35"/>
      <c r="K172" s="36" t="s">
        <v>169</v>
      </c>
    </row>
    <row r="173" spans="1:11" ht="15.75">
      <c r="A173" s="67" t="s">
        <v>470</v>
      </c>
      <c r="B173" s="68" t="s">
        <v>28</v>
      </c>
      <c r="C173" s="67" t="s">
        <v>357</v>
      </c>
      <c r="D173" s="67" t="s">
        <v>23</v>
      </c>
      <c r="E173" s="67" t="s">
        <v>70</v>
      </c>
      <c r="F173" s="144" t="s">
        <v>96</v>
      </c>
      <c r="G173" s="67">
        <v>1</v>
      </c>
      <c r="H173" s="69">
        <v>19.99</v>
      </c>
      <c r="I173" s="35">
        <f>G173*H173*39*1.17</f>
        <v>912.1436999999999</v>
      </c>
      <c r="J173" s="35">
        <f>G173*H173*39*1.22</f>
        <v>951.1241999999999</v>
      </c>
      <c r="K173" s="36" t="s">
        <v>169</v>
      </c>
    </row>
    <row r="174" spans="1:11" ht="15.75">
      <c r="A174" s="72" t="s">
        <v>249</v>
      </c>
      <c r="B174" s="94" t="s">
        <v>215</v>
      </c>
      <c r="C174" s="36"/>
      <c r="D174" s="71" t="s">
        <v>216</v>
      </c>
      <c r="E174" s="36" t="s">
        <v>12</v>
      </c>
      <c r="F174" s="36" t="s">
        <v>217</v>
      </c>
      <c r="G174" s="36">
        <v>1</v>
      </c>
      <c r="H174" s="95">
        <v>14.99</v>
      </c>
      <c r="I174" s="99">
        <f>G174*H174*39*1.17</f>
        <v>683.9937</v>
      </c>
      <c r="J174" s="99">
        <f>G174*H174*39*1.22</f>
        <v>713.2242</v>
      </c>
      <c r="K174" s="36" t="s">
        <v>169</v>
      </c>
    </row>
    <row r="175" spans="1:11" ht="15">
      <c r="A175" s="145" t="s">
        <v>227</v>
      </c>
      <c r="B175" s="145" t="s">
        <v>286</v>
      </c>
      <c r="C175" s="145" t="s">
        <v>287</v>
      </c>
      <c r="D175" s="145" t="s">
        <v>288</v>
      </c>
      <c r="E175" s="145" t="s">
        <v>12</v>
      </c>
      <c r="F175" s="145" t="s">
        <v>289</v>
      </c>
      <c r="G175" s="145">
        <v>1</v>
      </c>
      <c r="H175" s="157">
        <v>5.3</v>
      </c>
      <c r="I175" s="50">
        <f>G175*H175*39*0.9</f>
        <v>186.03</v>
      </c>
      <c r="J175" s="51"/>
      <c r="K175" s="36" t="s">
        <v>169</v>
      </c>
    </row>
    <row r="176" spans="1:11" ht="15">
      <c r="A176" s="72" t="s">
        <v>253</v>
      </c>
      <c r="B176" s="153" t="s">
        <v>456</v>
      </c>
      <c r="C176" s="146" t="s">
        <v>457</v>
      </c>
      <c r="D176" s="36" t="s">
        <v>458</v>
      </c>
      <c r="E176" s="36" t="s">
        <v>70</v>
      </c>
      <c r="F176" s="146" t="s">
        <v>459</v>
      </c>
      <c r="G176" s="72">
        <v>1</v>
      </c>
      <c r="H176" s="95">
        <v>5.3</v>
      </c>
      <c r="I176" s="51">
        <f>G176*H176*39*0.9</f>
        <v>186.03</v>
      </c>
      <c r="J176" s="51">
        <f>G176*H176*39*0.94</f>
        <v>194.29799999999997</v>
      </c>
      <c r="K176" s="36" t="s">
        <v>169</v>
      </c>
    </row>
    <row r="177" spans="1:11" ht="15">
      <c r="A177" s="72" t="s">
        <v>442</v>
      </c>
      <c r="B177" s="94" t="s">
        <v>446</v>
      </c>
      <c r="C177" s="36"/>
      <c r="D177" s="36"/>
      <c r="E177" s="67" t="s">
        <v>63</v>
      </c>
      <c r="F177" s="36" t="s">
        <v>447</v>
      </c>
      <c r="G177" s="72">
        <v>1</v>
      </c>
      <c r="H177" s="158">
        <v>5</v>
      </c>
      <c r="I177" s="114">
        <f>G177*H177*39*0.9</f>
        <v>175.5</v>
      </c>
      <c r="J177" s="35"/>
      <c r="K177" s="36" t="s">
        <v>169</v>
      </c>
    </row>
    <row r="178" spans="1:11" ht="15.75">
      <c r="A178" s="67" t="s">
        <v>442</v>
      </c>
      <c r="B178" s="68" t="s">
        <v>443</v>
      </c>
      <c r="C178" s="67"/>
      <c r="D178" s="137" t="s">
        <v>557</v>
      </c>
      <c r="E178" s="67" t="s">
        <v>63</v>
      </c>
      <c r="F178" s="67" t="s">
        <v>444</v>
      </c>
      <c r="G178" s="67">
        <v>1</v>
      </c>
      <c r="H178" s="69">
        <v>5</v>
      </c>
      <c r="I178" s="34">
        <f>G178*H178*39*0.9</f>
        <v>175.5</v>
      </c>
      <c r="J178" s="35"/>
      <c r="K178" s="36" t="s">
        <v>169</v>
      </c>
    </row>
    <row r="179" spans="1:11" ht="15.75">
      <c r="A179" s="72" t="s">
        <v>29</v>
      </c>
      <c r="B179" s="94" t="s">
        <v>558</v>
      </c>
      <c r="C179" s="36"/>
      <c r="D179" s="137" t="s">
        <v>559</v>
      </c>
      <c r="E179" s="159" t="s">
        <v>12</v>
      </c>
      <c r="F179" s="160" t="s">
        <v>560</v>
      </c>
      <c r="G179" s="72">
        <v>1</v>
      </c>
      <c r="H179" s="95">
        <v>6.99</v>
      </c>
      <c r="I179" s="47">
        <f>G179*H179*39*1.17</f>
        <v>318.95369999999997</v>
      </c>
      <c r="J179" s="47">
        <f>G179*H179*39*1.22</f>
        <v>332.5842</v>
      </c>
      <c r="K179" s="36" t="s">
        <v>169</v>
      </c>
    </row>
    <row r="180" spans="1:11" ht="15.75">
      <c r="A180" s="67" t="s">
        <v>533</v>
      </c>
      <c r="B180" s="68" t="s">
        <v>561</v>
      </c>
      <c r="C180" s="67"/>
      <c r="D180" s="159" t="s">
        <v>188</v>
      </c>
      <c r="E180" s="159" t="s">
        <v>12</v>
      </c>
      <c r="F180" s="147" t="s">
        <v>553</v>
      </c>
      <c r="G180" s="67">
        <v>1</v>
      </c>
      <c r="H180" s="95">
        <v>19.99</v>
      </c>
      <c r="I180" s="47">
        <f>G180*H180*39*1.17</f>
        <v>912.1436999999999</v>
      </c>
      <c r="J180" s="47">
        <f>G180*H180*39*1.22</f>
        <v>951.1241999999999</v>
      </c>
      <c r="K180" s="36" t="s">
        <v>169</v>
      </c>
    </row>
    <row r="181" spans="1:11" ht="15">
      <c r="A181" s="145" t="s">
        <v>253</v>
      </c>
      <c r="B181" s="161" t="s">
        <v>462</v>
      </c>
      <c r="C181" s="145"/>
      <c r="D181" s="146" t="s">
        <v>463</v>
      </c>
      <c r="E181" s="145" t="s">
        <v>70</v>
      </c>
      <c r="F181" s="146" t="s">
        <v>464</v>
      </c>
      <c r="G181" s="145">
        <v>1</v>
      </c>
      <c r="H181" s="157">
        <v>2.99</v>
      </c>
      <c r="I181" s="51">
        <f>G181*H181*39*1.17</f>
        <v>136.43370000000002</v>
      </c>
      <c r="J181" s="51">
        <f>G181*H181*39*1.22</f>
        <v>142.26420000000002</v>
      </c>
      <c r="K181" s="36" t="s">
        <v>169</v>
      </c>
    </row>
    <row r="182" spans="1:12" ht="15.75">
      <c r="A182" s="67" t="s">
        <v>434</v>
      </c>
      <c r="B182" s="68" t="s">
        <v>435</v>
      </c>
      <c r="C182" s="67" t="s">
        <v>436</v>
      </c>
      <c r="D182" s="71" t="s">
        <v>437</v>
      </c>
      <c r="E182" s="67" t="s">
        <v>70</v>
      </c>
      <c r="F182" s="144" t="s">
        <v>438</v>
      </c>
      <c r="G182" s="67">
        <v>1</v>
      </c>
      <c r="H182" s="69">
        <v>19.99</v>
      </c>
      <c r="I182" s="34">
        <f>G182*H182*39*1.17</f>
        <v>912.1436999999999</v>
      </c>
      <c r="J182" s="35"/>
      <c r="K182" s="36" t="s">
        <v>169</v>
      </c>
      <c r="L182" s="43"/>
    </row>
    <row r="183" spans="1:11" ht="15">
      <c r="A183" s="138" t="s">
        <v>356</v>
      </c>
      <c r="B183" s="139" t="s">
        <v>562</v>
      </c>
      <c r="C183" s="138" t="s">
        <v>563</v>
      </c>
      <c r="D183" s="138" t="s">
        <v>564</v>
      </c>
      <c r="E183" s="138" t="s">
        <v>326</v>
      </c>
      <c r="F183" s="138" t="s">
        <v>369</v>
      </c>
      <c r="G183" s="138">
        <v>1</v>
      </c>
      <c r="H183" s="140">
        <v>24.5</v>
      </c>
      <c r="I183" s="123">
        <f>G183*H183*39*0.9</f>
        <v>859.95</v>
      </c>
      <c r="J183" s="123">
        <f>G183*H183*39*0.94</f>
        <v>898.17</v>
      </c>
      <c r="K183" s="36" t="s">
        <v>169</v>
      </c>
    </row>
    <row r="184" ht="15">
      <c r="F184" s="61" t="s">
        <v>131</v>
      </c>
    </row>
    <row r="185" spans="1:10" ht="15">
      <c r="A185" s="11" t="s">
        <v>72</v>
      </c>
      <c r="B185" s="37" t="s">
        <v>433</v>
      </c>
      <c r="G185" s="11">
        <v>1</v>
      </c>
      <c r="H185" s="42">
        <v>6</v>
      </c>
      <c r="I185" s="9">
        <f>G185*H185*39*0.9</f>
        <v>210.6</v>
      </c>
      <c r="J185" s="10">
        <f>G185*H185*39*0.94</f>
        <v>219.95999999999998</v>
      </c>
    </row>
    <row r="186" spans="1:10" ht="15">
      <c r="A186" s="120" t="s">
        <v>356</v>
      </c>
      <c r="B186" s="162" t="s">
        <v>565</v>
      </c>
      <c r="C186" s="120" t="s">
        <v>238</v>
      </c>
      <c r="D186" s="120" t="s">
        <v>566</v>
      </c>
      <c r="E186" s="120" t="s">
        <v>12</v>
      </c>
      <c r="F186" s="120" t="s">
        <v>567</v>
      </c>
      <c r="G186" s="120">
        <v>1</v>
      </c>
      <c r="H186" s="122">
        <v>5.3</v>
      </c>
      <c r="I186" s="123">
        <f>G186*H186*39*0.9</f>
        <v>186.03</v>
      </c>
      <c r="J186" s="123">
        <f>G186*H186*39*0.94</f>
        <v>194.29799999999997</v>
      </c>
    </row>
    <row r="187" spans="1:10" ht="15">
      <c r="A187" s="120" t="s">
        <v>356</v>
      </c>
      <c r="B187" s="162" t="s">
        <v>565</v>
      </c>
      <c r="C187" s="120" t="s">
        <v>238</v>
      </c>
      <c r="D187" s="120" t="s">
        <v>566</v>
      </c>
      <c r="E187" s="120" t="s">
        <v>12</v>
      </c>
      <c r="F187" s="120" t="s">
        <v>568</v>
      </c>
      <c r="G187" s="120">
        <v>1</v>
      </c>
      <c r="H187" s="122">
        <v>5.3</v>
      </c>
      <c r="I187" s="123">
        <f>G187*H187*39*0.9</f>
        <v>186.03</v>
      </c>
      <c r="J187" s="123">
        <f>G187*H187*39*0.94</f>
        <v>194.29799999999997</v>
      </c>
    </row>
    <row r="188" spans="1:10" ht="15">
      <c r="A188" s="120" t="s">
        <v>356</v>
      </c>
      <c r="B188" s="120" t="s">
        <v>565</v>
      </c>
      <c r="C188" s="120" t="s">
        <v>238</v>
      </c>
      <c r="D188" s="120" t="s">
        <v>566</v>
      </c>
      <c r="E188" s="120" t="s">
        <v>12</v>
      </c>
      <c r="F188" s="120" t="s">
        <v>569</v>
      </c>
      <c r="G188" s="120">
        <v>1</v>
      </c>
      <c r="H188" s="122">
        <v>5.3</v>
      </c>
      <c r="I188" s="123">
        <f>G188*H188*39*0.9</f>
        <v>186.03</v>
      </c>
      <c r="J188" s="123">
        <f>G188*H188*39*0.94</f>
        <v>194.29799999999997</v>
      </c>
    </row>
    <row r="189" spans="1:10" ht="15">
      <c r="A189" s="120" t="s">
        <v>356</v>
      </c>
      <c r="B189" s="120" t="s">
        <v>565</v>
      </c>
      <c r="C189" s="120" t="s">
        <v>238</v>
      </c>
      <c r="D189" s="120"/>
      <c r="E189" s="120" t="s">
        <v>12</v>
      </c>
      <c r="F189" s="120" t="s">
        <v>55</v>
      </c>
      <c r="G189" s="120">
        <v>1</v>
      </c>
      <c r="H189" s="122">
        <v>5.3</v>
      </c>
      <c r="I189" s="123">
        <f>G189*H189*39*0.9</f>
        <v>186.03</v>
      </c>
      <c r="J189" s="123">
        <f>G189*H189*39*0.94</f>
        <v>194.29799999999997</v>
      </c>
    </row>
    <row r="190" spans="1:10" ht="15">
      <c r="A190" s="120" t="s">
        <v>356</v>
      </c>
      <c r="B190" s="120" t="s">
        <v>565</v>
      </c>
      <c r="C190" s="120" t="s">
        <v>238</v>
      </c>
      <c r="D190" s="120"/>
      <c r="E190" s="120" t="s">
        <v>12</v>
      </c>
      <c r="F190" s="120" t="s">
        <v>570</v>
      </c>
      <c r="G190" s="120">
        <v>1</v>
      </c>
      <c r="H190" s="122">
        <v>5.3</v>
      </c>
      <c r="I190" s="123">
        <f>G190*H190*39*0.9</f>
        <v>186.03</v>
      </c>
      <c r="J190" s="123">
        <f>G190*H190*39*0.94</f>
        <v>194.29799999999997</v>
      </c>
    </row>
    <row r="191" spans="1:10" ht="15.75">
      <c r="A191" s="44" t="s">
        <v>115</v>
      </c>
      <c r="B191" s="37" t="s">
        <v>571</v>
      </c>
      <c r="D191" s="113"/>
      <c r="E191" s="163" t="s">
        <v>12</v>
      </c>
      <c r="F191" s="100" t="s">
        <v>572</v>
      </c>
      <c r="G191" s="44"/>
      <c r="I191" s="47"/>
      <c r="J191" s="47"/>
    </row>
    <row r="192" spans="1:10" ht="15.75">
      <c r="A192" s="44" t="s">
        <v>115</v>
      </c>
      <c r="B192" s="37" t="s">
        <v>573</v>
      </c>
      <c r="D192" s="113"/>
      <c r="E192" s="163" t="s">
        <v>38</v>
      </c>
      <c r="F192" s="100"/>
      <c r="G192" s="44"/>
      <c r="I192" s="47"/>
      <c r="J192" s="47"/>
    </row>
    <row r="193" spans="1:10" ht="15.75">
      <c r="A193" s="44" t="s">
        <v>115</v>
      </c>
      <c r="B193" s="37" t="s">
        <v>574</v>
      </c>
      <c r="D193" s="113"/>
      <c r="E193" s="163" t="s">
        <v>513</v>
      </c>
      <c r="F193" s="100"/>
      <c r="G193" s="44"/>
      <c r="I193" s="47"/>
      <c r="J193" s="47"/>
    </row>
    <row r="194" spans="1:8" ht="15">
      <c r="A194" s="11" t="s">
        <v>575</v>
      </c>
      <c r="B194" s="11" t="s">
        <v>576</v>
      </c>
      <c r="F194" s="2" t="s">
        <v>577</v>
      </c>
      <c r="G194" s="11">
        <v>1</v>
      </c>
      <c r="H194" s="42">
        <v>54.5</v>
      </c>
    </row>
    <row r="195" spans="1:5" ht="15">
      <c r="A195" s="11" t="s">
        <v>390</v>
      </c>
      <c r="B195" s="11" t="s">
        <v>578</v>
      </c>
      <c r="E195" s="11" t="s">
        <v>70</v>
      </c>
    </row>
    <row r="196" spans="1:5" ht="15">
      <c r="A196" s="44" t="s">
        <v>510</v>
      </c>
      <c r="B196" s="11" t="s">
        <v>579</v>
      </c>
      <c r="E196" s="11" t="s">
        <v>70</v>
      </c>
    </row>
    <row r="197" spans="1:5" ht="15">
      <c r="A197" s="44" t="s">
        <v>510</v>
      </c>
      <c r="B197" s="11" t="s">
        <v>580</v>
      </c>
      <c r="E197" s="11" t="s">
        <v>70</v>
      </c>
    </row>
    <row r="198" spans="1:2" ht="15">
      <c r="A198" s="11" t="s">
        <v>390</v>
      </c>
      <c r="B198" s="11" t="s">
        <v>581</v>
      </c>
    </row>
    <row r="199" spans="1:2" ht="15">
      <c r="A199" s="11" t="s">
        <v>390</v>
      </c>
      <c r="B199" s="11" t="s">
        <v>582</v>
      </c>
    </row>
    <row r="200" spans="1:2" ht="15">
      <c r="A200" s="11" t="s">
        <v>390</v>
      </c>
      <c r="B200" s="11" t="s">
        <v>583</v>
      </c>
    </row>
    <row r="201" spans="1:2" ht="15">
      <c r="A201" s="11" t="s">
        <v>390</v>
      </c>
      <c r="B201" s="11" t="s">
        <v>584</v>
      </c>
    </row>
    <row r="202" spans="1:20" ht="15">
      <c r="A202" s="25" t="s">
        <v>542</v>
      </c>
      <c r="B202" s="6" t="s">
        <v>585</v>
      </c>
      <c r="C202" s="25"/>
      <c r="D202" s="25" t="s">
        <v>586</v>
      </c>
      <c r="E202" s="25" t="s">
        <v>545</v>
      </c>
      <c r="F202" s="25" t="s">
        <v>587</v>
      </c>
      <c r="G202" s="25">
        <v>1</v>
      </c>
      <c r="H202" s="33">
        <v>15</v>
      </c>
      <c r="I202" s="35">
        <f>G202*H202*39*1.17</f>
        <v>684.4499999999999</v>
      </c>
      <c r="J202" s="35">
        <f>G202*H202*39*1.22</f>
        <v>713.6999999999999</v>
      </c>
      <c r="L202" s="6" t="s">
        <v>585</v>
      </c>
      <c r="M202" s="25"/>
      <c r="N202" s="25" t="s">
        <v>586</v>
      </c>
      <c r="O202" s="25" t="s">
        <v>545</v>
      </c>
      <c r="P202" s="25" t="s">
        <v>588</v>
      </c>
      <c r="Q202" s="25">
        <v>1</v>
      </c>
      <c r="R202" s="33">
        <v>15</v>
      </c>
      <c r="S202" s="35">
        <f>Q202*R202*39*1.17</f>
        <v>684.4499999999999</v>
      </c>
      <c r="T202" s="35">
        <f>Q202*R202*39*1.22</f>
        <v>713.6999999999999</v>
      </c>
    </row>
    <row r="203" spans="1:20" ht="15">
      <c r="A203" s="25" t="s">
        <v>542</v>
      </c>
      <c r="B203" s="6" t="s">
        <v>589</v>
      </c>
      <c r="C203" s="25" t="s">
        <v>590</v>
      </c>
      <c r="D203" s="25" t="s">
        <v>591</v>
      </c>
      <c r="E203" s="25" t="s">
        <v>545</v>
      </c>
      <c r="F203" s="25" t="s">
        <v>592</v>
      </c>
      <c r="G203" s="25">
        <v>1</v>
      </c>
      <c r="H203" s="33">
        <v>29.99</v>
      </c>
      <c r="I203" s="35">
        <f>G203*H203*39*1.17</f>
        <v>1368.4436999999998</v>
      </c>
      <c r="J203" s="35">
        <f>G203*H203*39*1.22</f>
        <v>1426.9242</v>
      </c>
      <c r="K203" s="36" t="s">
        <v>593</v>
      </c>
      <c r="L203" s="6" t="s">
        <v>589</v>
      </c>
      <c r="M203" s="25" t="s">
        <v>590</v>
      </c>
      <c r="N203" s="25" t="s">
        <v>591</v>
      </c>
      <c r="O203" s="25" t="s">
        <v>545</v>
      </c>
      <c r="P203" s="25" t="s">
        <v>594</v>
      </c>
      <c r="Q203" s="25">
        <v>1</v>
      </c>
      <c r="R203" s="33">
        <v>29.99</v>
      </c>
      <c r="S203" s="35">
        <f>Q203*R203*39*1.17</f>
        <v>1368.4436999999998</v>
      </c>
      <c r="T203" s="35">
        <f>Q203*R203*39*1.22</f>
        <v>1426.9242</v>
      </c>
    </row>
    <row r="204" spans="1:20" ht="15">
      <c r="A204" s="25" t="s">
        <v>542</v>
      </c>
      <c r="B204" s="6" t="s">
        <v>595</v>
      </c>
      <c r="C204" s="25"/>
      <c r="D204" s="25" t="s">
        <v>596</v>
      </c>
      <c r="E204" s="25" t="s">
        <v>545</v>
      </c>
      <c r="F204" s="25" t="s">
        <v>597</v>
      </c>
      <c r="G204" s="25">
        <v>1</v>
      </c>
      <c r="H204" s="33">
        <v>19.99</v>
      </c>
      <c r="I204" s="35">
        <f>G204*H204*39*1.17</f>
        <v>912.1436999999999</v>
      </c>
      <c r="J204" s="35">
        <f>G204*H204*39*1.22</f>
        <v>951.1241999999999</v>
      </c>
      <c r="L204" s="6" t="s">
        <v>595</v>
      </c>
      <c r="M204" s="25"/>
      <c r="N204" s="25" t="s">
        <v>596</v>
      </c>
      <c r="O204" s="25" t="s">
        <v>545</v>
      </c>
      <c r="P204" s="25" t="s">
        <v>598</v>
      </c>
      <c r="Q204" s="25">
        <v>1</v>
      </c>
      <c r="R204" s="33">
        <v>19.99</v>
      </c>
      <c r="S204" s="35">
        <f>Q204*R204*39*1.17</f>
        <v>912.1436999999999</v>
      </c>
      <c r="T204" s="35">
        <f>Q204*R204*39*1.22</f>
        <v>951.1241999999999</v>
      </c>
    </row>
  </sheetData>
  <sheetProtection formatCells="0" formatColumns="0" formatRows="0" insertColumns="0" insertRows="0" deleteColumns="0" deleteRows="0" sort="0"/>
  <autoFilter ref="A1:T123"/>
  <hyperlinks>
    <hyperlink ref="B20" r:id="rId1" display="https://www.victoriassecret.com/clearance/swim/crop-rashguard-beach-sexy?ProductID=198929&amp;CatalogueType=OLS"/>
    <hyperlink ref="B21" r:id="rId2" display="https://www.victoriassecret.com/clearance/swim/cheeky-hipkini-bottom-beach-sexy?ProductID=169637&amp;CatalogueType=OLS"/>
    <hyperlink ref="B19" r:id="rId3" display="https://www.victoriassecret.com/clearance/swim/ruched-bandeau-top-pink?ProductID=188458&amp;CatalogueType=OLS"/>
    <hyperlink ref="B32" r:id="rId4" display="https://www.victoriassecret.com/clothing/all-sale-and-specials/ribbed-sweaterdress-a-kiss-of-cashmere?ProductID=140852&amp;CatalogueType=OLS"/>
    <hyperlink ref="B22" r:id="rId5" display="https://www.victoriassecret.com/clearance/clothing/the-gauzy-essential-shirt?ProductID=185686&amp;CatalogueType=OLS"/>
    <hyperlink ref="B5" r:id="rId6" display="https://www.victoriassecret.com/shoes/uggs/bailey-button-boot-ugg-australia?ProductID=168511&amp;CatalogueType=OLS"/>
    <hyperlink ref="B17" r:id="rId7" display="https://www.victoriassecret.com/clothing/dresses-c/open-back-lace-dress?ProductID=83885&amp;CatalogueType=OLS"/>
    <hyperlink ref="B23" r:id="rId8" display="https://www.victoriassecret.com/clearance/victorias-secret-sport/the-player-by-victoriarsquos-secret-cami-sport-bra-vs-sport?ProductID=149486&amp;CatalogueType=OLS"/>
    <hyperlink ref="B6" r:id="rId9" display="https://www.victoriassecret.com/bras/bombshell/add-2-cups-multi-way-bra-bombshell?ProductID=196180&amp;CatalogueType=OLS"/>
    <hyperlink ref="B3" r:id="rId10" display="https://www.victoriassecret.com/clothing/dresses-c/open-back-lace-dress?ProductID=65376&amp;CatalogueType=OLS"/>
    <hyperlink ref="B4" r:id="rId11" display="https://www.victoriassecret.com/clothing/dresses-c/knit-turtleneck-dress?ProductID=65055&amp;CatalogueType=OLS"/>
    <hyperlink ref="B7" r:id="rId12" display="https://www.victoriassecret.com/panties/the-lacie/thong-panty-the-lacie?ProductID=202893&amp;CatalogueType=OLS"/>
    <hyperlink ref="B8" r:id="rId13" display="https://www.victoriassecret.com/panties/the-lacie/thong-panty-the-lacie?ProductID=202893&amp;CatalogueType=OLS"/>
    <hyperlink ref="B9" r:id="rId14" display="https://www.victoriassecret.com/panties/the-lacie/thong-panty-the-lacie?ProductID=202893&amp;CatalogueType=OLS"/>
    <hyperlink ref="B12" r:id="rId15" display="https://www.victoriassecret.com/sale/clothing/easy-maxi-skirt?ProductID=199311&amp;CatalogueType=OLS"/>
    <hyperlink ref="B26" r:id="rId16" display="https://www.victoriassecret.com/sale/bras-special/hiphugger-panty-cotton-lingerie?ProductID=200671&amp;CatalogueType=OLS"/>
    <hyperlink ref="B28" r:id="rId17" display="https://www.victoriassecret.com/sale/bras-special/hiphugger-panty-cotton-lingerie?ProductID=200671&amp;CatalogueType=OLS"/>
    <hyperlink ref="B27" r:id="rId18" display="https://www.victoriassecret.com/sale/bras-special/hiphugger-panty-cotton-lingerie?ProductID=200671&amp;CatalogueType=OLS"/>
    <hyperlink ref="B29" r:id="rId19" display="https://www.victoriassecret.com/sale/bras-special/hiphugger-panty-cotton-lingerie?ProductID=200671&amp;CatalogueType=OLS"/>
    <hyperlink ref="B30" r:id="rId20" display="https://www.victoriassecret.com/sale/bras-special/hiphugger-panty-cotton-lingerie?ProductID=200671&amp;CatalogueType=OLS"/>
    <hyperlink ref="B34" r:id="rId21" display="https://www.victoriassecret.com/clothing/dresses-c/open-back-lace-dress?ProductID=83885&amp;CatalogueType=OLS"/>
    <hyperlink ref="B33" r:id="rId22" display="https://www.victoriassecret.com/clearance/clothing/cap-sleeve-ponte-dress?ProductID=175904&amp;CatalogueType=OLS"/>
    <hyperlink ref="B11" r:id="rId23" display="https://www.victoriassecret.com/clothing/dresses-c/open-back-lace-dress?ProductID=83885&amp;CatalogueType=OLS"/>
    <hyperlink ref="B18" r:id="rId24" display="https://www.victoriassecret.com/clearance/swim/fabulous-push-up-triangle-top-beach-sexy?ProductID=178543&amp;CatalogueType=OLS"/>
    <hyperlink ref="B14" r:id="rId25" display="https://www.victoriassecret.com/sale/bottoms-sale/track-short?ProductID=179947&amp;CatalogueType=OLS"/>
    <hyperlink ref="B31" r:id="rId26" display="https://www.victoriassecret.com/clothing/all-sale-and-specials/the-christie-flare-pant-in-stretch-cotton?ProductID=133372&amp;CatalogueType=OLS"/>
    <hyperlink ref="B15" r:id="rId27" display="https://www.victoriassecret.com/clearance/swim/stripe-push-up-bandeau-top-beach-sexy?ProductID=182405&amp;CatalogueType=OLS"/>
    <hyperlink ref="B16" r:id="rId28" display="https://www.victoriassecret.com/clearance/swim/stripe-push-up-bandeau-top-beach-sexy?ProductID=182405&amp;CatalogueType=OLS"/>
    <hyperlink ref="B13" r:id="rId29" display="https://www.victoriassecret.com/sale/dresses-sale/drop-waist-sweaterdress?ProductID=199448&amp;CatalogueType=OLS"/>
    <hyperlink ref="B69" r:id="rId30" display="https://www.victoriassecret.com/clearance/clothing/mixed-media-tee-dress?ProductID=184895&amp;CatalogueType=OLS"/>
    <hyperlink ref="B53" r:id="rId31" display="https://www.victoriassecret.com/clearance/swim/cheeky-hipkini-bottom-beach-sexy?ProductID=205978&amp;CatalogueType=OLS"/>
    <hyperlink ref="B45" r:id="rId32" display="https://www.victoriassecret.com/panties/cheekies-and-cheekinis/rose-lace-cheekster-panty-pink?ProductID=152113&amp;CatalogueType=OLS"/>
    <hyperlink ref="B46" r:id="rId33" display="https://www.victoriassecret.com/panties/cheekies-and-cheekinis/lace-trim-mini-cheekster-panty-pink?ProductID=163933&amp;CatalogueType=OLS"/>
    <hyperlink ref="B47" r:id="rId34" display="https://www.victoriassecret.com/panties/cheekies-and-cheekinis/lace-trim-mini-cheekster-panty-pink?ProductID=163933&amp;CatalogueType=OLS"/>
    <hyperlink ref="B48" r:id="rId35" display="https://www.victoriassecret.com/panties/5-for-26-styles/no-show-thong-panty-pink?ProductID=196392&amp;CatalogueType=OLS"/>
    <hyperlink ref="B37" r:id="rId36" display="https://www.victoriassecret.com/sale/dresses-sale/double-v-dress?ProductID=196515&amp;CatalogueType=OLS"/>
    <hyperlink ref="B38" r:id="rId37" display="https://www.victoriassecret.com/swimwear/shop-by-size/paisley-push-up-halter-beach-sexy?ProductID=189717&amp;CatalogueType=OLS"/>
    <hyperlink ref="B39" r:id="rId38" display="https://www.victoriassecret.com/swimwear/shop-by-size/paisley-push-up-halter-beach-sexy?ProductID=189717&amp;CatalogueType=OLS"/>
    <hyperlink ref="L69" r:id="rId39" display="https://www.victoriassecret.com/clearance/clothing/mixed-media-tee-dress?ProductID=184895&amp;CatalogueType=OLS"/>
    <hyperlink ref="B57" r:id="rId40" display="https://www.victoriassecret.com/clothing/all-tops-c/long-sleeve-v-neck-tee-vintage-tees?ProductID=168154&amp;CatalogueType=OLS"/>
    <hyperlink ref="B42" r:id="rId41" display="https://www.victoriassecret.com/clothing/pants-denim/vs-mid-rise-barely-flare-jean?ProductID=201527&amp;CatalogueType=OLS"/>
    <hyperlink ref="B43" r:id="rId42" display="https://www.victoriassecret.com/sale/clothing/ruched-minidress?ProductID=199487&amp;CatalogueType=OLS&amp;swatchImage=3SW"/>
    <hyperlink ref="B59" r:id="rId43" display="https://www.victoriassecret.com/sale/panties-special/no-show-cheekster-panty-pink?ProductID=196383&amp;CatalogueType=OLS"/>
    <hyperlink ref="B60" r:id="rId44" display="https://www.victoriassecret.com/sale/panties-special/lace-trim-thong-panty-pink?ProductID=169413&amp;CatalogueType=OLS"/>
    <hyperlink ref="B61" r:id="rId45" display="https://www.victoriassecret.com/sale/panties-special/no-show-thong-panty-pink?ProductID=196392&amp;CatalogueType=OLS"/>
    <hyperlink ref="B62" r:id="rId46" display="https://www.victoriassecret.com/sale/panties-special/rose-lace-cheekster-panty-pink?ProductID=195917&amp;CatalogueType=OLS"/>
    <hyperlink ref="B63" r:id="rId47" display="https://www.victoriassecret.com/sale/panties-special/no-show-cheekster-panty-pink?ProductID=196383&amp;CatalogueType=OLS"/>
    <hyperlink ref="B64" r:id="rId48" display="https://www.victoriassecret.com/sale/panties-special/leopard-lace-thong-panty-pink?ProductID=203347&amp;CatalogueType=OLS"/>
    <hyperlink ref="B65" r:id="rId49" display="https://www.victoriassecret.com/sale/panties-special/leopard-lace-thong-panty-pink?ProductID=203347&amp;CatalogueType=OLS"/>
    <hyperlink ref="B66" r:id="rId50" display="https://www.victoriassecret.com/sale/panties-special/no-show-cheekster-panty-pink?ProductID=196383&amp;CatalogueType=OLS"/>
    <hyperlink ref="B67" r:id="rId51" display="https://www.victoriassecret.com/sale/panties-special/rose-lace-cheekster-panty-pink?ProductID=152113&amp;CatalogueType=OLS"/>
    <hyperlink ref="B56" r:id="rId52" display="https://www.victoriassecret.com/clearance/clothing/ponte-racer-legging?ProductID=166396&amp;CatalogueType=OLS"/>
    <hyperlink ref="B68" r:id="rId53" display="https://www.victoriassecret.com/clearance/clothing/ponte-racer-legging?ProductID=166396&amp;CatalogueType=OLS"/>
    <hyperlink ref="B40" r:id="rId54" display="https://www.victoriassecret.com/swimwear/shop-by-size/ruffle-push-up-triangle-top-beach-sexy?ProductID=189743&amp;CatalogueType=OLS"/>
    <hyperlink ref="B41" r:id="rId55" display="https://www.victoriassecret.com/swimwear/shop-by-size/ruffle-push-up-triangle-top-beach-sexy?ProductID=189743&amp;CatalogueType=OLS"/>
    <hyperlink ref="B51" r:id="rId56" display="https://www.victoriassecret.com/clearance/clothing/oversized-swing-top?ProductID=151570&amp;CatalogueType=OLS"/>
    <hyperlink ref="B49" r:id="rId57" display="https://www.victoriassecret.com/pink/sale-and-specials-clearance/fresh-freesia-body-lotion-pink?ProductID=195076&amp;CatalogueType=OLS"/>
    <hyperlink ref="B50" r:id="rId58" display="https://www.victoriassecret.com/pink/sale-and-specials-clearance/ruched-cheeky-bikini-pink?ProductID=108877&amp;CatalogueType=OLS"/>
    <hyperlink ref="B44" r:id="rId59" display="https://www.victoriassecret.com/clearance/pink/ruched-side-bikini-bottom-pink?ProductID=203172&amp;CatalogueType=OLS"/>
    <hyperlink ref="B52" r:id="rId60" display="https://www.victoriassecret.com/clearance/clothing/long-sleeve-v-neck-tee?ProductID=194439&amp;CatalogueType=OLS"/>
    <hyperlink ref="B70" r:id="rId61" display="https://www.victoriassecret.com/clearance/clothing/drapey-tank?ProductID=151096&amp;CatalogueType=OLS"/>
    <hyperlink ref="B58" r:id="rId62" display="https://www.victoriassecret.com/clothing/buy-more-and-save-tees/long-lean-tee-vintage-tees?ProductID=198109&amp;CatalogueType=OLS"/>
    <hyperlink ref="B55" r:id="rId63" display="https://www.victoriassecret.com/clearance/clothing/long-sleeve-top-the-lace-collection?ProductID=196525&amp;CatalogueType=OLS"/>
    <hyperlink ref="B54" r:id="rId64" display="https://www.victoriassecret.com/bras/shop-all-bras/victoria39s-secret-darling-demi-push-up-bra-angels-by-victorias-secret?ProductID=206007&amp;CatalogueType=OLS"/>
    <hyperlink ref="B93" r:id="rId65" display="https://www.victoriassecret.com/sale/panties/rose-lace-cheekster-panty-pink?ProductID=152113&amp;CatalogueType=OLS"/>
    <hyperlink ref="B91" r:id="rId66" display="https://www.victoriassecret.com/beauty/all-body-care/love-spell-smoothing-body-scrub-vs-fantasies?ProductID=166546&amp;CatalogueType=OLS"/>
    <hyperlink ref="B92" r:id="rId67" display="https://www.victoriassecret.com/beauty/all-body-care/aqua-kiss-smoothing-body-scrub-vs-fantasies?ProductID=154952&amp;CatalogueType=OLS"/>
    <hyperlink ref="B74" r:id="rId68" display="https://www.victoriassecret.com/panties/3-for-33-styles/chantilly-lace-cheekini-panty-very-sexy?ProductID=190138&amp;CatalogueType=OLS"/>
    <hyperlink ref="B77" r:id="rId69" display="https://www.victoriassecret.com/panties/5-for-26-styles/lace-waist-cheeky-panty-cotton-lingerie?ProductID=157660&amp;CatalogueType=OLS"/>
    <hyperlink ref="B83" r:id="rId70" display="https://www.victoriassecret.com/sale/bras-special/lace-waist-hiphugger-panty-cotton-lingerie?ProductID=180504&amp;CatalogueType=OLS"/>
    <hyperlink ref="B82" r:id="rId71" display="https://www.victoriassecret.com/sale/bras-special/lace-waist-hiphugger-panty-cotton-lingerie?ProductID=180504&amp;CatalogueType=OLS"/>
    <hyperlink ref="B85" r:id="rId72" display="https://www.victoriassecret.com/sale/bras-special/lace-waist-hiphugger-panty-cotton-lingerie?ProductID=180504&amp;CatalogueType=OLS"/>
    <hyperlink ref="B86" r:id="rId73" display="https://www.victoriassecret.com/sale/bras-special/lace-waist-hiphugger-panty-cotton-lingerie?ProductID=180504&amp;CatalogueType=OLS"/>
    <hyperlink ref="B84" r:id="rId74" display="https://www.victoriassecret.com/sale/bras-special/lace-waist-hiphugger-panty-cotton-lingerie?ProductID=180504&amp;CatalogueType=OLS"/>
    <hyperlink ref="B76" r:id="rId75" display="https://www.victoriassecret.com/sale/dresses-sale/ruched-minidress?ProductID=199487&amp;CatalogueType=OLS"/>
    <hyperlink ref="B73" r:id="rId76" display="https://www.victoriassecret.com/panties/3-for-33-styles/lace-trim-cheeky-panty-sexy-little-things?ProductID=197136&amp;CatalogueType=OLS"/>
    <hyperlink ref="B99" r:id="rId77" display="https://www.victoriassecret.com/sale/bras-special/strappy-back-demi-bra-cotton-lingerie?ProductID=207483&amp;CatalogueType=OLS"/>
    <hyperlink ref="B100" r:id="rId78" display="https://www.victoriassecret.com/sale/bras-special/front-close-demi-bra-sexy-tee?ProductID=180186&amp;CatalogueType=OLS"/>
    <hyperlink ref="B94" r:id="rId79" display="https://www.victoriassecret.com/sale/panties-special/lace-waist-cheeky-panty-cotton-lingerie?ProductID=157660&amp;CatalogueType=OLS"/>
    <hyperlink ref="B95" r:id="rId80" display="https://www.victoriassecret.com/sale/bras-special/front-close-push-up-bra-sexy-tee?ProductID=180183&amp;CatalogueType=OLS"/>
    <hyperlink ref="B96" r:id="rId81" display="https://www.victoriassecret.com/sale/bras/strappy-back-push-up-bra-cotton-lingerie?ProductID=207467&amp;CatalogueType=OLS"/>
    <hyperlink ref="B97" r:id="rId82" display="https://www.victoriassecret.com/sale/bras-special/push-up-bra-cotton-lingerie?ProductID=203106&amp;CatalogueType=OLS"/>
    <hyperlink ref="B98" r:id="rId83" display="https://www.victoriassecret.com/bras/top-rated/push-up-bra-sexy-tee?ProductID=207437&amp;CatalogueType=OLS"/>
    <hyperlink ref="B80" r:id="rId84" display="https://www.victoriassecret.com/panties/cheekies-and-cheekinis/victoriarsquos-secret-darling-mesh-thong-panty-angels-by-victorias-secret?ProductID=199836&amp;CatalogueType=OLS"/>
    <hyperlink ref="B81" r:id="rId85" display="https://www.victoriassecret.com//panties/shop-all-panties/no-show-sexy-cheeky-panty?ProductID=198782&amp;CatalogueType=OLS"/>
    <hyperlink ref="B89" r:id="rId86" display="https://www.victoriassecret.com/panties/shop-all-panties/no-show-sexy-hiphugger-panty?ProductID=198778&amp;CatalogueType=OLS"/>
    <hyperlink ref="B90" r:id="rId87" display="https://www.victoriassecret.com/panties/3-for-33-styles/dream-angels-lace-trim-cheekini-panty-angels-by-victorias-secret?ProductID=200689&amp;CatalogueType=OLS"/>
    <hyperlink ref="B88" r:id="rId88" display="https://www.victoriassecret.com/bras/shop-by-size/perfect-lace-push-up-bra-pink?ProductID=193603&amp;CatalogueType=OLS"/>
    <hyperlink ref="B87" r:id="rId89" display="https://www.victoriassecret.com/clothing/jackets-and-coats/quilted-faux-fur-trim-puffer?ProductID=149749&amp;CatalogueType=OLS"/>
    <hyperlink ref="B72" r:id="rId90" display="https://www.victoriassecret.com/beauty/all-makeup/kissaholic-aphrodisiac-lip-stain-booty-parlor?ProductID=101092&amp;CatalogueType=OLS"/>
    <hyperlink ref="B75" r:id="rId91" display="https://www.victoriassecret.com/beauty/vs-fantasies-bodycare-specials/mango-temptation-hydrating-body-lotion-vs-fantasies?ProductID=154865&amp;CatalogueType=OLS"/>
    <hyperlink ref="B79" r:id="rId92" display="https://www.victoriassecret.com/clothing/dresses-c/knit-turtleneck-dress?ProductID=65055&amp;CatalogueType=OLS"/>
    <hyperlink ref="B78" r:id="rId93" display="https://www.victoriassecret.com/beauty/vs-fantasies-bodycare-specials/secret-charm-daily-body-wash-vs-fantasies?ProductID=154929&amp;CatalogueType=OLS"/>
    <hyperlink ref="B107" r:id="rId94" display="https://www.victoriassecret.com/sale/panties/ruched-back-hiphugger-panty-cotton-lingerie?ProductID=202077&amp;CatalogueType=OLS"/>
    <hyperlink ref="B123" r:id="rId95" display="https://www.victoriassecret.com/sale/panties-special/lace-waist-cheeky-panty-cotton-lingerie?ProductID=157660&amp;CatalogueType=OLS"/>
    <hyperlink ref="B121" r:id="rId96" display="https://www.victoriassecret.com/sale/panties-special/low-rise-bikini-panty-cotton-lingerie?ProductID=181439&amp;CatalogueType=OLS"/>
    <hyperlink ref="B122" r:id="rId97" display="https://www.victoriassecret.com/sale/panties-special/lace-waist-cheeky-panty-cotton-lingerie?ProductID=202914&amp;CatalogueType=OLS"/>
    <hyperlink ref="B114" r:id="rId98" display="https://www.victoriassecret.com/sale/panties-special/lace-waist-cheeky-panty-cotton-lingerie?ProductID=157660&amp;CatalogueType=OLS"/>
    <hyperlink ref="B113" r:id="rId99" display="https://www.victoriassecret.com/sale/panties-special/lace-waist-cheeky-panty-cotton-lingerie?ProductID=202914&amp;CatalogueType=OLS"/>
    <hyperlink ref="B119" r:id="rId100" display="https://www.victoriassecret.com/sale/panties-special/low-rise-bikini-panty-cotton-lingerie?ProductID=181439&amp;CatalogueType=OLS"/>
    <hyperlink ref="B116" r:id="rId101" display="https://www.victoriassecret.com/sale/panties-special/rose-lace-cheekster-panty-pink?ProductID=195917&amp;CatalogueType=OLS"/>
    <hyperlink ref="B124" r:id="rId102" display="https://www.victoriassecret.com/sale/panties-special/hiphugger-panty-cotton-lingerie?ProductID=202751&amp;CatalogueType=OLS"/>
    <hyperlink ref="B118" r:id="rId103" display="https://www.victoriassecret.com/sale/panties-special/low-rise-bikini-panty-cotton-lingerie?ProductID=181439&amp;CatalogueType=OLS"/>
    <hyperlink ref="B117" r:id="rId104" display="https://www.victoriassecret.com/sale/panties-special/rose-lace-cheekster-panty-pink?ProductID=195917&amp;CatalogueType=OLS"/>
    <hyperlink ref="B120" r:id="rId105" display="https://www.victoriassecret.com/pink/panties-specials-mobile/leopard-lace-thong-panty-pink?ProductID=203347&amp;CatalogueType=OLS"/>
    <hyperlink ref="B115" r:id="rId106" display="https://www.victoriassecret.com//panties/cotton-panties/lace-waist-cheeky-panty-cotton-lingerie?ProductID=157660&amp;CatalogueType=OLS"/>
    <hyperlink ref="B104" r:id="rId107" display="https://www.victoriassecret.com/bras/lingerie-extras/low-back-straps-style-secrets?ProductID=178229&amp;CatalogueType=OLS"/>
    <hyperlink ref="B103" r:id="rId108" display="https://www.victoriassecret.com/clothing/dresses-c/ribbed-sweaterdress-a-kiss-of-cashmere?ProductID=140852&amp;CatalogueType=OLS"/>
    <hyperlink ref="B125" r:id="rId109" display="https://www.victoriassecret.com/sale/swim/bandeau-beach-sexy?ProductID=184107&amp;CatalogueType=OLS"/>
    <hyperlink ref="B126" r:id="rId110" display="https://www.victoriassecret.com/sale/swim/strappy-bottom-beach-sexy?ProductID=184108&amp;CatalogueType=OLS"/>
    <hyperlink ref="B127" r:id="rId111" display="https://www.victoriassecret.com/panties/shop-all-panties/fearless-cheekini-panty-very-sexy?ProductID=206268&amp;CatalogueType=OLS&amp;swatchImage=2FD"/>
    <hyperlink ref="B128" r:id="rId112" display="https://www.victoriassecret.com/bras/shop-all-bras/fearless-demi-push-up-bra-very-sexy?ProductID=207203&amp;CatalogueType=OLS"/>
    <hyperlink ref="B129" r:id="rId113" display="https://www.victoriassecret.com/clearance/clothing/embellished-bra-top?ProductID=203228&amp;CatalogueType=OLS"/>
    <hyperlink ref="B106" r:id="rId114" display="https://www.victoriassecret.com/shoes/uggs/classic-tall-boot-ugg-australia?ProductID=168529&amp;CatalogueType=OLS"/>
    <hyperlink ref="B102" r:id="rId115" display="https://www.victoriassecret.com/swimwear/cover-ups/wrap-cover-up?ProductID=168607&amp;CatalogueType=OLS"/>
    <hyperlink ref="B108" r:id="rId116" display="https://www.victoriassecret.com/clothing/kiss-of-cashmere/modern-sweatpant-a-kiss-of-cashmere?ProductID=65042&amp;CatalogueType=OLS"/>
    <hyperlink ref="B105" r:id="rId117" display="https://www.victoriassecret.com/catalogue/catalogue/hipster-bottom-forever-sexy?ProductID=178203&amp;CatalogueType=OLS&amp;cqo=true&amp;cqoCat=JP"/>
    <hyperlink ref="B130" r:id="rId118" display="https://www.victoriassecret.com/swimwear/bikinis/the-itsy-bottom-beach-sexy?ProductID=205331&amp;CatalogueType=OLS"/>
    <hyperlink ref="B131" r:id="rId119" display="https://www.victoriassecret.com/swimwear/bikinis/the-itsy-bottom-beach-sexy?ProductID=205331&amp;CatalogueType=OLS"/>
    <hyperlink ref="B132" r:id="rId120" display="https://www.victoriassecret.com/clearance/swim/crisscross-strap-bandeau-very-sexy?ProductID=193876&amp;CatalogueType=OLS"/>
    <hyperlink ref="B164" r:id="rId121" display="https://www.victoriassecret.com/sale/panties-special/lace-waist-hiphugger-panty-cotton-lingerie?ProductID=202746&amp;CatalogueType=OLS"/>
    <hyperlink ref="B175" r:id="rId122" display="https://www.victoriassecret.com/sale/panties-special/seamless-bikini-panty-pink?ProductID=207758&amp;CatalogueType=OLS"/>
    <hyperlink ref="B163" r:id="rId123" display="https://www.victoriassecret.com/panties/fabulous-by-victorias-secret-hidden/lace-waist-hiphugger-panty-cotton-lingerie?ProductID=202746&amp;CatalogueType=OLS"/>
    <hyperlink ref="B143" r:id="rId124" display="https://www.victoriassecret.com/sale/bras/push-up-bra-cotton-lingerie?ProductID=203106&amp;CatalogueType=OLS"/>
    <hyperlink ref="B147" r:id="rId125" display="https://www.victoriassecret.com/panties/3-for-33-styles/hiphugger-panty-body-by-victoria?ProductID=208601&amp;CatalogueType=OLS"/>
    <hyperlink ref="B170" r:id="rId126" display="https://www.victoriassecret.com/clothing/dresses-c/ruched-minidress?ProductID=199487&amp;CatalogueType=OLS"/>
    <hyperlink ref="B174" r:id="rId127" display="https://www.victoriassecret.com/clearance/clothing/ponte-racer-legging?ProductID=166396&amp;CatalogueType=OLS"/>
    <hyperlink ref="B144" r:id="rId128" display="https://www.victoriassecret.com/sale/bras-special/multi-way-bra-cotton-lingerie?ProductID=203117&amp;CatalogueType=OLS"/>
    <hyperlink ref="B182" r:id="rId129" display="https://www.victoriassecret.com/clothing/dresses-sale/henley-minidress-easy-mixers?ProductID=199406&amp;CatalogueType=OLS "/>
    <hyperlink ref="B178" r:id="rId130" display="https://www.victoriassecret.com/beauty/all-makeup/color-shine-gloss-beauty-rush?ProductID=199353&amp;CatalogueType=OLS"/>
    <hyperlink ref="B165" r:id="rId131" display="https://www.victoriassecret.com/beauty/all-makeup/sparkle-gloss-lip-shine-beauty-rush?ProductID=165133&amp;CatalogueType=OLS"/>
    <hyperlink ref="B169" r:id="rId132" display="https://www.victoriassecret.com/pink/bras-top-rated/perfect-lace-push-up-bra-pink?ProductID=193603&amp;CatalogueType=OLS"/>
    <hyperlink ref="B140" r:id="rId133" display="https://www.victoriassecret.com/pink/sale-and-specials-clearance/lace-back-bikini-panty-pink?ProductID=185404&amp;CatalogueType=OLS"/>
    <hyperlink ref="B177" r:id="rId134" display="https://www.victoriassecret.com/beauty/all-makeup/limited-edition-gilded-glow-flavored-gloss-beauty-rush?ProductID=199378&amp;CatalogueType=OLS"/>
    <hyperlink ref="B166" r:id="rId135" display="https://www.victoriassecret.com/beauty/all-makeup/shiny-kiss-flavored-gloss-beauty-rush?ProductID=195787&amp;CatalogueType=OLS"/>
    <hyperlink ref="B173" r:id="rId136" display="https://www.victoriassecret.com/clothing/dresses-c/knit-turtleneck-dress?ProductID=65055&amp;CatalogueType=OLS"/>
    <hyperlink ref="B136" r:id="rId137" display="https://www.victoriassecret.com/panties/3-for-33-styles/cheekini-panty-body-by-victoria?ProductID=198794&amp;CatalogueType=OLS"/>
    <hyperlink ref="B150" r:id="rId138" display="https://www.victoriassecret.com/bras/push-up/push-up-bra-body-by-victoria?ProductID=208551&amp;CatalogueType=OLS"/>
    <hyperlink ref="B149" r:id="rId139" display="https://www.victoriassecret.com/clothing/all-tops/long-sleeve-crewneck-essential-tees?ProductID=197113&amp;CatalogueType=OLS"/>
    <hyperlink ref="B185" r:id="rId140" display="https://www.victoriassecret.com/beauty/vs-fantasies-bodycare-specials/aqua-kiss-ultra-moisturizing-hand-and-body-cream-vs-fantasies?ProductID=154889&amp;CatalogueType=OLS"/>
    <hyperlink ref="B139" r:id="rId141" display="https://www.victoriassecret.com/bras/2-for-42-victorias-secret-pink/allover-lace-thong-panty-pink?ProductID=203181&amp;CatalogueType=OLS"/>
    <hyperlink ref="B148" r:id="rId142" display="https://www.victoriassecret.com/bras/push-up/thong-panty-body-by-victoria?ProductID=202497&amp;CatalogueType=OLS"/>
    <hyperlink ref="B171" r:id="rId143" display="https://www.victoriassecret.com/clothing/dresses-c/knit-turtleneck-dress?ProductID=65055&amp;CatalogueType=OLS"/>
    <hyperlink ref="B152" r:id="rId144" display="https://www.victoriassecret.com/beauty/all-makeup/color-shine-gloss-beauty-rush?ProductID=199353&amp;CatalogueType=OLS"/>
    <hyperlink ref="B153" r:id="rId145" display="https://www.victoriassecret.com/beauty/all-makeup/color-shine-gloss-beauty-rush?ProductID=199353&amp;CatalogueType=OLS"/>
    <hyperlink ref="B154" r:id="rId146" display="https://www.victoriassecret.com/panties/5-for-26-styles/hiphugger-panty-cotton-lingerie?ProductID=209911&amp;CatalogueType=OLS"/>
    <hyperlink ref="B155" r:id="rId147" display="https://www.victoriassecret.com/panties/5-for-26-styles/bikini-panty-cotton-lingerie?ProductID=212020&amp;CatalogueType=OLS"/>
    <hyperlink ref="B160" r:id="rId148" display="https://www.victoriassecret.com/clothing/dresses-c/zip-front-shirtdress-a-kiss-of-cashmere?ProductID=199468&amp;CatalogueType=OLS"/>
    <hyperlink ref="B180" r:id="rId149" display="https://www.victoriassecret.com/sale/clothing/ruched-minidress?ProductID=199487&amp;CatalogueType=OLS"/>
    <hyperlink ref="B176" r:id="rId150" display="https://www.victoriassecret.com/pink/panties/leopard-lace-cheekster-panty-pink?ProductID=203019&amp;CatalogueType=OLS"/>
    <hyperlink ref="B172" r:id="rId151" display="https://www.victoriassecret.com/clothing/dresses-c/knit-turtleneck-dress?ProductID=65055&amp;CatalogueType=OLS"/>
    <hyperlink ref="B145" r:id="rId152" display="https://www.victoriassecret.com/panties/5-for-26-styles/low-rise-bikini-panty-cotton-lingerie?ProductID=210316&amp;CatalogueType=OLS"/>
    <hyperlink ref="B167" r:id="rId153" display="https://www.victoriassecret.com/panties/5-for-26-styles/low-rise-bikini-panty-cotton-lingerie?ProductID=210316&amp;CatalogueType=OLS"/>
    <hyperlink ref="B183" r:id="rId154" display="https://www.victoriassecret.com/pink/bras-push-up/perfect-lace-push-up-bra-pink?ProductID=208669&amp;CatalogueType=OLS"/>
    <hyperlink ref="B168" r:id="rId155" display="https://www.victoriassecret.com/panties/5-for-26-styles/low-rise-bikini-panty-cotton-lingerie?ProductID=210316&amp;CatalogueType=OLS"/>
    <hyperlink ref="B146" r:id="rId156" display="https://www.victoriassecret.com/clearance/clothing/the-christie-flare-pant-in-seasonless-stretch?ProductID=167066&amp;CatalogueType=OLS"/>
    <hyperlink ref="B179" r:id="rId157" display="https://www.victoriassecret.com/clearance/swim/looped-hipkini-bottom-beach-sexy?ProductID=180208&amp;CatalogueType=OLS"/>
    <hyperlink ref="B151" r:id="rId158" display="https://www.victoriassecret.com/clothing/sweaters/lace-trim-pullover?ProductID=199430&amp;CatalogueType=OLS"/>
    <hyperlink ref="B181" r:id="rId159" display="https://www.victoriassecret.com/clearance/panties/cheekster-panty-pink?ProductID=185420&amp;CatalogueType=OLS"/>
    <hyperlink ref="B203" r:id="rId160" display="https://www.victoriassecret.com/clearance/clothing/knit-maxi-dress-a-kiss-of-cashmere?ProductID=153593&amp;CatalogueType=OLS"/>
    <hyperlink ref="L203" r:id="rId161" display="https://www.victoriassecret.com/clearance/clothing/knit-maxi-dress-a-kiss-of-cashmere?ProductID=153593&amp;CatalogueType=OLS"/>
    <hyperlink ref="B204" r:id="rId162" display="https://www.victoriassecret.com/clearance/clothing/foldover-multi-way-maxi-dress?ProductID=175676&amp;CatalogueType=OLS"/>
    <hyperlink ref="L204" r:id="rId163" display="https://www.victoriassecret.com/clearance/clothing/foldover-multi-way-maxi-dress?ProductID=175676&amp;CatalogueType=OLS"/>
    <hyperlink ref="B137" r:id="rId164" display="https://www.victoriassecret.com/sale/clothing/keyhole-bra-top?ProductID=168551&amp;CatalogueType=OLS"/>
    <hyperlink ref="B202" r:id="rId165" display="https://www.victoriassecret.com/sale/clothing/the-henley-essential-tees?ProductID=197111&amp;CatalogueType=OLS"/>
    <hyperlink ref="L202" r:id="rId166" display="https://www.victoriassecret.com/sale/clothing/the-henley-essential-tees?ProductID=197111&amp;CatalogueType=OLS"/>
    <hyperlink ref="L137" r:id="rId167" display="https://www.victoriassecret.com/sale/clothing/keyhole-bra-top?ProductID=168551&amp;CatalogueType=OLS"/>
    <hyperlink ref="B138" r:id="rId168" display="https://www.victoriassecret.com/sale/clothing/lace-trim-plunge-dress-?ProductID=193036&amp;CatalogueType=OLS"/>
    <hyperlink ref="B141" r:id="rId169" display="https://www.victoriassecret.com/clearance/clothing/knife-pleat-maxi-dress-?ProductID=193821&amp;CatalogueType=OLS"/>
  </hyperlinks>
  <printOptions/>
  <pageMargins left="0.7" right="0.7" top="0.75" bottom="0.75" header="0.3" footer="0.3"/>
  <pageSetup horizontalDpi="600" verticalDpi="600" orientation="portrait" paperSize="9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2014-10-06T14:31:22Z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