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application/octet-stream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 tabRatio="0"/>
  </bookViews>
  <sheets>
    <sheet name="TDSheet" sheetId="1" r:id="rId1"/>
  </sheets>
  <calcPr calcId="145621" refMode="R1C1"/>
</workbook>
</file>

<file path=xl/calcChain.xml><?xml version="1.0" encoding="utf-8"?>
<calcChain xmlns="http://schemas.openxmlformats.org/spreadsheetml/2006/main">
  <c r="K4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2" i="1"/>
  <c r="K53" i="1"/>
  <c r="K54" i="1"/>
  <c r="K55" i="1"/>
  <c r="K2" i="1"/>
  <c r="E33" i="1" l="1"/>
  <c r="E5" i="1"/>
  <c r="E18" i="1"/>
  <c r="E48" i="1"/>
  <c r="E32" i="1"/>
  <c r="E47" i="1"/>
  <c r="E52" i="1"/>
  <c r="E42" i="1"/>
  <c r="E2" i="1"/>
  <c r="E40" i="1"/>
  <c r="E50" i="1"/>
  <c r="E13" i="1"/>
  <c r="E10" i="1"/>
  <c r="E53" i="1"/>
  <c r="E23" i="1"/>
  <c r="E39" i="1"/>
  <c r="E31" i="1"/>
  <c r="E9" i="1"/>
  <c r="E30" i="1"/>
  <c r="E55" i="1"/>
  <c r="E20" i="1"/>
  <c r="E8" i="1"/>
  <c r="E41" i="1"/>
  <c r="E26" i="1"/>
  <c r="E25" i="1"/>
  <c r="E7" i="1"/>
  <c r="E36" i="1"/>
  <c r="E3" i="1"/>
  <c r="E17" i="1"/>
  <c r="E16" i="1"/>
  <c r="E34" i="1"/>
  <c r="E44" i="1"/>
  <c r="E45" i="1"/>
  <c r="E51" i="1"/>
  <c r="E43" i="1"/>
  <c r="E19" i="1"/>
  <c r="E12" i="1"/>
  <c r="E11" i="1"/>
  <c r="E29" i="1"/>
  <c r="E22" i="1"/>
  <c r="E21" i="1"/>
  <c r="E24" i="1"/>
  <c r="E14" i="1"/>
  <c r="E38" i="1"/>
  <c r="E35" i="1"/>
  <c r="E15" i="1"/>
  <c r="E54" i="1"/>
  <c r="E46" i="1"/>
  <c r="E4" i="1"/>
  <c r="E28" i="1"/>
  <c r="E37" i="1"/>
  <c r="E27" i="1"/>
  <c r="E6" i="1"/>
</calcChain>
</file>

<file path=xl/sharedStrings.xml><?xml version="1.0" encoding="utf-8"?>
<sst xmlns="http://schemas.openxmlformats.org/spreadsheetml/2006/main" count="166" uniqueCount="64">
  <si>
    <t>№</t>
  </si>
  <si>
    <t>ФОТО</t>
  </si>
  <si>
    <t>Штрихкод</t>
  </si>
  <si>
    <t>Наименование</t>
  </si>
  <si>
    <t>Цвет</t>
  </si>
  <si>
    <t>Продажная
 единица,
шт.</t>
  </si>
  <si>
    <t>Скидка не действует</t>
  </si>
  <si>
    <t>Нет Фото</t>
  </si>
  <si>
    <t>Набор конусов Беговой рис-рис 27*40см (100шт.)</t>
  </si>
  <si>
    <t>Набор конусов проз-проз 27*50см (100шт.)</t>
  </si>
  <si>
    <t>Набор рюмок Av. Attraction, 50x42x12cm (50шт.)</t>
  </si>
  <si>
    <t>Красный</t>
  </si>
  <si>
    <t>Набор конусов Сердечки мет-рис 30*50см (100шт)</t>
  </si>
  <si>
    <t>Белый-красный</t>
  </si>
  <si>
    <t>Набор конусов Paperlook, 50x45x15см., (50 шт)</t>
  </si>
  <si>
    <t>Зеленый</t>
  </si>
  <si>
    <t>Набор рюмок Av.Optica, 50x50x15cm., (50шт)</t>
  </si>
  <si>
    <t>Набор салфеток с рис. Медуза, 60см (50шт)</t>
  </si>
  <si>
    <t>Белый</t>
  </si>
  <si>
    <t>Набор конусов для 1-го цветка Fantasy, 65x14x3см., (50 шт)</t>
  </si>
  <si>
    <t>Зеленое яблоко</t>
  </si>
  <si>
    <t>Набор рюмок Av. Attraction 50х42х12см (50шт)</t>
  </si>
  <si>
    <t>Розовый</t>
  </si>
  <si>
    <t>Набор рюмок Av. Butterfly, 50x45x12см., (50шт)</t>
  </si>
  <si>
    <t>Малиновый</t>
  </si>
  <si>
    <t>Набор конусов для 1-го цветка Fantasy, 54x12x3см., (50 шт)</t>
  </si>
  <si>
    <t>Набор конусов Кристина мет-рис 30*50см (100шт)</t>
  </si>
  <si>
    <t>Набор конусов для 1-го цветка Punta jute, 65x14x3см., (50 шт)</t>
  </si>
  <si>
    <t>Набор рукавов проз-проз 18*80см (50шт)</t>
  </si>
  <si>
    <t>Набор рюмок Lady 52x44x12cm (50 шт)</t>
  </si>
  <si>
    <t>Набор конусов для 1-го цветка Fantasy, 54x12x3 см (50 шт)</t>
  </si>
  <si>
    <t>Набор конусов для 1-го цветка Lace, 65x15x3см., (50 шт)</t>
  </si>
  <si>
    <t>Набор рюмок Av. Lotus, 50x42x12cm., (50шт)</t>
  </si>
  <si>
    <t>Желтый</t>
  </si>
  <si>
    <t>Набор рюмок Сердца, 50x(46+12см) (50шт.)</t>
  </si>
  <si>
    <t>Акция, распродажа</t>
  </si>
  <si>
    <t>Набор рюмок Av. Vivid, 50x42x12cm., (50шт)</t>
  </si>
  <si>
    <t>Набор рюмок Av. Sugarpop, 50x42x12см., (50шт)</t>
  </si>
  <si>
    <t>Набор рюмок   Birds&amp;Lace, 53x46x11,5см., (50шт)</t>
  </si>
  <si>
    <t>Оранжевый</t>
  </si>
  <si>
    <t>Набор конусов Ladybird 50 x 35 x 12 cm (50шт)</t>
  </si>
  <si>
    <t>Набор конусов Вероника мет-рис 30*35см (100шт)</t>
  </si>
  <si>
    <t>Набор конусов Натали мет-рис 18*80см (100шт)</t>
  </si>
  <si>
    <t>Набор конусов проз-проз 15*70см (100шт.)</t>
  </si>
  <si>
    <t>Набор рюмок Av. Evergreen, 50х42х12 см, (50шт)</t>
  </si>
  <si>
    <t>Набор конусов Горох мет-рис 30*50см (100шт)</t>
  </si>
  <si>
    <t>Набор салфеток с рис. Флориссима, 60см (50шт)</t>
  </si>
  <si>
    <t>Набор рукавов проз-проз 30*80см  (50шт)</t>
  </si>
  <si>
    <t>Набор конусов для 1-го цветка Charme, 65x14x3см., (50 шт)</t>
  </si>
  <si>
    <t>Набор рукавов проз-проз 50*80см  (50шт)</t>
  </si>
  <si>
    <t>Набор рюмок Av. Cirque, 50x45x12см., (50шт)</t>
  </si>
  <si>
    <t>Набор конусов для тюльпанов, 40х30х12 см (50 шт)</t>
  </si>
  <si>
    <t>Набор рюмок Флора рис-рис 44*50*10см (100шт)</t>
  </si>
  <si>
    <t>Розово-белый</t>
  </si>
  <si>
    <t>Набор конусов для 1-го цветка Cupido, 65x14x3см., (50 шт)</t>
  </si>
  <si>
    <t>Набор рюмок Меланж Эстела  рис-рис 24*40*9см (100шт)</t>
  </si>
  <si>
    <t>Набор конусов For You рис-рис 18*80см (100шт)</t>
  </si>
  <si>
    <t>Белый-розовый</t>
  </si>
  <si>
    <t>Набор рюмок Стефани рис-рис 56*60*12см (100шт)</t>
  </si>
  <si>
    <t>Набор рукавов рис-рис беговой 18*80см  (50шт)</t>
  </si>
  <si>
    <t>Набор рукавов рис-рис беговой 30*80см  (50шт)</t>
  </si>
  <si>
    <t>цена прайс лист</t>
  </si>
  <si>
    <t>заказ</t>
  </si>
  <si>
    <t xml:space="preserve">ваша цена со скидкой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</si>
</sst>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10"/>
      <name val="Arial"/>
      <family val="2"/>
    </font>
    <font>
      <b/>
      <sz val="10"/>
      <name val="Arial"/>
      <family val="2"/>
    </font>
    <font>
      <u/>
      <sz val="8"/>
      <color theme="10"/>
      <name val="Arial"/>
    </font>
    <font>
      <b/>
      <sz val="10"/>
      <color rgb="FFFF0000"/>
      <name val="Arial"/>
      <family val="2"/>
      <charset val="204"/>
    </font>
    <font>
      <b/>
      <sz val="8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40E0D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2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2" fontId="1" fillId="2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left"/>
    </xf>
    <xf numFmtId="2" fontId="4" fillId="2" borderId="1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9" Type="http://schemas.openxmlformats.org/officeDocument/2006/relationships/image" Target="../media/image39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34" Type="http://schemas.openxmlformats.org/officeDocument/2006/relationships/image" Target="../media/image34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50" Type="http://schemas.openxmlformats.org/officeDocument/2006/relationships/image" Target="../media/image50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29" Type="http://schemas.openxmlformats.org/officeDocument/2006/relationships/image" Target="../media/image29.jpg"/><Relationship Id="rId41" Type="http://schemas.openxmlformats.org/officeDocument/2006/relationships/image" Target="../media/image41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8" Type="http://schemas.openxmlformats.org/officeDocument/2006/relationships/image" Target="../media/image8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5</xdr:row>
      <xdr:rowOff>73025</xdr:rowOff>
    </xdr:from>
    <xdr:to>
      <xdr:col>3</xdr:col>
      <xdr:colOff>1400175</xdr:colOff>
      <xdr:row>5</xdr:row>
      <xdr:rowOff>1873250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26</xdr:row>
      <xdr:rowOff>73025</xdr:rowOff>
    </xdr:from>
    <xdr:to>
      <xdr:col>3</xdr:col>
      <xdr:colOff>1400175</xdr:colOff>
      <xdr:row>26</xdr:row>
      <xdr:rowOff>1873250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36</xdr:row>
      <xdr:rowOff>73025</xdr:rowOff>
    </xdr:from>
    <xdr:to>
      <xdr:col>3</xdr:col>
      <xdr:colOff>1400175</xdr:colOff>
      <xdr:row>36</xdr:row>
      <xdr:rowOff>1873250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27</xdr:row>
      <xdr:rowOff>73025</xdr:rowOff>
    </xdr:from>
    <xdr:to>
      <xdr:col>3</xdr:col>
      <xdr:colOff>1400175</xdr:colOff>
      <xdr:row>27</xdr:row>
      <xdr:rowOff>1873250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</xdr:row>
      <xdr:rowOff>73025</xdr:rowOff>
    </xdr:from>
    <xdr:to>
      <xdr:col>3</xdr:col>
      <xdr:colOff>1400175</xdr:colOff>
      <xdr:row>3</xdr:row>
      <xdr:rowOff>1873250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45</xdr:row>
      <xdr:rowOff>73025</xdr:rowOff>
    </xdr:from>
    <xdr:to>
      <xdr:col>3</xdr:col>
      <xdr:colOff>1400175</xdr:colOff>
      <xdr:row>45</xdr:row>
      <xdr:rowOff>1873250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53</xdr:row>
      <xdr:rowOff>73025</xdr:rowOff>
    </xdr:from>
    <xdr:to>
      <xdr:col>3</xdr:col>
      <xdr:colOff>1400175</xdr:colOff>
      <xdr:row>53</xdr:row>
      <xdr:rowOff>1873250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14</xdr:row>
      <xdr:rowOff>73025</xdr:rowOff>
    </xdr:from>
    <xdr:to>
      <xdr:col>3</xdr:col>
      <xdr:colOff>1400175</xdr:colOff>
      <xdr:row>14</xdr:row>
      <xdr:rowOff>1873250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34</xdr:row>
      <xdr:rowOff>73025</xdr:rowOff>
    </xdr:from>
    <xdr:to>
      <xdr:col>3</xdr:col>
      <xdr:colOff>1400175</xdr:colOff>
      <xdr:row>34</xdr:row>
      <xdr:rowOff>1873250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37</xdr:row>
      <xdr:rowOff>73025</xdr:rowOff>
    </xdr:from>
    <xdr:to>
      <xdr:col>3</xdr:col>
      <xdr:colOff>1400175</xdr:colOff>
      <xdr:row>37</xdr:row>
      <xdr:rowOff>1873250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13</xdr:row>
      <xdr:rowOff>73025</xdr:rowOff>
    </xdr:from>
    <xdr:to>
      <xdr:col>3</xdr:col>
      <xdr:colOff>1400175</xdr:colOff>
      <xdr:row>13</xdr:row>
      <xdr:rowOff>1873250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23</xdr:row>
      <xdr:rowOff>73025</xdr:rowOff>
    </xdr:from>
    <xdr:to>
      <xdr:col>3</xdr:col>
      <xdr:colOff>1400175</xdr:colOff>
      <xdr:row>23</xdr:row>
      <xdr:rowOff>1873250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20</xdr:row>
      <xdr:rowOff>73025</xdr:rowOff>
    </xdr:from>
    <xdr:to>
      <xdr:col>3</xdr:col>
      <xdr:colOff>1400175</xdr:colOff>
      <xdr:row>20</xdr:row>
      <xdr:rowOff>1873250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21</xdr:row>
      <xdr:rowOff>73025</xdr:rowOff>
    </xdr:from>
    <xdr:to>
      <xdr:col>3</xdr:col>
      <xdr:colOff>1400175</xdr:colOff>
      <xdr:row>21</xdr:row>
      <xdr:rowOff>1873250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28</xdr:row>
      <xdr:rowOff>73025</xdr:rowOff>
    </xdr:from>
    <xdr:to>
      <xdr:col>3</xdr:col>
      <xdr:colOff>1400175</xdr:colOff>
      <xdr:row>28</xdr:row>
      <xdr:rowOff>1873250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10</xdr:row>
      <xdr:rowOff>73025</xdr:rowOff>
    </xdr:from>
    <xdr:to>
      <xdr:col>3</xdr:col>
      <xdr:colOff>1400175</xdr:colOff>
      <xdr:row>10</xdr:row>
      <xdr:rowOff>1873250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11</xdr:row>
      <xdr:rowOff>73025</xdr:rowOff>
    </xdr:from>
    <xdr:to>
      <xdr:col>3</xdr:col>
      <xdr:colOff>1400175</xdr:colOff>
      <xdr:row>11</xdr:row>
      <xdr:rowOff>1873250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18</xdr:row>
      <xdr:rowOff>73025</xdr:rowOff>
    </xdr:from>
    <xdr:to>
      <xdr:col>3</xdr:col>
      <xdr:colOff>1400175</xdr:colOff>
      <xdr:row>18</xdr:row>
      <xdr:rowOff>1873250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42</xdr:row>
      <xdr:rowOff>73025</xdr:rowOff>
    </xdr:from>
    <xdr:to>
      <xdr:col>3</xdr:col>
      <xdr:colOff>1400175</xdr:colOff>
      <xdr:row>42</xdr:row>
      <xdr:rowOff>1873250</xdr:rowOff>
    </xdr:to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50</xdr:row>
      <xdr:rowOff>73025</xdr:rowOff>
    </xdr:from>
    <xdr:to>
      <xdr:col>3</xdr:col>
      <xdr:colOff>1400175</xdr:colOff>
      <xdr:row>50</xdr:row>
      <xdr:rowOff>1873250</xdr:rowOff>
    </xdr:to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44</xdr:row>
      <xdr:rowOff>73025</xdr:rowOff>
    </xdr:from>
    <xdr:to>
      <xdr:col>3</xdr:col>
      <xdr:colOff>1400175</xdr:colOff>
      <xdr:row>44</xdr:row>
      <xdr:rowOff>1873250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43</xdr:row>
      <xdr:rowOff>73025</xdr:rowOff>
    </xdr:from>
    <xdr:to>
      <xdr:col>3</xdr:col>
      <xdr:colOff>1400175</xdr:colOff>
      <xdr:row>43</xdr:row>
      <xdr:rowOff>1873250</xdr:rowOff>
    </xdr:to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33</xdr:row>
      <xdr:rowOff>73025</xdr:rowOff>
    </xdr:from>
    <xdr:to>
      <xdr:col>3</xdr:col>
      <xdr:colOff>1400175</xdr:colOff>
      <xdr:row>33</xdr:row>
      <xdr:rowOff>1873250</xdr:rowOff>
    </xdr:to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15</xdr:row>
      <xdr:rowOff>73025</xdr:rowOff>
    </xdr:from>
    <xdr:to>
      <xdr:col>3</xdr:col>
      <xdr:colOff>1400175</xdr:colOff>
      <xdr:row>15</xdr:row>
      <xdr:rowOff>1873250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16</xdr:row>
      <xdr:rowOff>73025</xdr:rowOff>
    </xdr:from>
    <xdr:to>
      <xdr:col>3</xdr:col>
      <xdr:colOff>1400175</xdr:colOff>
      <xdr:row>16</xdr:row>
      <xdr:rowOff>1873250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</xdr:row>
      <xdr:rowOff>73025</xdr:rowOff>
    </xdr:from>
    <xdr:to>
      <xdr:col>3</xdr:col>
      <xdr:colOff>1400175</xdr:colOff>
      <xdr:row>2</xdr:row>
      <xdr:rowOff>1873250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35</xdr:row>
      <xdr:rowOff>73025</xdr:rowOff>
    </xdr:from>
    <xdr:to>
      <xdr:col>3</xdr:col>
      <xdr:colOff>1400175</xdr:colOff>
      <xdr:row>35</xdr:row>
      <xdr:rowOff>1873250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</xdr:row>
      <xdr:rowOff>73025</xdr:rowOff>
    </xdr:from>
    <xdr:to>
      <xdr:col>3</xdr:col>
      <xdr:colOff>1400175</xdr:colOff>
      <xdr:row>6</xdr:row>
      <xdr:rowOff>1873250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24</xdr:row>
      <xdr:rowOff>73025</xdr:rowOff>
    </xdr:from>
    <xdr:to>
      <xdr:col>3</xdr:col>
      <xdr:colOff>1400175</xdr:colOff>
      <xdr:row>24</xdr:row>
      <xdr:rowOff>1873250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25</xdr:row>
      <xdr:rowOff>73025</xdr:rowOff>
    </xdr:from>
    <xdr:to>
      <xdr:col>3</xdr:col>
      <xdr:colOff>1400175</xdr:colOff>
      <xdr:row>25</xdr:row>
      <xdr:rowOff>1873250</xdr:rowOff>
    </xdr:to>
    <xdr:pic>
      <xdr:nvPicPr>
        <xdr:cNvPr id="32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40</xdr:row>
      <xdr:rowOff>73025</xdr:rowOff>
    </xdr:from>
    <xdr:to>
      <xdr:col>3</xdr:col>
      <xdr:colOff>1400175</xdr:colOff>
      <xdr:row>40</xdr:row>
      <xdr:rowOff>1873250</xdr:rowOff>
    </xdr:to>
    <xdr:pic>
      <xdr:nvPicPr>
        <xdr:cNvPr id="33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7</xdr:row>
      <xdr:rowOff>73025</xdr:rowOff>
    </xdr:from>
    <xdr:to>
      <xdr:col>3</xdr:col>
      <xdr:colOff>1400175</xdr:colOff>
      <xdr:row>7</xdr:row>
      <xdr:rowOff>1873250</xdr:rowOff>
    </xdr:to>
    <xdr:pic>
      <xdr:nvPicPr>
        <xdr:cNvPr id="34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19</xdr:row>
      <xdr:rowOff>73025</xdr:rowOff>
    </xdr:from>
    <xdr:to>
      <xdr:col>3</xdr:col>
      <xdr:colOff>1400175</xdr:colOff>
      <xdr:row>19</xdr:row>
      <xdr:rowOff>1873250</xdr:rowOff>
    </xdr:to>
    <xdr:pic>
      <xdr:nvPicPr>
        <xdr:cNvPr id="35" name="Имя " descr="Descr 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54</xdr:row>
      <xdr:rowOff>73025</xdr:rowOff>
    </xdr:from>
    <xdr:to>
      <xdr:col>3</xdr:col>
      <xdr:colOff>1400175</xdr:colOff>
      <xdr:row>54</xdr:row>
      <xdr:rowOff>1873250</xdr:rowOff>
    </xdr:to>
    <xdr:pic>
      <xdr:nvPicPr>
        <xdr:cNvPr id="36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29</xdr:row>
      <xdr:rowOff>73025</xdr:rowOff>
    </xdr:from>
    <xdr:to>
      <xdr:col>3</xdr:col>
      <xdr:colOff>1400175</xdr:colOff>
      <xdr:row>29</xdr:row>
      <xdr:rowOff>1873250</xdr:rowOff>
    </xdr:to>
    <xdr:pic>
      <xdr:nvPicPr>
        <xdr:cNvPr id="37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8</xdr:row>
      <xdr:rowOff>73025</xdr:rowOff>
    </xdr:from>
    <xdr:to>
      <xdr:col>3</xdr:col>
      <xdr:colOff>1400175</xdr:colOff>
      <xdr:row>8</xdr:row>
      <xdr:rowOff>1873250</xdr:rowOff>
    </xdr:to>
    <xdr:pic>
      <xdr:nvPicPr>
        <xdr:cNvPr id="38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30</xdr:row>
      <xdr:rowOff>73025</xdr:rowOff>
    </xdr:from>
    <xdr:to>
      <xdr:col>3</xdr:col>
      <xdr:colOff>1400175</xdr:colOff>
      <xdr:row>30</xdr:row>
      <xdr:rowOff>1873250</xdr:rowOff>
    </xdr:to>
    <xdr:pic>
      <xdr:nvPicPr>
        <xdr:cNvPr id="39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38</xdr:row>
      <xdr:rowOff>73025</xdr:rowOff>
    </xdr:from>
    <xdr:to>
      <xdr:col>3</xdr:col>
      <xdr:colOff>1400175</xdr:colOff>
      <xdr:row>38</xdr:row>
      <xdr:rowOff>1873250</xdr:rowOff>
    </xdr:to>
    <xdr:pic>
      <xdr:nvPicPr>
        <xdr:cNvPr id="40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22</xdr:row>
      <xdr:rowOff>73025</xdr:rowOff>
    </xdr:from>
    <xdr:to>
      <xdr:col>3</xdr:col>
      <xdr:colOff>1400175</xdr:colOff>
      <xdr:row>22</xdr:row>
      <xdr:rowOff>1873250</xdr:rowOff>
    </xdr:to>
    <xdr:pic>
      <xdr:nvPicPr>
        <xdr:cNvPr id="41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52</xdr:row>
      <xdr:rowOff>73025</xdr:rowOff>
    </xdr:from>
    <xdr:to>
      <xdr:col>3</xdr:col>
      <xdr:colOff>1400175</xdr:colOff>
      <xdr:row>52</xdr:row>
      <xdr:rowOff>1873250</xdr:rowOff>
    </xdr:to>
    <xdr:pic>
      <xdr:nvPicPr>
        <xdr:cNvPr id="42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9</xdr:row>
      <xdr:rowOff>73025</xdr:rowOff>
    </xdr:from>
    <xdr:to>
      <xdr:col>3</xdr:col>
      <xdr:colOff>1400175</xdr:colOff>
      <xdr:row>9</xdr:row>
      <xdr:rowOff>1873250</xdr:rowOff>
    </xdr:to>
    <xdr:pic>
      <xdr:nvPicPr>
        <xdr:cNvPr id="43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12</xdr:row>
      <xdr:rowOff>73025</xdr:rowOff>
    </xdr:from>
    <xdr:to>
      <xdr:col>3</xdr:col>
      <xdr:colOff>1400175</xdr:colOff>
      <xdr:row>12</xdr:row>
      <xdr:rowOff>1873250</xdr:rowOff>
    </xdr:to>
    <xdr:pic>
      <xdr:nvPicPr>
        <xdr:cNvPr id="44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49</xdr:row>
      <xdr:rowOff>73025</xdr:rowOff>
    </xdr:from>
    <xdr:to>
      <xdr:col>3</xdr:col>
      <xdr:colOff>1400175</xdr:colOff>
      <xdr:row>49</xdr:row>
      <xdr:rowOff>1873250</xdr:rowOff>
    </xdr:to>
    <xdr:pic>
      <xdr:nvPicPr>
        <xdr:cNvPr id="45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39</xdr:row>
      <xdr:rowOff>73025</xdr:rowOff>
    </xdr:from>
    <xdr:to>
      <xdr:col>3</xdr:col>
      <xdr:colOff>1400175</xdr:colOff>
      <xdr:row>39</xdr:row>
      <xdr:rowOff>1873250</xdr:rowOff>
    </xdr:to>
    <xdr:pic>
      <xdr:nvPicPr>
        <xdr:cNvPr id="46" name="Имя " descr="Descr 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</xdr:row>
      <xdr:rowOff>73025</xdr:rowOff>
    </xdr:from>
    <xdr:to>
      <xdr:col>3</xdr:col>
      <xdr:colOff>1400175</xdr:colOff>
      <xdr:row>1</xdr:row>
      <xdr:rowOff>1873250</xdr:rowOff>
    </xdr:to>
    <xdr:pic>
      <xdr:nvPicPr>
        <xdr:cNvPr id="47" name="Имя " descr="Descr 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41</xdr:row>
      <xdr:rowOff>73025</xdr:rowOff>
    </xdr:from>
    <xdr:to>
      <xdr:col>3</xdr:col>
      <xdr:colOff>1400175</xdr:colOff>
      <xdr:row>41</xdr:row>
      <xdr:rowOff>1873250</xdr:rowOff>
    </xdr:to>
    <xdr:pic>
      <xdr:nvPicPr>
        <xdr:cNvPr id="48" name="Имя " descr="Descr 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51</xdr:row>
      <xdr:rowOff>73025</xdr:rowOff>
    </xdr:from>
    <xdr:to>
      <xdr:col>3</xdr:col>
      <xdr:colOff>1400175</xdr:colOff>
      <xdr:row>51</xdr:row>
      <xdr:rowOff>1873250</xdr:rowOff>
    </xdr:to>
    <xdr:pic>
      <xdr:nvPicPr>
        <xdr:cNvPr id="49" name="Имя " descr="Descr 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46</xdr:row>
      <xdr:rowOff>73025</xdr:rowOff>
    </xdr:from>
    <xdr:to>
      <xdr:col>3</xdr:col>
      <xdr:colOff>1400175</xdr:colOff>
      <xdr:row>46</xdr:row>
      <xdr:rowOff>1873250</xdr:rowOff>
    </xdr:to>
    <xdr:pic>
      <xdr:nvPicPr>
        <xdr:cNvPr id="50" name="Имя " descr="Descr 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31</xdr:row>
      <xdr:rowOff>73025</xdr:rowOff>
    </xdr:from>
    <xdr:to>
      <xdr:col>3</xdr:col>
      <xdr:colOff>1400175</xdr:colOff>
      <xdr:row>31</xdr:row>
      <xdr:rowOff>1873250</xdr:rowOff>
    </xdr:to>
    <xdr:pic>
      <xdr:nvPicPr>
        <xdr:cNvPr id="51" name="Имя " descr="Descr 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47</xdr:row>
      <xdr:rowOff>73025</xdr:rowOff>
    </xdr:from>
    <xdr:to>
      <xdr:col>3</xdr:col>
      <xdr:colOff>1400175</xdr:colOff>
      <xdr:row>47</xdr:row>
      <xdr:rowOff>1873250</xdr:rowOff>
    </xdr:to>
    <xdr:pic>
      <xdr:nvPicPr>
        <xdr:cNvPr id="52" name="Имя " descr="Descr 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17</xdr:row>
      <xdr:rowOff>73025</xdr:rowOff>
    </xdr:from>
    <xdr:to>
      <xdr:col>3</xdr:col>
      <xdr:colOff>1400175</xdr:colOff>
      <xdr:row>17</xdr:row>
      <xdr:rowOff>1873250</xdr:rowOff>
    </xdr:to>
    <xdr:pic>
      <xdr:nvPicPr>
        <xdr:cNvPr id="53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</xdr:row>
      <xdr:rowOff>73025</xdr:rowOff>
    </xdr:from>
    <xdr:to>
      <xdr:col>3</xdr:col>
      <xdr:colOff>1400175</xdr:colOff>
      <xdr:row>4</xdr:row>
      <xdr:rowOff>1873250</xdr:rowOff>
    </xdr:to>
    <xdr:pic>
      <xdr:nvPicPr>
        <xdr:cNvPr id="54" name="Имя " descr="Descr 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32</xdr:row>
      <xdr:rowOff>73025</xdr:rowOff>
    </xdr:from>
    <xdr:to>
      <xdr:col>3</xdr:col>
      <xdr:colOff>1400175</xdr:colOff>
      <xdr:row>32</xdr:row>
      <xdr:rowOff>1873250</xdr:rowOff>
    </xdr:to>
    <xdr:pic>
      <xdr:nvPicPr>
        <xdr:cNvPr id="55" name="Имя " descr="Descr 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Q55"/>
  <sheetViews>
    <sheetView tabSelected="1" workbookViewId="0">
      <selection activeCell="K2" sqref="K2"/>
    </sheetView>
  </sheetViews>
  <sheetFormatPr defaultColWidth="10.1640625" defaultRowHeight="11.45" customHeight="1" x14ac:dyDescent="0.2"/>
  <cols>
    <col min="1" max="1" width="2" style="1" customWidth="1"/>
    <col min="2" max="3" width="7.6640625" style="1" customWidth="1"/>
    <col min="4" max="4" width="27" style="1" customWidth="1"/>
    <col min="5" max="5" width="6.33203125" style="1" customWidth="1"/>
    <col min="6" max="6" width="16.33203125" style="1" customWidth="1"/>
    <col min="7" max="7" width="38.33203125" style="1" customWidth="1"/>
    <col min="8" max="8" width="16.33203125" style="1" customWidth="1"/>
    <col min="9" max="9" width="12.6640625" style="1" customWidth="1"/>
    <col min="10" max="10" width="12.6640625" style="19" customWidth="1"/>
    <col min="11" max="11" width="14" style="22" customWidth="1"/>
    <col min="12" max="12" width="15" style="1" customWidth="1"/>
    <col min="13" max="13" width="12.6640625" style="1" customWidth="1"/>
    <col min="14" max="15" width="12.1640625" style="1" customWidth="1"/>
    <col min="16" max="17" width="10.1640625" style="1" customWidth="1"/>
  </cols>
  <sheetData>
    <row r="1" spans="2:13" ht="38.1" customHeight="1" x14ac:dyDescent="0.2">
      <c r="B1" s="9" t="s">
        <v>0</v>
      </c>
      <c r="C1" s="12" t="s">
        <v>1</v>
      </c>
      <c r="D1" s="13"/>
      <c r="E1" s="14"/>
      <c r="F1" s="9" t="s">
        <v>2</v>
      </c>
      <c r="G1" s="9" t="s">
        <v>3</v>
      </c>
      <c r="H1" s="9" t="s">
        <v>4</v>
      </c>
      <c r="I1" s="2" t="s">
        <v>5</v>
      </c>
      <c r="J1" s="17" t="s">
        <v>61</v>
      </c>
      <c r="K1" s="20" t="s">
        <v>63</v>
      </c>
      <c r="L1" s="3" t="s">
        <v>6</v>
      </c>
      <c r="M1" s="2" t="s">
        <v>62</v>
      </c>
    </row>
    <row r="2" spans="2:13" s="1" customFormat="1" ht="165.95" customHeight="1" x14ac:dyDescent="0.2">
      <c r="B2" s="4">
        <v>48</v>
      </c>
      <c r="C2" s="15" t="s">
        <v>7</v>
      </c>
      <c r="D2" s="16"/>
      <c r="E2" s="11" t="str">
        <f>HYPERLINK("http://7flowers-decor.ru/upload/1c_catalog/import_files/5500032165364.jpg")</f>
        <v>http://7flowers-decor.ru/upload/1c_catalog/import_files/5500032165364.jpg</v>
      </c>
      <c r="F2" s="4">
        <v>5500032165364</v>
      </c>
      <c r="G2" s="5" t="s">
        <v>56</v>
      </c>
      <c r="H2" s="6" t="s">
        <v>57</v>
      </c>
      <c r="I2" s="4">
        <v>1</v>
      </c>
      <c r="J2" s="18">
        <v>179</v>
      </c>
      <c r="K2" s="21">
        <f>J2*0.85</f>
        <v>152.15</v>
      </c>
      <c r="L2" s="7"/>
      <c r="M2" s="4"/>
    </row>
    <row r="3" spans="2:13" s="1" customFormat="1" ht="165.95" customHeight="1" x14ac:dyDescent="0.2">
      <c r="B3" s="4">
        <v>28</v>
      </c>
      <c r="C3" s="15" t="s">
        <v>7</v>
      </c>
      <c r="D3" s="16"/>
      <c r="E3" s="11" t="str">
        <f>HYPERLINK("http://7flowers-decor.ru/upload/1c_catalog/import_files/8714887109283.jpg")</f>
        <v>http://7flowers-decor.ru/upload/1c_catalog/import_files/8714887109283.jpg</v>
      </c>
      <c r="F3" s="4">
        <v>8714887109283</v>
      </c>
      <c r="G3" s="5" t="s">
        <v>40</v>
      </c>
      <c r="H3" s="6" t="s">
        <v>15</v>
      </c>
      <c r="I3" s="4">
        <v>1</v>
      </c>
      <c r="J3" s="18">
        <v>299</v>
      </c>
      <c r="K3" s="21">
        <v>299</v>
      </c>
      <c r="L3" s="8" t="s">
        <v>35</v>
      </c>
      <c r="M3" s="4"/>
    </row>
    <row r="4" spans="2:13" s="1" customFormat="1" ht="165.95" customHeight="1" x14ac:dyDescent="0.2">
      <c r="B4" s="4">
        <v>5</v>
      </c>
      <c r="C4" s="15" t="s">
        <v>7</v>
      </c>
      <c r="D4" s="16"/>
      <c r="E4" s="11" t="str">
        <f>HYPERLINK("http://7flowers-decor.ru/upload/1c_catalog/import_files/8717654000844.jpg")</f>
        <v>http://7flowers-decor.ru/upload/1c_catalog/import_files/8717654000844.jpg</v>
      </c>
      <c r="F4" s="4">
        <v>8717654000844</v>
      </c>
      <c r="G4" s="5" t="s">
        <v>14</v>
      </c>
      <c r="H4" s="6" t="s">
        <v>15</v>
      </c>
      <c r="I4" s="4">
        <v>50</v>
      </c>
      <c r="J4" s="18">
        <v>227</v>
      </c>
      <c r="K4" s="21">
        <f t="shared" ref="K4:K55" si="0">J4*0.85</f>
        <v>192.95</v>
      </c>
      <c r="L4" s="7"/>
      <c r="M4" s="4"/>
    </row>
    <row r="5" spans="2:13" s="1" customFormat="1" ht="165.95" customHeight="1" x14ac:dyDescent="0.2">
      <c r="B5" s="4">
        <v>55</v>
      </c>
      <c r="C5" s="15" t="s">
        <v>7</v>
      </c>
      <c r="D5" s="16"/>
      <c r="E5" s="11" t="str">
        <f>HYPERLINK("http://7flowers-decor.ru/upload/1c_catalog/import_files/8717654000837.jpg")</f>
        <v>http://7flowers-decor.ru/upload/1c_catalog/import_files/8717654000837.jpg</v>
      </c>
      <c r="F5" s="4">
        <v>8717654000837</v>
      </c>
      <c r="G5" s="5" t="s">
        <v>14</v>
      </c>
      <c r="H5" s="6" t="s">
        <v>33</v>
      </c>
      <c r="I5" s="4">
        <v>50</v>
      </c>
      <c r="J5" s="18">
        <v>99</v>
      </c>
      <c r="K5" s="21">
        <v>99</v>
      </c>
      <c r="L5" s="8" t="s">
        <v>35</v>
      </c>
      <c r="M5" s="4"/>
    </row>
    <row r="6" spans="2:13" s="1" customFormat="1" ht="165.95" customHeight="1" x14ac:dyDescent="0.2">
      <c r="B6" s="4">
        <v>1</v>
      </c>
      <c r="C6" s="15" t="s">
        <v>7</v>
      </c>
      <c r="D6" s="16"/>
      <c r="E6" s="11" t="str">
        <f>HYPERLINK("http://7flowers-decor.ru/upload/1c_catalog/import_files/4606500450978.jpg")</f>
        <v>http://7flowers-decor.ru/upload/1c_catalog/import_files/4606500450978.jpg</v>
      </c>
      <c r="F6" s="4">
        <v>4606500450978</v>
      </c>
      <c r="G6" s="5" t="s">
        <v>8</v>
      </c>
      <c r="H6" s="6"/>
      <c r="I6" s="4">
        <v>1</v>
      </c>
      <c r="J6" s="18">
        <v>299</v>
      </c>
      <c r="K6" s="21">
        <f t="shared" si="0"/>
        <v>254.15</v>
      </c>
      <c r="L6" s="7"/>
      <c r="M6" s="4"/>
    </row>
    <row r="7" spans="2:13" s="1" customFormat="1" ht="165.95" customHeight="1" x14ac:dyDescent="0.2">
      <c r="B7" s="4">
        <v>31</v>
      </c>
      <c r="C7" s="15" t="s">
        <v>7</v>
      </c>
      <c r="D7" s="16"/>
      <c r="E7" s="11" t="str">
        <f>HYPERLINK("http://7flowers-decor.ru/upload/1c_catalog/import_files/5500034149058.jpg")</f>
        <v>http://7flowers-decor.ru/upload/1c_catalog/import_files/5500034149058.jpg</v>
      </c>
      <c r="F7" s="4">
        <v>5500034149058</v>
      </c>
      <c r="G7" s="5" t="s">
        <v>41</v>
      </c>
      <c r="H7" s="6" t="s">
        <v>18</v>
      </c>
      <c r="I7" s="4">
        <v>1</v>
      </c>
      <c r="J7" s="18">
        <v>76</v>
      </c>
      <c r="K7" s="21">
        <f t="shared" si="0"/>
        <v>64.599999999999994</v>
      </c>
      <c r="L7" s="7"/>
      <c r="M7" s="4"/>
    </row>
    <row r="8" spans="2:13" s="1" customFormat="1" ht="165.95" customHeight="1" x14ac:dyDescent="0.2">
      <c r="B8" s="4">
        <v>35</v>
      </c>
      <c r="C8" s="15" t="s">
        <v>7</v>
      </c>
      <c r="D8" s="16"/>
      <c r="E8" s="11" t="str">
        <f>HYPERLINK("http://7flowers-decor.ru/upload/1c_catalog/import_files/5500034149072.jpg")</f>
        <v>http://7flowers-decor.ru/upload/1c_catalog/import_files/5500034149072.jpg</v>
      </c>
      <c r="F8" s="4">
        <v>5500034149072</v>
      </c>
      <c r="G8" s="5" t="s">
        <v>45</v>
      </c>
      <c r="H8" s="6" t="s">
        <v>18</v>
      </c>
      <c r="I8" s="4">
        <v>1</v>
      </c>
      <c r="J8" s="18">
        <v>179</v>
      </c>
      <c r="K8" s="21">
        <f t="shared" si="0"/>
        <v>152.15</v>
      </c>
      <c r="L8" s="7"/>
      <c r="M8" s="4"/>
    </row>
    <row r="9" spans="2:13" s="1" customFormat="1" ht="165.95" customHeight="1" x14ac:dyDescent="0.2">
      <c r="B9" s="4">
        <v>39</v>
      </c>
      <c r="C9" s="15" t="s">
        <v>7</v>
      </c>
      <c r="D9" s="16"/>
      <c r="E9" s="11" t="str">
        <f>HYPERLINK("http://7flowers-decor.ru/upload/1c_catalog/import_files/8717654882631.jpg")</f>
        <v>http://7flowers-decor.ru/upload/1c_catalog/import_files/8717654882631.jpg</v>
      </c>
      <c r="F9" s="4">
        <v>8717654882631</v>
      </c>
      <c r="G9" s="5" t="s">
        <v>48</v>
      </c>
      <c r="H9" s="6" t="s">
        <v>18</v>
      </c>
      <c r="I9" s="4">
        <v>50</v>
      </c>
      <c r="J9" s="18">
        <v>139</v>
      </c>
      <c r="K9" s="21">
        <f t="shared" si="0"/>
        <v>118.14999999999999</v>
      </c>
      <c r="L9" s="7"/>
      <c r="M9" s="4"/>
    </row>
    <row r="10" spans="2:13" s="1" customFormat="1" ht="165.95" customHeight="1" x14ac:dyDescent="0.2">
      <c r="B10" s="4">
        <v>44</v>
      </c>
      <c r="C10" s="15" t="s">
        <v>7</v>
      </c>
      <c r="D10" s="16"/>
      <c r="E10" s="11" t="str">
        <f>HYPERLINK("http://7flowers-decor.ru/upload/1c_catalog/import_files/8717654882617.jpg")</f>
        <v>http://7flowers-decor.ru/upload/1c_catalog/import_files/8717654882617.jpg</v>
      </c>
      <c r="F10" s="4">
        <v>8717654882617</v>
      </c>
      <c r="G10" s="5" t="s">
        <v>54</v>
      </c>
      <c r="H10" s="6" t="s">
        <v>11</v>
      </c>
      <c r="I10" s="4">
        <v>50</v>
      </c>
      <c r="J10" s="18">
        <v>139</v>
      </c>
      <c r="K10" s="21">
        <f t="shared" si="0"/>
        <v>118.14999999999999</v>
      </c>
      <c r="L10" s="7"/>
      <c r="M10" s="4"/>
    </row>
    <row r="11" spans="2:13" s="1" customFormat="1" ht="165.95" customHeight="1" x14ac:dyDescent="0.2">
      <c r="B11" s="4">
        <v>17</v>
      </c>
      <c r="C11" s="15" t="s">
        <v>7</v>
      </c>
      <c r="D11" s="16"/>
      <c r="E11" s="11" t="str">
        <f>HYPERLINK("http://7flowers-decor.ru/upload/1c_catalog/import_files/8717654003043.jpg")</f>
        <v>http://7flowers-decor.ru/upload/1c_catalog/import_files/8717654003043.jpg</v>
      </c>
      <c r="F11" s="4">
        <v>8717654003043</v>
      </c>
      <c r="G11" s="5" t="s">
        <v>30</v>
      </c>
      <c r="H11" s="6" t="s">
        <v>24</v>
      </c>
      <c r="I11" s="4">
        <v>50</v>
      </c>
      <c r="J11" s="18">
        <v>125</v>
      </c>
      <c r="K11" s="21">
        <f t="shared" si="0"/>
        <v>106.25</v>
      </c>
      <c r="L11" s="7"/>
      <c r="M11" s="4"/>
    </row>
    <row r="12" spans="2:13" s="1" customFormat="1" ht="165.95" customHeight="1" x14ac:dyDescent="0.2">
      <c r="B12" s="4">
        <v>18</v>
      </c>
      <c r="C12" s="15" t="s">
        <v>7</v>
      </c>
      <c r="D12" s="16"/>
      <c r="E12" s="11" t="str">
        <f>HYPERLINK("http://7flowers-decor.ru/upload/1c_catalog/import_files/5500033041568.jpg")</f>
        <v>http://7flowers-decor.ru/upload/1c_catalog/import_files/5500033041568.jpg</v>
      </c>
      <c r="F12" s="4">
        <v>5500033041568</v>
      </c>
      <c r="G12" s="5" t="s">
        <v>30</v>
      </c>
      <c r="H12" s="6" t="s">
        <v>11</v>
      </c>
      <c r="I12" s="4">
        <v>50</v>
      </c>
      <c r="J12" s="18">
        <v>125</v>
      </c>
      <c r="K12" s="21">
        <f t="shared" si="0"/>
        <v>106.25</v>
      </c>
      <c r="L12" s="7"/>
      <c r="M12" s="4"/>
    </row>
    <row r="13" spans="2:13" s="1" customFormat="1" ht="165.95" customHeight="1" x14ac:dyDescent="0.2">
      <c r="B13" s="4">
        <v>45</v>
      </c>
      <c r="C13" s="15" t="s">
        <v>7</v>
      </c>
      <c r="D13" s="16"/>
      <c r="E13" s="11" t="str">
        <f>HYPERLINK("http://7flowers-decor.ru/upload/1c_catalog/import_files/8717654003050.jpg")</f>
        <v>http://7flowers-decor.ru/upload/1c_catalog/import_files/8717654003050.jpg</v>
      </c>
      <c r="F13" s="4">
        <v>8717654003050</v>
      </c>
      <c r="G13" s="5" t="s">
        <v>30</v>
      </c>
      <c r="H13" s="6" t="s">
        <v>20</v>
      </c>
      <c r="I13" s="4">
        <v>50</v>
      </c>
      <c r="J13" s="18">
        <v>125</v>
      </c>
      <c r="K13" s="21">
        <f t="shared" si="0"/>
        <v>106.25</v>
      </c>
      <c r="L13" s="7"/>
      <c r="M13" s="4"/>
    </row>
    <row r="14" spans="2:13" s="1" customFormat="1" ht="165.95" customHeight="1" x14ac:dyDescent="0.2">
      <c r="B14" s="4">
        <v>11</v>
      </c>
      <c r="C14" s="15" t="s">
        <v>7</v>
      </c>
      <c r="D14" s="16"/>
      <c r="E14" s="11" t="str">
        <f>HYPERLINK("http://7flowers-decor.ru/upload/1c_catalog/import_files/8717654003029.jpg")</f>
        <v>http://7flowers-decor.ru/upload/1c_catalog/import_files/8717654003029.jpg</v>
      </c>
      <c r="F14" s="4">
        <v>8717654003029</v>
      </c>
      <c r="G14" s="5" t="s">
        <v>25</v>
      </c>
      <c r="H14" s="6" t="s">
        <v>18</v>
      </c>
      <c r="I14" s="4">
        <v>50</v>
      </c>
      <c r="J14" s="18">
        <v>125</v>
      </c>
      <c r="K14" s="21">
        <f t="shared" si="0"/>
        <v>106.25</v>
      </c>
      <c r="L14" s="7"/>
      <c r="M14" s="4"/>
    </row>
    <row r="15" spans="2:13" s="1" customFormat="1" ht="165.95" customHeight="1" x14ac:dyDescent="0.2">
      <c r="B15" s="4">
        <v>8</v>
      </c>
      <c r="C15" s="15" t="s">
        <v>7</v>
      </c>
      <c r="D15" s="16"/>
      <c r="E15" s="11" t="str">
        <f>HYPERLINK("http://7flowers-decor.ru/upload/1c_catalog/import_files/8717654003128.jpg")</f>
        <v>http://7flowers-decor.ru/upload/1c_catalog/import_files/8717654003128.jpg</v>
      </c>
      <c r="F15" s="4">
        <v>8717654003128</v>
      </c>
      <c r="G15" s="5" t="s">
        <v>19</v>
      </c>
      <c r="H15" s="6" t="s">
        <v>20</v>
      </c>
      <c r="I15" s="4">
        <v>50</v>
      </c>
      <c r="J15" s="18">
        <v>149</v>
      </c>
      <c r="K15" s="21">
        <f t="shared" si="0"/>
        <v>126.64999999999999</v>
      </c>
      <c r="L15" s="7"/>
      <c r="M15" s="4"/>
    </row>
    <row r="16" spans="2:13" s="1" customFormat="1" ht="165.95" customHeight="1" x14ac:dyDescent="0.2">
      <c r="B16" s="4">
        <v>26</v>
      </c>
      <c r="C16" s="15" t="s">
        <v>7</v>
      </c>
      <c r="D16" s="16"/>
      <c r="E16" s="11" t="str">
        <f>HYPERLINK("http://7flowers-decor.ru/upload/1c_catalog/import_files/5500033041605.jpg")</f>
        <v>http://7flowers-decor.ru/upload/1c_catalog/import_files/5500033041605.jpg</v>
      </c>
      <c r="F16" s="4">
        <v>5500033041605</v>
      </c>
      <c r="G16" s="5" t="s">
        <v>19</v>
      </c>
      <c r="H16" s="6" t="s">
        <v>11</v>
      </c>
      <c r="I16" s="4">
        <v>50</v>
      </c>
      <c r="J16" s="18">
        <v>149</v>
      </c>
      <c r="K16" s="21">
        <f t="shared" si="0"/>
        <v>126.64999999999999</v>
      </c>
      <c r="L16" s="7"/>
      <c r="M16" s="4"/>
    </row>
    <row r="17" spans="2:13" s="1" customFormat="1" ht="165.95" customHeight="1" x14ac:dyDescent="0.2">
      <c r="B17" s="4">
        <v>27</v>
      </c>
      <c r="C17" s="15" t="s">
        <v>7</v>
      </c>
      <c r="D17" s="16"/>
      <c r="E17" s="11" t="str">
        <f>HYPERLINK("http://7flowers-decor.ru/upload/1c_catalog/import_files/5500033041599.jpg")</f>
        <v>http://7flowers-decor.ru/upload/1c_catalog/import_files/5500033041599.jpg</v>
      </c>
      <c r="F17" s="4">
        <v>5500033041599</v>
      </c>
      <c r="G17" s="5" t="s">
        <v>19</v>
      </c>
      <c r="H17" s="6" t="s">
        <v>18</v>
      </c>
      <c r="I17" s="4">
        <v>50</v>
      </c>
      <c r="J17" s="18">
        <v>149</v>
      </c>
      <c r="K17" s="21">
        <f t="shared" si="0"/>
        <v>126.64999999999999</v>
      </c>
      <c r="L17" s="7"/>
      <c r="M17" s="4"/>
    </row>
    <row r="18" spans="2:13" s="1" customFormat="1" ht="165.95" customHeight="1" x14ac:dyDescent="0.2">
      <c r="B18" s="4">
        <v>54</v>
      </c>
      <c r="C18" s="15" t="s">
        <v>7</v>
      </c>
      <c r="D18" s="16"/>
      <c r="E18" s="11" t="str">
        <f>HYPERLINK("http://7flowers-decor.ru/upload/1c_catalog/import_files/8717654003111.jpg")</f>
        <v>http://7flowers-decor.ru/upload/1c_catalog/import_files/8717654003111.jpg</v>
      </c>
      <c r="F18" s="4">
        <v>8717654003111</v>
      </c>
      <c r="G18" s="5" t="s">
        <v>19</v>
      </c>
      <c r="H18" s="6" t="s">
        <v>24</v>
      </c>
      <c r="I18" s="4">
        <v>50</v>
      </c>
      <c r="J18" s="18">
        <v>149</v>
      </c>
      <c r="K18" s="21">
        <f t="shared" si="0"/>
        <v>126.64999999999999</v>
      </c>
      <c r="L18" s="7"/>
      <c r="M18" s="4"/>
    </row>
    <row r="19" spans="2:13" s="1" customFormat="1" ht="165.95" customHeight="1" x14ac:dyDescent="0.2">
      <c r="B19" s="4">
        <v>19</v>
      </c>
      <c r="C19" s="15" t="s">
        <v>7</v>
      </c>
      <c r="D19" s="16"/>
      <c r="E19" s="11" t="str">
        <f>HYPERLINK("http://7flowers-decor.ru/upload/1c_catalog/import_files/8717654882686.jpg")</f>
        <v>http://7flowers-decor.ru/upload/1c_catalog/import_files/8717654882686.jpg</v>
      </c>
      <c r="F19" s="4">
        <v>8717654882686</v>
      </c>
      <c r="G19" s="5" t="s">
        <v>31</v>
      </c>
      <c r="H19" s="6" t="s">
        <v>11</v>
      </c>
      <c r="I19" s="4">
        <v>50</v>
      </c>
      <c r="J19" s="18">
        <v>159</v>
      </c>
      <c r="K19" s="21">
        <f t="shared" si="0"/>
        <v>135.15</v>
      </c>
      <c r="L19" s="7"/>
      <c r="M19" s="4"/>
    </row>
    <row r="20" spans="2:13" s="1" customFormat="1" ht="165.95" customHeight="1" x14ac:dyDescent="0.2">
      <c r="B20" s="4">
        <v>36</v>
      </c>
      <c r="C20" s="15" t="s">
        <v>7</v>
      </c>
      <c r="D20" s="16"/>
      <c r="E20" s="11" t="str">
        <f>HYPERLINK("http://7flowers-decor.ru/upload/1c_catalog/import_files/8717654882679.jpg")</f>
        <v>http://7flowers-decor.ru/upload/1c_catalog/import_files/8717654882679.jpg</v>
      </c>
      <c r="F20" s="4">
        <v>8717654882679</v>
      </c>
      <c r="G20" s="5" t="s">
        <v>31</v>
      </c>
      <c r="H20" s="6" t="s">
        <v>18</v>
      </c>
      <c r="I20" s="4">
        <v>50</v>
      </c>
      <c r="J20" s="18">
        <v>147</v>
      </c>
      <c r="K20" s="21">
        <f t="shared" si="0"/>
        <v>124.95</v>
      </c>
      <c r="L20" s="7"/>
      <c r="M20" s="4"/>
    </row>
    <row r="21" spans="2:13" s="1" customFormat="1" ht="165.95" customHeight="1" x14ac:dyDescent="0.2">
      <c r="B21" s="4">
        <v>13</v>
      </c>
      <c r="C21" s="15" t="s">
        <v>7</v>
      </c>
      <c r="D21" s="16"/>
      <c r="E21" s="11" t="str">
        <f>HYPERLINK("http://7flowers-decor.ru/upload/1c_catalog/import_files/8717654117719.jpg")</f>
        <v>http://7flowers-decor.ru/upload/1c_catalog/import_files/8717654117719.jpg</v>
      </c>
      <c r="F21" s="4">
        <v>8717654117719</v>
      </c>
      <c r="G21" s="5" t="s">
        <v>27</v>
      </c>
      <c r="H21" s="6" t="s">
        <v>11</v>
      </c>
      <c r="I21" s="4">
        <v>50</v>
      </c>
      <c r="J21" s="18">
        <v>159</v>
      </c>
      <c r="K21" s="21">
        <f t="shared" si="0"/>
        <v>135.15</v>
      </c>
      <c r="L21" s="7"/>
      <c r="M21" s="4"/>
    </row>
    <row r="22" spans="2:13" s="1" customFormat="1" ht="165.95" customHeight="1" x14ac:dyDescent="0.2">
      <c r="B22" s="4">
        <v>14</v>
      </c>
      <c r="C22" s="15" t="s">
        <v>7</v>
      </c>
      <c r="D22" s="16"/>
      <c r="E22" s="11" t="str">
        <f>HYPERLINK("http://7flowers-decor.ru/upload/1c_catalog/import_files/8717654881504.jpg")</f>
        <v>http://7flowers-decor.ru/upload/1c_catalog/import_files/8717654881504.jpg</v>
      </c>
      <c r="F22" s="4">
        <v>8717654881504</v>
      </c>
      <c r="G22" s="5" t="s">
        <v>27</v>
      </c>
      <c r="H22" s="6" t="s">
        <v>18</v>
      </c>
      <c r="I22" s="4">
        <v>50</v>
      </c>
      <c r="J22" s="18">
        <v>159</v>
      </c>
      <c r="K22" s="21">
        <f t="shared" si="0"/>
        <v>135.15</v>
      </c>
      <c r="L22" s="7"/>
      <c r="M22" s="4"/>
    </row>
    <row r="23" spans="2:13" s="1" customFormat="1" ht="165.95" customHeight="1" x14ac:dyDescent="0.2">
      <c r="B23" s="4">
        <v>42</v>
      </c>
      <c r="C23" s="15" t="s">
        <v>7</v>
      </c>
      <c r="D23" s="16"/>
      <c r="E23" s="11" t="str">
        <f>HYPERLINK("http://7flowers-decor.ru/upload/1c_catalog/import_files/5500001701856.jpg")</f>
        <v>http://7flowers-decor.ru/upload/1c_catalog/import_files/5500001701856.jpg</v>
      </c>
      <c r="F23" s="4">
        <v>5500001701856</v>
      </c>
      <c r="G23" s="5" t="s">
        <v>51</v>
      </c>
      <c r="H23" s="6" t="s">
        <v>18</v>
      </c>
      <c r="I23" s="4">
        <v>50</v>
      </c>
      <c r="J23" s="18">
        <v>215.5</v>
      </c>
      <c r="K23" s="21">
        <f t="shared" si="0"/>
        <v>183.17499999999998</v>
      </c>
      <c r="L23" s="7"/>
      <c r="M23" s="4"/>
    </row>
    <row r="24" spans="2:13" s="1" customFormat="1" ht="165.95" customHeight="1" x14ac:dyDescent="0.2">
      <c r="B24" s="4">
        <v>12</v>
      </c>
      <c r="C24" s="15" t="s">
        <v>7</v>
      </c>
      <c r="D24" s="16"/>
      <c r="E24" s="11" t="str">
        <f>HYPERLINK("http://7flowers-decor.ru/upload/1c_catalog/import_files/5500034149089.jpg")</f>
        <v>http://7flowers-decor.ru/upload/1c_catalog/import_files/5500034149089.jpg</v>
      </c>
      <c r="F24" s="4">
        <v>5500034149089</v>
      </c>
      <c r="G24" s="5" t="s">
        <v>26</v>
      </c>
      <c r="H24" s="6" t="s">
        <v>13</v>
      </c>
      <c r="I24" s="4">
        <v>1</v>
      </c>
      <c r="J24" s="18">
        <v>179</v>
      </c>
      <c r="K24" s="21">
        <f t="shared" si="0"/>
        <v>152.15</v>
      </c>
      <c r="L24" s="7"/>
      <c r="M24" s="4"/>
    </row>
    <row r="25" spans="2:13" s="1" customFormat="1" ht="165.95" customHeight="1" x14ac:dyDescent="0.2">
      <c r="B25" s="4">
        <v>32</v>
      </c>
      <c r="C25" s="15" t="s">
        <v>7</v>
      </c>
      <c r="D25" s="16"/>
      <c r="E25" s="11" t="str">
        <f>HYPERLINK("http://7flowers-decor.ru/upload/1c_catalog/import_files/5500034149027.jpg")</f>
        <v>http://7flowers-decor.ru/upload/1c_catalog/import_files/5500034149027.jpg</v>
      </c>
      <c r="F25" s="4">
        <v>5500034149027</v>
      </c>
      <c r="G25" s="5" t="s">
        <v>42</v>
      </c>
      <c r="H25" s="6" t="s">
        <v>18</v>
      </c>
      <c r="I25" s="4">
        <v>1</v>
      </c>
      <c r="J25" s="18">
        <v>189</v>
      </c>
      <c r="K25" s="21">
        <f t="shared" si="0"/>
        <v>160.65</v>
      </c>
      <c r="L25" s="7"/>
      <c r="M25" s="4"/>
    </row>
    <row r="26" spans="2:13" s="1" customFormat="1" ht="165.95" customHeight="1" x14ac:dyDescent="0.2">
      <c r="B26" s="4">
        <v>33</v>
      </c>
      <c r="C26" s="15" t="s">
        <v>7</v>
      </c>
      <c r="D26" s="16"/>
      <c r="E26" s="11" t="str">
        <f>HYPERLINK("http://7flowers-decor.ru/upload/1c_catalog/import_files/5500034148822.jpg")</f>
        <v>http://7flowers-decor.ru/upload/1c_catalog/import_files/5500034148822.jpg</v>
      </c>
      <c r="F26" s="4">
        <v>5500034148822</v>
      </c>
      <c r="G26" s="5" t="s">
        <v>43</v>
      </c>
      <c r="H26" s="6"/>
      <c r="I26" s="4">
        <v>1</v>
      </c>
      <c r="J26" s="18">
        <v>149</v>
      </c>
      <c r="K26" s="21">
        <f t="shared" si="0"/>
        <v>126.64999999999999</v>
      </c>
      <c r="L26" s="7"/>
      <c r="M26" s="4"/>
    </row>
    <row r="27" spans="2:13" s="1" customFormat="1" ht="165.95" customHeight="1" x14ac:dyDescent="0.2">
      <c r="B27" s="4">
        <v>2</v>
      </c>
      <c r="C27" s="15" t="s">
        <v>7</v>
      </c>
      <c r="D27" s="16"/>
      <c r="E27" s="11" t="str">
        <f>HYPERLINK("http://7flowers-decor.ru/upload/1c_catalog/import_files/5500034148846.jpg")</f>
        <v>http://7flowers-decor.ru/upload/1c_catalog/import_files/5500034148846.jpg</v>
      </c>
      <c r="F27" s="4">
        <v>5500034148846</v>
      </c>
      <c r="G27" s="5" t="s">
        <v>9</v>
      </c>
      <c r="H27" s="6"/>
      <c r="I27" s="4">
        <v>1</v>
      </c>
      <c r="J27" s="18">
        <v>145</v>
      </c>
      <c r="K27" s="21">
        <f t="shared" si="0"/>
        <v>123.25</v>
      </c>
      <c r="L27" s="7"/>
      <c r="M27" s="4"/>
    </row>
    <row r="28" spans="2:13" s="1" customFormat="1" ht="165.95" customHeight="1" x14ac:dyDescent="0.2">
      <c r="B28" s="4">
        <v>4</v>
      </c>
      <c r="C28" s="15" t="s">
        <v>7</v>
      </c>
      <c r="D28" s="16"/>
      <c r="E28" s="11" t="str">
        <f>HYPERLINK("http://7flowers-decor.ru/upload/1c_catalog/import_files/5500034149065.jpg")</f>
        <v>http://7flowers-decor.ru/upload/1c_catalog/import_files/5500034149065.jpg</v>
      </c>
      <c r="F28" s="4">
        <v>5500034149065</v>
      </c>
      <c r="G28" s="5" t="s">
        <v>12</v>
      </c>
      <c r="H28" s="6" t="s">
        <v>13</v>
      </c>
      <c r="I28" s="4">
        <v>1</v>
      </c>
      <c r="J28" s="18">
        <v>152</v>
      </c>
      <c r="K28" s="21">
        <f t="shared" si="0"/>
        <v>129.19999999999999</v>
      </c>
      <c r="L28" s="7"/>
      <c r="M28" s="4"/>
    </row>
    <row r="29" spans="2:13" s="1" customFormat="1" ht="165.95" customHeight="1" x14ac:dyDescent="0.2">
      <c r="B29" s="4">
        <v>15</v>
      </c>
      <c r="C29" s="15" t="s">
        <v>7</v>
      </c>
      <c r="D29" s="16"/>
      <c r="E29" s="11" t="str">
        <f>HYPERLINK("http://7flowers-decor.ru/upload/1c_catalog/import_files/5500038278969.jpg")</f>
        <v>http://7flowers-decor.ru/upload/1c_catalog/import_files/5500038278969.jpg</v>
      </c>
      <c r="F29" s="4">
        <v>5500038278969</v>
      </c>
      <c r="G29" s="5" t="s">
        <v>28</v>
      </c>
      <c r="H29" s="6"/>
      <c r="I29" s="4">
        <v>1</v>
      </c>
      <c r="J29" s="18">
        <v>184</v>
      </c>
      <c r="K29" s="21">
        <f t="shared" si="0"/>
        <v>156.4</v>
      </c>
      <c r="L29" s="7"/>
      <c r="M29" s="4"/>
    </row>
    <row r="30" spans="2:13" s="1" customFormat="1" ht="165.95" customHeight="1" x14ac:dyDescent="0.2">
      <c r="B30" s="4">
        <v>38</v>
      </c>
      <c r="C30" s="15" t="s">
        <v>7</v>
      </c>
      <c r="D30" s="16"/>
      <c r="E30" s="11" t="str">
        <f>HYPERLINK("http://7flowers-decor.ru/upload/1c_catalog/import_files/5500038278976.jpg")</f>
        <v>http://7flowers-decor.ru/upload/1c_catalog/import_files/5500038278976.jpg</v>
      </c>
      <c r="F30" s="4">
        <v>5500038278976</v>
      </c>
      <c r="G30" s="5" t="s">
        <v>47</v>
      </c>
      <c r="H30" s="6"/>
      <c r="I30" s="4">
        <v>1</v>
      </c>
      <c r="J30" s="18">
        <v>305.60000000000002</v>
      </c>
      <c r="K30" s="21">
        <f t="shared" si="0"/>
        <v>259.76</v>
      </c>
      <c r="L30" s="7"/>
      <c r="M30" s="4"/>
    </row>
    <row r="31" spans="2:13" s="1" customFormat="1" ht="165.95" customHeight="1" x14ac:dyDescent="0.2">
      <c r="B31" s="4">
        <v>40</v>
      </c>
      <c r="C31" s="15" t="s">
        <v>7</v>
      </c>
      <c r="D31" s="16"/>
      <c r="E31" s="11" t="str">
        <f>HYPERLINK("http://7flowers-decor.ru/upload/1c_catalog/import_files/5500038278990.jpg")</f>
        <v>http://7flowers-decor.ru/upload/1c_catalog/import_files/5500038278990.jpg</v>
      </c>
      <c r="F31" s="4">
        <v>5500038278990</v>
      </c>
      <c r="G31" s="5" t="s">
        <v>49</v>
      </c>
      <c r="H31" s="6"/>
      <c r="I31" s="4">
        <v>1</v>
      </c>
      <c r="J31" s="18">
        <v>456</v>
      </c>
      <c r="K31" s="21">
        <f t="shared" si="0"/>
        <v>387.59999999999997</v>
      </c>
      <c r="L31" s="7"/>
      <c r="M31" s="4"/>
    </row>
    <row r="32" spans="2:13" s="1" customFormat="1" ht="165.95" customHeight="1" x14ac:dyDescent="0.2">
      <c r="B32" s="4">
        <v>52</v>
      </c>
      <c r="C32" s="15" t="s">
        <v>7</v>
      </c>
      <c r="D32" s="16"/>
      <c r="E32" s="11" t="str">
        <f>HYPERLINK("http://7flowers-decor.ru/upload/1c_catalog/import_files/5500038279003.jpg")</f>
        <v>http://7flowers-decor.ru/upload/1c_catalog/import_files/5500038279003.jpg</v>
      </c>
      <c r="F32" s="4">
        <v>5500038279003</v>
      </c>
      <c r="G32" s="5" t="s">
        <v>59</v>
      </c>
      <c r="H32" s="6"/>
      <c r="I32" s="4">
        <v>1</v>
      </c>
      <c r="J32" s="18">
        <v>201.6</v>
      </c>
      <c r="K32" s="21">
        <f t="shared" si="0"/>
        <v>171.35999999999999</v>
      </c>
      <c r="L32" s="7"/>
      <c r="M32" s="4"/>
    </row>
    <row r="33" spans="2:13" s="1" customFormat="1" ht="165.95" customHeight="1" x14ac:dyDescent="0.2">
      <c r="B33" s="4">
        <v>56</v>
      </c>
      <c r="C33" s="15" t="s">
        <v>7</v>
      </c>
      <c r="D33" s="16"/>
      <c r="E33" s="11" t="str">
        <f>HYPERLINK("http://7flowers-decor.ru/upload/1c_catalog/import_files/5500038279010.jpg")</f>
        <v>http://7flowers-decor.ru/upload/1c_catalog/import_files/5500038279010.jpg</v>
      </c>
      <c r="F33" s="4">
        <v>5500038279010</v>
      </c>
      <c r="G33" s="5" t="s">
        <v>60</v>
      </c>
      <c r="H33" s="6"/>
      <c r="I33" s="4">
        <v>1</v>
      </c>
      <c r="J33" s="18">
        <v>315.2</v>
      </c>
      <c r="K33" s="21">
        <f t="shared" si="0"/>
        <v>267.91999999999996</v>
      </c>
      <c r="L33" s="7"/>
      <c r="M33" s="4"/>
    </row>
    <row r="34" spans="2:13" s="1" customFormat="1" ht="165.95" customHeight="1" x14ac:dyDescent="0.2">
      <c r="B34" s="4">
        <v>25</v>
      </c>
      <c r="C34" s="15" t="s">
        <v>7</v>
      </c>
      <c r="D34" s="16"/>
      <c r="E34" s="11" t="str">
        <f>HYPERLINK("http://7flowers-decor.ru/upload/1c_catalog/import_files/8714887093896.jpg")</f>
        <v>http://7flowers-decor.ru/upload/1c_catalog/import_files/8714887093896.jpg</v>
      </c>
      <c r="F34" s="4">
        <v>8714887093896</v>
      </c>
      <c r="G34" s="5" t="s">
        <v>38</v>
      </c>
      <c r="H34" s="6" t="s">
        <v>39</v>
      </c>
      <c r="I34" s="4">
        <v>50</v>
      </c>
      <c r="J34" s="18">
        <v>400</v>
      </c>
      <c r="K34" s="21">
        <f t="shared" si="0"/>
        <v>340</v>
      </c>
      <c r="L34" s="7"/>
      <c r="M34" s="4"/>
    </row>
    <row r="35" spans="2:13" s="1" customFormat="1" ht="165.95" customHeight="1" x14ac:dyDescent="0.2">
      <c r="B35" s="4">
        <v>9</v>
      </c>
      <c r="C35" s="15" t="s">
        <v>7</v>
      </c>
      <c r="D35" s="16"/>
      <c r="E35" s="11" t="str">
        <f>HYPERLINK("http://7flowers-decor.ru/upload/1c_catalog/import_files/8717654941833.jpg")</f>
        <v>http://7flowers-decor.ru/upload/1c_catalog/import_files/8717654941833.jpg</v>
      </c>
      <c r="F35" s="4">
        <v>8717654941833</v>
      </c>
      <c r="G35" s="5" t="s">
        <v>21</v>
      </c>
      <c r="H35" s="6" t="s">
        <v>22</v>
      </c>
      <c r="I35" s="4">
        <v>50</v>
      </c>
      <c r="J35" s="18">
        <v>399</v>
      </c>
      <c r="K35" s="21">
        <f t="shared" si="0"/>
        <v>339.15</v>
      </c>
      <c r="L35" s="7"/>
      <c r="M35" s="4"/>
    </row>
    <row r="36" spans="2:13" s="1" customFormat="1" ht="165.95" customHeight="1" x14ac:dyDescent="0.2">
      <c r="B36" s="4">
        <v>29</v>
      </c>
      <c r="C36" s="15" t="s">
        <v>7</v>
      </c>
      <c r="D36" s="16"/>
      <c r="E36" s="11" t="str">
        <f>HYPERLINK("http://7flowers-decor.ru/upload/1c_catalog/import_files/8717654941826.jpg")</f>
        <v>http://7flowers-decor.ru/upload/1c_catalog/import_files/8717654941826.jpg</v>
      </c>
      <c r="F36" s="4">
        <v>8717654941826</v>
      </c>
      <c r="G36" s="5" t="s">
        <v>21</v>
      </c>
      <c r="H36" s="6" t="s">
        <v>11</v>
      </c>
      <c r="I36" s="4">
        <v>50</v>
      </c>
      <c r="J36" s="18">
        <v>399</v>
      </c>
      <c r="K36" s="21">
        <f t="shared" si="0"/>
        <v>339.15</v>
      </c>
      <c r="L36" s="7"/>
      <c r="M36" s="4"/>
    </row>
    <row r="37" spans="2:13" s="1" customFormat="1" ht="165.95" customHeight="1" x14ac:dyDescent="0.2">
      <c r="B37" s="4">
        <v>3</v>
      </c>
      <c r="C37" s="15" t="s">
        <v>7</v>
      </c>
      <c r="D37" s="16"/>
      <c r="E37" s="11" t="str">
        <f>HYPERLINK("http://7flowers-decor.ru/upload/1c_catalog/import_files/8717654941802.jpg")</f>
        <v>http://7flowers-decor.ru/upload/1c_catalog/import_files/8717654941802.jpg</v>
      </c>
      <c r="F37" s="4">
        <v>8717654941802</v>
      </c>
      <c r="G37" s="5" t="s">
        <v>10</v>
      </c>
      <c r="H37" s="6" t="s">
        <v>11</v>
      </c>
      <c r="I37" s="4">
        <v>50</v>
      </c>
      <c r="J37" s="18">
        <v>426</v>
      </c>
      <c r="K37" s="21">
        <f t="shared" si="0"/>
        <v>362.09999999999997</v>
      </c>
      <c r="L37" s="7"/>
      <c r="M37" s="4"/>
    </row>
    <row r="38" spans="2:13" s="1" customFormat="1" ht="165.95" customHeight="1" x14ac:dyDescent="0.2">
      <c r="B38" s="4">
        <v>10</v>
      </c>
      <c r="C38" s="15" t="s">
        <v>7</v>
      </c>
      <c r="D38" s="16"/>
      <c r="E38" s="11" t="str">
        <f>HYPERLINK("http://7flowers-decor.ru/upload/1c_catalog/import_files/8714887104509.jpg")</f>
        <v>http://7flowers-decor.ru/upload/1c_catalog/import_files/8714887104509.jpg</v>
      </c>
      <c r="F38" s="4">
        <v>8714887104509</v>
      </c>
      <c r="G38" s="5" t="s">
        <v>23</v>
      </c>
      <c r="H38" s="6" t="s">
        <v>24</v>
      </c>
      <c r="I38" s="4">
        <v>50</v>
      </c>
      <c r="J38" s="18">
        <v>399</v>
      </c>
      <c r="K38" s="21">
        <f t="shared" si="0"/>
        <v>339.15</v>
      </c>
      <c r="L38" s="7"/>
      <c r="M38" s="4"/>
    </row>
    <row r="39" spans="2:13" s="1" customFormat="1" ht="165.95" customHeight="1" x14ac:dyDescent="0.2">
      <c r="B39" s="4">
        <v>41</v>
      </c>
      <c r="C39" s="15" t="s">
        <v>7</v>
      </c>
      <c r="D39" s="16"/>
      <c r="E39" s="11" t="str">
        <f>HYPERLINK("http://7flowers-decor.ru/upload/1c_catalog/import_files/8714887104660.jpg")</f>
        <v>http://7flowers-decor.ru/upload/1c_catalog/import_files/8714887104660.jpg</v>
      </c>
      <c r="F39" s="4">
        <v>8714887104660</v>
      </c>
      <c r="G39" s="5" t="s">
        <v>50</v>
      </c>
      <c r="H39" s="6" t="s">
        <v>11</v>
      </c>
      <c r="I39" s="4">
        <v>50</v>
      </c>
      <c r="J39" s="18">
        <v>399</v>
      </c>
      <c r="K39" s="21">
        <f t="shared" si="0"/>
        <v>339.15</v>
      </c>
      <c r="L39" s="7"/>
      <c r="M39" s="4"/>
    </row>
    <row r="40" spans="2:13" s="1" customFormat="1" ht="165.95" customHeight="1" x14ac:dyDescent="0.2">
      <c r="B40" s="4">
        <v>47</v>
      </c>
      <c r="C40" s="15" t="s">
        <v>7</v>
      </c>
      <c r="D40" s="16"/>
      <c r="E40" s="11" t="str">
        <f>HYPERLINK("http://7flowers-decor.ru/upload/1c_catalog/import_files/8714887104707.jpg")</f>
        <v>http://7flowers-decor.ru/upload/1c_catalog/import_files/8714887104707.jpg</v>
      </c>
      <c r="F40" s="4">
        <v>8714887104707</v>
      </c>
      <c r="G40" s="5" t="s">
        <v>50</v>
      </c>
      <c r="H40" s="6" t="s">
        <v>22</v>
      </c>
      <c r="I40" s="4">
        <v>50</v>
      </c>
      <c r="J40" s="18">
        <v>399</v>
      </c>
      <c r="K40" s="21">
        <f t="shared" si="0"/>
        <v>339.15</v>
      </c>
      <c r="L40" s="7"/>
      <c r="M40" s="4"/>
    </row>
    <row r="41" spans="2:13" s="1" customFormat="1" ht="165.95" customHeight="1" x14ac:dyDescent="0.2">
      <c r="B41" s="4">
        <v>34</v>
      </c>
      <c r="C41" s="15" t="s">
        <v>7</v>
      </c>
      <c r="D41" s="16"/>
      <c r="E41" s="11" t="str">
        <f>HYPERLINK("http://7flowers-decor.ru/upload/1c_catalog/import_files/8717654954451.jpg")</f>
        <v>http://7flowers-decor.ru/upload/1c_catalog/import_files/8717654954451.jpg</v>
      </c>
      <c r="F41" s="4">
        <v>8717654954451</v>
      </c>
      <c r="G41" s="5" t="s">
        <v>44</v>
      </c>
      <c r="H41" s="6" t="s">
        <v>24</v>
      </c>
      <c r="I41" s="4">
        <v>50</v>
      </c>
      <c r="J41" s="18">
        <v>500</v>
      </c>
      <c r="K41" s="21">
        <f t="shared" si="0"/>
        <v>425</v>
      </c>
      <c r="L41" s="7"/>
      <c r="M41" s="4"/>
    </row>
    <row r="42" spans="2:13" s="1" customFormat="1" ht="165.95" customHeight="1" x14ac:dyDescent="0.2">
      <c r="B42" s="4">
        <v>49</v>
      </c>
      <c r="C42" s="15" t="s">
        <v>7</v>
      </c>
      <c r="D42" s="16"/>
      <c r="E42" s="11" t="str">
        <f>HYPERLINK("http://7flowers-decor.ru/upload/1c_catalog/import_files/8717654954413.jpg")</f>
        <v>http://7flowers-decor.ru/upload/1c_catalog/import_files/8717654954413.jpg</v>
      </c>
      <c r="F42" s="4">
        <v>8717654954413</v>
      </c>
      <c r="G42" s="5" t="s">
        <v>44</v>
      </c>
      <c r="H42" s="6" t="s">
        <v>11</v>
      </c>
      <c r="I42" s="4">
        <v>50</v>
      </c>
      <c r="J42" s="18">
        <v>500</v>
      </c>
      <c r="K42" s="21">
        <f t="shared" si="0"/>
        <v>425</v>
      </c>
      <c r="L42" s="7"/>
      <c r="M42" s="4"/>
    </row>
    <row r="43" spans="2:13" s="1" customFormat="1" ht="165.95" customHeight="1" x14ac:dyDescent="0.2">
      <c r="B43" s="4">
        <v>20</v>
      </c>
      <c r="C43" s="15" t="s">
        <v>7</v>
      </c>
      <c r="D43" s="16"/>
      <c r="E43" s="11" t="str">
        <f>HYPERLINK("http://7flowers-decor.ru/upload/1c_catalog/import_files/8717654004699.jpg")</f>
        <v>http://7flowers-decor.ru/upload/1c_catalog/import_files/8717654004699.jpg</v>
      </c>
      <c r="F43" s="4">
        <v>8717654004699</v>
      </c>
      <c r="G43" s="5" t="s">
        <v>32</v>
      </c>
      <c r="H43" s="6" t="s">
        <v>33</v>
      </c>
      <c r="I43" s="4">
        <v>50</v>
      </c>
      <c r="J43" s="18">
        <v>399</v>
      </c>
      <c r="K43" s="21">
        <f t="shared" si="0"/>
        <v>339.15</v>
      </c>
      <c r="L43" s="7"/>
      <c r="M43" s="4"/>
    </row>
    <row r="44" spans="2:13" s="1" customFormat="1" ht="165.95" customHeight="1" x14ac:dyDescent="0.2">
      <c r="B44" s="4">
        <v>24</v>
      </c>
      <c r="C44" s="15" t="s">
        <v>7</v>
      </c>
      <c r="D44" s="16"/>
      <c r="E44" s="11" t="str">
        <f>HYPERLINK("http://7flowers-decor.ru/upload/1c_catalog/import_files/8714887105520.jpg")</f>
        <v>http://7flowers-decor.ru/upload/1c_catalog/import_files/8714887105520.jpg</v>
      </c>
      <c r="F44" s="4">
        <v>8714887105520</v>
      </c>
      <c r="G44" s="5" t="s">
        <v>37</v>
      </c>
      <c r="H44" s="6" t="s">
        <v>18</v>
      </c>
      <c r="I44" s="4">
        <v>50</v>
      </c>
      <c r="J44" s="18">
        <v>350</v>
      </c>
      <c r="K44" s="21">
        <f t="shared" si="0"/>
        <v>297.5</v>
      </c>
      <c r="L44" s="7"/>
      <c r="M44" s="4"/>
    </row>
    <row r="45" spans="2:13" s="1" customFormat="1" ht="165.95" customHeight="1" x14ac:dyDescent="0.2">
      <c r="B45" s="4">
        <v>23</v>
      </c>
      <c r="C45" s="15" t="s">
        <v>7</v>
      </c>
      <c r="D45" s="16"/>
      <c r="E45" s="11" t="str">
        <f>HYPERLINK("http://7flowers-decor.ru/upload/1c_catalog/import_files/8717654005306.jpg")</f>
        <v>http://7flowers-decor.ru/upload/1c_catalog/import_files/8717654005306.jpg</v>
      </c>
      <c r="F45" s="4">
        <v>8717654005306</v>
      </c>
      <c r="G45" s="5" t="s">
        <v>36</v>
      </c>
      <c r="H45" s="6" t="s">
        <v>33</v>
      </c>
      <c r="I45" s="4">
        <v>50</v>
      </c>
      <c r="J45" s="18">
        <v>399</v>
      </c>
      <c r="K45" s="21">
        <f t="shared" si="0"/>
        <v>339.15</v>
      </c>
      <c r="L45" s="7"/>
      <c r="M45" s="4"/>
    </row>
    <row r="46" spans="2:13" s="1" customFormat="1" ht="165.95" customHeight="1" x14ac:dyDescent="0.2">
      <c r="B46" s="4">
        <v>6</v>
      </c>
      <c r="C46" s="15" t="s">
        <v>7</v>
      </c>
      <c r="D46" s="16"/>
      <c r="E46" s="11" t="str">
        <f>HYPERLINK("http://7flowers-decor.ru/upload/1c_catalog/import_files/8717654881054.jpg")</f>
        <v>http://7flowers-decor.ru/upload/1c_catalog/import_files/8717654881054.jpg</v>
      </c>
      <c r="F46" s="4">
        <v>8717654881054</v>
      </c>
      <c r="G46" s="5" t="s">
        <v>16</v>
      </c>
      <c r="H46" s="6" t="s">
        <v>11</v>
      </c>
      <c r="I46" s="4">
        <v>50</v>
      </c>
      <c r="J46" s="18">
        <v>501</v>
      </c>
      <c r="K46" s="21">
        <f t="shared" si="0"/>
        <v>425.84999999999997</v>
      </c>
      <c r="L46" s="7"/>
      <c r="M46" s="4"/>
    </row>
    <row r="47" spans="2:13" s="1" customFormat="1" ht="165.95" customHeight="1" x14ac:dyDescent="0.2">
      <c r="B47" s="4">
        <v>51</v>
      </c>
      <c r="C47" s="15" t="s">
        <v>7</v>
      </c>
      <c r="D47" s="16"/>
      <c r="E47" s="11" t="str">
        <f>HYPERLINK("http://7flowers-decor.ru/upload/1c_catalog/import_files/8717654881016.jpg")</f>
        <v>http://7flowers-decor.ru/upload/1c_catalog/import_files/8717654881016.jpg</v>
      </c>
      <c r="F47" s="4">
        <v>8717654881016</v>
      </c>
      <c r="G47" s="5" t="s">
        <v>16</v>
      </c>
      <c r="H47" s="6" t="s">
        <v>24</v>
      </c>
      <c r="I47" s="4">
        <v>50</v>
      </c>
      <c r="J47" s="18">
        <v>539</v>
      </c>
      <c r="K47" s="21">
        <f t="shared" si="0"/>
        <v>458.15</v>
      </c>
      <c r="L47" s="7"/>
      <c r="M47" s="4"/>
    </row>
    <row r="48" spans="2:13" s="1" customFormat="1" ht="165.95" customHeight="1" x14ac:dyDescent="0.2">
      <c r="B48" s="4">
        <v>53</v>
      </c>
      <c r="C48" s="15" t="s">
        <v>7</v>
      </c>
      <c r="D48" s="16"/>
      <c r="E48" s="11" t="str">
        <f>HYPERLINK("http://7flowers-decor.ru/upload/1c_catalog/import_files/8717654881030.jpg")</f>
        <v>http://7flowers-decor.ru/upload/1c_catalog/import_files/8717654881030.jpg</v>
      </c>
      <c r="F48" s="4">
        <v>8717654881030</v>
      </c>
      <c r="G48" s="5" t="s">
        <v>16</v>
      </c>
      <c r="H48" s="6" t="s">
        <v>15</v>
      </c>
      <c r="I48" s="4">
        <v>50</v>
      </c>
      <c r="J48" s="18">
        <v>539</v>
      </c>
      <c r="K48" s="21">
        <f t="shared" si="0"/>
        <v>458.15</v>
      </c>
      <c r="L48" s="7"/>
      <c r="M48" s="4"/>
    </row>
    <row r="49" spans="2:13" s="1" customFormat="1" ht="165.95" customHeight="1" x14ac:dyDescent="0.2">
      <c r="B49" s="4">
        <v>16</v>
      </c>
      <c r="C49" s="15" t="s">
        <v>7</v>
      </c>
      <c r="D49" s="16"/>
      <c r="E49" s="10"/>
      <c r="F49" s="4">
        <v>4606500451609</v>
      </c>
      <c r="G49" s="5" t="s">
        <v>29</v>
      </c>
      <c r="H49" s="6" t="s">
        <v>11</v>
      </c>
      <c r="I49" s="4">
        <v>1</v>
      </c>
      <c r="J49" s="18">
        <v>549</v>
      </c>
      <c r="K49" s="21">
        <f t="shared" si="0"/>
        <v>466.65</v>
      </c>
      <c r="L49" s="7"/>
      <c r="M49" s="4"/>
    </row>
    <row r="50" spans="2:13" s="1" customFormat="1" ht="165.95" customHeight="1" x14ac:dyDescent="0.2">
      <c r="B50" s="4">
        <v>46</v>
      </c>
      <c r="C50" s="15" t="s">
        <v>7</v>
      </c>
      <c r="D50" s="16"/>
      <c r="E50" s="11" t="str">
        <f>HYPERLINK("http://7flowers-decor.ru/upload/1c_catalog/import_files/4606500450985.jpg")</f>
        <v>http://7flowers-decor.ru/upload/1c_catalog/import_files/4606500450985.jpg</v>
      </c>
      <c r="F50" s="4">
        <v>4606500450985</v>
      </c>
      <c r="G50" s="5" t="s">
        <v>55</v>
      </c>
      <c r="H50" s="6"/>
      <c r="I50" s="4">
        <v>1</v>
      </c>
      <c r="J50" s="18">
        <v>299</v>
      </c>
      <c r="K50" s="21">
        <f t="shared" si="0"/>
        <v>254.15</v>
      </c>
      <c r="L50" s="7"/>
      <c r="M50" s="4"/>
    </row>
    <row r="51" spans="2:13" s="1" customFormat="1" ht="165.95" customHeight="1" x14ac:dyDescent="0.2">
      <c r="B51" s="4">
        <v>22</v>
      </c>
      <c r="C51" s="15" t="s">
        <v>7</v>
      </c>
      <c r="D51" s="16"/>
      <c r="E51" s="11" t="str">
        <f>HYPERLINK("http://7flowers-decor.ru/upload/1c_catalog/import_files/4606500075454.jpg")</f>
        <v>http://7flowers-decor.ru/upload/1c_catalog/import_files/4606500075454.jpg</v>
      </c>
      <c r="F51" s="4">
        <v>4606500075454</v>
      </c>
      <c r="G51" s="5" t="s">
        <v>34</v>
      </c>
      <c r="H51" s="6" t="s">
        <v>11</v>
      </c>
      <c r="I51" s="4">
        <v>50</v>
      </c>
      <c r="J51" s="18">
        <v>150</v>
      </c>
      <c r="K51" s="21">
        <v>150</v>
      </c>
      <c r="L51" s="8" t="s">
        <v>35</v>
      </c>
      <c r="M51" s="4"/>
    </row>
    <row r="52" spans="2:13" s="1" customFormat="1" ht="165.95" customHeight="1" x14ac:dyDescent="0.2">
      <c r="B52" s="4">
        <v>50</v>
      </c>
      <c r="C52" s="15" t="s">
        <v>7</v>
      </c>
      <c r="D52" s="16"/>
      <c r="E52" s="11" t="str">
        <f>HYPERLINK("http://7flowers-decor.ru/upload/1c_catalog/import_files/5500032165463.jpg")</f>
        <v>http://7flowers-decor.ru/upload/1c_catalog/import_files/5500032165463.jpg</v>
      </c>
      <c r="F52" s="4">
        <v>5500032165463</v>
      </c>
      <c r="G52" s="5" t="s">
        <v>58</v>
      </c>
      <c r="H52" s="6" t="s">
        <v>18</v>
      </c>
      <c r="I52" s="4">
        <v>1</v>
      </c>
      <c r="J52" s="18">
        <v>339</v>
      </c>
      <c r="K52" s="21">
        <f t="shared" si="0"/>
        <v>288.14999999999998</v>
      </c>
      <c r="L52" s="7"/>
      <c r="M52" s="4"/>
    </row>
    <row r="53" spans="2:13" s="1" customFormat="1" ht="165.95" customHeight="1" x14ac:dyDescent="0.2">
      <c r="B53" s="4">
        <v>43</v>
      </c>
      <c r="C53" s="15" t="s">
        <v>7</v>
      </c>
      <c r="D53" s="16"/>
      <c r="E53" s="11" t="str">
        <f>HYPERLINK("http://7flowers-decor.ru/upload/1c_catalog/import_files/5500032165609.jpg")</f>
        <v>http://7flowers-decor.ru/upload/1c_catalog/import_files/5500032165609.jpg</v>
      </c>
      <c r="F53" s="4">
        <v>5500032165609</v>
      </c>
      <c r="G53" s="5" t="s">
        <v>52</v>
      </c>
      <c r="H53" s="6" t="s">
        <v>53</v>
      </c>
      <c r="I53" s="4">
        <v>1</v>
      </c>
      <c r="J53" s="18">
        <v>259</v>
      </c>
      <c r="K53" s="21">
        <f t="shared" si="0"/>
        <v>220.15</v>
      </c>
      <c r="L53" s="7"/>
      <c r="M53" s="4"/>
    </row>
    <row r="54" spans="2:13" s="1" customFormat="1" ht="165.95" customHeight="1" x14ac:dyDescent="0.2">
      <c r="B54" s="4">
        <v>7</v>
      </c>
      <c r="C54" s="15" t="s">
        <v>7</v>
      </c>
      <c r="D54" s="16"/>
      <c r="E54" s="11" t="str">
        <f>HYPERLINK("http://7flowers-decor.ru/upload/1c_catalog/import_files/5500032165340.jpg")</f>
        <v>http://7flowers-decor.ru/upload/1c_catalog/import_files/5500032165340.jpg</v>
      </c>
      <c r="F54" s="4">
        <v>5500032165340</v>
      </c>
      <c r="G54" s="5" t="s">
        <v>17</v>
      </c>
      <c r="H54" s="6" t="s">
        <v>18</v>
      </c>
      <c r="I54" s="4">
        <v>1</v>
      </c>
      <c r="J54" s="18">
        <v>135</v>
      </c>
      <c r="K54" s="21">
        <f t="shared" si="0"/>
        <v>114.75</v>
      </c>
      <c r="L54" s="7"/>
      <c r="M54" s="4"/>
    </row>
    <row r="55" spans="2:13" s="1" customFormat="1" ht="165.95" customHeight="1" x14ac:dyDescent="0.2">
      <c r="B55" s="4">
        <v>37</v>
      </c>
      <c r="C55" s="15" t="s">
        <v>7</v>
      </c>
      <c r="D55" s="16"/>
      <c r="E55" s="11" t="str">
        <f>HYPERLINK("http://7flowers-decor.ru/upload/1c_catalog/import_files/5500032165333.jpg")</f>
        <v>http://7flowers-decor.ru/upload/1c_catalog/import_files/5500032165333.jpg</v>
      </c>
      <c r="F55" s="4">
        <v>5500032165333</v>
      </c>
      <c r="G55" s="5" t="s">
        <v>46</v>
      </c>
      <c r="H55" s="6" t="s">
        <v>18</v>
      </c>
      <c r="I55" s="4">
        <v>1</v>
      </c>
      <c r="J55" s="18">
        <v>135</v>
      </c>
      <c r="K55" s="21">
        <f t="shared" si="0"/>
        <v>114.75</v>
      </c>
      <c r="L55" s="7"/>
      <c r="M55" s="4"/>
    </row>
  </sheetData>
  <sortState ref="A2:T57">
    <sortCondition ref="G2:G57"/>
  </sortState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Широва Екатерина</cp:lastModifiedBy>
  <dcterms:modified xsi:type="dcterms:W3CDTF">2014-06-20T09:54:36Z</dcterms:modified>
</cp:coreProperties>
</file>