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TDSheet!$M$1:$M$93</definedName>
  </definedNames>
  <calcPr calcId="145621" refMode="R1C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6" i="1"/>
  <c r="L37" i="1"/>
  <c r="L38" i="1"/>
  <c r="L39" i="1"/>
  <c r="L40" i="1"/>
  <c r="L41" i="1"/>
  <c r="L42" i="1"/>
  <c r="L43" i="1"/>
  <c r="L44" i="1"/>
  <c r="L45" i="1"/>
  <c r="L47" i="1"/>
  <c r="L48" i="1"/>
  <c r="L49" i="1"/>
  <c r="L50" i="1"/>
  <c r="L61" i="1"/>
  <c r="L62" i="1"/>
  <c r="L63" i="1"/>
  <c r="L64" i="1"/>
  <c r="L65" i="1"/>
  <c r="L66" i="1"/>
  <c r="L67" i="1"/>
  <c r="L68" i="1"/>
  <c r="L69" i="1"/>
  <c r="L70" i="1"/>
  <c r="L75" i="1"/>
  <c r="L76" i="1"/>
  <c r="L77" i="1"/>
  <c r="L78" i="1"/>
  <c r="L79" i="1"/>
  <c r="L80" i="1"/>
  <c r="L81" i="1"/>
  <c r="L82" i="1"/>
  <c r="L83" i="1"/>
  <c r="L2" i="1"/>
  <c r="E27" i="1" l="1"/>
  <c r="E83" i="1"/>
  <c r="E70" i="1"/>
  <c r="E45" i="1"/>
  <c r="E60" i="1"/>
  <c r="E73" i="1"/>
  <c r="E69" i="1"/>
  <c r="E68" i="1"/>
  <c r="E44" i="1"/>
  <c r="E43" i="1"/>
  <c r="E15" i="1"/>
  <c r="E32" i="1"/>
  <c r="E77" i="1"/>
  <c r="E55" i="1"/>
  <c r="E59" i="1"/>
  <c r="E67" i="1"/>
  <c r="E76" i="1"/>
  <c r="E26" i="1"/>
  <c r="E25" i="1"/>
  <c r="E14" i="1"/>
  <c r="E72" i="1"/>
  <c r="E71" i="1"/>
  <c r="E75" i="1"/>
  <c r="E82" i="1"/>
  <c r="E11" i="1"/>
  <c r="E24" i="1"/>
  <c r="E81" i="1"/>
  <c r="E36" i="1"/>
  <c r="E31" i="1"/>
  <c r="E42" i="1"/>
  <c r="E74" i="1"/>
  <c r="E10" i="1"/>
  <c r="E23" i="1"/>
  <c r="E58" i="1"/>
  <c r="E22" i="1"/>
  <c r="E6" i="1"/>
  <c r="E66" i="1"/>
  <c r="E4" i="1"/>
  <c r="E57" i="1"/>
  <c r="E65" i="1"/>
  <c r="E41" i="1"/>
  <c r="E21" i="1"/>
  <c r="E80" i="1"/>
  <c r="E64" i="1"/>
  <c r="E35" i="1"/>
  <c r="E7" i="1"/>
  <c r="E9" i="1"/>
  <c r="E3" i="1"/>
  <c r="E40" i="1"/>
  <c r="E39" i="1"/>
  <c r="E30" i="1"/>
  <c r="E79" i="1"/>
  <c r="E13" i="1"/>
  <c r="E12" i="1"/>
  <c r="E46" i="1"/>
  <c r="E5" i="1"/>
  <c r="E29" i="1"/>
  <c r="E63" i="1"/>
  <c r="E34" i="1"/>
  <c r="E62" i="1"/>
  <c r="E20" i="1"/>
  <c r="E78" i="1"/>
  <c r="E17" i="1"/>
  <c r="E54" i="1"/>
  <c r="E16" i="1"/>
  <c r="E8" i="1"/>
  <c r="E2" i="1"/>
  <c r="E19" i="1"/>
  <c r="E56" i="1"/>
  <c r="E18" i="1"/>
  <c r="E52" i="1"/>
  <c r="E51" i="1"/>
  <c r="E38" i="1"/>
  <c r="E53" i="1"/>
  <c r="E37" i="1"/>
  <c r="E28" i="1"/>
  <c r="E33" i="1"/>
</calcChain>
</file>

<file path=xl/sharedStrings.xml><?xml version="1.0" encoding="utf-8"?>
<sst xmlns="http://schemas.openxmlformats.org/spreadsheetml/2006/main" count="274" uniqueCount="82">
  <si>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</si>
  <si>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</si>
  <si>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</si>
  <si>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</si>
  <si>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</si>
  <si>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</si>
  <si>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</si>
  <si>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Скидка не действует</t>
  </si>
  <si>
    <t>Нет Фото</t>
  </si>
  <si>
    <t>Сетка-акцент 2-х цветная, 53смх8м, пластик</t>
  </si>
  <si>
    <t>Салатовый-белый</t>
  </si>
  <si>
    <t>Акция, распродажа</t>
  </si>
  <si>
    <t>Сетка Радуга, 54смх7м</t>
  </si>
  <si>
    <t>Розовый-салатовый</t>
  </si>
  <si>
    <t>Сетка-акцент, 53смх8м, пластик</t>
  </si>
  <si>
    <t>Белый</t>
  </si>
  <si>
    <t>Сетка-металлик, 53смх9м, пластик</t>
  </si>
  <si>
    <t>Кремовый</t>
  </si>
  <si>
    <t>Зеленый</t>
  </si>
  <si>
    <t>Сетка-лента, 53смх9м, пластик</t>
  </si>
  <si>
    <t>Голубой</t>
  </si>
  <si>
    <t>Светло-розовый</t>
  </si>
  <si>
    <t>Сетка простая, 53смх9м, пластик</t>
  </si>
  <si>
    <t>Сетка-полоса, 53смх9м, пластик</t>
  </si>
  <si>
    <t>Св.розовый-белый</t>
  </si>
  <si>
    <t>Красный</t>
  </si>
  <si>
    <t>Сетка Акцент с люрексом, 54смх9м</t>
  </si>
  <si>
    <t>Желтый</t>
  </si>
  <si>
    <t>Сетка Карнавал линия, 54смх7м</t>
  </si>
  <si>
    <t>Красно-салатовый</t>
  </si>
  <si>
    <t>Сетка Металлик Деко, 54смх9м</t>
  </si>
  <si>
    <t>Сиреневый</t>
  </si>
  <si>
    <t>Сетка Перелив, 54смх7м</t>
  </si>
  <si>
    <t>Розовый</t>
  </si>
  <si>
    <t>Упак. материал, 70см х 9м, сетка-газ</t>
  </si>
  <si>
    <t>Золото</t>
  </si>
  <si>
    <t>Сетка-снег, 50смх5м, пластик</t>
  </si>
  <si>
    <t>Фиолетовый</t>
  </si>
  <si>
    <t>Сетка-джут, 54смх5,5м, пластик</t>
  </si>
  <si>
    <t>Зеленый/золото</t>
  </si>
  <si>
    <t>Красный-белый</t>
  </si>
  <si>
    <t>Красный-желтый-синий</t>
  </si>
  <si>
    <t>Сетка Карнавал Голограмма, 54смх7м</t>
  </si>
  <si>
    <t>Салатовый-красный</t>
  </si>
  <si>
    <t>Сетка-волна, 53смх5.5м, пластик</t>
  </si>
  <si>
    <t>Оранжевый</t>
  </si>
  <si>
    <t>Сетка Карнавал, 54смх7м</t>
  </si>
  <si>
    <t>золото-оранжевый</t>
  </si>
  <si>
    <t>Зеленое яблоко</t>
  </si>
  <si>
    <t>Красный-зеленый-золото</t>
  </si>
  <si>
    <t>Светло-сиреневый</t>
  </si>
  <si>
    <t>Сетка Голограмма, 54смх7м</t>
  </si>
  <si>
    <t>Сетка Карнавал клетка, 54смх7м</t>
  </si>
  <si>
    <t>Розовый-серебро</t>
  </si>
  <si>
    <t>Зеленый-белый</t>
  </si>
  <si>
    <t>Желтый-оранж</t>
  </si>
  <si>
    <t>Коричневый/Розовый/Красный</t>
  </si>
  <si>
    <t>Красный-салатовый</t>
  </si>
  <si>
    <t>Оранж-салатовый</t>
  </si>
  <si>
    <t>Салатовый</t>
  </si>
  <si>
    <t>Сетка-снег, 55смх5.5м, пластик</t>
  </si>
  <si>
    <t>Красный-зеленый-белый</t>
  </si>
  <si>
    <t>Розовый-белый</t>
  </si>
  <si>
    <t>Салатовый-золото</t>
  </si>
  <si>
    <t>Сетка-радуга, 53смх9,5м, пластик</t>
  </si>
  <si>
    <t>Цветной Микс</t>
  </si>
  <si>
    <t>Темно - коричневый/Светло - коричневый</t>
  </si>
  <si>
    <t>Упак. материал сетка крупная, 70см х 5 м, в рулоне</t>
  </si>
  <si>
    <t>Серебро</t>
  </si>
  <si>
    <t>Сетка-снег, 53смх4,11м, пластик</t>
  </si>
  <si>
    <t>Синий</t>
  </si>
  <si>
    <t>Салатовый-розовый</t>
  </si>
  <si>
    <t>кремовый</t>
  </si>
  <si>
    <t>Упак. материал сетка металлик, 53смх9м</t>
  </si>
  <si>
    <t>Красный-золото</t>
  </si>
  <si>
    <t>Желтый/Оранжевый/Коричневый/Зеленый</t>
  </si>
  <si>
    <t>Розовый-голубой</t>
  </si>
  <si>
    <t>Бирюзовый</t>
  </si>
  <si>
    <t>Красный-зеленый</t>
  </si>
  <si>
    <t>заказ</t>
  </si>
  <si>
    <t>ваша цена со скидкой</t>
  </si>
  <si>
    <t>цена прайс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</si>
</sst>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e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e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27</xdr:row>
      <xdr:rowOff>73025</xdr:rowOff>
    </xdr:from>
    <xdr:to>
      <xdr:col>3</xdr:col>
      <xdr:colOff>1400175</xdr:colOff>
      <xdr:row>27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55</xdr:row>
      <xdr:rowOff>73025</xdr:rowOff>
    </xdr:from>
    <xdr:to>
      <xdr:col>3</xdr:col>
      <xdr:colOff>1400175</xdr:colOff>
      <xdr:row>55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77</xdr:row>
      <xdr:rowOff>73025</xdr:rowOff>
    </xdr:from>
    <xdr:to>
      <xdr:col>3</xdr:col>
      <xdr:colOff>1400175</xdr:colOff>
      <xdr:row>77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61</xdr:row>
      <xdr:rowOff>73025</xdr:rowOff>
    </xdr:from>
    <xdr:to>
      <xdr:col>3</xdr:col>
      <xdr:colOff>1400175</xdr:colOff>
      <xdr:row>61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62</xdr:row>
      <xdr:rowOff>73025</xdr:rowOff>
    </xdr:from>
    <xdr:to>
      <xdr:col>3</xdr:col>
      <xdr:colOff>1400175</xdr:colOff>
      <xdr:row>62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28</xdr:row>
      <xdr:rowOff>73025</xdr:rowOff>
    </xdr:from>
    <xdr:to>
      <xdr:col>3</xdr:col>
      <xdr:colOff>1400175</xdr:colOff>
      <xdr:row>28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78</xdr:row>
      <xdr:rowOff>73025</xdr:rowOff>
    </xdr:from>
    <xdr:to>
      <xdr:col>3</xdr:col>
      <xdr:colOff>1400175</xdr:colOff>
      <xdr:row>78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63</xdr:row>
      <xdr:rowOff>73025</xdr:rowOff>
    </xdr:from>
    <xdr:to>
      <xdr:col>3</xdr:col>
      <xdr:colOff>1400175</xdr:colOff>
      <xdr:row>63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79</xdr:row>
      <xdr:rowOff>73025</xdr:rowOff>
    </xdr:from>
    <xdr:to>
      <xdr:col>3</xdr:col>
      <xdr:colOff>1400175</xdr:colOff>
      <xdr:row>79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64</xdr:row>
      <xdr:rowOff>73025</xdr:rowOff>
    </xdr:from>
    <xdr:to>
      <xdr:col>3</xdr:col>
      <xdr:colOff>1400175</xdr:colOff>
      <xdr:row>64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56</xdr:row>
      <xdr:rowOff>73025</xdr:rowOff>
    </xdr:from>
    <xdr:to>
      <xdr:col>3</xdr:col>
      <xdr:colOff>1400175</xdr:colOff>
      <xdr:row>56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65</xdr:row>
      <xdr:rowOff>73025</xdr:rowOff>
    </xdr:from>
    <xdr:to>
      <xdr:col>3</xdr:col>
      <xdr:colOff>1400175</xdr:colOff>
      <xdr:row>65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57</xdr:row>
      <xdr:rowOff>73025</xdr:rowOff>
    </xdr:from>
    <xdr:to>
      <xdr:col>3</xdr:col>
      <xdr:colOff>1400175</xdr:colOff>
      <xdr:row>57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73</xdr:row>
      <xdr:rowOff>73025</xdr:rowOff>
    </xdr:from>
    <xdr:to>
      <xdr:col>3</xdr:col>
      <xdr:colOff>1400175</xdr:colOff>
      <xdr:row>73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80</xdr:row>
      <xdr:rowOff>73025</xdr:rowOff>
    </xdr:from>
    <xdr:to>
      <xdr:col>3</xdr:col>
      <xdr:colOff>1400175</xdr:colOff>
      <xdr:row>80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81</xdr:row>
      <xdr:rowOff>73025</xdr:rowOff>
    </xdr:from>
    <xdr:to>
      <xdr:col>3</xdr:col>
      <xdr:colOff>1400175</xdr:colOff>
      <xdr:row>81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74</xdr:row>
      <xdr:rowOff>73025</xdr:rowOff>
    </xdr:from>
    <xdr:to>
      <xdr:col>3</xdr:col>
      <xdr:colOff>1400175</xdr:colOff>
      <xdr:row>74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70</xdr:row>
      <xdr:rowOff>73025</xdr:rowOff>
    </xdr:from>
    <xdr:to>
      <xdr:col>3</xdr:col>
      <xdr:colOff>1400175</xdr:colOff>
      <xdr:row>70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71</xdr:row>
      <xdr:rowOff>73025</xdr:rowOff>
    </xdr:from>
    <xdr:to>
      <xdr:col>3</xdr:col>
      <xdr:colOff>1400175</xdr:colOff>
      <xdr:row>71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24</xdr:row>
      <xdr:rowOff>73025</xdr:rowOff>
    </xdr:from>
    <xdr:to>
      <xdr:col>3</xdr:col>
      <xdr:colOff>1400175</xdr:colOff>
      <xdr:row>24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25</xdr:row>
      <xdr:rowOff>73025</xdr:rowOff>
    </xdr:from>
    <xdr:to>
      <xdr:col>3</xdr:col>
      <xdr:colOff>1400175</xdr:colOff>
      <xdr:row>25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75</xdr:row>
      <xdr:rowOff>73025</xdr:rowOff>
    </xdr:from>
    <xdr:to>
      <xdr:col>3</xdr:col>
      <xdr:colOff>1400175</xdr:colOff>
      <xdr:row>75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66</xdr:row>
      <xdr:rowOff>73025</xdr:rowOff>
    </xdr:from>
    <xdr:to>
      <xdr:col>3</xdr:col>
      <xdr:colOff>1400175</xdr:colOff>
      <xdr:row>66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58</xdr:row>
      <xdr:rowOff>73025</xdr:rowOff>
    </xdr:from>
    <xdr:to>
      <xdr:col>3</xdr:col>
      <xdr:colOff>1400175</xdr:colOff>
      <xdr:row>58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76</xdr:row>
      <xdr:rowOff>73025</xdr:rowOff>
    </xdr:from>
    <xdr:to>
      <xdr:col>3</xdr:col>
      <xdr:colOff>1400175</xdr:colOff>
      <xdr:row>76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67</xdr:row>
      <xdr:rowOff>73025</xdr:rowOff>
    </xdr:from>
    <xdr:to>
      <xdr:col>3</xdr:col>
      <xdr:colOff>1400175</xdr:colOff>
      <xdr:row>67</xdr:row>
      <xdr:rowOff>1873250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68</xdr:row>
      <xdr:rowOff>73025</xdr:rowOff>
    </xdr:from>
    <xdr:to>
      <xdr:col>3</xdr:col>
      <xdr:colOff>1400175</xdr:colOff>
      <xdr:row>68</xdr:row>
      <xdr:rowOff>1873250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72</xdr:row>
      <xdr:rowOff>73025</xdr:rowOff>
    </xdr:from>
    <xdr:to>
      <xdr:col>3</xdr:col>
      <xdr:colOff>1400175</xdr:colOff>
      <xdr:row>72</xdr:row>
      <xdr:rowOff>1873250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59</xdr:row>
      <xdr:rowOff>73025</xdr:rowOff>
    </xdr:from>
    <xdr:to>
      <xdr:col>3</xdr:col>
      <xdr:colOff>1400175</xdr:colOff>
      <xdr:row>59</xdr:row>
      <xdr:rowOff>1873250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69</xdr:row>
      <xdr:rowOff>73025</xdr:rowOff>
    </xdr:from>
    <xdr:to>
      <xdr:col>3</xdr:col>
      <xdr:colOff>1400175</xdr:colOff>
      <xdr:row>69</xdr:row>
      <xdr:rowOff>1873250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82</xdr:row>
      <xdr:rowOff>73025</xdr:rowOff>
    </xdr:from>
    <xdr:to>
      <xdr:col>3</xdr:col>
      <xdr:colOff>1400175</xdr:colOff>
      <xdr:row>82</xdr:row>
      <xdr:rowOff>1873250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26</xdr:row>
      <xdr:rowOff>73025</xdr:rowOff>
    </xdr:from>
    <xdr:to>
      <xdr:col>3</xdr:col>
      <xdr:colOff>1400175</xdr:colOff>
      <xdr:row>26</xdr:row>
      <xdr:rowOff>1873250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46</xdr:row>
      <xdr:rowOff>180975</xdr:rowOff>
    </xdr:from>
    <xdr:to>
      <xdr:col>3</xdr:col>
      <xdr:colOff>1482042</xdr:colOff>
      <xdr:row>46</xdr:row>
      <xdr:rowOff>1571625</xdr:rowOff>
    </xdr:to>
    <xdr:pic>
      <xdr:nvPicPr>
        <xdr:cNvPr id="80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95383350"/>
          <a:ext cx="1901142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76199</xdr:colOff>
      <xdr:row>47</xdr:row>
      <xdr:rowOff>47625</xdr:rowOff>
    </xdr:from>
    <xdr:to>
      <xdr:col>3</xdr:col>
      <xdr:colOff>1457768</xdr:colOff>
      <xdr:row>47</xdr:row>
      <xdr:rowOff>1524001</xdr:rowOff>
    </xdr:to>
    <xdr:pic>
      <xdr:nvPicPr>
        <xdr:cNvPr id="81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97355025"/>
          <a:ext cx="1819719" cy="1476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38099</xdr:colOff>
      <xdr:row>48</xdr:row>
      <xdr:rowOff>123825</xdr:rowOff>
    </xdr:from>
    <xdr:to>
      <xdr:col>3</xdr:col>
      <xdr:colOff>1478230</xdr:colOff>
      <xdr:row>48</xdr:row>
      <xdr:rowOff>1514475</xdr:rowOff>
    </xdr:to>
    <xdr:pic>
      <xdr:nvPicPr>
        <xdr:cNvPr id="82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99536250"/>
          <a:ext cx="1878281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28574</xdr:colOff>
      <xdr:row>49</xdr:row>
      <xdr:rowOff>47625</xdr:rowOff>
    </xdr:from>
    <xdr:to>
      <xdr:col>3</xdr:col>
      <xdr:colOff>1503997</xdr:colOff>
      <xdr:row>49</xdr:row>
      <xdr:rowOff>1609725</xdr:rowOff>
    </xdr:to>
    <xdr:pic>
      <xdr:nvPicPr>
        <xdr:cNvPr id="83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01565075"/>
          <a:ext cx="1913573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60</xdr:row>
      <xdr:rowOff>95250</xdr:rowOff>
    </xdr:from>
    <xdr:to>
      <xdr:col>3</xdr:col>
      <xdr:colOff>1517686</xdr:colOff>
      <xdr:row>60</xdr:row>
      <xdr:rowOff>1590675</xdr:rowOff>
    </xdr:to>
    <xdr:pic>
      <xdr:nvPicPr>
        <xdr:cNvPr id="84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767975"/>
          <a:ext cx="1898686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83"/>
  <sheetViews>
    <sheetView tabSelected="1" workbookViewId="0">
      <selection activeCell="F2" sqref="F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7" style="1" customWidth="1"/>
    <col min="9" max="9" width="12.6640625" style="1" customWidth="1"/>
    <col min="10" max="10" width="10.1640625" style="1" customWidth="1"/>
    <col min="11" max="11" width="13" style="19" customWidth="1"/>
    <col min="12" max="12" width="13.33203125" style="22" customWidth="1"/>
    <col min="13" max="13" width="15" style="1" customWidth="1"/>
    <col min="14" max="14" width="12.6640625" style="1" customWidth="1"/>
    <col min="15" max="16" width="12.1640625" style="1" customWidth="1"/>
    <col min="17" max="18" width="10.1640625" style="1" customWidth="1"/>
  </cols>
  <sheetData>
    <row r="1" spans="2:14" ht="38.1" customHeight="1" x14ac:dyDescent="0.2">
      <c r="B1" s="10" t="s">
        <v>0</v>
      </c>
      <c r="C1" s="13" t="s">
        <v>1</v>
      </c>
      <c r="D1" s="14"/>
      <c r="E1" s="15"/>
      <c r="F1" s="10" t="s">
        <v>2</v>
      </c>
      <c r="G1" s="10" t="s">
        <v>3</v>
      </c>
      <c r="H1" s="10" t="s">
        <v>4</v>
      </c>
      <c r="I1" s="2" t="s">
        <v>5</v>
      </c>
      <c r="J1" s="2" t="s">
        <v>6</v>
      </c>
      <c r="K1" s="18" t="s">
        <v>81</v>
      </c>
      <c r="L1" s="20" t="s">
        <v>80</v>
      </c>
      <c r="M1" s="3" t="s">
        <v>7</v>
      </c>
      <c r="N1" s="2" t="s">
        <v>79</v>
      </c>
    </row>
    <row r="2" spans="2:14" s="1" customFormat="1" ht="165.95" customHeight="1" x14ac:dyDescent="0.2">
      <c r="B2" s="4">
        <v>11</v>
      </c>
      <c r="C2" s="16" t="s">
        <v>8</v>
      </c>
      <c r="D2" s="17"/>
      <c r="E2" s="12" t="str">
        <f>HYPERLINK("http://7flowers-decor.ru/upload/1c_catalog/import_files/4606500121632.jpg")</f>
        <v>http://7flowers-decor.ru/upload/1c_catalog/import_files/4606500121632.jpg</v>
      </c>
      <c r="F2" s="4">
        <v>4606500121632</v>
      </c>
      <c r="G2" s="5" t="s">
        <v>26</v>
      </c>
      <c r="H2" s="6" t="s">
        <v>27</v>
      </c>
      <c r="I2" s="4">
        <v>1</v>
      </c>
      <c r="J2" s="4">
        <v>20</v>
      </c>
      <c r="K2" s="9">
        <v>199</v>
      </c>
      <c r="L2" s="21">
        <f>K2*0.85</f>
        <v>169.15</v>
      </c>
      <c r="M2" s="8"/>
      <c r="N2" s="4"/>
    </row>
    <row r="3" spans="2:14" s="1" customFormat="1" ht="165.95" customHeight="1" x14ac:dyDescent="0.2">
      <c r="B3" s="4">
        <v>31</v>
      </c>
      <c r="C3" s="16" t="s">
        <v>8</v>
      </c>
      <c r="D3" s="17"/>
      <c r="E3" s="12" t="str">
        <f>HYPERLINK("http://7flowers-decor.ru/upload/1c_catalog/import_files/4606500285358.jpg")</f>
        <v>http://7flowers-decor.ru/upload/1c_catalog/import_files/4606500285358.jpg</v>
      </c>
      <c r="F3" s="4">
        <v>4606500285358</v>
      </c>
      <c r="G3" s="5" t="s">
        <v>51</v>
      </c>
      <c r="H3" s="6" t="s">
        <v>45</v>
      </c>
      <c r="I3" s="4">
        <v>1</v>
      </c>
      <c r="J3" s="4">
        <v>20</v>
      </c>
      <c r="K3" s="9">
        <v>242</v>
      </c>
      <c r="L3" s="21">
        <f t="shared" ref="L3:L66" si="0">K3*0.85</f>
        <v>205.7</v>
      </c>
      <c r="M3" s="8"/>
      <c r="N3" s="4"/>
    </row>
    <row r="4" spans="2:14" s="1" customFormat="1" ht="165.95" customHeight="1" x14ac:dyDescent="0.2">
      <c r="B4" s="4">
        <v>42</v>
      </c>
      <c r="C4" s="16" t="s">
        <v>8</v>
      </c>
      <c r="D4" s="17"/>
      <c r="E4" s="12" t="str">
        <f>HYPERLINK("http://7flowers-decor.ru/upload/1c_catalog/import_files/4606500285372.jpg")</f>
        <v>http://7flowers-decor.ru/upload/1c_catalog/import_files/4606500285372.jpg</v>
      </c>
      <c r="F4" s="4">
        <v>4606500285372</v>
      </c>
      <c r="G4" s="5" t="s">
        <v>51</v>
      </c>
      <c r="H4" s="6" t="s">
        <v>20</v>
      </c>
      <c r="I4" s="4">
        <v>1</v>
      </c>
      <c r="J4" s="4">
        <v>20</v>
      </c>
      <c r="K4" s="9">
        <v>242</v>
      </c>
      <c r="L4" s="21">
        <f t="shared" si="0"/>
        <v>205.7</v>
      </c>
      <c r="M4" s="8"/>
      <c r="N4" s="4"/>
    </row>
    <row r="5" spans="2:14" s="1" customFormat="1" ht="165.95" customHeight="1" x14ac:dyDescent="0.2">
      <c r="B5" s="4">
        <v>23</v>
      </c>
      <c r="C5" s="16" t="s">
        <v>8</v>
      </c>
      <c r="D5" s="17"/>
      <c r="E5" s="12" t="str">
        <f>HYPERLINK("http://7flowers-decor.ru/upload/1c_catalog/import_files/4606500300402.jpg")</f>
        <v>http://7flowers-decor.ru/upload/1c_catalog/import_files/4606500300402.jpg</v>
      </c>
      <c r="F5" s="4">
        <v>4606500300402</v>
      </c>
      <c r="G5" s="5" t="s">
        <v>42</v>
      </c>
      <c r="H5" s="6" t="s">
        <v>43</v>
      </c>
      <c r="I5" s="4">
        <v>1</v>
      </c>
      <c r="J5" s="4">
        <v>20</v>
      </c>
      <c r="K5" s="9">
        <v>290</v>
      </c>
      <c r="L5" s="21">
        <f t="shared" si="0"/>
        <v>246.5</v>
      </c>
      <c r="M5" s="8"/>
      <c r="N5" s="4"/>
    </row>
    <row r="6" spans="2:14" s="1" customFormat="1" ht="165.95" customHeight="1" x14ac:dyDescent="0.2">
      <c r="B6" s="4">
        <v>44</v>
      </c>
      <c r="C6" s="16" t="s">
        <v>8</v>
      </c>
      <c r="D6" s="17"/>
      <c r="E6" s="12" t="str">
        <f>HYPERLINK("http://7flowers-decor.ru/upload/1c_catalog/import_files/4606500300396.jpg")</f>
        <v>http://7flowers-decor.ru/upload/1c_catalog/import_files/4606500300396.jpg</v>
      </c>
      <c r="F6" s="4">
        <v>4606500300396</v>
      </c>
      <c r="G6" s="5" t="s">
        <v>42</v>
      </c>
      <c r="H6" s="6" t="s">
        <v>57</v>
      </c>
      <c r="I6" s="4">
        <v>1</v>
      </c>
      <c r="J6" s="4">
        <v>20</v>
      </c>
      <c r="K6" s="9">
        <v>290</v>
      </c>
      <c r="L6" s="21">
        <f t="shared" si="0"/>
        <v>246.5</v>
      </c>
      <c r="M6" s="8"/>
      <c r="N6" s="4"/>
    </row>
    <row r="7" spans="2:14" s="1" customFormat="1" ht="165.95" customHeight="1" x14ac:dyDescent="0.2">
      <c r="B7" s="4">
        <v>33</v>
      </c>
      <c r="C7" s="16" t="s">
        <v>8</v>
      </c>
      <c r="D7" s="17"/>
      <c r="E7" s="12" t="str">
        <f>HYPERLINK("http://7flowers-decor.ru/upload/1c_catalog/import_files/4606500153299.jpg")</f>
        <v>http://7flowers-decor.ru/upload/1c_catalog/import_files/4606500153299.jpg</v>
      </c>
      <c r="F7" s="4">
        <v>4606500153299</v>
      </c>
      <c r="G7" s="5" t="s">
        <v>52</v>
      </c>
      <c r="H7" s="6" t="s">
        <v>53</v>
      </c>
      <c r="I7" s="4">
        <v>1</v>
      </c>
      <c r="J7" s="4">
        <v>20</v>
      </c>
      <c r="K7" s="9">
        <v>190</v>
      </c>
      <c r="L7" s="21">
        <f t="shared" si="0"/>
        <v>161.5</v>
      </c>
      <c r="M7" s="8"/>
      <c r="N7" s="4"/>
    </row>
    <row r="8" spans="2:14" s="1" customFormat="1" ht="165.95" customHeight="1" x14ac:dyDescent="0.2">
      <c r="B8" s="4">
        <v>12</v>
      </c>
      <c r="C8" s="16" t="s">
        <v>8</v>
      </c>
      <c r="D8" s="17"/>
      <c r="E8" s="12" t="str">
        <f>HYPERLINK("http://7flowers-decor.ru/upload/1c_catalog/import_files/4606500154258.jpg")</f>
        <v>http://7flowers-decor.ru/upload/1c_catalog/import_files/4606500154258.jpg</v>
      </c>
      <c r="F8" s="4">
        <v>4606500154258</v>
      </c>
      <c r="G8" s="5" t="s">
        <v>28</v>
      </c>
      <c r="H8" s="6" t="s">
        <v>29</v>
      </c>
      <c r="I8" s="4">
        <v>1</v>
      </c>
      <c r="J8" s="4">
        <v>20</v>
      </c>
      <c r="K8" s="9">
        <v>220</v>
      </c>
      <c r="L8" s="21">
        <f t="shared" si="0"/>
        <v>187</v>
      </c>
      <c r="M8" s="8"/>
      <c r="N8" s="4"/>
    </row>
    <row r="9" spans="2:14" s="1" customFormat="1" ht="165.95" customHeight="1" x14ac:dyDescent="0.2">
      <c r="B9" s="4">
        <v>32</v>
      </c>
      <c r="C9" s="16" t="s">
        <v>8</v>
      </c>
      <c r="D9" s="17"/>
      <c r="E9" s="12" t="str">
        <f>HYPERLINK("http://7flowers-decor.ru/upload/1c_catalog/import_files/4606500154265.jpg")</f>
        <v>http://7flowers-decor.ru/upload/1c_catalog/import_files/4606500154265.jpg</v>
      </c>
      <c r="F9" s="4">
        <v>4606500154265</v>
      </c>
      <c r="G9" s="5" t="s">
        <v>28</v>
      </c>
      <c r="H9" s="6" t="s">
        <v>27</v>
      </c>
      <c r="I9" s="4">
        <v>1</v>
      </c>
      <c r="J9" s="4">
        <v>20</v>
      </c>
      <c r="K9" s="9">
        <v>220</v>
      </c>
      <c r="L9" s="21">
        <f t="shared" si="0"/>
        <v>187</v>
      </c>
      <c r="M9" s="8"/>
      <c r="N9" s="4"/>
    </row>
    <row r="10" spans="2:14" s="1" customFormat="1" ht="165.95" customHeight="1" x14ac:dyDescent="0.2">
      <c r="B10" s="4">
        <v>48</v>
      </c>
      <c r="C10" s="16" t="s">
        <v>8</v>
      </c>
      <c r="D10" s="17"/>
      <c r="E10" s="12" t="str">
        <f>HYPERLINK("http://7flowers-decor.ru/upload/1c_catalog/import_files/4606500154296.jpg")</f>
        <v>http://7flowers-decor.ru/upload/1c_catalog/import_files/4606500154296.jpg</v>
      </c>
      <c r="F10" s="4">
        <v>4606500154296</v>
      </c>
      <c r="G10" s="5" t="s">
        <v>28</v>
      </c>
      <c r="H10" s="6" t="s">
        <v>53</v>
      </c>
      <c r="I10" s="4">
        <v>1</v>
      </c>
      <c r="J10" s="4">
        <v>20</v>
      </c>
      <c r="K10" s="9">
        <v>220</v>
      </c>
      <c r="L10" s="21">
        <f t="shared" si="0"/>
        <v>187</v>
      </c>
      <c r="M10" s="8"/>
      <c r="N10" s="4"/>
    </row>
    <row r="11" spans="2:14" s="1" customFormat="1" ht="165.95" customHeight="1" x14ac:dyDescent="0.2">
      <c r="B11" s="4">
        <v>55</v>
      </c>
      <c r="C11" s="16" t="s">
        <v>8</v>
      </c>
      <c r="D11" s="17"/>
      <c r="E11" s="12" t="str">
        <f>HYPERLINK("http://7flowers-decor.ru/upload/1c_catalog/import_files/4606500154289.jpg")</f>
        <v>http://7flowers-decor.ru/upload/1c_catalog/import_files/4606500154289.jpg</v>
      </c>
      <c r="F11" s="4">
        <v>4606500154289</v>
      </c>
      <c r="G11" s="5" t="s">
        <v>28</v>
      </c>
      <c r="H11" s="6" t="s">
        <v>63</v>
      </c>
      <c r="I11" s="4">
        <v>1</v>
      </c>
      <c r="J11" s="4">
        <v>20</v>
      </c>
      <c r="K11" s="9">
        <v>220</v>
      </c>
      <c r="L11" s="21">
        <f t="shared" si="0"/>
        <v>187</v>
      </c>
      <c r="M11" s="8"/>
      <c r="N11" s="4"/>
    </row>
    <row r="12" spans="2:14" s="1" customFormat="1" ht="165.95" customHeight="1" x14ac:dyDescent="0.2">
      <c r="B12" s="4">
        <v>25</v>
      </c>
      <c r="C12" s="16" t="s">
        <v>8</v>
      </c>
      <c r="D12" s="17"/>
      <c r="E12" s="12" t="str">
        <f>HYPERLINK("http://7flowers-decor.ru/upload/1c_catalog/import_files/4606500300358.jpg")</f>
        <v>http://7flowers-decor.ru/upload/1c_catalog/import_files/4606500300358.jpg</v>
      </c>
      <c r="F12" s="4">
        <v>4606500300358</v>
      </c>
      <c r="G12" s="5" t="s">
        <v>46</v>
      </c>
      <c r="H12" s="6" t="s">
        <v>47</v>
      </c>
      <c r="I12" s="4">
        <v>1</v>
      </c>
      <c r="J12" s="4">
        <v>20</v>
      </c>
      <c r="K12" s="9">
        <v>287</v>
      </c>
      <c r="L12" s="21">
        <f t="shared" si="0"/>
        <v>243.95</v>
      </c>
      <c r="M12" s="8"/>
      <c r="N12" s="4"/>
    </row>
    <row r="13" spans="2:14" s="1" customFormat="1" ht="165.95" customHeight="1" x14ac:dyDescent="0.2">
      <c r="B13" s="4">
        <v>26</v>
      </c>
      <c r="C13" s="16" t="s">
        <v>8</v>
      </c>
      <c r="D13" s="17"/>
      <c r="E13" s="12" t="str">
        <f>HYPERLINK("http://7flowers-decor.ru/upload/1c_catalog/import_files/4606500300365.jpg")</f>
        <v>http://7flowers-decor.ru/upload/1c_catalog/import_files/4606500300365.jpg</v>
      </c>
      <c r="F13" s="4">
        <v>4606500300365</v>
      </c>
      <c r="G13" s="5" t="s">
        <v>46</v>
      </c>
      <c r="H13" s="6" t="s">
        <v>13</v>
      </c>
      <c r="I13" s="4">
        <v>1</v>
      </c>
      <c r="J13" s="4">
        <v>20</v>
      </c>
      <c r="K13" s="9">
        <v>287</v>
      </c>
      <c r="L13" s="21">
        <f t="shared" si="0"/>
        <v>243.95</v>
      </c>
      <c r="M13" s="8"/>
      <c r="N13" s="4"/>
    </row>
    <row r="14" spans="2:14" s="1" customFormat="1" ht="165.95" customHeight="1" x14ac:dyDescent="0.2">
      <c r="B14" s="4">
        <v>62</v>
      </c>
      <c r="C14" s="16" t="s">
        <v>8</v>
      </c>
      <c r="D14" s="17"/>
      <c r="E14" s="12" t="str">
        <f>HYPERLINK("http://7flowers-decor.ru/upload/1c_catalog/import_files/4606500300341.jpg")</f>
        <v>http://7flowers-decor.ru/upload/1c_catalog/import_files/4606500300341.jpg</v>
      </c>
      <c r="F14" s="4">
        <v>4606500300341</v>
      </c>
      <c r="G14" s="5" t="s">
        <v>46</v>
      </c>
      <c r="H14" s="6" t="s">
        <v>71</v>
      </c>
      <c r="I14" s="4">
        <v>1</v>
      </c>
      <c r="J14" s="4">
        <v>20</v>
      </c>
      <c r="K14" s="9">
        <v>287</v>
      </c>
      <c r="L14" s="21">
        <f t="shared" si="0"/>
        <v>243.95</v>
      </c>
      <c r="M14" s="8"/>
      <c r="N14" s="4"/>
    </row>
    <row r="15" spans="2:14" s="1" customFormat="1" ht="165.95" customHeight="1" x14ac:dyDescent="0.2">
      <c r="B15" s="4">
        <v>72</v>
      </c>
      <c r="C15" s="16" t="s">
        <v>8</v>
      </c>
      <c r="D15" s="17"/>
      <c r="E15" s="12" t="str">
        <f>HYPERLINK("http://7flowers-decor.ru/upload/1c_catalog/import_files/4606500300327.jpg")</f>
        <v>http://7flowers-decor.ru/upload/1c_catalog/import_files/4606500300327.jpg</v>
      </c>
      <c r="F15" s="4">
        <v>4606500300327</v>
      </c>
      <c r="G15" s="5" t="s">
        <v>46</v>
      </c>
      <c r="H15" s="6" t="s">
        <v>57</v>
      </c>
      <c r="I15" s="4">
        <v>1</v>
      </c>
      <c r="J15" s="4">
        <v>20</v>
      </c>
      <c r="K15" s="9">
        <v>287</v>
      </c>
      <c r="L15" s="21">
        <f t="shared" si="0"/>
        <v>243.95</v>
      </c>
      <c r="M15" s="8"/>
      <c r="N15" s="4"/>
    </row>
    <row r="16" spans="2:14" s="1" customFormat="1" ht="165.95" customHeight="1" x14ac:dyDescent="0.2">
      <c r="B16" s="4">
        <v>13</v>
      </c>
      <c r="C16" s="16" t="s">
        <v>8</v>
      </c>
      <c r="D16" s="17"/>
      <c r="E16" s="12" t="str">
        <f>HYPERLINK("http://7flowers-decor.ru/upload/1c_catalog/import_files/4606500285532.jpg")</f>
        <v>http://7flowers-decor.ru/upload/1c_catalog/import_files/4606500285532.jpg</v>
      </c>
      <c r="F16" s="4">
        <v>4606500285532</v>
      </c>
      <c r="G16" s="5" t="s">
        <v>30</v>
      </c>
      <c r="H16" s="6" t="s">
        <v>31</v>
      </c>
      <c r="I16" s="4">
        <v>1</v>
      </c>
      <c r="J16" s="4">
        <v>20</v>
      </c>
      <c r="K16" s="9">
        <v>199</v>
      </c>
      <c r="L16" s="21">
        <f t="shared" si="0"/>
        <v>169.15</v>
      </c>
      <c r="M16" s="8"/>
      <c r="N16" s="4"/>
    </row>
    <row r="17" spans="2:14" s="1" customFormat="1" ht="165.95" customHeight="1" x14ac:dyDescent="0.2">
      <c r="B17" s="4">
        <v>15</v>
      </c>
      <c r="C17" s="16" t="s">
        <v>8</v>
      </c>
      <c r="D17" s="17"/>
      <c r="E17" s="12" t="str">
        <f>HYPERLINK("http://7flowers-decor.ru/upload/1c_catalog/import_files/4606500153404.jpg")</f>
        <v>http://7flowers-decor.ru/upload/1c_catalog/import_files/4606500153404.jpg</v>
      </c>
      <c r="F17" s="4">
        <v>4606500153404</v>
      </c>
      <c r="G17" s="5" t="s">
        <v>32</v>
      </c>
      <c r="H17" s="6" t="s">
        <v>33</v>
      </c>
      <c r="I17" s="4">
        <v>1</v>
      </c>
      <c r="J17" s="4">
        <v>20</v>
      </c>
      <c r="K17" s="9">
        <v>199</v>
      </c>
      <c r="L17" s="21">
        <f t="shared" si="0"/>
        <v>169.15</v>
      </c>
      <c r="M17" s="8"/>
      <c r="N17" s="4"/>
    </row>
    <row r="18" spans="2:14" s="1" customFormat="1" ht="165.95" customHeight="1" x14ac:dyDescent="0.2">
      <c r="B18" s="4">
        <v>8</v>
      </c>
      <c r="C18" s="16" t="s">
        <v>8</v>
      </c>
      <c r="D18" s="17"/>
      <c r="E18" s="12" t="str">
        <f>HYPERLINK("http://7flowers-decor.ru/upload/1c_catalog/import_files/4606500087785.jpg")</f>
        <v>http://7flowers-decor.ru/upload/1c_catalog/import_files/4606500087785.jpg</v>
      </c>
      <c r="F18" s="4">
        <v>4606500087785</v>
      </c>
      <c r="G18" s="5" t="s">
        <v>22</v>
      </c>
      <c r="H18" s="6" t="s">
        <v>18</v>
      </c>
      <c r="I18" s="4">
        <v>1</v>
      </c>
      <c r="J18" s="4">
        <v>20</v>
      </c>
      <c r="K18" s="9">
        <v>112</v>
      </c>
      <c r="L18" s="21">
        <f t="shared" si="0"/>
        <v>95.2</v>
      </c>
      <c r="M18" s="8"/>
      <c r="N18" s="4"/>
    </row>
    <row r="19" spans="2:14" s="1" customFormat="1" ht="165.95" customHeight="1" x14ac:dyDescent="0.2">
      <c r="B19" s="4">
        <v>10</v>
      </c>
      <c r="C19" s="16" t="s">
        <v>8</v>
      </c>
      <c r="D19" s="17"/>
      <c r="E19" s="12" t="str">
        <f>HYPERLINK("http://7flowers-decor.ru/upload/1c_catalog/import_files/4606500087716.jpg")</f>
        <v>http://7flowers-decor.ru/upload/1c_catalog/import_files/4606500087716.jpg</v>
      </c>
      <c r="F19" s="4">
        <v>4606500087716</v>
      </c>
      <c r="G19" s="5" t="s">
        <v>22</v>
      </c>
      <c r="H19" s="6" t="s">
        <v>25</v>
      </c>
      <c r="I19" s="4">
        <v>1</v>
      </c>
      <c r="J19" s="4">
        <v>20</v>
      </c>
      <c r="K19" s="9">
        <v>112</v>
      </c>
      <c r="L19" s="21">
        <f t="shared" si="0"/>
        <v>95.2</v>
      </c>
      <c r="M19" s="8"/>
      <c r="N19" s="4"/>
    </row>
    <row r="20" spans="2:14" s="1" customFormat="1" ht="165.95" customHeight="1" x14ac:dyDescent="0.2">
      <c r="B20" s="4">
        <v>17</v>
      </c>
      <c r="C20" s="16" t="s">
        <v>8</v>
      </c>
      <c r="D20" s="17"/>
      <c r="E20" s="12" t="str">
        <f>HYPERLINK("http://7flowers-decor.ru/upload/1c_catalog/import_files/4606500087761.jpg")</f>
        <v>http://7flowers-decor.ru/upload/1c_catalog/import_files/4606500087761.jpg</v>
      </c>
      <c r="F20" s="4">
        <v>4606500087761</v>
      </c>
      <c r="G20" s="5" t="s">
        <v>22</v>
      </c>
      <c r="H20" s="6" t="s">
        <v>20</v>
      </c>
      <c r="I20" s="4">
        <v>1</v>
      </c>
      <c r="J20" s="4">
        <v>20</v>
      </c>
      <c r="K20" s="9">
        <v>112</v>
      </c>
      <c r="L20" s="21">
        <f t="shared" si="0"/>
        <v>95.2</v>
      </c>
      <c r="M20" s="8"/>
      <c r="N20" s="4"/>
    </row>
    <row r="21" spans="2:14" s="1" customFormat="1" ht="165.95" customHeight="1" x14ac:dyDescent="0.2">
      <c r="B21" s="4">
        <v>37</v>
      </c>
      <c r="C21" s="16" t="s">
        <v>8</v>
      </c>
      <c r="D21" s="17"/>
      <c r="E21" s="12" t="str">
        <f>HYPERLINK("http://7flowers-decor.ru/upload/1c_catalog/import_files/4606500087723.jpg")</f>
        <v>http://7flowers-decor.ru/upload/1c_catalog/import_files/4606500087723.jpg</v>
      </c>
      <c r="F21" s="4">
        <v>4606500087723</v>
      </c>
      <c r="G21" s="5" t="s">
        <v>22</v>
      </c>
      <c r="H21" s="6" t="s">
        <v>21</v>
      </c>
      <c r="I21" s="4">
        <v>1</v>
      </c>
      <c r="J21" s="4">
        <v>20</v>
      </c>
      <c r="K21" s="9">
        <v>112</v>
      </c>
      <c r="L21" s="21">
        <f t="shared" si="0"/>
        <v>95.2</v>
      </c>
      <c r="M21" s="8"/>
      <c r="N21" s="4"/>
    </row>
    <row r="22" spans="2:14" s="1" customFormat="1" ht="165.95" customHeight="1" x14ac:dyDescent="0.2">
      <c r="B22" s="4">
        <v>45</v>
      </c>
      <c r="C22" s="16" t="s">
        <v>8</v>
      </c>
      <c r="D22" s="17"/>
      <c r="E22" s="12" t="str">
        <f>HYPERLINK("http://7flowers-decor.ru/upload/1c_catalog/import_files/4606500087693.jpg")</f>
        <v>http://7flowers-decor.ru/upload/1c_catalog/import_files/4606500087693.jpg</v>
      </c>
      <c r="F22" s="4">
        <v>4606500087693</v>
      </c>
      <c r="G22" s="5" t="s">
        <v>22</v>
      </c>
      <c r="H22" s="6" t="s">
        <v>50</v>
      </c>
      <c r="I22" s="4">
        <v>1</v>
      </c>
      <c r="J22" s="4">
        <v>20</v>
      </c>
      <c r="K22" s="9">
        <v>112</v>
      </c>
      <c r="L22" s="21">
        <f t="shared" si="0"/>
        <v>95.2</v>
      </c>
      <c r="M22" s="8"/>
      <c r="N22" s="4"/>
    </row>
    <row r="23" spans="2:14" s="1" customFormat="1" ht="165.95" customHeight="1" x14ac:dyDescent="0.2">
      <c r="B23" s="4">
        <v>47</v>
      </c>
      <c r="C23" s="16" t="s">
        <v>8</v>
      </c>
      <c r="D23" s="17"/>
      <c r="E23" s="12" t="str">
        <f>HYPERLINK("http://7flowers-decor.ru/upload/1c_catalog/import_files/4606500087754.jpg")</f>
        <v>http://7flowers-decor.ru/upload/1c_catalog/import_files/4606500087754.jpg</v>
      </c>
      <c r="F23" s="4">
        <v>4606500087754</v>
      </c>
      <c r="G23" s="5" t="s">
        <v>22</v>
      </c>
      <c r="H23" s="6" t="s">
        <v>59</v>
      </c>
      <c r="I23" s="4">
        <v>1</v>
      </c>
      <c r="J23" s="4">
        <v>20</v>
      </c>
      <c r="K23" s="9">
        <v>112</v>
      </c>
      <c r="L23" s="21">
        <f t="shared" si="0"/>
        <v>95.2</v>
      </c>
      <c r="M23" s="8"/>
      <c r="N23" s="4"/>
    </row>
    <row r="24" spans="2:14" s="1" customFormat="1" ht="165.95" customHeight="1" x14ac:dyDescent="0.2">
      <c r="B24" s="4">
        <v>54</v>
      </c>
      <c r="C24" s="16" t="s">
        <v>8</v>
      </c>
      <c r="D24" s="17"/>
      <c r="E24" s="12" t="str">
        <f>HYPERLINK("http://7flowers-decor.ru/upload/1c_catalog/import_files/4606500087709.jpg")</f>
        <v>http://7flowers-decor.ru/upload/1c_catalog/import_files/4606500087709.jpg</v>
      </c>
      <c r="F24" s="4">
        <v>4606500087709</v>
      </c>
      <c r="G24" s="5" t="s">
        <v>22</v>
      </c>
      <c r="H24" s="6" t="s">
        <v>15</v>
      </c>
      <c r="I24" s="4">
        <v>1</v>
      </c>
      <c r="J24" s="4">
        <v>20</v>
      </c>
      <c r="K24" s="9">
        <v>112</v>
      </c>
      <c r="L24" s="21">
        <f t="shared" si="0"/>
        <v>95.2</v>
      </c>
      <c r="M24" s="8"/>
      <c r="N24" s="4"/>
    </row>
    <row r="25" spans="2:14" s="1" customFormat="1" ht="165.95" customHeight="1" x14ac:dyDescent="0.2">
      <c r="B25" s="4">
        <v>63</v>
      </c>
      <c r="C25" s="16" t="s">
        <v>8</v>
      </c>
      <c r="D25" s="17"/>
      <c r="E25" s="12" t="str">
        <f>HYPERLINK("http://7flowers-decor.ru/upload/1c_catalog/import_files/4606500087730.jpg")</f>
        <v>http://7flowers-decor.ru/upload/1c_catalog/import_files/4606500087730.jpg</v>
      </c>
      <c r="F25" s="4">
        <v>4606500087730</v>
      </c>
      <c r="G25" s="5" t="s">
        <v>22</v>
      </c>
      <c r="H25" s="6" t="s">
        <v>27</v>
      </c>
      <c r="I25" s="4">
        <v>1</v>
      </c>
      <c r="J25" s="4">
        <v>20</v>
      </c>
      <c r="K25" s="9">
        <v>112</v>
      </c>
      <c r="L25" s="21">
        <f t="shared" si="0"/>
        <v>95.2</v>
      </c>
      <c r="M25" s="8"/>
      <c r="N25" s="4"/>
    </row>
    <row r="26" spans="2:14" s="1" customFormat="1" ht="165.95" customHeight="1" x14ac:dyDescent="0.2">
      <c r="B26" s="4">
        <v>64</v>
      </c>
      <c r="C26" s="16" t="s">
        <v>8</v>
      </c>
      <c r="D26" s="17"/>
      <c r="E26" s="12" t="str">
        <f>HYPERLINK("http://7flowers-decor.ru/upload/1c_catalog/import_files/4606500087686.jpg")</f>
        <v>http://7flowers-decor.ru/upload/1c_catalog/import_files/4606500087686.jpg</v>
      </c>
      <c r="F26" s="4">
        <v>4606500087686</v>
      </c>
      <c r="G26" s="5" t="s">
        <v>22</v>
      </c>
      <c r="H26" s="6" t="s">
        <v>72</v>
      </c>
      <c r="I26" s="4">
        <v>1</v>
      </c>
      <c r="J26" s="4">
        <v>20</v>
      </c>
      <c r="K26" s="9">
        <v>112</v>
      </c>
      <c r="L26" s="21">
        <f t="shared" si="0"/>
        <v>95.2</v>
      </c>
      <c r="M26" s="8"/>
      <c r="N26" s="4"/>
    </row>
    <row r="27" spans="2:14" s="1" customFormat="1" ht="165.95" customHeight="1" x14ac:dyDescent="0.2">
      <c r="B27" s="4">
        <v>82</v>
      </c>
      <c r="C27" s="16" t="s">
        <v>8</v>
      </c>
      <c r="D27" s="17"/>
      <c r="E27" s="12" t="str">
        <f>HYPERLINK("http://7flowers-decor.ru/upload/1c_catalog/import_files/4606500087778.jpg")</f>
        <v>http://7flowers-decor.ru/upload/1c_catalog/import_files/4606500087778.jpg</v>
      </c>
      <c r="F27" s="4">
        <v>4606500087778</v>
      </c>
      <c r="G27" s="5" t="s">
        <v>22</v>
      </c>
      <c r="H27" s="6" t="s">
        <v>33</v>
      </c>
      <c r="I27" s="4">
        <v>1</v>
      </c>
      <c r="J27" s="4">
        <v>20</v>
      </c>
      <c r="K27" s="9">
        <v>112</v>
      </c>
      <c r="L27" s="21">
        <f t="shared" si="0"/>
        <v>95.2</v>
      </c>
      <c r="M27" s="8"/>
      <c r="N27" s="4"/>
    </row>
    <row r="28" spans="2:14" s="1" customFormat="1" ht="165.95" customHeight="1" x14ac:dyDescent="0.2">
      <c r="B28" s="4">
        <v>2</v>
      </c>
      <c r="C28" s="16" t="s">
        <v>8</v>
      </c>
      <c r="D28" s="17"/>
      <c r="E28" s="12" t="str">
        <f>HYPERLINK("http://7flowers-decor.ru/upload/1c_catalog/import_files/4606500285426.jpg")</f>
        <v>http://7flowers-decor.ru/upload/1c_catalog/import_files/4606500285426.jpg</v>
      </c>
      <c r="F28" s="4">
        <v>4606500285426</v>
      </c>
      <c r="G28" s="5" t="s">
        <v>12</v>
      </c>
      <c r="H28" s="6" t="s">
        <v>13</v>
      </c>
      <c r="I28" s="4">
        <v>1</v>
      </c>
      <c r="J28" s="4">
        <v>20</v>
      </c>
      <c r="K28" s="9">
        <v>199</v>
      </c>
      <c r="L28" s="21">
        <f t="shared" si="0"/>
        <v>169.15</v>
      </c>
      <c r="M28" s="8"/>
      <c r="N28" s="4"/>
    </row>
    <row r="29" spans="2:14" s="1" customFormat="1" ht="165.95" customHeight="1" x14ac:dyDescent="0.2">
      <c r="B29" s="4">
        <v>22</v>
      </c>
      <c r="C29" s="16" t="s">
        <v>8</v>
      </c>
      <c r="D29" s="17"/>
      <c r="E29" s="12" t="str">
        <f>HYPERLINK("http://7flowers-decor.ru/upload/1c_catalog/import_files/4606500285419.jpg")</f>
        <v>http://7flowers-decor.ru/upload/1c_catalog/import_files/4606500285419.jpg</v>
      </c>
      <c r="F29" s="4">
        <v>4606500285419</v>
      </c>
      <c r="G29" s="5" t="s">
        <v>12</v>
      </c>
      <c r="H29" s="6" t="s">
        <v>41</v>
      </c>
      <c r="I29" s="4">
        <v>1</v>
      </c>
      <c r="J29" s="4">
        <v>20</v>
      </c>
      <c r="K29" s="9">
        <v>199</v>
      </c>
      <c r="L29" s="21">
        <f t="shared" si="0"/>
        <v>169.15</v>
      </c>
      <c r="M29" s="8"/>
      <c r="N29" s="4"/>
    </row>
    <row r="30" spans="2:14" s="1" customFormat="1" ht="165.95" customHeight="1" x14ac:dyDescent="0.2">
      <c r="B30" s="4">
        <v>28</v>
      </c>
      <c r="C30" s="16" t="s">
        <v>8</v>
      </c>
      <c r="D30" s="17"/>
      <c r="E30" s="12" t="str">
        <f>HYPERLINK("http://7flowers-decor.ru/upload/1c_catalog/import_files/4606500285464.jpg")</f>
        <v>http://7flowers-decor.ru/upload/1c_catalog/import_files/4606500285464.jpg</v>
      </c>
      <c r="F30" s="4">
        <v>4606500285464</v>
      </c>
      <c r="G30" s="5" t="s">
        <v>12</v>
      </c>
      <c r="H30" s="6" t="s">
        <v>49</v>
      </c>
      <c r="I30" s="4">
        <v>1</v>
      </c>
      <c r="J30" s="4">
        <v>20</v>
      </c>
      <c r="K30" s="9">
        <v>199</v>
      </c>
      <c r="L30" s="21">
        <f t="shared" si="0"/>
        <v>169.15</v>
      </c>
      <c r="M30" s="8"/>
      <c r="N30" s="4"/>
    </row>
    <row r="31" spans="2:14" s="1" customFormat="1" ht="165.95" customHeight="1" x14ac:dyDescent="0.2">
      <c r="B31" s="4">
        <v>51</v>
      </c>
      <c r="C31" s="16" t="s">
        <v>8</v>
      </c>
      <c r="D31" s="17"/>
      <c r="E31" s="12" t="str">
        <f>HYPERLINK("http://7flowers-decor.ru/upload/1c_catalog/import_files/4606500285471.jpg")</f>
        <v>http://7flowers-decor.ru/upload/1c_catalog/import_files/4606500285471.jpg</v>
      </c>
      <c r="F31" s="4">
        <v>4606500285471</v>
      </c>
      <c r="G31" s="5" t="s">
        <v>12</v>
      </c>
      <c r="H31" s="6" t="s">
        <v>61</v>
      </c>
      <c r="I31" s="4">
        <v>1</v>
      </c>
      <c r="J31" s="4">
        <v>20</v>
      </c>
      <c r="K31" s="9">
        <v>199</v>
      </c>
      <c r="L31" s="21">
        <f t="shared" si="0"/>
        <v>169.15</v>
      </c>
      <c r="M31" s="8"/>
      <c r="N31" s="4"/>
    </row>
    <row r="32" spans="2:14" s="1" customFormat="1" ht="165.95" customHeight="1" x14ac:dyDescent="0.2">
      <c r="B32" s="4">
        <v>71</v>
      </c>
      <c r="C32" s="16" t="s">
        <v>8</v>
      </c>
      <c r="D32" s="17"/>
      <c r="E32" s="12" t="str">
        <f>HYPERLINK("http://7flowers-decor.ru/upload/1c_catalog/import_files/4606500285433.jpg")</f>
        <v>http://7flowers-decor.ru/upload/1c_catalog/import_files/4606500285433.jpg</v>
      </c>
      <c r="F32" s="4">
        <v>4606500285433</v>
      </c>
      <c r="G32" s="5" t="s">
        <v>12</v>
      </c>
      <c r="H32" s="6" t="s">
        <v>76</v>
      </c>
      <c r="I32" s="4">
        <v>1</v>
      </c>
      <c r="J32" s="4">
        <v>20</v>
      </c>
      <c r="K32" s="9">
        <v>199</v>
      </c>
      <c r="L32" s="21">
        <f t="shared" si="0"/>
        <v>169.15</v>
      </c>
      <c r="M32" s="8"/>
      <c r="N32" s="4"/>
    </row>
    <row r="33" spans="2:14" s="1" customFormat="1" ht="165.95" customHeight="1" x14ac:dyDescent="0.2">
      <c r="B33" s="4">
        <v>1</v>
      </c>
      <c r="C33" s="16" t="s">
        <v>8</v>
      </c>
      <c r="D33" s="17"/>
      <c r="E33" s="12" t="str">
        <f>HYPERLINK("http://7flowers-decor.ru/upload/1c_catalog/import_files/4606500321087.jpg")</f>
        <v>http://7flowers-decor.ru/upload/1c_catalog/import_files/4606500321087.jpg</v>
      </c>
      <c r="F33" s="4">
        <v>4606500321087</v>
      </c>
      <c r="G33" s="5" t="s">
        <v>9</v>
      </c>
      <c r="H33" s="6" t="s">
        <v>10</v>
      </c>
      <c r="I33" s="4">
        <v>1</v>
      </c>
      <c r="J33" s="4">
        <v>20</v>
      </c>
      <c r="K33" s="9">
        <v>103</v>
      </c>
      <c r="L33" s="21">
        <v>103</v>
      </c>
      <c r="M33" s="7" t="s">
        <v>11</v>
      </c>
      <c r="N33" s="4"/>
    </row>
    <row r="34" spans="2:14" s="1" customFormat="1" ht="165.95" customHeight="1" x14ac:dyDescent="0.2">
      <c r="B34" s="4">
        <v>20</v>
      </c>
      <c r="C34" s="16" t="s">
        <v>8</v>
      </c>
      <c r="D34" s="17"/>
      <c r="E34" s="12" t="str">
        <f>HYPERLINK("http://7flowers-decor.ru/upload/1c_catalog/import_files/4606500321100.jpg")</f>
        <v>http://7flowers-decor.ru/upload/1c_catalog/import_files/4606500321100.jpg</v>
      </c>
      <c r="F34" s="4">
        <v>4606500321100</v>
      </c>
      <c r="G34" s="5" t="s">
        <v>9</v>
      </c>
      <c r="H34" s="6" t="s">
        <v>40</v>
      </c>
      <c r="I34" s="4">
        <v>1</v>
      </c>
      <c r="J34" s="4">
        <v>20</v>
      </c>
      <c r="K34" s="9">
        <v>147</v>
      </c>
      <c r="L34" s="21">
        <f t="shared" si="0"/>
        <v>124.95</v>
      </c>
      <c r="M34" s="8"/>
      <c r="N34" s="4"/>
    </row>
    <row r="35" spans="2:14" s="1" customFormat="1" ht="165.95" customHeight="1" x14ac:dyDescent="0.2">
      <c r="B35" s="4">
        <v>34</v>
      </c>
      <c r="C35" s="16" t="s">
        <v>8</v>
      </c>
      <c r="D35" s="17"/>
      <c r="E35" s="12" t="str">
        <f>HYPERLINK("http://7flowers-decor.ru/upload/1c_catalog/import_files/4606500321094.jpg")</f>
        <v>http://7flowers-decor.ru/upload/1c_catalog/import_files/4606500321094.jpg</v>
      </c>
      <c r="F35" s="4">
        <v>4606500321094</v>
      </c>
      <c r="G35" s="5" t="s">
        <v>9</v>
      </c>
      <c r="H35" s="6" t="s">
        <v>54</v>
      </c>
      <c r="I35" s="4">
        <v>1</v>
      </c>
      <c r="J35" s="4">
        <v>20</v>
      </c>
      <c r="K35" s="9">
        <v>103</v>
      </c>
      <c r="L35" s="21">
        <v>103</v>
      </c>
      <c r="M35" s="7" t="s">
        <v>11</v>
      </c>
      <c r="N35" s="4"/>
    </row>
    <row r="36" spans="2:14" s="1" customFormat="1" ht="165.95" customHeight="1" x14ac:dyDescent="0.2">
      <c r="B36" s="4">
        <v>52</v>
      </c>
      <c r="C36" s="16" t="s">
        <v>8</v>
      </c>
      <c r="D36" s="17"/>
      <c r="E36" s="12" t="str">
        <f>HYPERLINK("http://7flowers-decor.ru/upload/1c_catalog/import_files/4606500321117.jpg")</f>
        <v>http://7flowers-decor.ru/upload/1c_catalog/import_files/4606500321117.jpg</v>
      </c>
      <c r="F36" s="4">
        <v>4606500321117</v>
      </c>
      <c r="G36" s="5" t="s">
        <v>9</v>
      </c>
      <c r="H36" s="6" t="s">
        <v>62</v>
      </c>
      <c r="I36" s="4">
        <v>1</v>
      </c>
      <c r="J36" s="4">
        <v>20</v>
      </c>
      <c r="K36" s="9">
        <v>147</v>
      </c>
      <c r="L36" s="21">
        <f t="shared" si="0"/>
        <v>124.95</v>
      </c>
      <c r="M36" s="8"/>
      <c r="N36" s="4"/>
    </row>
    <row r="37" spans="2:14" s="1" customFormat="1" ht="165.95" customHeight="1" x14ac:dyDescent="0.2">
      <c r="B37" s="4">
        <v>3</v>
      </c>
      <c r="C37" s="16" t="s">
        <v>8</v>
      </c>
      <c r="D37" s="17"/>
      <c r="E37" s="12" t="str">
        <f>HYPERLINK("http://7flowers-decor.ru/upload/1c_catalog/import_files/4606500110278.jpg")</f>
        <v>http://7flowers-decor.ru/upload/1c_catalog/import_files/4606500110278.jpg</v>
      </c>
      <c r="F37" s="4">
        <v>4606500110278</v>
      </c>
      <c r="G37" s="5" t="s">
        <v>14</v>
      </c>
      <c r="H37" s="6" t="s">
        <v>15</v>
      </c>
      <c r="I37" s="4">
        <v>1</v>
      </c>
      <c r="J37" s="4">
        <v>20</v>
      </c>
      <c r="K37" s="9">
        <v>147</v>
      </c>
      <c r="L37" s="21">
        <f t="shared" si="0"/>
        <v>124.95</v>
      </c>
      <c r="M37" s="8"/>
      <c r="N37" s="4"/>
    </row>
    <row r="38" spans="2:14" s="1" customFormat="1" ht="165.95" customHeight="1" x14ac:dyDescent="0.2">
      <c r="B38" s="4">
        <v>5</v>
      </c>
      <c r="C38" s="16" t="s">
        <v>8</v>
      </c>
      <c r="D38" s="17"/>
      <c r="E38" s="12" t="str">
        <f>HYPERLINK("http://7flowers-decor.ru/upload/1c_catalog/import_files/4606500110360.jpg")</f>
        <v>http://7flowers-decor.ru/upload/1c_catalog/import_files/4606500110360.jpg</v>
      </c>
      <c r="F38" s="4">
        <v>4606500110360</v>
      </c>
      <c r="G38" s="5" t="s">
        <v>14</v>
      </c>
      <c r="H38" s="6" t="s">
        <v>18</v>
      </c>
      <c r="I38" s="4">
        <v>1</v>
      </c>
      <c r="J38" s="4">
        <v>20</v>
      </c>
      <c r="K38" s="9">
        <v>147</v>
      </c>
      <c r="L38" s="21">
        <f t="shared" si="0"/>
        <v>124.95</v>
      </c>
      <c r="M38" s="8"/>
      <c r="N38" s="4"/>
    </row>
    <row r="39" spans="2:14" s="1" customFormat="1" ht="165.95" customHeight="1" x14ac:dyDescent="0.2">
      <c r="B39" s="4">
        <v>29</v>
      </c>
      <c r="C39" s="16" t="s">
        <v>8</v>
      </c>
      <c r="D39" s="17"/>
      <c r="E39" s="12" t="str">
        <f>HYPERLINK("http://7flowers-decor.ru/upload/1c_catalog/import_files/4606500110339.jpg")</f>
        <v>http://7flowers-decor.ru/upload/1c_catalog/import_files/4606500110339.jpg</v>
      </c>
      <c r="F39" s="4">
        <v>4606500110339</v>
      </c>
      <c r="G39" s="5" t="s">
        <v>14</v>
      </c>
      <c r="H39" s="6" t="s">
        <v>20</v>
      </c>
      <c r="I39" s="4">
        <v>1</v>
      </c>
      <c r="J39" s="4">
        <v>20</v>
      </c>
      <c r="K39" s="9">
        <v>147</v>
      </c>
      <c r="L39" s="21">
        <f t="shared" si="0"/>
        <v>124.95</v>
      </c>
      <c r="M39" s="8"/>
      <c r="N39" s="4"/>
    </row>
    <row r="40" spans="2:14" s="1" customFormat="1" ht="165.95" customHeight="1" x14ac:dyDescent="0.2">
      <c r="B40" s="4">
        <v>30</v>
      </c>
      <c r="C40" s="16" t="s">
        <v>8</v>
      </c>
      <c r="D40" s="17"/>
      <c r="E40" s="12" t="str">
        <f>HYPERLINK("http://7flowers-decor.ru/upload/1c_catalog/import_files/4606500110346.jpg")</f>
        <v>http://7flowers-decor.ru/upload/1c_catalog/import_files/4606500110346.jpg</v>
      </c>
      <c r="F40" s="4">
        <v>4606500110346</v>
      </c>
      <c r="G40" s="5" t="s">
        <v>14</v>
      </c>
      <c r="H40" s="6" t="s">
        <v>50</v>
      </c>
      <c r="I40" s="4">
        <v>1</v>
      </c>
      <c r="J40" s="4">
        <v>20</v>
      </c>
      <c r="K40" s="9">
        <v>147</v>
      </c>
      <c r="L40" s="21">
        <f t="shared" si="0"/>
        <v>124.95</v>
      </c>
      <c r="M40" s="8"/>
      <c r="N40" s="4"/>
    </row>
    <row r="41" spans="2:14" s="1" customFormat="1" ht="165.95" customHeight="1" x14ac:dyDescent="0.2">
      <c r="B41" s="4">
        <v>38</v>
      </c>
      <c r="C41" s="16" t="s">
        <v>8</v>
      </c>
      <c r="D41" s="17"/>
      <c r="E41" s="12" t="str">
        <f>HYPERLINK("http://7flowers-decor.ru/upload/1c_catalog/import_files/4606500110292.jpg")</f>
        <v>http://7flowers-decor.ru/upload/1c_catalog/import_files/4606500110292.jpg</v>
      </c>
      <c r="F41" s="4">
        <v>4606500110292</v>
      </c>
      <c r="G41" s="5" t="s">
        <v>14</v>
      </c>
      <c r="H41" s="6" t="s">
        <v>33</v>
      </c>
      <c r="I41" s="4">
        <v>1</v>
      </c>
      <c r="J41" s="4">
        <v>20</v>
      </c>
      <c r="K41" s="9">
        <v>147</v>
      </c>
      <c r="L41" s="21">
        <f t="shared" si="0"/>
        <v>124.95</v>
      </c>
      <c r="M41" s="8"/>
      <c r="N41" s="4"/>
    </row>
    <row r="42" spans="2:14" s="1" customFormat="1" ht="165.95" customHeight="1" x14ac:dyDescent="0.2">
      <c r="B42" s="4">
        <v>50</v>
      </c>
      <c r="C42" s="16" t="s">
        <v>8</v>
      </c>
      <c r="D42" s="17"/>
      <c r="E42" s="12" t="str">
        <f>HYPERLINK("http://7flowers-decor.ru/upload/1c_catalog/import_files/4606500110353.jpg")</f>
        <v>http://7flowers-decor.ru/upload/1c_catalog/import_files/4606500110353.jpg</v>
      </c>
      <c r="F42" s="4">
        <v>4606500110353</v>
      </c>
      <c r="G42" s="5" t="s">
        <v>14</v>
      </c>
      <c r="H42" s="6" t="s">
        <v>59</v>
      </c>
      <c r="I42" s="4">
        <v>1</v>
      </c>
      <c r="J42" s="4">
        <v>20</v>
      </c>
      <c r="K42" s="9">
        <v>147</v>
      </c>
      <c r="L42" s="21">
        <f t="shared" si="0"/>
        <v>124.95</v>
      </c>
      <c r="M42" s="8"/>
      <c r="N42" s="4"/>
    </row>
    <row r="43" spans="2:14" s="1" customFormat="1" ht="165.95" customHeight="1" x14ac:dyDescent="0.2">
      <c r="B43" s="4">
        <v>73</v>
      </c>
      <c r="C43" s="16" t="s">
        <v>8</v>
      </c>
      <c r="D43" s="17"/>
      <c r="E43" s="12" t="str">
        <f>HYPERLINK("http://7flowers-decor.ru/upload/1c_catalog/import_files/4606500110285.jpg")</f>
        <v>http://7flowers-decor.ru/upload/1c_catalog/import_files/4606500110285.jpg</v>
      </c>
      <c r="F43" s="4">
        <v>4606500110285</v>
      </c>
      <c r="G43" s="5" t="s">
        <v>14</v>
      </c>
      <c r="H43" s="6" t="s">
        <v>21</v>
      </c>
      <c r="I43" s="4">
        <v>1</v>
      </c>
      <c r="J43" s="4">
        <v>20</v>
      </c>
      <c r="K43" s="9">
        <v>147</v>
      </c>
      <c r="L43" s="21">
        <f t="shared" si="0"/>
        <v>124.95</v>
      </c>
      <c r="M43" s="8"/>
      <c r="N43" s="4"/>
    </row>
    <row r="44" spans="2:14" s="1" customFormat="1" ht="165.95" customHeight="1" x14ac:dyDescent="0.2">
      <c r="B44" s="4">
        <v>74</v>
      </c>
      <c r="C44" s="16" t="s">
        <v>8</v>
      </c>
      <c r="D44" s="17"/>
      <c r="E44" s="12" t="str">
        <f>HYPERLINK("http://7flowers-decor.ru/upload/1c_catalog/import_files/4606500110322.jpg")</f>
        <v>http://7flowers-decor.ru/upload/1c_catalog/import_files/4606500110322.jpg</v>
      </c>
      <c r="F44" s="4">
        <v>4606500110322</v>
      </c>
      <c r="G44" s="5" t="s">
        <v>14</v>
      </c>
      <c r="H44" s="6" t="s">
        <v>25</v>
      </c>
      <c r="I44" s="4">
        <v>1</v>
      </c>
      <c r="J44" s="4">
        <v>20</v>
      </c>
      <c r="K44" s="9">
        <v>147</v>
      </c>
      <c r="L44" s="21">
        <f t="shared" si="0"/>
        <v>124.95</v>
      </c>
      <c r="M44" s="8"/>
      <c r="N44" s="4"/>
    </row>
    <row r="45" spans="2:14" s="1" customFormat="1" ht="165.95" customHeight="1" x14ac:dyDescent="0.2">
      <c r="B45" s="4">
        <v>79</v>
      </c>
      <c r="C45" s="16" t="s">
        <v>8</v>
      </c>
      <c r="D45" s="17"/>
      <c r="E45" s="12" t="str">
        <f>HYPERLINK("http://7flowers-decor.ru/upload/1c_catalog/import_files/4606500110315.jpg")</f>
        <v>http://7flowers-decor.ru/upload/1c_catalog/import_files/4606500110315.jpg</v>
      </c>
      <c r="F45" s="4">
        <v>4606500110315</v>
      </c>
      <c r="G45" s="5" t="s">
        <v>14</v>
      </c>
      <c r="H45" s="6" t="s">
        <v>27</v>
      </c>
      <c r="I45" s="4">
        <v>1</v>
      </c>
      <c r="J45" s="4">
        <v>20</v>
      </c>
      <c r="K45" s="9">
        <v>147</v>
      </c>
      <c r="L45" s="21">
        <f t="shared" si="0"/>
        <v>124.95</v>
      </c>
      <c r="M45" s="8"/>
      <c r="N45" s="4"/>
    </row>
    <row r="46" spans="2:14" s="1" customFormat="1" ht="165.95" customHeight="1" x14ac:dyDescent="0.2">
      <c r="B46" s="4">
        <v>24</v>
      </c>
      <c r="C46" s="16" t="s">
        <v>8</v>
      </c>
      <c r="D46" s="17"/>
      <c r="E46" s="12" t="str">
        <f>HYPERLINK("http://7flowers-decor.ru/upload/1c_catalog/import_files/4606500110599.jpg")</f>
        <v>http://7flowers-decor.ru/upload/1c_catalog/import_files/4606500110599.jpg</v>
      </c>
      <c r="F46" s="4">
        <v>4606500110599</v>
      </c>
      <c r="G46" s="5" t="s">
        <v>44</v>
      </c>
      <c r="H46" s="6" t="s">
        <v>45</v>
      </c>
      <c r="I46" s="4">
        <v>1</v>
      </c>
      <c r="J46" s="4">
        <v>20</v>
      </c>
      <c r="K46" s="9">
        <v>120</v>
      </c>
      <c r="L46" s="21">
        <v>120</v>
      </c>
      <c r="M46" s="7" t="s">
        <v>11</v>
      </c>
      <c r="N46" s="4"/>
    </row>
    <row r="47" spans="2:14" s="1" customFormat="1" ht="165.95" customHeight="1" x14ac:dyDescent="0.2">
      <c r="B47" s="4">
        <v>19</v>
      </c>
      <c r="C47" s="16" t="s">
        <v>8</v>
      </c>
      <c r="D47" s="17"/>
      <c r="E47" s="11"/>
      <c r="F47" s="4">
        <v>4606500466320</v>
      </c>
      <c r="G47" s="5" t="s">
        <v>38</v>
      </c>
      <c r="H47" s="6" t="s">
        <v>39</v>
      </c>
      <c r="I47" s="4">
        <v>1</v>
      </c>
      <c r="J47" s="4">
        <v>20</v>
      </c>
      <c r="K47" s="9">
        <v>245</v>
      </c>
      <c r="L47" s="21">
        <f t="shared" si="0"/>
        <v>208.25</v>
      </c>
      <c r="M47" s="8"/>
      <c r="N47" s="4"/>
    </row>
    <row r="48" spans="2:14" s="1" customFormat="1" ht="165.95" customHeight="1" x14ac:dyDescent="0.2">
      <c r="B48" s="4">
        <v>41</v>
      </c>
      <c r="C48" s="16" t="s">
        <v>8</v>
      </c>
      <c r="D48" s="17"/>
      <c r="E48" s="11"/>
      <c r="F48" s="4">
        <v>4606500466337</v>
      </c>
      <c r="G48" s="5" t="s">
        <v>38</v>
      </c>
      <c r="H48" s="6" t="s">
        <v>56</v>
      </c>
      <c r="I48" s="4">
        <v>1</v>
      </c>
      <c r="J48" s="4">
        <v>20</v>
      </c>
      <c r="K48" s="9">
        <v>245</v>
      </c>
      <c r="L48" s="21">
        <f t="shared" si="0"/>
        <v>208.25</v>
      </c>
      <c r="M48" s="8"/>
      <c r="N48" s="4"/>
    </row>
    <row r="49" spans="2:14" s="1" customFormat="1" ht="165.95" customHeight="1" x14ac:dyDescent="0.2">
      <c r="B49" s="4">
        <v>58</v>
      </c>
      <c r="C49" s="16" t="s">
        <v>8</v>
      </c>
      <c r="D49" s="17"/>
      <c r="E49" s="11"/>
      <c r="F49" s="4">
        <v>4606500466351</v>
      </c>
      <c r="G49" s="5" t="s">
        <v>38</v>
      </c>
      <c r="H49" s="6" t="s">
        <v>66</v>
      </c>
      <c r="I49" s="4">
        <v>1</v>
      </c>
      <c r="J49" s="4">
        <v>20</v>
      </c>
      <c r="K49" s="9">
        <v>245</v>
      </c>
      <c r="L49" s="21">
        <f t="shared" si="0"/>
        <v>208.25</v>
      </c>
      <c r="M49" s="8"/>
      <c r="N49" s="4"/>
    </row>
    <row r="50" spans="2:14" s="1" customFormat="1" ht="165.95" customHeight="1" x14ac:dyDescent="0.2">
      <c r="B50" s="4">
        <v>69</v>
      </c>
      <c r="C50" s="16" t="s">
        <v>8</v>
      </c>
      <c r="D50" s="17"/>
      <c r="E50" s="11"/>
      <c r="F50" s="4">
        <v>4606500466344</v>
      </c>
      <c r="G50" s="5" t="s">
        <v>38</v>
      </c>
      <c r="H50" s="6" t="s">
        <v>75</v>
      </c>
      <c r="I50" s="4">
        <v>1</v>
      </c>
      <c r="J50" s="4">
        <v>20</v>
      </c>
      <c r="K50" s="9">
        <v>245</v>
      </c>
      <c r="L50" s="21">
        <f t="shared" si="0"/>
        <v>208.25</v>
      </c>
      <c r="M50" s="8"/>
      <c r="N50" s="4"/>
    </row>
    <row r="51" spans="2:14" s="1" customFormat="1" ht="165.95" customHeight="1" x14ac:dyDescent="0.2">
      <c r="B51" s="4">
        <v>6</v>
      </c>
      <c r="C51" s="16" t="s">
        <v>8</v>
      </c>
      <c r="D51" s="17"/>
      <c r="E51" s="12" t="str">
        <f>HYPERLINK("http://7flowers-decor.ru/upload/1c_catalog/import_files/4606500110643.jpg")</f>
        <v>http://7flowers-decor.ru/upload/1c_catalog/import_files/4606500110643.jpg</v>
      </c>
      <c r="F51" s="4">
        <v>4606500110643</v>
      </c>
      <c r="G51" s="5" t="s">
        <v>19</v>
      </c>
      <c r="H51" s="6" t="s">
        <v>20</v>
      </c>
      <c r="I51" s="4">
        <v>1</v>
      </c>
      <c r="J51" s="4">
        <v>20</v>
      </c>
      <c r="K51" s="9">
        <v>116</v>
      </c>
      <c r="L51" s="21">
        <v>116</v>
      </c>
      <c r="M51" s="7" t="s">
        <v>11</v>
      </c>
      <c r="N51" s="4"/>
    </row>
    <row r="52" spans="2:14" s="1" customFormat="1" ht="165.95" customHeight="1" x14ac:dyDescent="0.2">
      <c r="B52" s="4">
        <v>7</v>
      </c>
      <c r="C52" s="16" t="s">
        <v>8</v>
      </c>
      <c r="D52" s="17"/>
      <c r="E52" s="12" t="str">
        <f>HYPERLINK("http://7flowers-decor.ru/upload/1c_catalog/import_files/4606500110629.jpg")</f>
        <v>http://7flowers-decor.ru/upload/1c_catalog/import_files/4606500110629.jpg</v>
      </c>
      <c r="F52" s="4">
        <v>4606500110629</v>
      </c>
      <c r="G52" s="5" t="s">
        <v>19</v>
      </c>
      <c r="H52" s="6" t="s">
        <v>21</v>
      </c>
      <c r="I52" s="4">
        <v>1</v>
      </c>
      <c r="J52" s="4">
        <v>20</v>
      </c>
      <c r="K52" s="9">
        <v>116</v>
      </c>
      <c r="L52" s="21">
        <v>116</v>
      </c>
      <c r="M52" s="7" t="s">
        <v>11</v>
      </c>
      <c r="N52" s="4"/>
    </row>
    <row r="53" spans="2:14" s="1" customFormat="1" ht="165.95" customHeight="1" x14ac:dyDescent="0.2">
      <c r="B53" s="4">
        <v>4</v>
      </c>
      <c r="C53" s="16" t="s">
        <v>8</v>
      </c>
      <c r="D53" s="17"/>
      <c r="E53" s="12" t="str">
        <f>HYPERLINK("http://7flowers-decor.ru/upload/1c_catalog/import_files/4606500110186.jpg")</f>
        <v>http://7flowers-decor.ru/upload/1c_catalog/import_files/4606500110186.jpg</v>
      </c>
      <c r="F53" s="4">
        <v>4606500110186</v>
      </c>
      <c r="G53" s="5" t="s">
        <v>16</v>
      </c>
      <c r="H53" s="6" t="s">
        <v>17</v>
      </c>
      <c r="I53" s="4">
        <v>1</v>
      </c>
      <c r="J53" s="4">
        <v>20</v>
      </c>
      <c r="K53" s="9">
        <v>113</v>
      </c>
      <c r="L53" s="21">
        <v>113</v>
      </c>
      <c r="M53" s="7" t="s">
        <v>11</v>
      </c>
      <c r="N53" s="4"/>
    </row>
    <row r="54" spans="2:14" s="1" customFormat="1" ht="165.95" customHeight="1" x14ac:dyDescent="0.2">
      <c r="B54" s="4">
        <v>14</v>
      </c>
      <c r="C54" s="16" t="s">
        <v>8</v>
      </c>
      <c r="D54" s="17"/>
      <c r="E54" s="12" t="str">
        <f>HYPERLINK("http://7flowers-decor.ru/upload/1c_catalog/import_files/4606500110209.jpg")</f>
        <v>http://7flowers-decor.ru/upload/1c_catalog/import_files/4606500110209.jpg</v>
      </c>
      <c r="F54" s="4">
        <v>4606500110209</v>
      </c>
      <c r="G54" s="5" t="s">
        <v>16</v>
      </c>
      <c r="H54" s="6" t="s">
        <v>21</v>
      </c>
      <c r="I54" s="4">
        <v>1</v>
      </c>
      <c r="J54" s="4">
        <v>20</v>
      </c>
      <c r="K54" s="9">
        <v>113</v>
      </c>
      <c r="L54" s="21">
        <v>113</v>
      </c>
      <c r="M54" s="7" t="s">
        <v>11</v>
      </c>
      <c r="N54" s="4"/>
    </row>
    <row r="55" spans="2:14" s="1" customFormat="1" ht="165.95" customHeight="1" x14ac:dyDescent="0.2">
      <c r="B55" s="4">
        <v>68</v>
      </c>
      <c r="C55" s="16" t="s">
        <v>8</v>
      </c>
      <c r="D55" s="17"/>
      <c r="E55" s="12" t="str">
        <f>HYPERLINK("http://7flowers-decor.ru/upload/1c_catalog/import_files/4606500110193.jpg")</f>
        <v>http://7flowers-decor.ru/upload/1c_catalog/import_files/4606500110193.jpg</v>
      </c>
      <c r="F55" s="4">
        <v>4606500110193</v>
      </c>
      <c r="G55" s="5" t="s">
        <v>16</v>
      </c>
      <c r="H55" s="6" t="s">
        <v>27</v>
      </c>
      <c r="I55" s="4">
        <v>1</v>
      </c>
      <c r="J55" s="4">
        <v>20</v>
      </c>
      <c r="K55" s="9">
        <v>113</v>
      </c>
      <c r="L55" s="21">
        <v>113</v>
      </c>
      <c r="M55" s="7" t="s">
        <v>11</v>
      </c>
      <c r="N55" s="4"/>
    </row>
    <row r="56" spans="2:14" s="1" customFormat="1" ht="165.95" customHeight="1" x14ac:dyDescent="0.2">
      <c r="B56" s="4">
        <v>9</v>
      </c>
      <c r="C56" s="16" t="s">
        <v>8</v>
      </c>
      <c r="D56" s="17"/>
      <c r="E56" s="12" t="str">
        <f>HYPERLINK("http://7flowers-decor.ru/upload/1c_catalog/import_files/4606500110469.jpg")</f>
        <v>http://7flowers-decor.ru/upload/1c_catalog/import_files/4606500110469.jpg</v>
      </c>
      <c r="F56" s="4">
        <v>4606500110469</v>
      </c>
      <c r="G56" s="5" t="s">
        <v>23</v>
      </c>
      <c r="H56" s="6" t="s">
        <v>24</v>
      </c>
      <c r="I56" s="4">
        <v>1</v>
      </c>
      <c r="J56" s="4">
        <v>20</v>
      </c>
      <c r="K56" s="9">
        <v>114</v>
      </c>
      <c r="L56" s="21">
        <v>114</v>
      </c>
      <c r="M56" s="7" t="s">
        <v>11</v>
      </c>
      <c r="N56" s="4"/>
    </row>
    <row r="57" spans="2:14" s="1" customFormat="1" ht="165.95" customHeight="1" x14ac:dyDescent="0.2">
      <c r="B57" s="4">
        <v>40</v>
      </c>
      <c r="C57" s="16" t="s">
        <v>8</v>
      </c>
      <c r="D57" s="17"/>
      <c r="E57" s="12" t="str">
        <f>HYPERLINK("http://7flowers-decor.ru/upload/1c_catalog/import_files/4606500110452.jpg")</f>
        <v>http://7flowers-decor.ru/upload/1c_catalog/import_files/4606500110452.jpg</v>
      </c>
      <c r="F57" s="4">
        <v>4606500110452</v>
      </c>
      <c r="G57" s="5" t="s">
        <v>23</v>
      </c>
      <c r="H57" s="6" t="s">
        <v>55</v>
      </c>
      <c r="I57" s="4">
        <v>1</v>
      </c>
      <c r="J57" s="4">
        <v>20</v>
      </c>
      <c r="K57" s="9">
        <v>80</v>
      </c>
      <c r="L57" s="21">
        <v>80</v>
      </c>
      <c r="M57" s="7" t="s">
        <v>11</v>
      </c>
      <c r="N57" s="4"/>
    </row>
    <row r="58" spans="2:14" s="1" customFormat="1" ht="165.95" customHeight="1" x14ac:dyDescent="0.2">
      <c r="B58" s="4">
        <v>46</v>
      </c>
      <c r="C58" s="16" t="s">
        <v>8</v>
      </c>
      <c r="D58" s="17"/>
      <c r="E58" s="12" t="str">
        <f>HYPERLINK("http://7flowers-decor.ru/upload/1c_catalog/import_files/4606500110407.jpg")</f>
        <v>http://7flowers-decor.ru/upload/1c_catalog/import_files/4606500110407.jpg</v>
      </c>
      <c r="F58" s="4">
        <v>4606500110407</v>
      </c>
      <c r="G58" s="5" t="s">
        <v>23</v>
      </c>
      <c r="H58" s="6" t="s">
        <v>58</v>
      </c>
      <c r="I58" s="4">
        <v>1</v>
      </c>
      <c r="J58" s="4">
        <v>20</v>
      </c>
      <c r="K58" s="9">
        <v>80</v>
      </c>
      <c r="L58" s="21">
        <v>80</v>
      </c>
      <c r="M58" s="7" t="s">
        <v>11</v>
      </c>
      <c r="N58" s="4"/>
    </row>
    <row r="59" spans="2:14" s="1" customFormat="1" ht="165.95" customHeight="1" x14ac:dyDescent="0.2">
      <c r="B59" s="4">
        <v>67</v>
      </c>
      <c r="C59" s="16" t="s">
        <v>8</v>
      </c>
      <c r="D59" s="17"/>
      <c r="E59" s="12" t="str">
        <f>HYPERLINK("http://7flowers-decor.ru/upload/1c_catalog/import_files/4606500110483.jpg")</f>
        <v>http://7flowers-decor.ru/upload/1c_catalog/import_files/4606500110483.jpg</v>
      </c>
      <c r="F59" s="4">
        <v>4606500110483</v>
      </c>
      <c r="G59" s="5" t="s">
        <v>23</v>
      </c>
      <c r="H59" s="6" t="s">
        <v>74</v>
      </c>
      <c r="I59" s="4">
        <v>1</v>
      </c>
      <c r="J59" s="4">
        <v>20</v>
      </c>
      <c r="K59" s="9">
        <v>80</v>
      </c>
      <c r="L59" s="21">
        <v>80</v>
      </c>
      <c r="M59" s="7" t="s">
        <v>11</v>
      </c>
      <c r="N59" s="4"/>
    </row>
    <row r="60" spans="2:14" s="1" customFormat="1" ht="165.95" customHeight="1" x14ac:dyDescent="0.2">
      <c r="B60" s="4">
        <v>78</v>
      </c>
      <c r="C60" s="16" t="s">
        <v>8</v>
      </c>
      <c r="D60" s="17"/>
      <c r="E60" s="12" t="str">
        <f>HYPERLINK("http://7flowers-decor.ru/upload/1c_catalog/import_files/4606500110445.jpg")</f>
        <v>http://7flowers-decor.ru/upload/1c_catalog/import_files/4606500110445.jpg</v>
      </c>
      <c r="F60" s="4">
        <v>4606500110445</v>
      </c>
      <c r="G60" s="5" t="s">
        <v>23</v>
      </c>
      <c r="H60" s="6" t="s">
        <v>78</v>
      </c>
      <c r="I60" s="4">
        <v>1</v>
      </c>
      <c r="J60" s="4">
        <v>20</v>
      </c>
      <c r="K60" s="9">
        <v>80</v>
      </c>
      <c r="L60" s="21">
        <v>80</v>
      </c>
      <c r="M60" s="7" t="s">
        <v>11</v>
      </c>
      <c r="N60" s="4"/>
    </row>
    <row r="61" spans="2:14" s="1" customFormat="1" ht="165.95" customHeight="1" x14ac:dyDescent="0.2">
      <c r="B61" s="4">
        <v>57</v>
      </c>
      <c r="C61" s="16" t="s">
        <v>8</v>
      </c>
      <c r="D61" s="17"/>
      <c r="E61" s="11"/>
      <c r="F61" s="4">
        <v>4606500466368</v>
      </c>
      <c r="G61" s="5" t="s">
        <v>64</v>
      </c>
      <c r="H61" s="6" t="s">
        <v>65</v>
      </c>
      <c r="I61" s="4">
        <v>1</v>
      </c>
      <c r="J61" s="4">
        <v>20</v>
      </c>
      <c r="K61" s="9">
        <v>135</v>
      </c>
      <c r="L61" s="21">
        <f t="shared" si="0"/>
        <v>114.75</v>
      </c>
      <c r="M61" s="8"/>
      <c r="N61" s="4"/>
    </row>
    <row r="62" spans="2:14" s="1" customFormat="1" ht="165.95" customHeight="1" x14ac:dyDescent="0.2">
      <c r="B62" s="4">
        <v>18</v>
      </c>
      <c r="C62" s="16" t="s">
        <v>8</v>
      </c>
      <c r="D62" s="17"/>
      <c r="E62" s="12" t="str">
        <f>HYPERLINK("http://7flowers-decor.ru/upload/1c_catalog/import_files/4606500404032.jpg")</f>
        <v>http://7flowers-decor.ru/upload/1c_catalog/import_files/4606500404032.jpg</v>
      </c>
      <c r="F62" s="4">
        <v>4606500404032</v>
      </c>
      <c r="G62" s="5" t="s">
        <v>36</v>
      </c>
      <c r="H62" s="6" t="s">
        <v>37</v>
      </c>
      <c r="I62" s="4">
        <v>1</v>
      </c>
      <c r="J62" s="4">
        <v>30</v>
      </c>
      <c r="K62" s="9">
        <v>145</v>
      </c>
      <c r="L62" s="21">
        <f t="shared" si="0"/>
        <v>123.25</v>
      </c>
      <c r="M62" s="8"/>
      <c r="N62" s="4"/>
    </row>
    <row r="63" spans="2:14" s="1" customFormat="1" ht="165.95" customHeight="1" x14ac:dyDescent="0.2">
      <c r="B63" s="4">
        <v>21</v>
      </c>
      <c r="C63" s="16" t="s">
        <v>8</v>
      </c>
      <c r="D63" s="17"/>
      <c r="E63" s="12" t="str">
        <f>HYPERLINK("http://7flowers-decor.ru/upload/1c_catalog/import_files/4606500403998.jpg")</f>
        <v>http://7flowers-decor.ru/upload/1c_catalog/import_files/4606500403998.jpg</v>
      </c>
      <c r="F63" s="4">
        <v>4606500403998</v>
      </c>
      <c r="G63" s="5" t="s">
        <v>36</v>
      </c>
      <c r="H63" s="6" t="s">
        <v>27</v>
      </c>
      <c r="I63" s="4">
        <v>1</v>
      </c>
      <c r="J63" s="4">
        <v>30</v>
      </c>
      <c r="K63" s="9">
        <v>145</v>
      </c>
      <c r="L63" s="21">
        <f t="shared" si="0"/>
        <v>123.25</v>
      </c>
      <c r="M63" s="8"/>
      <c r="N63" s="4"/>
    </row>
    <row r="64" spans="2:14" s="1" customFormat="1" ht="165.95" customHeight="1" x14ac:dyDescent="0.2">
      <c r="B64" s="4">
        <v>35</v>
      </c>
      <c r="C64" s="16" t="s">
        <v>8</v>
      </c>
      <c r="D64" s="17"/>
      <c r="E64" s="12" t="str">
        <f>HYPERLINK("http://7flowers-decor.ru/upload/1c_catalog/import_files/4606500403950.jpg")</f>
        <v>http://7flowers-decor.ru/upload/1c_catalog/import_files/4606500403950.jpg</v>
      </c>
      <c r="F64" s="4">
        <v>4606500403950</v>
      </c>
      <c r="G64" s="5" t="s">
        <v>36</v>
      </c>
      <c r="H64" s="6" t="s">
        <v>15</v>
      </c>
      <c r="I64" s="4">
        <v>1</v>
      </c>
      <c r="J64" s="4">
        <v>30</v>
      </c>
      <c r="K64" s="9">
        <v>145</v>
      </c>
      <c r="L64" s="21">
        <f t="shared" si="0"/>
        <v>123.25</v>
      </c>
      <c r="M64" s="8"/>
      <c r="N64" s="4"/>
    </row>
    <row r="65" spans="2:14" s="1" customFormat="1" ht="165.95" customHeight="1" x14ac:dyDescent="0.2">
      <c r="B65" s="4">
        <v>39</v>
      </c>
      <c r="C65" s="16" t="s">
        <v>8</v>
      </c>
      <c r="D65" s="17"/>
      <c r="E65" s="12" t="str">
        <f>HYPERLINK("http://7flowers-decor.ru/upload/1c_catalog/import_files/4606500404018.jpg")</f>
        <v>http://7flowers-decor.ru/upload/1c_catalog/import_files/4606500404018.jpg</v>
      </c>
      <c r="F65" s="4">
        <v>4606500404018</v>
      </c>
      <c r="G65" s="5" t="s">
        <v>36</v>
      </c>
      <c r="H65" s="6" t="s">
        <v>50</v>
      </c>
      <c r="I65" s="4">
        <v>1</v>
      </c>
      <c r="J65" s="4">
        <v>30</v>
      </c>
      <c r="K65" s="9">
        <v>145</v>
      </c>
      <c r="L65" s="21">
        <f t="shared" si="0"/>
        <v>123.25</v>
      </c>
      <c r="M65" s="8"/>
      <c r="N65" s="4"/>
    </row>
    <row r="66" spans="2:14" s="1" customFormat="1" ht="165.95" customHeight="1" x14ac:dyDescent="0.2">
      <c r="B66" s="4">
        <v>43</v>
      </c>
      <c r="C66" s="16" t="s">
        <v>8</v>
      </c>
      <c r="D66" s="17"/>
      <c r="E66" s="12" t="str">
        <f>HYPERLINK("http://7flowers-decor.ru/upload/1c_catalog/import_files/4606500403974.jpg")</f>
        <v>http://7flowers-decor.ru/upload/1c_catalog/import_files/4606500403974.jpg</v>
      </c>
      <c r="F66" s="4">
        <v>4606500403974</v>
      </c>
      <c r="G66" s="5" t="s">
        <v>36</v>
      </c>
      <c r="H66" s="6" t="s">
        <v>21</v>
      </c>
      <c r="I66" s="4">
        <v>1</v>
      </c>
      <c r="J66" s="4">
        <v>30</v>
      </c>
      <c r="K66" s="9">
        <v>145</v>
      </c>
      <c r="L66" s="21">
        <f t="shared" si="0"/>
        <v>123.25</v>
      </c>
      <c r="M66" s="8"/>
      <c r="N66" s="4"/>
    </row>
    <row r="67" spans="2:14" s="1" customFormat="1" ht="165.95" customHeight="1" x14ac:dyDescent="0.2">
      <c r="B67" s="4">
        <v>66</v>
      </c>
      <c r="C67" s="16" t="s">
        <v>8</v>
      </c>
      <c r="D67" s="17"/>
      <c r="E67" s="12" t="str">
        <f>HYPERLINK("http://7flowers-decor.ru/upload/1c_catalog/import_files/4606500404001.jpg")</f>
        <v>http://7flowers-decor.ru/upload/1c_catalog/import_files/4606500404001.jpg</v>
      </c>
      <c r="F67" s="4">
        <v>4606500404001</v>
      </c>
      <c r="G67" s="5" t="s">
        <v>36</v>
      </c>
      <c r="H67" s="6" t="s">
        <v>17</v>
      </c>
      <c r="I67" s="4">
        <v>1</v>
      </c>
      <c r="J67" s="4">
        <v>30</v>
      </c>
      <c r="K67" s="9">
        <v>145</v>
      </c>
      <c r="L67" s="21">
        <f t="shared" ref="L67:L83" si="1">K67*0.85</f>
        <v>123.25</v>
      </c>
      <c r="M67" s="8"/>
      <c r="N67" s="4"/>
    </row>
    <row r="68" spans="2:14" s="1" customFormat="1" ht="165.95" customHeight="1" x14ac:dyDescent="0.2">
      <c r="B68" s="4">
        <v>75</v>
      </c>
      <c r="C68" s="16" t="s">
        <v>8</v>
      </c>
      <c r="D68" s="17"/>
      <c r="E68" s="12" t="str">
        <f>HYPERLINK("http://7flowers-decor.ru/upload/1c_catalog/import_files/4606500450992.jpg")</f>
        <v>http://7flowers-decor.ru/upload/1c_catalog/import_files/4606500450992.jpg</v>
      </c>
      <c r="F68" s="4">
        <v>4606500450992</v>
      </c>
      <c r="G68" s="5" t="s">
        <v>36</v>
      </c>
      <c r="H68" s="6" t="s">
        <v>48</v>
      </c>
      <c r="I68" s="4">
        <v>1</v>
      </c>
      <c r="J68" s="4">
        <v>30</v>
      </c>
      <c r="K68" s="9">
        <v>145</v>
      </c>
      <c r="L68" s="21">
        <f t="shared" si="1"/>
        <v>123.25</v>
      </c>
      <c r="M68" s="8"/>
      <c r="N68" s="4"/>
    </row>
    <row r="69" spans="2:14" s="1" customFormat="1" ht="165.95" customHeight="1" x14ac:dyDescent="0.2">
      <c r="B69" s="4">
        <v>76</v>
      </c>
      <c r="C69" s="16" t="s">
        <v>8</v>
      </c>
      <c r="D69" s="17"/>
      <c r="E69" s="12" t="str">
        <f>HYPERLINK("http://7flowers-decor.ru/upload/1c_catalog/import_files/4606500404063.jpg")</f>
        <v>http://7flowers-decor.ru/upload/1c_catalog/import_files/4606500404063.jpg</v>
      </c>
      <c r="F69" s="4">
        <v>4606500404063</v>
      </c>
      <c r="G69" s="5" t="s">
        <v>36</v>
      </c>
      <c r="H69" s="6" t="s">
        <v>77</v>
      </c>
      <c r="I69" s="4">
        <v>1</v>
      </c>
      <c r="J69" s="4">
        <v>30</v>
      </c>
      <c r="K69" s="9">
        <v>145</v>
      </c>
      <c r="L69" s="21">
        <f t="shared" si="1"/>
        <v>123.25</v>
      </c>
      <c r="M69" s="8"/>
      <c r="N69" s="4"/>
    </row>
    <row r="70" spans="2:14" s="1" customFormat="1" ht="165.95" customHeight="1" x14ac:dyDescent="0.2">
      <c r="B70" s="4">
        <v>80</v>
      </c>
      <c r="C70" s="16" t="s">
        <v>8</v>
      </c>
      <c r="D70" s="17"/>
      <c r="E70" s="12" t="str">
        <f>HYPERLINK("http://7flowers-decor.ru/upload/1c_catalog/import_files/4606500403981.jpg")</f>
        <v>http://7flowers-decor.ru/upload/1c_catalog/import_files/4606500403981.jpg</v>
      </c>
      <c r="F70" s="4">
        <v>4606500403981</v>
      </c>
      <c r="G70" s="5" t="s">
        <v>36</v>
      </c>
      <c r="H70" s="6" t="s">
        <v>33</v>
      </c>
      <c r="I70" s="4">
        <v>1</v>
      </c>
      <c r="J70" s="4">
        <v>30</v>
      </c>
      <c r="K70" s="9">
        <v>145</v>
      </c>
      <c r="L70" s="21">
        <f t="shared" si="1"/>
        <v>123.25</v>
      </c>
      <c r="M70" s="8"/>
      <c r="N70" s="4"/>
    </row>
    <row r="71" spans="2:14" s="1" customFormat="1" ht="165.95" customHeight="1" x14ac:dyDescent="0.2">
      <c r="B71" s="4">
        <v>60</v>
      </c>
      <c r="C71" s="16" t="s">
        <v>8</v>
      </c>
      <c r="D71" s="17"/>
      <c r="E71" s="12" t="str">
        <f>HYPERLINK("http://7flowers-decor.ru/upload/1c_catalog/import_files/4606500323302.jpg")</f>
        <v>http://7flowers-decor.ru/upload/1c_catalog/import_files/4606500323302.jpg</v>
      </c>
      <c r="F71" s="4">
        <v>4606500323302</v>
      </c>
      <c r="G71" s="5" t="s">
        <v>69</v>
      </c>
      <c r="H71" s="6" t="s">
        <v>70</v>
      </c>
      <c r="I71" s="4">
        <v>1</v>
      </c>
      <c r="J71" s="4">
        <v>60</v>
      </c>
      <c r="K71" s="9">
        <v>129</v>
      </c>
      <c r="L71" s="21">
        <v>129</v>
      </c>
      <c r="M71" s="7" t="s">
        <v>11</v>
      </c>
      <c r="N71" s="4"/>
    </row>
    <row r="72" spans="2:14" s="1" customFormat="1" ht="165.95" customHeight="1" x14ac:dyDescent="0.2">
      <c r="B72" s="4">
        <v>61</v>
      </c>
      <c r="C72" s="16" t="s">
        <v>8</v>
      </c>
      <c r="D72" s="17"/>
      <c r="E72" s="12" t="str">
        <f>HYPERLINK("http://7flowers-decor.ru/upload/1c_catalog/import_files/4606500323197.jpg")</f>
        <v>http://7flowers-decor.ru/upload/1c_catalog/import_files/4606500323197.jpg</v>
      </c>
      <c r="F72" s="4">
        <v>4606500323197</v>
      </c>
      <c r="G72" s="5" t="s">
        <v>69</v>
      </c>
      <c r="H72" s="6" t="s">
        <v>25</v>
      </c>
      <c r="I72" s="4">
        <v>1</v>
      </c>
      <c r="J72" s="4">
        <v>60</v>
      </c>
      <c r="K72" s="9">
        <v>129</v>
      </c>
      <c r="L72" s="21">
        <v>129</v>
      </c>
      <c r="M72" s="7" t="s">
        <v>11</v>
      </c>
      <c r="N72" s="4"/>
    </row>
    <row r="73" spans="2:14" s="1" customFormat="1" ht="165.95" customHeight="1" x14ac:dyDescent="0.2">
      <c r="B73" s="4">
        <v>77</v>
      </c>
      <c r="C73" s="16" t="s">
        <v>8</v>
      </c>
      <c r="D73" s="17"/>
      <c r="E73" s="12" t="str">
        <f>HYPERLINK("http://7flowers-decor.ru/upload/1c_catalog/import_files/4606500323272.jpg")</f>
        <v>http://7flowers-decor.ru/upload/1c_catalog/import_files/4606500323272.jpg</v>
      </c>
      <c r="F73" s="4">
        <v>4606500323272</v>
      </c>
      <c r="G73" s="5" t="s">
        <v>69</v>
      </c>
      <c r="H73" s="6" t="s">
        <v>45</v>
      </c>
      <c r="I73" s="4">
        <v>1</v>
      </c>
      <c r="J73" s="4">
        <v>60</v>
      </c>
      <c r="K73" s="9">
        <v>129</v>
      </c>
      <c r="L73" s="21">
        <v>129</v>
      </c>
      <c r="M73" s="7" t="s">
        <v>11</v>
      </c>
      <c r="N73" s="4"/>
    </row>
    <row r="74" spans="2:14" s="1" customFormat="1" ht="165.95" customHeight="1" x14ac:dyDescent="0.2">
      <c r="B74" s="4">
        <v>49</v>
      </c>
      <c r="C74" s="16" t="s">
        <v>8</v>
      </c>
      <c r="D74" s="17"/>
      <c r="E74" s="12" t="str">
        <f>HYPERLINK("http://7flowers-decor.ru/upload/1c_catalog/import_files/4606500154395.jpg")</f>
        <v>http://7flowers-decor.ru/upload/1c_catalog/import_files/4606500154395.jpg</v>
      </c>
      <c r="F74" s="4">
        <v>4606500154395</v>
      </c>
      <c r="G74" s="5" t="s">
        <v>60</v>
      </c>
      <c r="H74" s="6" t="s">
        <v>45</v>
      </c>
      <c r="I74" s="4">
        <v>1</v>
      </c>
      <c r="J74" s="4">
        <v>30</v>
      </c>
      <c r="K74" s="9">
        <v>105</v>
      </c>
      <c r="L74" s="21">
        <v>105</v>
      </c>
      <c r="M74" s="7" t="s">
        <v>11</v>
      </c>
      <c r="N74" s="4"/>
    </row>
    <row r="75" spans="2:14" s="1" customFormat="1" ht="165.95" customHeight="1" x14ac:dyDescent="0.2">
      <c r="B75" s="4">
        <v>59</v>
      </c>
      <c r="C75" s="16" t="s">
        <v>8</v>
      </c>
      <c r="D75" s="17"/>
      <c r="E75" s="12" t="str">
        <f>HYPERLINK("http://7flowers-decor.ru/upload/1c_catalog/import_files/5907582719403.jpg")</f>
        <v>http://7flowers-decor.ru/upload/1c_catalog/import_files/5907582719403.jpg</v>
      </c>
      <c r="F75" s="4">
        <v>5907582719403</v>
      </c>
      <c r="G75" s="5" t="s">
        <v>67</v>
      </c>
      <c r="H75" s="6" t="s">
        <v>68</v>
      </c>
      <c r="I75" s="4">
        <v>1</v>
      </c>
      <c r="J75" s="4">
        <v>36</v>
      </c>
      <c r="K75" s="9">
        <v>551.12</v>
      </c>
      <c r="L75" s="21">
        <f t="shared" si="1"/>
        <v>468.452</v>
      </c>
      <c r="M75" s="8"/>
      <c r="N75" s="4"/>
    </row>
    <row r="76" spans="2:14" s="1" customFormat="1" ht="165.95" customHeight="1" x14ac:dyDescent="0.2">
      <c r="B76" s="4">
        <v>65</v>
      </c>
      <c r="C76" s="16" t="s">
        <v>8</v>
      </c>
      <c r="D76" s="17"/>
      <c r="E76" s="12" t="str">
        <f>HYPERLINK("http://7flowers-decor.ru/upload/1c_catalog/import_files/4606500153091.jpg")</f>
        <v>http://7flowers-decor.ru/upload/1c_catalog/import_files/4606500153091.jpg</v>
      </c>
      <c r="F76" s="4">
        <v>4606500153091</v>
      </c>
      <c r="G76" s="5" t="s">
        <v>73</v>
      </c>
      <c r="H76" s="6" t="s">
        <v>33</v>
      </c>
      <c r="I76" s="4">
        <v>1</v>
      </c>
      <c r="J76" s="4">
        <v>20</v>
      </c>
      <c r="K76" s="9">
        <v>389</v>
      </c>
      <c r="L76" s="21">
        <f t="shared" si="1"/>
        <v>330.65</v>
      </c>
      <c r="M76" s="8"/>
      <c r="N76" s="4"/>
    </row>
    <row r="77" spans="2:14" s="1" customFormat="1" ht="165.95" customHeight="1" x14ac:dyDescent="0.2">
      <c r="B77" s="4">
        <v>70</v>
      </c>
      <c r="C77" s="16" t="s">
        <v>8</v>
      </c>
      <c r="D77" s="17"/>
      <c r="E77" s="12" t="str">
        <f>HYPERLINK("http://7flowers-decor.ru/upload/1c_catalog/import_files/4606500153084.jpg")</f>
        <v>http://7flowers-decor.ru/upload/1c_catalog/import_files/4606500153084.jpg</v>
      </c>
      <c r="F77" s="4">
        <v>4606500153084</v>
      </c>
      <c r="G77" s="5" t="s">
        <v>73</v>
      </c>
      <c r="H77" s="6" t="s">
        <v>21</v>
      </c>
      <c r="I77" s="4">
        <v>1</v>
      </c>
      <c r="J77" s="4">
        <v>20</v>
      </c>
      <c r="K77" s="9">
        <v>389</v>
      </c>
      <c r="L77" s="21">
        <f t="shared" si="1"/>
        <v>330.65</v>
      </c>
      <c r="M77" s="8"/>
      <c r="N77" s="4"/>
    </row>
    <row r="78" spans="2:14" s="1" customFormat="1" ht="165.95" customHeight="1" x14ac:dyDescent="0.2">
      <c r="B78" s="4">
        <v>16</v>
      </c>
      <c r="C78" s="16" t="s">
        <v>8</v>
      </c>
      <c r="D78" s="17"/>
      <c r="E78" s="12" t="str">
        <f>HYPERLINK("http://7flowers-decor.ru/upload/1c_catalog/import_files/4606500061464.jpg")</f>
        <v>http://7flowers-decor.ru/upload/1c_catalog/import_files/4606500061464.jpg</v>
      </c>
      <c r="F78" s="4">
        <v>4606500061464</v>
      </c>
      <c r="G78" s="5" t="s">
        <v>34</v>
      </c>
      <c r="H78" s="6" t="s">
        <v>35</v>
      </c>
      <c r="I78" s="4">
        <v>1</v>
      </c>
      <c r="J78" s="4">
        <v>20</v>
      </c>
      <c r="K78" s="9">
        <v>330</v>
      </c>
      <c r="L78" s="21">
        <f t="shared" si="1"/>
        <v>280.5</v>
      </c>
      <c r="M78" s="8"/>
      <c r="N78" s="4"/>
    </row>
    <row r="79" spans="2:14" s="1" customFormat="1" ht="165.95" customHeight="1" x14ac:dyDescent="0.2">
      <c r="B79" s="4">
        <v>27</v>
      </c>
      <c r="C79" s="16" t="s">
        <v>8</v>
      </c>
      <c r="D79" s="17"/>
      <c r="E79" s="12" t="str">
        <f>HYPERLINK("http://7flowers-decor.ru/upload/1c_catalog/import_files/4606500151776.jpg")</f>
        <v>http://7flowers-decor.ru/upload/1c_catalog/import_files/4606500151776.jpg</v>
      </c>
      <c r="F79" s="4">
        <v>4606500151776</v>
      </c>
      <c r="G79" s="5" t="s">
        <v>34</v>
      </c>
      <c r="H79" s="6" t="s">
        <v>48</v>
      </c>
      <c r="I79" s="4">
        <v>1</v>
      </c>
      <c r="J79" s="4">
        <v>20</v>
      </c>
      <c r="K79" s="9">
        <v>330</v>
      </c>
      <c r="L79" s="21">
        <f t="shared" si="1"/>
        <v>280.5</v>
      </c>
      <c r="M79" s="8"/>
      <c r="N79" s="4"/>
    </row>
    <row r="80" spans="2:14" s="1" customFormat="1" ht="165.95" customHeight="1" x14ac:dyDescent="0.2">
      <c r="B80" s="4">
        <v>36</v>
      </c>
      <c r="C80" s="16" t="s">
        <v>8</v>
      </c>
      <c r="D80" s="17"/>
      <c r="E80" s="12" t="str">
        <f>HYPERLINK("http://7flowers-decor.ru/upload/1c_catalog/import_files/4606500151783.jpg")</f>
        <v>http://7flowers-decor.ru/upload/1c_catalog/import_files/4606500151783.jpg</v>
      </c>
      <c r="F80" s="4">
        <v>4606500151783</v>
      </c>
      <c r="G80" s="5" t="s">
        <v>34</v>
      </c>
      <c r="H80" s="6" t="s">
        <v>31</v>
      </c>
      <c r="I80" s="4">
        <v>1</v>
      </c>
      <c r="J80" s="4">
        <v>20</v>
      </c>
      <c r="K80" s="9">
        <v>330</v>
      </c>
      <c r="L80" s="21">
        <f t="shared" si="1"/>
        <v>280.5</v>
      </c>
      <c r="M80" s="8"/>
      <c r="N80" s="4"/>
    </row>
    <row r="81" spans="2:14" s="1" customFormat="1" ht="165.95" customHeight="1" x14ac:dyDescent="0.2">
      <c r="B81" s="4">
        <v>53</v>
      </c>
      <c r="C81" s="16" t="s">
        <v>8</v>
      </c>
      <c r="D81" s="17"/>
      <c r="E81" s="12" t="str">
        <f>HYPERLINK("http://7flowers-decor.ru/upload/1c_catalog/import_files/4606500061488.jpg")</f>
        <v>http://7flowers-decor.ru/upload/1c_catalog/import_files/4606500061488.jpg</v>
      </c>
      <c r="F81" s="4">
        <v>4606500061488</v>
      </c>
      <c r="G81" s="5" t="s">
        <v>34</v>
      </c>
      <c r="H81" s="6" t="s">
        <v>25</v>
      </c>
      <c r="I81" s="4">
        <v>1</v>
      </c>
      <c r="J81" s="4">
        <v>20</v>
      </c>
      <c r="K81" s="9">
        <v>330</v>
      </c>
      <c r="L81" s="21">
        <f t="shared" si="1"/>
        <v>280.5</v>
      </c>
      <c r="M81" s="8"/>
      <c r="N81" s="4"/>
    </row>
    <row r="82" spans="2:14" s="1" customFormat="1" ht="165.95" customHeight="1" x14ac:dyDescent="0.2">
      <c r="B82" s="4">
        <v>56</v>
      </c>
      <c r="C82" s="16" t="s">
        <v>8</v>
      </c>
      <c r="D82" s="17"/>
      <c r="E82" s="12" t="str">
        <f>HYPERLINK("http://7flowers-decor.ru/upload/1c_catalog/import_files/4606500151769.jpg")</f>
        <v>http://7flowers-decor.ru/upload/1c_catalog/import_files/4606500151769.jpg</v>
      </c>
      <c r="F82" s="4">
        <v>4606500151769</v>
      </c>
      <c r="G82" s="5" t="s">
        <v>34</v>
      </c>
      <c r="H82" s="6" t="s">
        <v>33</v>
      </c>
      <c r="I82" s="4">
        <v>1</v>
      </c>
      <c r="J82" s="4">
        <v>20</v>
      </c>
      <c r="K82" s="9">
        <v>330</v>
      </c>
      <c r="L82" s="21">
        <f t="shared" si="1"/>
        <v>280.5</v>
      </c>
      <c r="M82" s="8"/>
      <c r="N82" s="4"/>
    </row>
    <row r="83" spans="2:14" s="1" customFormat="1" ht="165.95" customHeight="1" x14ac:dyDescent="0.2">
      <c r="B83" s="4">
        <v>81</v>
      </c>
      <c r="C83" s="16" t="s">
        <v>8</v>
      </c>
      <c r="D83" s="17"/>
      <c r="E83" s="12" t="str">
        <f>HYPERLINK("http://7flowers-decor.ru/upload/1c_catalog/import_files/4606500061471.jpg")</f>
        <v>http://7flowers-decor.ru/upload/1c_catalog/import_files/4606500061471.jpg</v>
      </c>
      <c r="F83" s="4">
        <v>4606500061471</v>
      </c>
      <c r="G83" s="5" t="s">
        <v>34</v>
      </c>
      <c r="H83" s="6" t="s">
        <v>68</v>
      </c>
      <c r="I83" s="4">
        <v>1</v>
      </c>
      <c r="J83" s="4">
        <v>20</v>
      </c>
      <c r="K83" s="9">
        <v>330</v>
      </c>
      <c r="L83" s="21">
        <f t="shared" si="1"/>
        <v>280.5</v>
      </c>
      <c r="M83" s="8"/>
      <c r="N83" s="4"/>
    </row>
  </sheetData>
  <sortState ref="A2:T83">
    <sortCondition ref="G2:G83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2014-06-20T09:10:38Z</dcterms:modified>
</cp:coreProperties>
</file>