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<sst xmlns="http://schemas.openxmlformats.org/spreadsheetml/2006/main" count="404" uniqueCount="113">
  <si>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</si>
  <si>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</si>
  <si>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</si>
  <si>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</si>
  <si>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</si>
  <si>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</si>
  <si>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</si>
  <si>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</si>
  <si>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</si>
  <si>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
руб.</t>
  </si>
  <si>
    <t>Скидка не действует</t>
  </si>
  <si>
    <t>Нет Фото</t>
  </si>
  <si>
    <t>Розовый</t>
  </si>
  <si>
    <t>Зеленый</t>
  </si>
  <si>
    <t>Желтый</t>
  </si>
  <si>
    <t>Фиолетовый</t>
  </si>
  <si>
    <t>Бумага  EСO-LUX  70cm x1m со сплошным напылением(золото)</t>
  </si>
  <si>
    <t>Голубой</t>
  </si>
  <si>
    <t>Красный</t>
  </si>
  <si>
    <t>Золотой</t>
  </si>
  <si>
    <t>Персиковый</t>
  </si>
  <si>
    <t>Бежевый</t>
  </si>
  <si>
    <t>Ярко - розовый</t>
  </si>
  <si>
    <t>Бумага  EСO-LUX  70cm x5m</t>
  </si>
  <si>
    <t>Коричневый</t>
  </si>
  <si>
    <t>Оранжевый</t>
  </si>
  <si>
    <t>Сиреневый</t>
  </si>
  <si>
    <t>Бумага гофрированная, 50cmx2,5m (140 gr)</t>
  </si>
  <si>
    <t>Светло-розовый</t>
  </si>
  <si>
    <t>Светло-вишневый</t>
  </si>
  <si>
    <t>Вишневый</t>
  </si>
  <si>
    <t>Ярко-розовый</t>
  </si>
  <si>
    <t>Белый</t>
  </si>
  <si>
    <t>Малиновый</t>
  </si>
  <si>
    <t>Салатовый</t>
  </si>
  <si>
    <t>Нежно- голубой</t>
  </si>
  <si>
    <t>Лимонный</t>
  </si>
  <si>
    <t>ярко-сиреневый</t>
  </si>
  <si>
    <t>Бумага гофрированная, 50cmx2,5m (180 gr)</t>
  </si>
  <si>
    <t>Бордовый</t>
  </si>
  <si>
    <t>кремовый</t>
  </si>
  <si>
    <t>ярко-желтый</t>
  </si>
  <si>
    <t>Светло-салатовый</t>
  </si>
  <si>
    <t>Светло-голубой</t>
  </si>
  <si>
    <t>Фламинго</t>
  </si>
  <si>
    <t>Светло-сиреневый</t>
  </si>
  <si>
    <t>Ярко-красный (алый)</t>
  </si>
  <si>
    <t>Ярко-голубой</t>
  </si>
  <si>
    <t>Бумага гофрированная, металл с переходом, 50cmx2,5m (180 gr)</t>
  </si>
  <si>
    <t>Желто-зеленый</t>
  </si>
  <si>
    <t>Бумага гофрированная, металл, 50cmx2,5m (180 gr)</t>
  </si>
  <si>
    <t>Серебро</t>
  </si>
  <si>
    <t>Золото</t>
  </si>
  <si>
    <t>Синий</t>
  </si>
  <si>
    <t>Бумага гофрированная, с переходом, 50cmx2,5m (180 gr)</t>
  </si>
  <si>
    <t>Бело-голубой</t>
  </si>
  <si>
    <t>Бело-розовый</t>
  </si>
  <si>
    <t>Бумага для подарков глянцевая, 70cm x 10m, звездочки</t>
  </si>
  <si>
    <t>Акция, распродажа</t>
  </si>
  <si>
    <t>Бумага для подарков глянцевая, 70cm x 10m, полоски</t>
  </si>
  <si>
    <t>Бумага для подарков люкс, 70cm x 10m, звездочки</t>
  </si>
  <si>
    <t>Бумага для подарков метал., 70cm x 10m, абстракция</t>
  </si>
  <si>
    <t>Бледно-желтый</t>
  </si>
  <si>
    <t>Бумага упаковочная  70cm x 10m</t>
  </si>
  <si>
    <t>Бумага упаковочная Абстракция 70cm x 10m</t>
  </si>
  <si>
    <t>Бумага упаковочная АМУР крафт белый 0,71x45м, 70г/м2</t>
  </si>
  <si>
    <t>Бумага упаковочная Бабочки 70cm x 10m</t>
  </si>
  <si>
    <t>Бумага упаковочная Газета 70cm x 10m</t>
  </si>
  <si>
    <t>Бумага упаковочная Горох 70cm x 10m</t>
  </si>
  <si>
    <t>Бумага упаковочная Детство 70cm x 10m</t>
  </si>
  <si>
    <t>Бумага упаковочная Круги 70cm x 10m</t>
  </si>
  <si>
    <t>Бумага упаковочная матовая 70cm x 10m</t>
  </si>
  <si>
    <t>Бумага упаковочная металлизированная 70cm x 10m</t>
  </si>
  <si>
    <t>сириневый</t>
  </si>
  <si>
    <t>Бумага упаковочная Полоса 70cm x 10m</t>
  </si>
  <si>
    <t>Бумага упаковочная Ромашки 70cm x 10m</t>
  </si>
  <si>
    <t>Бумага упаковочная с блестками Сердца 70cm x 10m</t>
  </si>
  <si>
    <t>Бумага упаковочная Сердца 70cm x 10m</t>
  </si>
  <si>
    <t>Бурый</t>
  </si>
  <si>
    <t>Бумага упаковочная ФЛАУЭРС крафт белый 0,71x45м, 70г/м2</t>
  </si>
  <si>
    <t>Бумага упаковочная ФЛАУЭРС крафт бурый 0,75x45м, 85г/м2</t>
  </si>
  <si>
    <t>Бумага упаковочная Цветы 70cm x 10m</t>
  </si>
  <si>
    <t>Упак. Материал  W75см, L10м, бумага крафт</t>
  </si>
  <si>
    <t>Упак. материал Jute, W60см, 6кг, бумага крафт</t>
  </si>
  <si>
    <t>Упак. Материал Jute, W60см, 6кг, бумага крафт</t>
  </si>
  <si>
    <t>Натуральный</t>
  </si>
  <si>
    <t>Упак. материал ВЕНА, W75см, 3кг, бумага крафт</t>
  </si>
  <si>
    <t>Упак. материал ВЕСНА, W75см, 3кг, бумага крафт</t>
  </si>
  <si>
    <t>Упак. материал ВЕТОЧКИ, W75см, 8кг, бумага крафт</t>
  </si>
  <si>
    <t>Упак. материал ВИКТОРИЯ, W75см, 8кг, бумага крафт</t>
  </si>
  <si>
    <t>Упак. материал ВИШНЯ, W75см, 3кг, бумага крафт</t>
  </si>
  <si>
    <t>Упак. материал ГАЗЕТА , W75см, 8кг, бумага крафт</t>
  </si>
  <si>
    <t>Упак. материал ГАРМОНИЯ, W75см, 3кг, бумага крафт</t>
  </si>
  <si>
    <t>Упак. материал ГРАСС, W75см, 8кг, бумага крафт</t>
  </si>
  <si>
    <t>Упак. материал ДАМА, W75см, 6кг, бумага крафт</t>
  </si>
  <si>
    <t>Упак. материал ДЛЯ ТЕБЯ, W75см, 8кг, бумага крафт</t>
  </si>
  <si>
    <t>Упак. материал ЗИМА, W75см, 8кг, бумага крафт</t>
  </si>
  <si>
    <t>Упак. материал КАРНАВАЛ, W75см, 8кг, бумага крафт</t>
  </si>
  <si>
    <t>Упак. материал КОЛЛАЖ, W75см, 3кг, бумага крафт</t>
  </si>
  <si>
    <t>Упак. материал ЛЕТО, W75см, 3кг, бумага крафт</t>
  </si>
  <si>
    <t>Упак. материал ПОДСОЛНУХИ, W75см, 8кг, бумага крафт</t>
  </si>
  <si>
    <t>Упак. материал РЕТРО, W75см, 8кг, бумага крафт</t>
  </si>
  <si>
    <t>Упак. материал РОЖДЕСТВО, W75см, 8кг, бумага крафт</t>
  </si>
  <si>
    <t>Упак. материал РОЗЫ, W75см, 8кг, бумага крафт</t>
  </si>
  <si>
    <t>Упак. материал ЦВЕТЫ РОМАНТИК, W75см, 8кг, бумага крафт</t>
  </si>
  <si>
    <t>Упак. материал ЦВЕТЫ, W75см, 8кг, бумага крафт</t>
  </si>
  <si>
    <t>Упак. материал, W60см, 6кг, бумага крафт</t>
  </si>
  <si>
    <t>Упак. материал, W75см, 8кг, бумага крафт</t>
  </si>
  <si>
    <t>Зеленое яблоко</t>
  </si>
  <si>
    <t>Сливовый</t>
  </si>
  <si>
    <t>Оливковый</t>
  </si>
  <si>
    <t>Бледно-сиреневый</t>
  </si>
  <si>
    <t>Заказ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</si>
</sst>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b/>
      <sz val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8" fillId="0" borderId="10" xfId="42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76200</xdr:rowOff>
    </xdr:from>
    <xdr:to>
      <xdr:col>2</xdr:col>
      <xdr:colOff>1400175</xdr:colOff>
      <xdr:row>2</xdr:row>
      <xdr:rowOff>1876425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95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</xdr:row>
      <xdr:rowOff>76200</xdr:rowOff>
    </xdr:from>
    <xdr:to>
      <xdr:col>2</xdr:col>
      <xdr:colOff>1400175</xdr:colOff>
      <xdr:row>3</xdr:row>
      <xdr:rowOff>1876425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00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76200</xdr:rowOff>
    </xdr:from>
    <xdr:to>
      <xdr:col>2</xdr:col>
      <xdr:colOff>1400175</xdr:colOff>
      <xdr:row>4</xdr:row>
      <xdr:rowOff>1876425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4905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76200</xdr:rowOff>
    </xdr:from>
    <xdr:to>
      <xdr:col>2</xdr:col>
      <xdr:colOff>1400175</xdr:colOff>
      <xdr:row>5</xdr:row>
      <xdr:rowOff>1876425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7010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</xdr:row>
      <xdr:rowOff>76200</xdr:rowOff>
    </xdr:from>
    <xdr:to>
      <xdr:col>2</xdr:col>
      <xdr:colOff>1400175</xdr:colOff>
      <xdr:row>6</xdr:row>
      <xdr:rowOff>1876425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9115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76200</xdr:rowOff>
    </xdr:from>
    <xdr:to>
      <xdr:col>2</xdr:col>
      <xdr:colOff>1400175</xdr:colOff>
      <xdr:row>7</xdr:row>
      <xdr:rowOff>1876425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1220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</xdr:row>
      <xdr:rowOff>76200</xdr:rowOff>
    </xdr:from>
    <xdr:to>
      <xdr:col>2</xdr:col>
      <xdr:colOff>1400175</xdr:colOff>
      <xdr:row>8</xdr:row>
      <xdr:rowOff>1876425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3325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</xdr:row>
      <xdr:rowOff>76200</xdr:rowOff>
    </xdr:from>
    <xdr:to>
      <xdr:col>2</xdr:col>
      <xdr:colOff>1400175</xdr:colOff>
      <xdr:row>9</xdr:row>
      <xdr:rowOff>1876425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5430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76200</xdr:rowOff>
    </xdr:from>
    <xdr:to>
      <xdr:col>2</xdr:col>
      <xdr:colOff>1400175</xdr:colOff>
      <xdr:row>10</xdr:row>
      <xdr:rowOff>1876425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7535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</xdr:row>
      <xdr:rowOff>76200</xdr:rowOff>
    </xdr:from>
    <xdr:to>
      <xdr:col>2</xdr:col>
      <xdr:colOff>1400175</xdr:colOff>
      <xdr:row>11</xdr:row>
      <xdr:rowOff>1876425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9640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</xdr:row>
      <xdr:rowOff>76200</xdr:rowOff>
    </xdr:from>
    <xdr:to>
      <xdr:col>2</xdr:col>
      <xdr:colOff>1400175</xdr:colOff>
      <xdr:row>12</xdr:row>
      <xdr:rowOff>1876425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21745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76200</xdr:rowOff>
    </xdr:from>
    <xdr:to>
      <xdr:col>2</xdr:col>
      <xdr:colOff>1400175</xdr:colOff>
      <xdr:row>13</xdr:row>
      <xdr:rowOff>1876425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23850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</xdr:row>
      <xdr:rowOff>76200</xdr:rowOff>
    </xdr:from>
    <xdr:to>
      <xdr:col>2</xdr:col>
      <xdr:colOff>1400175</xdr:colOff>
      <xdr:row>14</xdr:row>
      <xdr:rowOff>1876425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5955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</xdr:row>
      <xdr:rowOff>76200</xdr:rowOff>
    </xdr:from>
    <xdr:to>
      <xdr:col>2</xdr:col>
      <xdr:colOff>1400175</xdr:colOff>
      <xdr:row>15</xdr:row>
      <xdr:rowOff>1876425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8060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</xdr:row>
      <xdr:rowOff>76200</xdr:rowOff>
    </xdr:from>
    <xdr:to>
      <xdr:col>2</xdr:col>
      <xdr:colOff>1400175</xdr:colOff>
      <xdr:row>16</xdr:row>
      <xdr:rowOff>1876425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30165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</xdr:row>
      <xdr:rowOff>76200</xdr:rowOff>
    </xdr:from>
    <xdr:to>
      <xdr:col>2</xdr:col>
      <xdr:colOff>1400175</xdr:colOff>
      <xdr:row>17</xdr:row>
      <xdr:rowOff>1876425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32270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</xdr:row>
      <xdr:rowOff>76200</xdr:rowOff>
    </xdr:from>
    <xdr:to>
      <xdr:col>2</xdr:col>
      <xdr:colOff>1400175</xdr:colOff>
      <xdr:row>18</xdr:row>
      <xdr:rowOff>1876425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34375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76200</xdr:rowOff>
    </xdr:from>
    <xdr:to>
      <xdr:col>2</xdr:col>
      <xdr:colOff>1400175</xdr:colOff>
      <xdr:row>19</xdr:row>
      <xdr:rowOff>1876425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36480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20</xdr:row>
      <xdr:rowOff>76200</xdr:rowOff>
    </xdr:from>
    <xdr:to>
      <xdr:col>2</xdr:col>
      <xdr:colOff>1400175</xdr:colOff>
      <xdr:row>20</xdr:row>
      <xdr:rowOff>1876425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38585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76200</xdr:rowOff>
    </xdr:from>
    <xdr:to>
      <xdr:col>2</xdr:col>
      <xdr:colOff>1400175</xdr:colOff>
      <xdr:row>21</xdr:row>
      <xdr:rowOff>1876425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40690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76200</xdr:rowOff>
    </xdr:from>
    <xdr:to>
      <xdr:col>2</xdr:col>
      <xdr:colOff>1400175</xdr:colOff>
      <xdr:row>22</xdr:row>
      <xdr:rowOff>1876425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42795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</xdr:row>
      <xdr:rowOff>76200</xdr:rowOff>
    </xdr:from>
    <xdr:to>
      <xdr:col>2</xdr:col>
      <xdr:colOff>1400175</xdr:colOff>
      <xdr:row>23</xdr:row>
      <xdr:rowOff>1876425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44900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24</xdr:row>
      <xdr:rowOff>76200</xdr:rowOff>
    </xdr:from>
    <xdr:to>
      <xdr:col>2</xdr:col>
      <xdr:colOff>1400175</xdr:colOff>
      <xdr:row>24</xdr:row>
      <xdr:rowOff>1876425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47005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76200</xdr:rowOff>
    </xdr:from>
    <xdr:to>
      <xdr:col>2</xdr:col>
      <xdr:colOff>1400175</xdr:colOff>
      <xdr:row>25</xdr:row>
      <xdr:rowOff>1876425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9110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26</xdr:row>
      <xdr:rowOff>76200</xdr:rowOff>
    </xdr:from>
    <xdr:to>
      <xdr:col>2</xdr:col>
      <xdr:colOff>1400175</xdr:colOff>
      <xdr:row>26</xdr:row>
      <xdr:rowOff>1876425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51215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27</xdr:row>
      <xdr:rowOff>76200</xdr:rowOff>
    </xdr:from>
    <xdr:to>
      <xdr:col>2</xdr:col>
      <xdr:colOff>1400175</xdr:colOff>
      <xdr:row>27</xdr:row>
      <xdr:rowOff>1876425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53320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76200</xdr:rowOff>
    </xdr:from>
    <xdr:to>
      <xdr:col>2</xdr:col>
      <xdr:colOff>1400175</xdr:colOff>
      <xdr:row>28</xdr:row>
      <xdr:rowOff>1876425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55425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29</xdr:row>
      <xdr:rowOff>76200</xdr:rowOff>
    </xdr:from>
    <xdr:to>
      <xdr:col>2</xdr:col>
      <xdr:colOff>1400175</xdr:colOff>
      <xdr:row>29</xdr:row>
      <xdr:rowOff>1876425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57531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30</xdr:row>
      <xdr:rowOff>76200</xdr:rowOff>
    </xdr:from>
    <xdr:to>
      <xdr:col>2</xdr:col>
      <xdr:colOff>1400175</xdr:colOff>
      <xdr:row>30</xdr:row>
      <xdr:rowOff>1876425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59636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31</xdr:row>
      <xdr:rowOff>76200</xdr:rowOff>
    </xdr:from>
    <xdr:to>
      <xdr:col>2</xdr:col>
      <xdr:colOff>1400175</xdr:colOff>
      <xdr:row>31</xdr:row>
      <xdr:rowOff>1876425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61741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32</xdr:row>
      <xdr:rowOff>76200</xdr:rowOff>
    </xdr:from>
    <xdr:to>
      <xdr:col>2</xdr:col>
      <xdr:colOff>1400175</xdr:colOff>
      <xdr:row>32</xdr:row>
      <xdr:rowOff>1876425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63846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33</xdr:row>
      <xdr:rowOff>76200</xdr:rowOff>
    </xdr:from>
    <xdr:to>
      <xdr:col>2</xdr:col>
      <xdr:colOff>1400175</xdr:colOff>
      <xdr:row>33</xdr:row>
      <xdr:rowOff>1876425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65951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2</xdr:col>
      <xdr:colOff>1400175</xdr:colOff>
      <xdr:row>34</xdr:row>
      <xdr:rowOff>1876425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68056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76200</xdr:rowOff>
    </xdr:from>
    <xdr:to>
      <xdr:col>2</xdr:col>
      <xdr:colOff>1400175</xdr:colOff>
      <xdr:row>35</xdr:row>
      <xdr:rowOff>1876425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70161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36</xdr:row>
      <xdr:rowOff>76200</xdr:rowOff>
    </xdr:from>
    <xdr:to>
      <xdr:col>2</xdr:col>
      <xdr:colOff>1400175</xdr:colOff>
      <xdr:row>36</xdr:row>
      <xdr:rowOff>1876425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722661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37</xdr:row>
      <xdr:rowOff>76200</xdr:rowOff>
    </xdr:from>
    <xdr:to>
      <xdr:col>2</xdr:col>
      <xdr:colOff>1400175</xdr:colOff>
      <xdr:row>37</xdr:row>
      <xdr:rowOff>1876425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74371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38</xdr:row>
      <xdr:rowOff>76200</xdr:rowOff>
    </xdr:from>
    <xdr:to>
      <xdr:col>2</xdr:col>
      <xdr:colOff>1400175</xdr:colOff>
      <xdr:row>38</xdr:row>
      <xdr:rowOff>1876425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76476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39</xdr:row>
      <xdr:rowOff>76200</xdr:rowOff>
    </xdr:from>
    <xdr:to>
      <xdr:col>2</xdr:col>
      <xdr:colOff>1400175</xdr:colOff>
      <xdr:row>39</xdr:row>
      <xdr:rowOff>1876425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78581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40</xdr:row>
      <xdr:rowOff>76200</xdr:rowOff>
    </xdr:from>
    <xdr:to>
      <xdr:col>2</xdr:col>
      <xdr:colOff>1400175</xdr:colOff>
      <xdr:row>40</xdr:row>
      <xdr:rowOff>1876425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80686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41</xdr:row>
      <xdr:rowOff>76200</xdr:rowOff>
    </xdr:from>
    <xdr:to>
      <xdr:col>2</xdr:col>
      <xdr:colOff>1400175</xdr:colOff>
      <xdr:row>41</xdr:row>
      <xdr:rowOff>1876425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82791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42</xdr:row>
      <xdr:rowOff>76200</xdr:rowOff>
    </xdr:from>
    <xdr:to>
      <xdr:col>2</xdr:col>
      <xdr:colOff>1400175</xdr:colOff>
      <xdr:row>42</xdr:row>
      <xdr:rowOff>1876425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84896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43</xdr:row>
      <xdr:rowOff>76200</xdr:rowOff>
    </xdr:from>
    <xdr:to>
      <xdr:col>2</xdr:col>
      <xdr:colOff>1400175</xdr:colOff>
      <xdr:row>43</xdr:row>
      <xdr:rowOff>1876425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87001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44</xdr:row>
      <xdr:rowOff>76200</xdr:rowOff>
    </xdr:from>
    <xdr:to>
      <xdr:col>2</xdr:col>
      <xdr:colOff>1400175</xdr:colOff>
      <xdr:row>44</xdr:row>
      <xdr:rowOff>1876425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89106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45</xdr:row>
      <xdr:rowOff>76200</xdr:rowOff>
    </xdr:from>
    <xdr:to>
      <xdr:col>2</xdr:col>
      <xdr:colOff>1400175</xdr:colOff>
      <xdr:row>45</xdr:row>
      <xdr:rowOff>1876425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91211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46</xdr:row>
      <xdr:rowOff>76200</xdr:rowOff>
    </xdr:from>
    <xdr:to>
      <xdr:col>2</xdr:col>
      <xdr:colOff>1400175</xdr:colOff>
      <xdr:row>46</xdr:row>
      <xdr:rowOff>1876425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93316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47</xdr:row>
      <xdr:rowOff>76200</xdr:rowOff>
    </xdr:from>
    <xdr:to>
      <xdr:col>2</xdr:col>
      <xdr:colOff>1400175</xdr:colOff>
      <xdr:row>47</xdr:row>
      <xdr:rowOff>1876425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95421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48</xdr:row>
      <xdr:rowOff>76200</xdr:rowOff>
    </xdr:from>
    <xdr:to>
      <xdr:col>2</xdr:col>
      <xdr:colOff>1400175</xdr:colOff>
      <xdr:row>48</xdr:row>
      <xdr:rowOff>1876425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97526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49</xdr:row>
      <xdr:rowOff>76200</xdr:rowOff>
    </xdr:from>
    <xdr:to>
      <xdr:col>2</xdr:col>
      <xdr:colOff>1400175</xdr:colOff>
      <xdr:row>49</xdr:row>
      <xdr:rowOff>1876425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99631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50</xdr:row>
      <xdr:rowOff>76200</xdr:rowOff>
    </xdr:from>
    <xdr:to>
      <xdr:col>2</xdr:col>
      <xdr:colOff>1400175</xdr:colOff>
      <xdr:row>50</xdr:row>
      <xdr:rowOff>1876425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01736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51</xdr:row>
      <xdr:rowOff>76200</xdr:rowOff>
    </xdr:from>
    <xdr:to>
      <xdr:col>2</xdr:col>
      <xdr:colOff>1400175</xdr:colOff>
      <xdr:row>51</xdr:row>
      <xdr:rowOff>1876425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03841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52</xdr:row>
      <xdr:rowOff>76200</xdr:rowOff>
    </xdr:from>
    <xdr:to>
      <xdr:col>2</xdr:col>
      <xdr:colOff>1400175</xdr:colOff>
      <xdr:row>52</xdr:row>
      <xdr:rowOff>1876425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05946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53</xdr:row>
      <xdr:rowOff>76200</xdr:rowOff>
    </xdr:from>
    <xdr:to>
      <xdr:col>2</xdr:col>
      <xdr:colOff>1400175</xdr:colOff>
      <xdr:row>53</xdr:row>
      <xdr:rowOff>1876425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08051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54</xdr:row>
      <xdr:rowOff>76200</xdr:rowOff>
    </xdr:from>
    <xdr:to>
      <xdr:col>2</xdr:col>
      <xdr:colOff>1400175</xdr:colOff>
      <xdr:row>54</xdr:row>
      <xdr:rowOff>1876425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10156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55</xdr:row>
      <xdr:rowOff>76200</xdr:rowOff>
    </xdr:from>
    <xdr:to>
      <xdr:col>2</xdr:col>
      <xdr:colOff>1400175</xdr:colOff>
      <xdr:row>55</xdr:row>
      <xdr:rowOff>1876425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12261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56</xdr:row>
      <xdr:rowOff>76200</xdr:rowOff>
    </xdr:from>
    <xdr:to>
      <xdr:col>2</xdr:col>
      <xdr:colOff>1400175</xdr:colOff>
      <xdr:row>56</xdr:row>
      <xdr:rowOff>1876425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14366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57</xdr:row>
      <xdr:rowOff>76200</xdr:rowOff>
    </xdr:from>
    <xdr:to>
      <xdr:col>2</xdr:col>
      <xdr:colOff>1400175</xdr:colOff>
      <xdr:row>57</xdr:row>
      <xdr:rowOff>1876425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16471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58</xdr:row>
      <xdr:rowOff>76200</xdr:rowOff>
    </xdr:from>
    <xdr:to>
      <xdr:col>2</xdr:col>
      <xdr:colOff>1400175</xdr:colOff>
      <xdr:row>58</xdr:row>
      <xdr:rowOff>1876425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18576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59</xdr:row>
      <xdr:rowOff>76200</xdr:rowOff>
    </xdr:from>
    <xdr:to>
      <xdr:col>2</xdr:col>
      <xdr:colOff>1400175</xdr:colOff>
      <xdr:row>59</xdr:row>
      <xdr:rowOff>1876425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20681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60</xdr:row>
      <xdr:rowOff>76200</xdr:rowOff>
    </xdr:from>
    <xdr:to>
      <xdr:col>2</xdr:col>
      <xdr:colOff>1400175</xdr:colOff>
      <xdr:row>60</xdr:row>
      <xdr:rowOff>1876425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22786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61</xdr:row>
      <xdr:rowOff>76200</xdr:rowOff>
    </xdr:from>
    <xdr:to>
      <xdr:col>2</xdr:col>
      <xdr:colOff>1400175</xdr:colOff>
      <xdr:row>61</xdr:row>
      <xdr:rowOff>1876425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124891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62</xdr:row>
      <xdr:rowOff>76200</xdr:rowOff>
    </xdr:from>
    <xdr:to>
      <xdr:col>2</xdr:col>
      <xdr:colOff>1400175</xdr:colOff>
      <xdr:row>62</xdr:row>
      <xdr:rowOff>1876425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126996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63</xdr:row>
      <xdr:rowOff>76200</xdr:rowOff>
    </xdr:from>
    <xdr:to>
      <xdr:col>2</xdr:col>
      <xdr:colOff>1400175</xdr:colOff>
      <xdr:row>63</xdr:row>
      <xdr:rowOff>1876425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129101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64</xdr:row>
      <xdr:rowOff>76200</xdr:rowOff>
    </xdr:from>
    <xdr:to>
      <xdr:col>2</xdr:col>
      <xdr:colOff>1400175</xdr:colOff>
      <xdr:row>64</xdr:row>
      <xdr:rowOff>1876425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131206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65</xdr:row>
      <xdr:rowOff>76200</xdr:rowOff>
    </xdr:from>
    <xdr:to>
      <xdr:col>2</xdr:col>
      <xdr:colOff>1400175</xdr:colOff>
      <xdr:row>65</xdr:row>
      <xdr:rowOff>1876425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133311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66</xdr:row>
      <xdr:rowOff>76200</xdr:rowOff>
    </xdr:from>
    <xdr:to>
      <xdr:col>2</xdr:col>
      <xdr:colOff>1400175</xdr:colOff>
      <xdr:row>66</xdr:row>
      <xdr:rowOff>1876425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135416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67</xdr:row>
      <xdr:rowOff>76200</xdr:rowOff>
    </xdr:from>
    <xdr:to>
      <xdr:col>2</xdr:col>
      <xdr:colOff>1400175</xdr:colOff>
      <xdr:row>67</xdr:row>
      <xdr:rowOff>1876425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137521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68</xdr:row>
      <xdr:rowOff>76200</xdr:rowOff>
    </xdr:from>
    <xdr:to>
      <xdr:col>2</xdr:col>
      <xdr:colOff>1400175</xdr:colOff>
      <xdr:row>68</xdr:row>
      <xdr:rowOff>1876425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139626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69</xdr:row>
      <xdr:rowOff>76200</xdr:rowOff>
    </xdr:from>
    <xdr:to>
      <xdr:col>2</xdr:col>
      <xdr:colOff>1400175</xdr:colOff>
      <xdr:row>69</xdr:row>
      <xdr:rowOff>1876425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141732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70</xdr:row>
      <xdr:rowOff>76200</xdr:rowOff>
    </xdr:from>
    <xdr:to>
      <xdr:col>2</xdr:col>
      <xdr:colOff>1400175</xdr:colOff>
      <xdr:row>70</xdr:row>
      <xdr:rowOff>1876425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143837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71</xdr:row>
      <xdr:rowOff>76200</xdr:rowOff>
    </xdr:from>
    <xdr:to>
      <xdr:col>2</xdr:col>
      <xdr:colOff>1400175</xdr:colOff>
      <xdr:row>71</xdr:row>
      <xdr:rowOff>1876425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145942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72</xdr:row>
      <xdr:rowOff>76200</xdr:rowOff>
    </xdr:from>
    <xdr:to>
      <xdr:col>2</xdr:col>
      <xdr:colOff>1400175</xdr:colOff>
      <xdr:row>72</xdr:row>
      <xdr:rowOff>1876425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148047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73</xdr:row>
      <xdr:rowOff>76200</xdr:rowOff>
    </xdr:from>
    <xdr:to>
      <xdr:col>2</xdr:col>
      <xdr:colOff>1400175</xdr:colOff>
      <xdr:row>73</xdr:row>
      <xdr:rowOff>1876425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150152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74</xdr:row>
      <xdr:rowOff>76200</xdr:rowOff>
    </xdr:from>
    <xdr:to>
      <xdr:col>2</xdr:col>
      <xdr:colOff>1400175</xdr:colOff>
      <xdr:row>74</xdr:row>
      <xdr:rowOff>1876425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152257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75</xdr:row>
      <xdr:rowOff>76200</xdr:rowOff>
    </xdr:from>
    <xdr:to>
      <xdr:col>2</xdr:col>
      <xdr:colOff>1400175</xdr:colOff>
      <xdr:row>75</xdr:row>
      <xdr:rowOff>1876425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154362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76</xdr:row>
      <xdr:rowOff>76200</xdr:rowOff>
    </xdr:from>
    <xdr:to>
      <xdr:col>2</xdr:col>
      <xdr:colOff>1400175</xdr:colOff>
      <xdr:row>76</xdr:row>
      <xdr:rowOff>1876425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1564671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77</xdr:row>
      <xdr:rowOff>76200</xdr:rowOff>
    </xdr:from>
    <xdr:to>
      <xdr:col>2</xdr:col>
      <xdr:colOff>1400175</xdr:colOff>
      <xdr:row>77</xdr:row>
      <xdr:rowOff>1876425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158572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78</xdr:row>
      <xdr:rowOff>76200</xdr:rowOff>
    </xdr:from>
    <xdr:to>
      <xdr:col>2</xdr:col>
      <xdr:colOff>1400175</xdr:colOff>
      <xdr:row>78</xdr:row>
      <xdr:rowOff>1876425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160677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79</xdr:row>
      <xdr:rowOff>76200</xdr:rowOff>
    </xdr:from>
    <xdr:to>
      <xdr:col>2</xdr:col>
      <xdr:colOff>1400175</xdr:colOff>
      <xdr:row>79</xdr:row>
      <xdr:rowOff>1876425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162782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80</xdr:row>
      <xdr:rowOff>76200</xdr:rowOff>
    </xdr:from>
    <xdr:to>
      <xdr:col>2</xdr:col>
      <xdr:colOff>1400175</xdr:colOff>
      <xdr:row>80</xdr:row>
      <xdr:rowOff>1876425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164887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81</xdr:row>
      <xdr:rowOff>76200</xdr:rowOff>
    </xdr:from>
    <xdr:to>
      <xdr:col>2</xdr:col>
      <xdr:colOff>1400175</xdr:colOff>
      <xdr:row>81</xdr:row>
      <xdr:rowOff>1876425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166992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82</xdr:row>
      <xdr:rowOff>76200</xdr:rowOff>
    </xdr:from>
    <xdr:to>
      <xdr:col>2</xdr:col>
      <xdr:colOff>1400175</xdr:colOff>
      <xdr:row>82</xdr:row>
      <xdr:rowOff>1876425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169097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83</xdr:row>
      <xdr:rowOff>76200</xdr:rowOff>
    </xdr:from>
    <xdr:to>
      <xdr:col>2</xdr:col>
      <xdr:colOff>1400175</xdr:colOff>
      <xdr:row>83</xdr:row>
      <xdr:rowOff>1876425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171202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84</xdr:row>
      <xdr:rowOff>76200</xdr:rowOff>
    </xdr:from>
    <xdr:to>
      <xdr:col>2</xdr:col>
      <xdr:colOff>1400175</xdr:colOff>
      <xdr:row>84</xdr:row>
      <xdr:rowOff>1876425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173307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85</xdr:row>
      <xdr:rowOff>76200</xdr:rowOff>
    </xdr:from>
    <xdr:to>
      <xdr:col>2</xdr:col>
      <xdr:colOff>1400175</xdr:colOff>
      <xdr:row>85</xdr:row>
      <xdr:rowOff>1876425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175412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86</xdr:row>
      <xdr:rowOff>76200</xdr:rowOff>
    </xdr:from>
    <xdr:to>
      <xdr:col>2</xdr:col>
      <xdr:colOff>1400175</xdr:colOff>
      <xdr:row>86</xdr:row>
      <xdr:rowOff>1876425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177517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87</xdr:row>
      <xdr:rowOff>76200</xdr:rowOff>
    </xdr:from>
    <xdr:to>
      <xdr:col>2</xdr:col>
      <xdr:colOff>1400175</xdr:colOff>
      <xdr:row>87</xdr:row>
      <xdr:rowOff>1876425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179622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88</xdr:row>
      <xdr:rowOff>76200</xdr:rowOff>
    </xdr:from>
    <xdr:to>
      <xdr:col>2</xdr:col>
      <xdr:colOff>1400175</xdr:colOff>
      <xdr:row>88</xdr:row>
      <xdr:rowOff>1876425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181727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89</xdr:row>
      <xdr:rowOff>76200</xdr:rowOff>
    </xdr:from>
    <xdr:to>
      <xdr:col>2</xdr:col>
      <xdr:colOff>1400175</xdr:colOff>
      <xdr:row>89</xdr:row>
      <xdr:rowOff>1876425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183832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90</xdr:row>
      <xdr:rowOff>76200</xdr:rowOff>
    </xdr:from>
    <xdr:to>
      <xdr:col>2</xdr:col>
      <xdr:colOff>1400175</xdr:colOff>
      <xdr:row>90</xdr:row>
      <xdr:rowOff>1876425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185937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91</xdr:row>
      <xdr:rowOff>76200</xdr:rowOff>
    </xdr:from>
    <xdr:to>
      <xdr:col>2</xdr:col>
      <xdr:colOff>1400175</xdr:colOff>
      <xdr:row>91</xdr:row>
      <xdr:rowOff>1876425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188042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92</xdr:row>
      <xdr:rowOff>76200</xdr:rowOff>
    </xdr:from>
    <xdr:to>
      <xdr:col>2</xdr:col>
      <xdr:colOff>1400175</xdr:colOff>
      <xdr:row>92</xdr:row>
      <xdr:rowOff>1876425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190147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93</xdr:row>
      <xdr:rowOff>76200</xdr:rowOff>
    </xdr:from>
    <xdr:to>
      <xdr:col>2</xdr:col>
      <xdr:colOff>1400175</xdr:colOff>
      <xdr:row>93</xdr:row>
      <xdr:rowOff>1876425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192252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94</xdr:row>
      <xdr:rowOff>76200</xdr:rowOff>
    </xdr:from>
    <xdr:to>
      <xdr:col>2</xdr:col>
      <xdr:colOff>1400175</xdr:colOff>
      <xdr:row>94</xdr:row>
      <xdr:rowOff>1876425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194357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95</xdr:row>
      <xdr:rowOff>76200</xdr:rowOff>
    </xdr:from>
    <xdr:to>
      <xdr:col>2</xdr:col>
      <xdr:colOff>1400175</xdr:colOff>
      <xdr:row>95</xdr:row>
      <xdr:rowOff>1876425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196462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96</xdr:row>
      <xdr:rowOff>76200</xdr:rowOff>
    </xdr:from>
    <xdr:to>
      <xdr:col>2</xdr:col>
      <xdr:colOff>1400175</xdr:colOff>
      <xdr:row>96</xdr:row>
      <xdr:rowOff>1876425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198567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97</xdr:row>
      <xdr:rowOff>76200</xdr:rowOff>
    </xdr:from>
    <xdr:to>
      <xdr:col>2</xdr:col>
      <xdr:colOff>1400175</xdr:colOff>
      <xdr:row>97</xdr:row>
      <xdr:rowOff>1876425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200672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98</xdr:row>
      <xdr:rowOff>76200</xdr:rowOff>
    </xdr:from>
    <xdr:to>
      <xdr:col>2</xdr:col>
      <xdr:colOff>1400175</xdr:colOff>
      <xdr:row>98</xdr:row>
      <xdr:rowOff>1876425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202777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99</xdr:row>
      <xdr:rowOff>76200</xdr:rowOff>
    </xdr:from>
    <xdr:to>
      <xdr:col>2</xdr:col>
      <xdr:colOff>1400175</xdr:colOff>
      <xdr:row>99</xdr:row>
      <xdr:rowOff>1876425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2048827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100</xdr:row>
      <xdr:rowOff>76200</xdr:rowOff>
    </xdr:from>
    <xdr:to>
      <xdr:col>2</xdr:col>
      <xdr:colOff>1400175</xdr:colOff>
      <xdr:row>100</xdr:row>
      <xdr:rowOff>1876425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2069877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101</xdr:row>
      <xdr:rowOff>76200</xdr:rowOff>
    </xdr:from>
    <xdr:to>
      <xdr:col>2</xdr:col>
      <xdr:colOff>1400175</xdr:colOff>
      <xdr:row>101</xdr:row>
      <xdr:rowOff>1876425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2090928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102</xdr:row>
      <xdr:rowOff>76200</xdr:rowOff>
    </xdr:from>
    <xdr:to>
      <xdr:col>2</xdr:col>
      <xdr:colOff>1400175</xdr:colOff>
      <xdr:row>102</xdr:row>
      <xdr:rowOff>1876425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2111978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103</xdr:row>
      <xdr:rowOff>76200</xdr:rowOff>
    </xdr:from>
    <xdr:to>
      <xdr:col>2</xdr:col>
      <xdr:colOff>1400175</xdr:colOff>
      <xdr:row>103</xdr:row>
      <xdr:rowOff>1876425</xdr:rowOff>
    </xdr:to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2133028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104</xdr:row>
      <xdr:rowOff>76200</xdr:rowOff>
    </xdr:from>
    <xdr:to>
      <xdr:col>2</xdr:col>
      <xdr:colOff>1400175</xdr:colOff>
      <xdr:row>104</xdr:row>
      <xdr:rowOff>1876425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2154078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105</xdr:row>
      <xdr:rowOff>76200</xdr:rowOff>
    </xdr:from>
    <xdr:to>
      <xdr:col>2</xdr:col>
      <xdr:colOff>1400175</xdr:colOff>
      <xdr:row>105</xdr:row>
      <xdr:rowOff>1876425</xdr:rowOff>
    </xdr:to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2175129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106</xdr:row>
      <xdr:rowOff>76200</xdr:rowOff>
    </xdr:from>
    <xdr:to>
      <xdr:col>2</xdr:col>
      <xdr:colOff>1400175</xdr:colOff>
      <xdr:row>106</xdr:row>
      <xdr:rowOff>1876425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2196179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107</xdr:row>
      <xdr:rowOff>76200</xdr:rowOff>
    </xdr:from>
    <xdr:to>
      <xdr:col>2</xdr:col>
      <xdr:colOff>1400175</xdr:colOff>
      <xdr:row>107</xdr:row>
      <xdr:rowOff>1876425</xdr:rowOff>
    </xdr:to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2217229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108</xdr:row>
      <xdr:rowOff>76200</xdr:rowOff>
    </xdr:from>
    <xdr:to>
      <xdr:col>2</xdr:col>
      <xdr:colOff>1400175</xdr:colOff>
      <xdr:row>108</xdr:row>
      <xdr:rowOff>1876425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2238279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109</xdr:row>
      <xdr:rowOff>76200</xdr:rowOff>
    </xdr:from>
    <xdr:to>
      <xdr:col>2</xdr:col>
      <xdr:colOff>1400175</xdr:colOff>
      <xdr:row>109</xdr:row>
      <xdr:rowOff>1876425</xdr:rowOff>
    </xdr:to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2259330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110</xdr:row>
      <xdr:rowOff>76200</xdr:rowOff>
    </xdr:from>
    <xdr:to>
      <xdr:col>2</xdr:col>
      <xdr:colOff>1400175</xdr:colOff>
      <xdr:row>110</xdr:row>
      <xdr:rowOff>1876425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04825" y="2280380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111</xdr:row>
      <xdr:rowOff>76200</xdr:rowOff>
    </xdr:from>
    <xdr:to>
      <xdr:col>2</xdr:col>
      <xdr:colOff>1400175</xdr:colOff>
      <xdr:row>111</xdr:row>
      <xdr:rowOff>1876425</xdr:rowOff>
    </xdr:to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04825" y="2301430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112</xdr:row>
      <xdr:rowOff>76200</xdr:rowOff>
    </xdr:from>
    <xdr:to>
      <xdr:col>2</xdr:col>
      <xdr:colOff>1400175</xdr:colOff>
      <xdr:row>112</xdr:row>
      <xdr:rowOff>1876425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04825" y="2322480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113</xdr:row>
      <xdr:rowOff>76200</xdr:rowOff>
    </xdr:from>
    <xdr:to>
      <xdr:col>2</xdr:col>
      <xdr:colOff>1400175</xdr:colOff>
      <xdr:row>113</xdr:row>
      <xdr:rowOff>1876425</xdr:rowOff>
    </xdr:to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04825" y="2343531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114</xdr:row>
      <xdr:rowOff>76200</xdr:rowOff>
    </xdr:from>
    <xdr:to>
      <xdr:col>2</xdr:col>
      <xdr:colOff>1400175</xdr:colOff>
      <xdr:row>114</xdr:row>
      <xdr:rowOff>1876425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2364581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115</xdr:row>
      <xdr:rowOff>76200</xdr:rowOff>
    </xdr:from>
    <xdr:to>
      <xdr:col>2</xdr:col>
      <xdr:colOff>1400175</xdr:colOff>
      <xdr:row>115</xdr:row>
      <xdr:rowOff>1876425</xdr:rowOff>
    </xdr:to>
    <xdr:pic>
      <xdr:nvPicPr>
        <xdr:cNvPr id="114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04825" y="2385631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116</xdr:row>
      <xdr:rowOff>76200</xdr:rowOff>
    </xdr:from>
    <xdr:to>
      <xdr:col>2</xdr:col>
      <xdr:colOff>1400175</xdr:colOff>
      <xdr:row>116</xdr:row>
      <xdr:rowOff>1876425</xdr:rowOff>
    </xdr:to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04825" y="2406681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117</xdr:row>
      <xdr:rowOff>76200</xdr:rowOff>
    </xdr:from>
    <xdr:to>
      <xdr:col>2</xdr:col>
      <xdr:colOff>1400175</xdr:colOff>
      <xdr:row>117</xdr:row>
      <xdr:rowOff>1876425</xdr:rowOff>
    </xdr:to>
    <xdr:pic>
      <xdr:nvPicPr>
        <xdr:cNvPr id="116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04825" y="2427732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118</xdr:row>
      <xdr:rowOff>76200</xdr:rowOff>
    </xdr:from>
    <xdr:to>
      <xdr:col>2</xdr:col>
      <xdr:colOff>1400175</xdr:colOff>
      <xdr:row>118</xdr:row>
      <xdr:rowOff>1876425</xdr:rowOff>
    </xdr:to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04825" y="2448782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119</xdr:row>
      <xdr:rowOff>76200</xdr:rowOff>
    </xdr:from>
    <xdr:to>
      <xdr:col>2</xdr:col>
      <xdr:colOff>1400175</xdr:colOff>
      <xdr:row>119</xdr:row>
      <xdr:rowOff>1876425</xdr:rowOff>
    </xdr:to>
    <xdr:pic>
      <xdr:nvPicPr>
        <xdr:cNvPr id="118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04825" y="2469832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120</xdr:row>
      <xdr:rowOff>76200</xdr:rowOff>
    </xdr:from>
    <xdr:to>
      <xdr:col>2</xdr:col>
      <xdr:colOff>1400175</xdr:colOff>
      <xdr:row>120</xdr:row>
      <xdr:rowOff>1876425</xdr:rowOff>
    </xdr:to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04825" y="2490882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121</xdr:row>
      <xdr:rowOff>76200</xdr:rowOff>
    </xdr:from>
    <xdr:to>
      <xdr:col>2</xdr:col>
      <xdr:colOff>1400175</xdr:colOff>
      <xdr:row>121</xdr:row>
      <xdr:rowOff>1876425</xdr:rowOff>
    </xdr:to>
    <xdr:pic>
      <xdr:nvPicPr>
        <xdr:cNvPr id="120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04825" y="2511933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122</xdr:row>
      <xdr:rowOff>76200</xdr:rowOff>
    </xdr:from>
    <xdr:to>
      <xdr:col>2</xdr:col>
      <xdr:colOff>1400175</xdr:colOff>
      <xdr:row>122</xdr:row>
      <xdr:rowOff>1876425</xdr:rowOff>
    </xdr:to>
    <xdr:pic>
      <xdr:nvPicPr>
        <xdr:cNvPr id="121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04825" y="2532983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123</xdr:row>
      <xdr:rowOff>76200</xdr:rowOff>
    </xdr:from>
    <xdr:to>
      <xdr:col>2</xdr:col>
      <xdr:colOff>1400175</xdr:colOff>
      <xdr:row>123</xdr:row>
      <xdr:rowOff>1876425</xdr:rowOff>
    </xdr:to>
    <xdr:pic>
      <xdr:nvPicPr>
        <xdr:cNvPr id="122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04825" y="2554033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124</xdr:row>
      <xdr:rowOff>76200</xdr:rowOff>
    </xdr:from>
    <xdr:to>
      <xdr:col>2</xdr:col>
      <xdr:colOff>1400175</xdr:colOff>
      <xdr:row>124</xdr:row>
      <xdr:rowOff>1876425</xdr:rowOff>
    </xdr:to>
    <xdr:pic>
      <xdr:nvPicPr>
        <xdr:cNvPr id="123" name="Имя " descr="Descr 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04825" y="2575083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125</xdr:row>
      <xdr:rowOff>76200</xdr:rowOff>
    </xdr:from>
    <xdr:to>
      <xdr:col>2</xdr:col>
      <xdr:colOff>1400175</xdr:colOff>
      <xdr:row>125</xdr:row>
      <xdr:rowOff>1876425</xdr:rowOff>
    </xdr:to>
    <xdr:pic>
      <xdr:nvPicPr>
        <xdr:cNvPr id="124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04825" y="2596134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126</xdr:row>
      <xdr:rowOff>76200</xdr:rowOff>
    </xdr:from>
    <xdr:to>
      <xdr:col>2</xdr:col>
      <xdr:colOff>1400175</xdr:colOff>
      <xdr:row>126</xdr:row>
      <xdr:rowOff>1876425</xdr:rowOff>
    </xdr:to>
    <xdr:pic>
      <xdr:nvPicPr>
        <xdr:cNvPr id="125" name="Имя " descr="Descr 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04825" y="2617184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127</xdr:row>
      <xdr:rowOff>76200</xdr:rowOff>
    </xdr:from>
    <xdr:to>
      <xdr:col>2</xdr:col>
      <xdr:colOff>1400175</xdr:colOff>
      <xdr:row>127</xdr:row>
      <xdr:rowOff>1876425</xdr:rowOff>
    </xdr:to>
    <xdr:pic>
      <xdr:nvPicPr>
        <xdr:cNvPr id="126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04825" y="2638234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128</xdr:row>
      <xdr:rowOff>76200</xdr:rowOff>
    </xdr:from>
    <xdr:to>
      <xdr:col>2</xdr:col>
      <xdr:colOff>1400175</xdr:colOff>
      <xdr:row>128</xdr:row>
      <xdr:rowOff>1876425</xdr:rowOff>
    </xdr:to>
    <xdr:pic>
      <xdr:nvPicPr>
        <xdr:cNvPr id="127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04825" y="2659284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129</xdr:row>
      <xdr:rowOff>76200</xdr:rowOff>
    </xdr:from>
    <xdr:to>
      <xdr:col>2</xdr:col>
      <xdr:colOff>1400175</xdr:colOff>
      <xdr:row>129</xdr:row>
      <xdr:rowOff>1876425</xdr:rowOff>
    </xdr:to>
    <xdr:pic>
      <xdr:nvPicPr>
        <xdr:cNvPr id="128" name="Имя " descr="Descr 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04825" y="2680335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130</xdr:row>
      <xdr:rowOff>76200</xdr:rowOff>
    </xdr:from>
    <xdr:to>
      <xdr:col>2</xdr:col>
      <xdr:colOff>1400175</xdr:colOff>
      <xdr:row>130</xdr:row>
      <xdr:rowOff>1876425</xdr:rowOff>
    </xdr:to>
    <xdr:pic>
      <xdr:nvPicPr>
        <xdr:cNvPr id="129" name="Имя " descr="Descr 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04825" y="2701385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131</xdr:row>
      <xdr:rowOff>76200</xdr:rowOff>
    </xdr:from>
    <xdr:to>
      <xdr:col>2</xdr:col>
      <xdr:colOff>1400175</xdr:colOff>
      <xdr:row>131</xdr:row>
      <xdr:rowOff>1876425</xdr:rowOff>
    </xdr:to>
    <xdr:pic>
      <xdr:nvPicPr>
        <xdr:cNvPr id="130" name="Имя " descr="Descr 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04825" y="2722435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132</xdr:row>
      <xdr:rowOff>76200</xdr:rowOff>
    </xdr:from>
    <xdr:to>
      <xdr:col>2</xdr:col>
      <xdr:colOff>1400175</xdr:colOff>
      <xdr:row>132</xdr:row>
      <xdr:rowOff>1876425</xdr:rowOff>
    </xdr:to>
    <xdr:pic>
      <xdr:nvPicPr>
        <xdr:cNvPr id="131" name="Имя " descr="Descr 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04825" y="2743485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133</xdr:row>
      <xdr:rowOff>76200</xdr:rowOff>
    </xdr:from>
    <xdr:to>
      <xdr:col>2</xdr:col>
      <xdr:colOff>1400175</xdr:colOff>
      <xdr:row>133</xdr:row>
      <xdr:rowOff>1876425</xdr:rowOff>
    </xdr:to>
    <xdr:pic>
      <xdr:nvPicPr>
        <xdr:cNvPr id="132" name="Имя " descr="Descr 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04825" y="2764536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134</xdr:row>
      <xdr:rowOff>76200</xdr:rowOff>
    </xdr:from>
    <xdr:to>
      <xdr:col>2</xdr:col>
      <xdr:colOff>1400175</xdr:colOff>
      <xdr:row>134</xdr:row>
      <xdr:rowOff>1876425</xdr:rowOff>
    </xdr:to>
    <xdr:pic>
      <xdr:nvPicPr>
        <xdr:cNvPr id="133" name="Имя " descr="Descr 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04825" y="2785586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135</xdr:row>
      <xdr:rowOff>76200</xdr:rowOff>
    </xdr:from>
    <xdr:to>
      <xdr:col>2</xdr:col>
      <xdr:colOff>1400175</xdr:colOff>
      <xdr:row>135</xdr:row>
      <xdr:rowOff>1876425</xdr:rowOff>
    </xdr:to>
    <xdr:pic>
      <xdr:nvPicPr>
        <xdr:cNvPr id="134" name="Имя " descr="Descr 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04825" y="28066365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136</xdr:row>
      <xdr:rowOff>76200</xdr:rowOff>
    </xdr:from>
    <xdr:to>
      <xdr:col>2</xdr:col>
      <xdr:colOff>1400175</xdr:colOff>
      <xdr:row>136</xdr:row>
      <xdr:rowOff>1876425</xdr:rowOff>
    </xdr:to>
    <xdr:pic>
      <xdr:nvPicPr>
        <xdr:cNvPr id="135" name="Имя " descr="Descr 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04825" y="28276867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137</xdr:row>
      <xdr:rowOff>76200</xdr:rowOff>
    </xdr:from>
    <xdr:to>
      <xdr:col>2</xdr:col>
      <xdr:colOff>1400175</xdr:colOff>
      <xdr:row>137</xdr:row>
      <xdr:rowOff>1876425</xdr:rowOff>
    </xdr:to>
    <xdr:pic>
      <xdr:nvPicPr>
        <xdr:cNvPr id="136" name="Имя " descr="Descr 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04825" y="284873700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138</xdr:row>
      <xdr:rowOff>76200</xdr:rowOff>
    </xdr:from>
    <xdr:to>
      <xdr:col>2</xdr:col>
      <xdr:colOff>1400175</xdr:colOff>
      <xdr:row>138</xdr:row>
      <xdr:rowOff>1876425</xdr:rowOff>
    </xdr:to>
    <xdr:pic>
      <xdr:nvPicPr>
        <xdr:cNvPr id="137" name="Имя " descr="Descr 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04825" y="286978725"/>
          <a:ext cx="177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139"/>
  <sheetViews>
    <sheetView tabSelected="1" zoomScalePageLayoutView="0" workbookViewId="0" topLeftCell="A1">
      <selection activeCell="L58" sqref="L58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3.66015625" style="1" customWidth="1"/>
    <col min="10" max="11" width="12" style="1" customWidth="1"/>
    <col min="12" max="12" width="13.5" style="13" customWidth="1"/>
    <col min="13" max="13" width="15" style="1" customWidth="1"/>
    <col min="14" max="14" width="13.5" style="13" customWidth="1"/>
    <col min="15" max="16" width="10.16015625" style="1" customWidth="1"/>
  </cols>
  <sheetData>
    <row r="2" spans="1:14" ht="37.5" customHeight="1">
      <c r="A2" s="14" t="s">
        <v>0</v>
      </c>
      <c r="B2" s="16" t="s">
        <v>1</v>
      </c>
      <c r="C2" s="16"/>
      <c r="D2" s="16"/>
      <c r="E2" s="14" t="s">
        <v>2</v>
      </c>
      <c r="F2" s="14" t="s">
        <v>3</v>
      </c>
      <c r="G2" s="14" t="s">
        <v>4</v>
      </c>
      <c r="H2" s="10" t="s">
        <v>5</v>
      </c>
      <c r="I2" s="10" t="s">
        <v>6</v>
      </c>
      <c r="J2" s="14" t="s">
        <v>7</v>
      </c>
      <c r="K2" s="14" t="s">
        <v>8</v>
      </c>
      <c r="L2" s="12" t="s">
        <v>9</v>
      </c>
      <c r="M2" s="15" t="s">
        <v>10</v>
      </c>
      <c r="N2" s="12" t="s">
        <v>112</v>
      </c>
    </row>
    <row r="3" spans="1:14" s="1" customFormat="1" ht="165.75" customHeight="1">
      <c r="A3" s="2">
        <v>8</v>
      </c>
      <c r="B3" s="17" t="s">
        <v>11</v>
      </c>
      <c r="C3" s="17"/>
      <c r="D3" s="9" t="str">
        <f>HYPERLINK("http://7flowers-decor.ru/upload/1c_catalog/import_files/4606500450367.jpg")</f>
        <v>http://7flowers-decor.ru/upload/1c_catalog/import_files/4606500450367.jpg</v>
      </c>
      <c r="E3" s="2">
        <v>4606500450367</v>
      </c>
      <c r="F3" s="4" t="s">
        <v>16</v>
      </c>
      <c r="G3" s="5" t="s">
        <v>17</v>
      </c>
      <c r="H3" s="2">
        <v>1</v>
      </c>
      <c r="I3" s="2">
        <v>20</v>
      </c>
      <c r="J3" s="3"/>
      <c r="K3" s="2">
        <v>25</v>
      </c>
      <c r="L3" s="11">
        <v>129</v>
      </c>
      <c r="M3" s="6"/>
      <c r="N3" s="11"/>
    </row>
    <row r="4" spans="1:14" s="1" customFormat="1" ht="165.75" customHeight="1">
      <c r="A4" s="2">
        <v>10</v>
      </c>
      <c r="B4" s="17" t="s">
        <v>11</v>
      </c>
      <c r="C4" s="17"/>
      <c r="D4" s="9" t="str">
        <f>HYPERLINK("http://7flowers-decor.ru/upload/1c_catalog/import_files/4606500450350.jpg")</f>
        <v>http://7flowers-decor.ru/upload/1c_catalog/import_files/4606500450350.jpg</v>
      </c>
      <c r="E4" s="2">
        <v>4606500450350</v>
      </c>
      <c r="F4" s="4" t="s">
        <v>16</v>
      </c>
      <c r="G4" s="5" t="s">
        <v>18</v>
      </c>
      <c r="H4" s="2">
        <v>1</v>
      </c>
      <c r="I4" s="2">
        <v>50</v>
      </c>
      <c r="J4" s="2">
        <v>25</v>
      </c>
      <c r="K4" s="2">
        <v>21</v>
      </c>
      <c r="L4" s="11">
        <v>129</v>
      </c>
      <c r="M4" s="6"/>
      <c r="N4" s="11"/>
    </row>
    <row r="5" spans="1:14" s="1" customFormat="1" ht="165.75" customHeight="1">
      <c r="A5" s="2">
        <v>11</v>
      </c>
      <c r="B5" s="17" t="s">
        <v>11</v>
      </c>
      <c r="C5" s="17"/>
      <c r="D5" s="9" t="str">
        <f>HYPERLINK("http://7flowers-decor.ru/upload/1c_catalog/import_files/4606500450312.jpg")</f>
        <v>http://7flowers-decor.ru/upload/1c_catalog/import_files/4606500450312.jpg</v>
      </c>
      <c r="E5" s="2">
        <v>4606500450312</v>
      </c>
      <c r="F5" s="4" t="s">
        <v>16</v>
      </c>
      <c r="G5" s="5" t="s">
        <v>19</v>
      </c>
      <c r="H5" s="2">
        <v>1</v>
      </c>
      <c r="I5" s="2">
        <v>50</v>
      </c>
      <c r="J5" s="2">
        <v>8</v>
      </c>
      <c r="K5" s="2">
        <v>22</v>
      </c>
      <c r="L5" s="11">
        <v>129</v>
      </c>
      <c r="M5" s="6"/>
      <c r="N5" s="11"/>
    </row>
    <row r="6" spans="1:14" s="1" customFormat="1" ht="165.75" customHeight="1">
      <c r="A6" s="2">
        <v>12</v>
      </c>
      <c r="B6" s="17" t="s">
        <v>11</v>
      </c>
      <c r="C6" s="17"/>
      <c r="D6" s="9" t="str">
        <f>HYPERLINK("http://7flowers-decor.ru/upload/1c_catalog/import_files/4606500450329.jpg")</f>
        <v>http://7flowers-decor.ru/upload/1c_catalog/import_files/4606500450329.jpg</v>
      </c>
      <c r="E6" s="2">
        <v>4606500450329</v>
      </c>
      <c r="F6" s="4" t="s">
        <v>16</v>
      </c>
      <c r="G6" s="5" t="s">
        <v>20</v>
      </c>
      <c r="H6" s="2">
        <v>1</v>
      </c>
      <c r="I6" s="2">
        <v>80</v>
      </c>
      <c r="J6" s="2">
        <v>10</v>
      </c>
      <c r="K6" s="2">
        <v>78</v>
      </c>
      <c r="L6" s="11">
        <v>129</v>
      </c>
      <c r="M6" s="6"/>
      <c r="N6" s="11"/>
    </row>
    <row r="7" spans="1:14" s="1" customFormat="1" ht="165.75" customHeight="1">
      <c r="A7" s="2">
        <v>13</v>
      </c>
      <c r="B7" s="17" t="s">
        <v>11</v>
      </c>
      <c r="C7" s="17"/>
      <c r="D7" s="9" t="str">
        <f>HYPERLINK("http://7flowers-decor.ru/upload/1c_catalog/import_files/4606500450305.jpg")</f>
        <v>http://7flowers-decor.ru/upload/1c_catalog/import_files/4606500450305.jpg</v>
      </c>
      <c r="E7" s="2">
        <v>4606500450305</v>
      </c>
      <c r="F7" s="4" t="s">
        <v>16</v>
      </c>
      <c r="G7" s="5" t="s">
        <v>21</v>
      </c>
      <c r="H7" s="2">
        <v>1</v>
      </c>
      <c r="I7" s="2">
        <v>50</v>
      </c>
      <c r="J7" s="3"/>
      <c r="K7" s="2">
        <v>45</v>
      </c>
      <c r="L7" s="11">
        <v>129</v>
      </c>
      <c r="M7" s="6"/>
      <c r="N7" s="11"/>
    </row>
    <row r="8" spans="1:14" s="1" customFormat="1" ht="165.75" customHeight="1">
      <c r="A8" s="2">
        <v>14</v>
      </c>
      <c r="B8" s="17" t="s">
        <v>11</v>
      </c>
      <c r="C8" s="17"/>
      <c r="D8" s="9" t="str">
        <f>HYPERLINK("http://7flowers-decor.ru/upload/1c_catalog/import_files/4606500450374.jpg")</f>
        <v>http://7flowers-decor.ru/upload/1c_catalog/import_files/4606500450374.jpg</v>
      </c>
      <c r="E8" s="2">
        <v>4606500450374</v>
      </c>
      <c r="F8" s="4" t="s">
        <v>16</v>
      </c>
      <c r="G8" s="5" t="s">
        <v>13</v>
      </c>
      <c r="H8" s="2">
        <v>1</v>
      </c>
      <c r="I8" s="2">
        <v>20</v>
      </c>
      <c r="J8" s="2">
        <v>25</v>
      </c>
      <c r="K8" s="2">
        <v>44</v>
      </c>
      <c r="L8" s="11">
        <v>129</v>
      </c>
      <c r="M8" s="6"/>
      <c r="N8" s="11"/>
    </row>
    <row r="9" spans="1:14" s="1" customFormat="1" ht="165.75" customHeight="1">
      <c r="A9" s="2">
        <v>15</v>
      </c>
      <c r="B9" s="17" t="s">
        <v>11</v>
      </c>
      <c r="C9" s="17"/>
      <c r="D9" s="9" t="str">
        <f>HYPERLINK("http://7flowers-decor.ru/upload/1c_catalog/import_files/4606500450343.jpg")</f>
        <v>http://7flowers-decor.ru/upload/1c_catalog/import_files/4606500450343.jpg</v>
      </c>
      <c r="E9" s="2">
        <v>4606500450343</v>
      </c>
      <c r="F9" s="4" t="s">
        <v>16</v>
      </c>
      <c r="G9" s="5" t="s">
        <v>22</v>
      </c>
      <c r="H9" s="2">
        <v>1</v>
      </c>
      <c r="I9" s="2">
        <v>50</v>
      </c>
      <c r="J9" s="2">
        <v>43</v>
      </c>
      <c r="K9" s="2">
        <v>30</v>
      </c>
      <c r="L9" s="11">
        <v>129</v>
      </c>
      <c r="M9" s="6"/>
      <c r="N9" s="11"/>
    </row>
    <row r="10" spans="1:14" s="1" customFormat="1" ht="165.75" customHeight="1">
      <c r="A10" s="2">
        <v>17</v>
      </c>
      <c r="B10" s="17" t="s">
        <v>11</v>
      </c>
      <c r="C10" s="17"/>
      <c r="D10" s="9" t="str">
        <f>HYPERLINK("http://7flowers-decor.ru/upload/1c_catalog/import_files/4606500450176.jpg")</f>
        <v>http://7flowers-decor.ru/upload/1c_catalog/import_files/4606500450176.jpg</v>
      </c>
      <c r="E10" s="2">
        <v>4606500450176</v>
      </c>
      <c r="F10" s="4" t="s">
        <v>23</v>
      </c>
      <c r="G10" s="5" t="s">
        <v>13</v>
      </c>
      <c r="H10" s="2">
        <v>1</v>
      </c>
      <c r="I10" s="2">
        <v>20</v>
      </c>
      <c r="J10" s="2">
        <v>76</v>
      </c>
      <c r="K10" s="2">
        <v>23</v>
      </c>
      <c r="L10" s="11">
        <v>327</v>
      </c>
      <c r="M10" s="6"/>
      <c r="N10" s="11"/>
    </row>
    <row r="11" spans="1:14" s="1" customFormat="1" ht="165.75" customHeight="1">
      <c r="A11" s="2">
        <v>18</v>
      </c>
      <c r="B11" s="17" t="s">
        <v>11</v>
      </c>
      <c r="C11" s="17"/>
      <c r="D11" s="9" t="str">
        <f>HYPERLINK("http://7flowers-decor.ru/upload/1c_catalog/import_files/4606500450169.jpg")</f>
        <v>http://7flowers-decor.ru/upload/1c_catalog/import_files/4606500450169.jpg</v>
      </c>
      <c r="E11" s="2">
        <v>4606500450169</v>
      </c>
      <c r="F11" s="4" t="s">
        <v>23</v>
      </c>
      <c r="G11" s="5" t="s">
        <v>18</v>
      </c>
      <c r="H11" s="2">
        <v>1</v>
      </c>
      <c r="I11" s="2">
        <v>40</v>
      </c>
      <c r="J11" s="2">
        <v>117</v>
      </c>
      <c r="K11" s="2">
        <v>17</v>
      </c>
      <c r="L11" s="11">
        <v>327</v>
      </c>
      <c r="M11" s="6"/>
      <c r="N11" s="11"/>
    </row>
    <row r="12" spans="1:14" s="1" customFormat="1" ht="165.75" customHeight="1">
      <c r="A12" s="2">
        <v>20</v>
      </c>
      <c r="B12" s="17" t="s">
        <v>11</v>
      </c>
      <c r="C12" s="17"/>
      <c r="D12" s="9" t="str">
        <f>HYPERLINK("http://7flowers-decor.ru/upload/1c_catalog/import_files/4606500450213.jpg")</f>
        <v>http://7flowers-decor.ru/upload/1c_catalog/import_files/4606500450213.jpg</v>
      </c>
      <c r="E12" s="2">
        <v>4606500450213</v>
      </c>
      <c r="F12" s="4" t="s">
        <v>23</v>
      </c>
      <c r="G12" s="5" t="s">
        <v>12</v>
      </c>
      <c r="H12" s="2">
        <v>1</v>
      </c>
      <c r="I12" s="2">
        <v>20</v>
      </c>
      <c r="J12" s="2">
        <v>65</v>
      </c>
      <c r="K12" s="2">
        <v>17</v>
      </c>
      <c r="L12" s="11">
        <v>327</v>
      </c>
      <c r="M12" s="6"/>
      <c r="N12" s="11"/>
    </row>
    <row r="13" spans="1:14" s="1" customFormat="1" ht="165.75" customHeight="1">
      <c r="A13" s="2">
        <v>23</v>
      </c>
      <c r="B13" s="17" t="s">
        <v>11</v>
      </c>
      <c r="C13" s="17"/>
      <c r="D13" s="9" t="str">
        <f>HYPERLINK("http://7flowers-decor.ru/upload/1c_catalog/import_files/4606500450190.jpg")</f>
        <v>http://7flowers-decor.ru/upload/1c_catalog/import_files/4606500450190.jpg</v>
      </c>
      <c r="E13" s="2">
        <v>4606500450190</v>
      </c>
      <c r="F13" s="4" t="s">
        <v>23</v>
      </c>
      <c r="G13" s="5" t="s">
        <v>26</v>
      </c>
      <c r="H13" s="2">
        <v>1</v>
      </c>
      <c r="I13" s="2">
        <v>40</v>
      </c>
      <c r="J13" s="2">
        <v>43</v>
      </c>
      <c r="K13" s="2">
        <v>12</v>
      </c>
      <c r="L13" s="11">
        <v>327</v>
      </c>
      <c r="M13" s="6"/>
      <c r="N13" s="11"/>
    </row>
    <row r="14" spans="1:14" s="1" customFormat="1" ht="165.75" customHeight="1">
      <c r="A14" s="2">
        <v>32</v>
      </c>
      <c r="B14" s="17" t="s">
        <v>11</v>
      </c>
      <c r="C14" s="17"/>
      <c r="D14" s="9" t="str">
        <f>HYPERLINK("http://7flowers-decor.ru/upload/1c_catalog/import_files/8004506095003.jpg")</f>
        <v>http://7flowers-decor.ru/upload/1c_catalog/import_files/8004506095003.jpg</v>
      </c>
      <c r="E14" s="2">
        <v>8004506095003</v>
      </c>
      <c r="F14" s="4" t="s">
        <v>27</v>
      </c>
      <c r="G14" s="5" t="s">
        <v>28</v>
      </c>
      <c r="H14" s="2">
        <v>1</v>
      </c>
      <c r="I14" s="2">
        <v>60</v>
      </c>
      <c r="J14" s="2">
        <v>219</v>
      </c>
      <c r="K14" s="2">
        <v>35</v>
      </c>
      <c r="L14" s="11">
        <v>50</v>
      </c>
      <c r="M14" s="6"/>
      <c r="N14" s="11"/>
    </row>
    <row r="15" spans="1:14" s="1" customFormat="1" ht="165.75" customHeight="1">
      <c r="A15" s="2">
        <v>33</v>
      </c>
      <c r="B15" s="17" t="s">
        <v>11</v>
      </c>
      <c r="C15" s="17"/>
      <c r="D15" s="9" t="str">
        <f>HYPERLINK("http://7flowers-decor.ru/upload/1c_catalog/import_files/8004506098208.jpg")</f>
        <v>http://7flowers-decor.ru/upload/1c_catalog/import_files/8004506098208.jpg</v>
      </c>
      <c r="E15" s="2">
        <v>8004506098208</v>
      </c>
      <c r="F15" s="4" t="s">
        <v>27</v>
      </c>
      <c r="G15" s="5" t="s">
        <v>29</v>
      </c>
      <c r="H15" s="2">
        <v>1</v>
      </c>
      <c r="I15" s="2">
        <v>60</v>
      </c>
      <c r="J15" s="2">
        <v>429</v>
      </c>
      <c r="K15" s="2">
        <v>45</v>
      </c>
      <c r="L15" s="11">
        <v>50</v>
      </c>
      <c r="M15" s="6"/>
      <c r="N15" s="11"/>
    </row>
    <row r="16" spans="1:14" s="1" customFormat="1" ht="165.75" customHeight="1">
      <c r="A16" s="2">
        <v>34</v>
      </c>
      <c r="B16" s="17" t="s">
        <v>11</v>
      </c>
      <c r="C16" s="17"/>
      <c r="D16" s="9" t="str">
        <f>HYPERLINK("http://7flowers-decor.ru/upload/1c_catalog/import_files/8004506098604.jpg")</f>
        <v>http://7flowers-decor.ru/upload/1c_catalog/import_files/8004506098604.jpg</v>
      </c>
      <c r="E16" s="2">
        <v>8004506098604</v>
      </c>
      <c r="F16" s="4" t="s">
        <v>27</v>
      </c>
      <c r="G16" s="5" t="s">
        <v>30</v>
      </c>
      <c r="H16" s="2">
        <v>1</v>
      </c>
      <c r="I16" s="2">
        <v>60</v>
      </c>
      <c r="J16" s="2">
        <v>32</v>
      </c>
      <c r="K16" s="2">
        <v>48</v>
      </c>
      <c r="L16" s="11">
        <v>50</v>
      </c>
      <c r="M16" s="6"/>
      <c r="N16" s="11"/>
    </row>
    <row r="17" spans="1:14" s="1" customFormat="1" ht="165.75" customHeight="1">
      <c r="A17" s="2">
        <v>35</v>
      </c>
      <c r="B17" s="17" t="s">
        <v>11</v>
      </c>
      <c r="C17" s="17"/>
      <c r="D17" s="9" t="str">
        <f>HYPERLINK("http://7flowers-decor.ru/upload/1c_catalog/import_files/8004506098000.jpg")</f>
        <v>http://7flowers-decor.ru/upload/1c_catalog/import_files/8004506098000.jpg</v>
      </c>
      <c r="E17" s="2">
        <v>8004506098000</v>
      </c>
      <c r="F17" s="4" t="s">
        <v>27</v>
      </c>
      <c r="G17" s="5" t="s">
        <v>18</v>
      </c>
      <c r="H17" s="2">
        <v>1</v>
      </c>
      <c r="I17" s="2">
        <v>60</v>
      </c>
      <c r="J17" s="2">
        <v>351</v>
      </c>
      <c r="K17" s="2">
        <v>85</v>
      </c>
      <c r="L17" s="11">
        <v>50</v>
      </c>
      <c r="M17" s="6"/>
      <c r="N17" s="11"/>
    </row>
    <row r="18" spans="1:14" s="1" customFormat="1" ht="165.75" customHeight="1">
      <c r="A18" s="2">
        <v>36</v>
      </c>
      <c r="B18" s="17" t="s">
        <v>11</v>
      </c>
      <c r="C18" s="17"/>
      <c r="D18" s="9" t="str">
        <f>HYPERLINK("http://7flowers-decor.ru/upload/1c_catalog/import_files/8004506099304.jpg")</f>
        <v>http://7flowers-decor.ru/upload/1c_catalog/import_files/8004506099304.jpg</v>
      </c>
      <c r="E18" s="2">
        <v>8004506099304</v>
      </c>
      <c r="F18" s="4" t="s">
        <v>27</v>
      </c>
      <c r="G18" s="5" t="s">
        <v>15</v>
      </c>
      <c r="H18" s="2">
        <v>1</v>
      </c>
      <c r="I18" s="2">
        <v>60</v>
      </c>
      <c r="J18" s="2">
        <v>96</v>
      </c>
      <c r="K18" s="2">
        <v>37</v>
      </c>
      <c r="L18" s="11">
        <v>50</v>
      </c>
      <c r="M18" s="6"/>
      <c r="N18" s="11"/>
    </row>
    <row r="19" spans="1:14" s="1" customFormat="1" ht="165.75" customHeight="1">
      <c r="A19" s="2">
        <v>37</v>
      </c>
      <c r="B19" s="17" t="s">
        <v>11</v>
      </c>
      <c r="C19" s="17"/>
      <c r="D19" s="9" t="str">
        <f>HYPERLINK("http://7flowers-decor.ru/upload/1c_catalog/import_files/8004506095108.jpg")</f>
        <v>http://7flowers-decor.ru/upload/1c_catalog/import_files/8004506095108.jpg</v>
      </c>
      <c r="E19" s="2">
        <v>8004506095108</v>
      </c>
      <c r="F19" s="4" t="s">
        <v>27</v>
      </c>
      <c r="G19" s="5" t="s">
        <v>31</v>
      </c>
      <c r="H19" s="2">
        <v>1</v>
      </c>
      <c r="I19" s="2">
        <v>60</v>
      </c>
      <c r="J19" s="2">
        <v>375</v>
      </c>
      <c r="K19" s="2">
        <v>29</v>
      </c>
      <c r="L19" s="11">
        <v>50</v>
      </c>
      <c r="M19" s="6"/>
      <c r="N19" s="11"/>
    </row>
    <row r="20" spans="1:14" s="1" customFormat="1" ht="165.75" customHeight="1">
      <c r="A20" s="2">
        <v>38</v>
      </c>
      <c r="B20" s="17" t="s">
        <v>11</v>
      </c>
      <c r="C20" s="17"/>
      <c r="D20" s="9" t="str">
        <f>HYPERLINK("http://7flowers-decor.ru/upload/1c_catalog/import_files/8004506090004.jpg")</f>
        <v>http://7flowers-decor.ru/upload/1c_catalog/import_files/8004506090004.jpg</v>
      </c>
      <c r="E20" s="2">
        <v>8004506090004</v>
      </c>
      <c r="F20" s="4" t="s">
        <v>27</v>
      </c>
      <c r="G20" s="5" t="s">
        <v>32</v>
      </c>
      <c r="H20" s="2">
        <v>1</v>
      </c>
      <c r="I20" s="2">
        <v>60</v>
      </c>
      <c r="J20" s="2">
        <v>7</v>
      </c>
      <c r="K20" s="2">
        <v>45</v>
      </c>
      <c r="L20" s="11">
        <v>50</v>
      </c>
      <c r="M20" s="6"/>
      <c r="N20" s="11"/>
    </row>
    <row r="21" spans="1:14" s="1" customFormat="1" ht="165.75" customHeight="1">
      <c r="A21" s="2">
        <v>39</v>
      </c>
      <c r="B21" s="17" t="s">
        <v>11</v>
      </c>
      <c r="C21" s="17"/>
      <c r="D21" s="9" t="str">
        <f>HYPERLINK("http://7flowers-decor.ru/upload/1c_catalog/import_files/8004506095207.jpg")</f>
        <v>http://7flowers-decor.ru/upload/1c_catalog/import_files/8004506095207.jpg</v>
      </c>
      <c r="E21" s="2">
        <v>8004506095207</v>
      </c>
      <c r="F21" s="4" t="s">
        <v>27</v>
      </c>
      <c r="G21" s="5" t="s">
        <v>33</v>
      </c>
      <c r="H21" s="2">
        <v>1</v>
      </c>
      <c r="I21" s="2">
        <v>60</v>
      </c>
      <c r="J21" s="2">
        <v>451</v>
      </c>
      <c r="K21" s="2">
        <v>38</v>
      </c>
      <c r="L21" s="11">
        <v>50</v>
      </c>
      <c r="M21" s="6"/>
      <c r="N21" s="11"/>
    </row>
    <row r="22" spans="1:14" s="1" customFormat="1" ht="165.75" customHeight="1">
      <c r="A22" s="2">
        <v>40</v>
      </c>
      <c r="B22" s="17" t="s">
        <v>11</v>
      </c>
      <c r="C22" s="17"/>
      <c r="D22" s="9" t="str">
        <f>HYPERLINK("http://7flowers-decor.ru/upload/1c_catalog/import_files/8004506098109.jpg")</f>
        <v>http://7flowers-decor.ru/upload/1c_catalog/import_files/8004506098109.jpg</v>
      </c>
      <c r="E22" s="2">
        <v>8004506098109</v>
      </c>
      <c r="F22" s="4" t="s">
        <v>27</v>
      </c>
      <c r="G22" s="5" t="s">
        <v>25</v>
      </c>
      <c r="H22" s="2">
        <v>1</v>
      </c>
      <c r="I22" s="2">
        <v>60</v>
      </c>
      <c r="J22" s="2">
        <v>16</v>
      </c>
      <c r="K22" s="2">
        <v>45</v>
      </c>
      <c r="L22" s="11">
        <v>50</v>
      </c>
      <c r="M22" s="6"/>
      <c r="N22" s="11"/>
    </row>
    <row r="23" spans="1:14" s="1" customFormat="1" ht="165.75" customHeight="1">
      <c r="A23" s="2">
        <v>41</v>
      </c>
      <c r="B23" s="17" t="s">
        <v>11</v>
      </c>
      <c r="C23" s="17"/>
      <c r="D23" s="9" t="str">
        <f>HYPERLINK("http://7flowers-decor.ru/upload/1c_catalog/import_files/8004506095605.jpg")</f>
        <v>http://7flowers-decor.ru/upload/1c_catalog/import_files/8004506095605.jpg</v>
      </c>
      <c r="E23" s="2">
        <v>8004506095605</v>
      </c>
      <c r="F23" s="4" t="s">
        <v>27</v>
      </c>
      <c r="G23" s="5" t="s">
        <v>12</v>
      </c>
      <c r="H23" s="2">
        <v>1</v>
      </c>
      <c r="I23" s="2">
        <v>60</v>
      </c>
      <c r="J23" s="2">
        <v>194</v>
      </c>
      <c r="K23" s="2">
        <v>42</v>
      </c>
      <c r="L23" s="11">
        <v>50</v>
      </c>
      <c r="M23" s="6"/>
      <c r="N23" s="11"/>
    </row>
    <row r="24" spans="1:14" s="1" customFormat="1" ht="165.75" customHeight="1">
      <c r="A24" s="2">
        <v>42</v>
      </c>
      <c r="B24" s="17" t="s">
        <v>11</v>
      </c>
      <c r="C24" s="17"/>
      <c r="D24" s="9" t="str">
        <f>HYPERLINK("http://7flowers-decor.ru/upload/1c_catalog/import_files/8004506090103.jpg")</f>
        <v>http://7flowers-decor.ru/upload/1c_catalog/import_files/8004506090103.jpg</v>
      </c>
      <c r="E24" s="2">
        <v>8004506090103</v>
      </c>
      <c r="F24" s="4" t="s">
        <v>27</v>
      </c>
      <c r="G24" s="5" t="s">
        <v>20</v>
      </c>
      <c r="H24" s="2">
        <v>1</v>
      </c>
      <c r="I24" s="2">
        <v>60</v>
      </c>
      <c r="J24" s="2">
        <v>89</v>
      </c>
      <c r="K24" s="2">
        <v>44</v>
      </c>
      <c r="L24" s="11">
        <v>50</v>
      </c>
      <c r="M24" s="6"/>
      <c r="N24" s="11"/>
    </row>
    <row r="25" spans="1:14" s="1" customFormat="1" ht="165.75" customHeight="1">
      <c r="A25" s="2">
        <v>43</v>
      </c>
      <c r="B25" s="17" t="s">
        <v>11</v>
      </c>
      <c r="C25" s="17"/>
      <c r="D25" s="9" t="str">
        <f>HYPERLINK("http://7flowers-decor.ru/upload/1c_catalog/import_files/8004506095801.jpg")</f>
        <v>http://7flowers-decor.ru/upload/1c_catalog/import_files/8004506095801.jpg</v>
      </c>
      <c r="E25" s="2">
        <v>8004506095801</v>
      </c>
      <c r="F25" s="4" t="s">
        <v>27</v>
      </c>
      <c r="G25" s="5" t="s">
        <v>34</v>
      </c>
      <c r="H25" s="2">
        <v>1</v>
      </c>
      <c r="I25" s="2">
        <v>60</v>
      </c>
      <c r="J25" s="2">
        <v>570</v>
      </c>
      <c r="K25" s="2">
        <v>41</v>
      </c>
      <c r="L25" s="11">
        <v>50</v>
      </c>
      <c r="M25" s="6"/>
      <c r="N25" s="11"/>
    </row>
    <row r="26" spans="1:14" s="1" customFormat="1" ht="165.75" customHeight="1">
      <c r="A26" s="2">
        <v>44</v>
      </c>
      <c r="B26" s="17" t="s">
        <v>11</v>
      </c>
      <c r="C26" s="17"/>
      <c r="D26" s="9" t="str">
        <f>HYPERLINK("http://7flowers-decor.ru/upload/1c_catalog/import_files/8004506095900.jpg")</f>
        <v>http://7flowers-decor.ru/upload/1c_catalog/import_files/8004506095900.jpg</v>
      </c>
      <c r="E26" s="2">
        <v>8004506095900</v>
      </c>
      <c r="F26" s="4" t="s">
        <v>27</v>
      </c>
      <c r="G26" s="5" t="s">
        <v>35</v>
      </c>
      <c r="H26" s="2">
        <v>1</v>
      </c>
      <c r="I26" s="2">
        <v>60</v>
      </c>
      <c r="J26" s="3"/>
      <c r="K26" s="2">
        <v>50</v>
      </c>
      <c r="L26" s="11">
        <v>50</v>
      </c>
      <c r="M26" s="6"/>
      <c r="N26" s="11"/>
    </row>
    <row r="27" spans="1:14" s="1" customFormat="1" ht="165.75" customHeight="1">
      <c r="A27" s="2">
        <v>45</v>
      </c>
      <c r="B27" s="17" t="s">
        <v>11</v>
      </c>
      <c r="C27" s="17"/>
      <c r="D27" s="9" t="str">
        <f>HYPERLINK("http://7flowers-decor.ru/upload/1c_catalog/import_files/8004506096303.jpg")</f>
        <v>http://7flowers-decor.ru/upload/1c_catalog/import_files/8004506096303.jpg</v>
      </c>
      <c r="E27" s="2">
        <v>8004506096303</v>
      </c>
      <c r="F27" s="4" t="s">
        <v>27</v>
      </c>
      <c r="G27" s="5" t="s">
        <v>13</v>
      </c>
      <c r="H27" s="2">
        <v>1</v>
      </c>
      <c r="I27" s="2">
        <v>60</v>
      </c>
      <c r="J27" s="2">
        <v>516</v>
      </c>
      <c r="K27" s="2">
        <v>44</v>
      </c>
      <c r="L27" s="11">
        <v>50</v>
      </c>
      <c r="M27" s="6"/>
      <c r="N27" s="11"/>
    </row>
    <row r="28" spans="1:14" s="1" customFormat="1" ht="165.75" customHeight="1">
      <c r="A28" s="2">
        <v>46</v>
      </c>
      <c r="B28" s="17" t="s">
        <v>11</v>
      </c>
      <c r="C28" s="17"/>
      <c r="D28" s="9" t="str">
        <f>HYPERLINK("http://7flowers-decor.ru/upload/1c_catalog/import_files/8004506097508.jpg")</f>
        <v>http://7flowers-decor.ru/upload/1c_catalog/import_files/8004506097508.jpg</v>
      </c>
      <c r="E28" s="2">
        <v>8004506097508</v>
      </c>
      <c r="F28" s="4" t="s">
        <v>27</v>
      </c>
      <c r="G28" s="5" t="s">
        <v>36</v>
      </c>
      <c r="H28" s="2">
        <v>1</v>
      </c>
      <c r="I28" s="2">
        <v>60</v>
      </c>
      <c r="J28" s="2">
        <v>13</v>
      </c>
      <c r="K28" s="2">
        <v>38</v>
      </c>
      <c r="L28" s="11">
        <v>50</v>
      </c>
      <c r="M28" s="6"/>
      <c r="N28" s="11"/>
    </row>
    <row r="29" spans="1:14" s="1" customFormat="1" ht="165.75" customHeight="1">
      <c r="A29" s="2">
        <v>47</v>
      </c>
      <c r="B29" s="17" t="s">
        <v>11</v>
      </c>
      <c r="C29" s="17"/>
      <c r="D29" s="9" t="str">
        <f>HYPERLINK("http://7flowers-decor.ru/upload/1c_catalog/import_files/8004506099007.jpg")</f>
        <v>http://7flowers-decor.ru/upload/1c_catalog/import_files/8004506099007.jpg</v>
      </c>
      <c r="E29" s="2">
        <v>8004506099007</v>
      </c>
      <c r="F29" s="4" t="s">
        <v>27</v>
      </c>
      <c r="G29" s="5" t="s">
        <v>37</v>
      </c>
      <c r="H29" s="2">
        <v>1</v>
      </c>
      <c r="I29" s="2">
        <v>60</v>
      </c>
      <c r="J29" s="2">
        <v>450</v>
      </c>
      <c r="K29" s="2">
        <v>33</v>
      </c>
      <c r="L29" s="11">
        <v>50</v>
      </c>
      <c r="M29" s="6"/>
      <c r="N29" s="11"/>
    </row>
    <row r="30" spans="1:14" s="1" customFormat="1" ht="165.75" customHeight="1">
      <c r="A30" s="2">
        <v>48</v>
      </c>
      <c r="B30" s="17" t="s">
        <v>11</v>
      </c>
      <c r="C30" s="17"/>
      <c r="D30" s="9" t="str">
        <f>HYPERLINK("http://7flowers-decor.ru/upload/1c_catalog/import_files/8004506058103.jpg")</f>
        <v>http://7flowers-decor.ru/upload/1c_catalog/import_files/8004506058103.jpg</v>
      </c>
      <c r="E30" s="2">
        <v>8004506058103</v>
      </c>
      <c r="F30" s="4" t="s">
        <v>38</v>
      </c>
      <c r="G30" s="5" t="s">
        <v>25</v>
      </c>
      <c r="H30" s="2">
        <v>1</v>
      </c>
      <c r="I30" s="2">
        <v>60</v>
      </c>
      <c r="J30" s="7">
        <v>1763</v>
      </c>
      <c r="K30" s="2">
        <v>39</v>
      </c>
      <c r="L30" s="11">
        <v>56</v>
      </c>
      <c r="M30" s="6"/>
      <c r="N30" s="11"/>
    </row>
    <row r="31" spans="1:14" s="1" customFormat="1" ht="165.75" customHeight="1">
      <c r="A31" s="2">
        <v>50</v>
      </c>
      <c r="B31" s="17" t="s">
        <v>11</v>
      </c>
      <c r="C31" s="17"/>
      <c r="D31" s="9" t="str">
        <f>HYPERLINK("http://7flowers-decor.ru/upload/1c_catalog/import_files/8004506058806.jpg")</f>
        <v>http://7flowers-decor.ru/upload/1c_catalog/import_files/8004506058806.jpg</v>
      </c>
      <c r="E31" s="2">
        <v>8004506058806</v>
      </c>
      <c r="F31" s="4" t="s">
        <v>38</v>
      </c>
      <c r="G31" s="5" t="s">
        <v>39</v>
      </c>
      <c r="H31" s="2">
        <v>1</v>
      </c>
      <c r="I31" s="2">
        <v>60</v>
      </c>
      <c r="J31" s="7">
        <v>1640</v>
      </c>
      <c r="K31" s="2">
        <v>56</v>
      </c>
      <c r="L31" s="11">
        <v>56</v>
      </c>
      <c r="M31" s="6"/>
      <c r="N31" s="11"/>
    </row>
    <row r="32" spans="1:14" s="1" customFormat="1" ht="165.75" customHeight="1">
      <c r="A32" s="2">
        <v>51</v>
      </c>
      <c r="B32" s="17" t="s">
        <v>11</v>
      </c>
      <c r="C32" s="17"/>
      <c r="D32" s="9" t="str">
        <f>HYPERLINK("http://7flowers-decor.ru/upload/1c_catalog/import_files/8004506055609.jpg")</f>
        <v>http://7flowers-decor.ru/upload/1c_catalog/import_files/8004506055609.jpg</v>
      </c>
      <c r="E32" s="2">
        <v>8004506055609</v>
      </c>
      <c r="F32" s="4" t="s">
        <v>38</v>
      </c>
      <c r="G32" s="5" t="s">
        <v>12</v>
      </c>
      <c r="H32" s="2">
        <v>1</v>
      </c>
      <c r="I32" s="2">
        <v>60</v>
      </c>
      <c r="J32" s="7">
        <v>2795</v>
      </c>
      <c r="K32" s="2">
        <v>55</v>
      </c>
      <c r="L32" s="11">
        <v>56</v>
      </c>
      <c r="M32" s="6"/>
      <c r="N32" s="11"/>
    </row>
    <row r="33" spans="1:14" s="1" customFormat="1" ht="165.75" customHeight="1">
      <c r="A33" s="2">
        <v>52</v>
      </c>
      <c r="B33" s="17" t="s">
        <v>11</v>
      </c>
      <c r="C33" s="17"/>
      <c r="D33" s="9" t="str">
        <f>HYPERLINK("http://7flowers-decor.ru/upload/1c_catalog/import_files/8004506060304.jpg")</f>
        <v>http://7flowers-decor.ru/upload/1c_catalog/import_files/8004506060304.jpg</v>
      </c>
      <c r="E33" s="2">
        <v>8004506060304</v>
      </c>
      <c r="F33" s="4" t="s">
        <v>38</v>
      </c>
      <c r="G33" s="5" t="s">
        <v>40</v>
      </c>
      <c r="H33" s="2">
        <v>1</v>
      </c>
      <c r="I33" s="2">
        <v>60</v>
      </c>
      <c r="J33" s="7">
        <v>1425</v>
      </c>
      <c r="K33" s="2">
        <v>11</v>
      </c>
      <c r="L33" s="11">
        <v>56</v>
      </c>
      <c r="M33" s="6"/>
      <c r="N33" s="11"/>
    </row>
    <row r="34" spans="1:14" s="1" customFormat="1" ht="165.75" customHeight="1">
      <c r="A34" s="2">
        <v>53</v>
      </c>
      <c r="B34" s="17" t="s">
        <v>11</v>
      </c>
      <c r="C34" s="17"/>
      <c r="D34" s="9" t="str">
        <f>HYPERLINK("http://7flowers-decor.ru/upload/1c_catalog/import_files/8004506057007.jpg")</f>
        <v>http://7flowers-decor.ru/upload/1c_catalog/import_files/8004506057007.jpg</v>
      </c>
      <c r="E34" s="2">
        <v>8004506057007</v>
      </c>
      <c r="F34" s="4" t="s">
        <v>38</v>
      </c>
      <c r="G34" s="5" t="s">
        <v>12</v>
      </c>
      <c r="H34" s="2">
        <v>1</v>
      </c>
      <c r="I34" s="2">
        <v>60</v>
      </c>
      <c r="J34" s="7">
        <v>2960</v>
      </c>
      <c r="K34" s="2">
        <v>31</v>
      </c>
      <c r="L34" s="11">
        <v>56</v>
      </c>
      <c r="M34" s="6"/>
      <c r="N34" s="11"/>
    </row>
    <row r="35" spans="1:14" s="1" customFormat="1" ht="165.75" customHeight="1">
      <c r="A35" s="2">
        <v>56</v>
      </c>
      <c r="B35" s="17" t="s">
        <v>11</v>
      </c>
      <c r="C35" s="17"/>
      <c r="D35" s="9" t="str">
        <f>HYPERLINK("http://7flowers-decor.ru/upload/1c_catalog/import_files/8004506057502.jpg")</f>
        <v>http://7flowers-decor.ru/upload/1c_catalog/import_files/8004506057502.jpg</v>
      </c>
      <c r="E35" s="2">
        <v>8004506057502</v>
      </c>
      <c r="F35" s="4" t="s">
        <v>38</v>
      </c>
      <c r="G35" s="5" t="s">
        <v>41</v>
      </c>
      <c r="H35" s="2">
        <v>1</v>
      </c>
      <c r="I35" s="2">
        <v>60</v>
      </c>
      <c r="J35" s="7">
        <v>2975</v>
      </c>
      <c r="K35" s="2">
        <v>50</v>
      </c>
      <c r="L35" s="11">
        <v>56</v>
      </c>
      <c r="M35" s="6"/>
      <c r="N35" s="11"/>
    </row>
    <row r="36" spans="1:14" s="1" customFormat="1" ht="165.75" customHeight="1">
      <c r="A36" s="2">
        <v>59</v>
      </c>
      <c r="B36" s="17" t="s">
        <v>11</v>
      </c>
      <c r="C36" s="17"/>
      <c r="D36" s="9" t="str">
        <f>HYPERLINK("http://7flowers-decor.ru/upload/1c_catalog/import_files/8004506056604.jpg")</f>
        <v>http://7flowers-decor.ru/upload/1c_catalog/import_files/8004506056604.jpg</v>
      </c>
      <c r="E36" s="2">
        <v>8004506056604</v>
      </c>
      <c r="F36" s="4" t="s">
        <v>38</v>
      </c>
      <c r="G36" s="5" t="s">
        <v>42</v>
      </c>
      <c r="H36" s="2">
        <v>1</v>
      </c>
      <c r="I36" s="2">
        <v>60</v>
      </c>
      <c r="J36" s="7">
        <v>2255</v>
      </c>
      <c r="K36" s="2">
        <v>50</v>
      </c>
      <c r="L36" s="11">
        <v>56</v>
      </c>
      <c r="M36" s="6"/>
      <c r="N36" s="11"/>
    </row>
    <row r="37" spans="1:14" s="1" customFormat="1" ht="165.75" customHeight="1">
      <c r="A37" s="2">
        <v>60</v>
      </c>
      <c r="B37" s="17" t="s">
        <v>11</v>
      </c>
      <c r="C37" s="17"/>
      <c r="D37" s="9" t="str">
        <f>HYPERLINK("http://7flowers-decor.ru/upload/1c_catalog/import_files/8004506055607.jpg")</f>
        <v>http://7flowers-decor.ru/upload/1c_catalog/import_files/8004506055607.jpg</v>
      </c>
      <c r="E37" s="2">
        <v>8004506055607</v>
      </c>
      <c r="F37" s="4" t="s">
        <v>38</v>
      </c>
      <c r="G37" s="5" t="s">
        <v>43</v>
      </c>
      <c r="H37" s="2">
        <v>1</v>
      </c>
      <c r="I37" s="2">
        <v>60</v>
      </c>
      <c r="J37" s="2">
        <v>613</v>
      </c>
      <c r="K37" s="2">
        <v>50</v>
      </c>
      <c r="L37" s="11">
        <v>56</v>
      </c>
      <c r="M37" s="6"/>
      <c r="N37" s="11"/>
    </row>
    <row r="38" spans="1:14" s="1" customFormat="1" ht="165.75" customHeight="1">
      <c r="A38" s="2">
        <v>61</v>
      </c>
      <c r="B38" s="17" t="s">
        <v>11</v>
      </c>
      <c r="C38" s="17"/>
      <c r="D38" s="9" t="str">
        <f>HYPERLINK("http://7flowers-decor.ru/upload/1c_catalog/import_files/8004506060106.jpg")</f>
        <v>http://7flowers-decor.ru/upload/1c_catalog/import_files/8004506060106.jpg</v>
      </c>
      <c r="E38" s="2">
        <v>8004506060106</v>
      </c>
      <c r="F38" s="4" t="s">
        <v>38</v>
      </c>
      <c r="G38" s="5" t="s">
        <v>44</v>
      </c>
      <c r="H38" s="2">
        <v>1</v>
      </c>
      <c r="I38" s="2">
        <v>60</v>
      </c>
      <c r="J38" s="7">
        <v>1824</v>
      </c>
      <c r="K38" s="2">
        <v>57</v>
      </c>
      <c r="L38" s="11">
        <v>56</v>
      </c>
      <c r="M38" s="6"/>
      <c r="N38" s="11"/>
    </row>
    <row r="39" spans="1:14" s="1" customFormat="1" ht="165.75" customHeight="1">
      <c r="A39" s="2">
        <v>62</v>
      </c>
      <c r="B39" s="17" t="s">
        <v>11</v>
      </c>
      <c r="C39" s="17"/>
      <c r="D39" s="9" t="str">
        <f>HYPERLINK("http://7flowers-decor.ru/upload/1c_catalog/import_files/8004506059209.jpg")</f>
        <v>http://7flowers-decor.ru/upload/1c_catalog/import_files/8004506059209.jpg</v>
      </c>
      <c r="E39" s="2">
        <v>8004506059209</v>
      </c>
      <c r="F39" s="4" t="s">
        <v>38</v>
      </c>
      <c r="G39" s="5" t="s">
        <v>45</v>
      </c>
      <c r="H39" s="2">
        <v>1</v>
      </c>
      <c r="I39" s="2">
        <v>60</v>
      </c>
      <c r="J39" s="7">
        <v>2695</v>
      </c>
      <c r="K39" s="2">
        <v>34</v>
      </c>
      <c r="L39" s="11">
        <v>56</v>
      </c>
      <c r="M39" s="6"/>
      <c r="N39" s="11"/>
    </row>
    <row r="40" spans="1:14" s="1" customFormat="1" ht="165.75" customHeight="1">
      <c r="A40" s="2">
        <v>63</v>
      </c>
      <c r="B40" s="17" t="s">
        <v>11</v>
      </c>
      <c r="C40" s="17"/>
      <c r="D40" s="9" t="str">
        <f>HYPERLINK("http://7flowers-decor.ru/upload/1c_catalog/import_files/8004506058004.jpg")</f>
        <v>http://7flowers-decor.ru/upload/1c_catalog/import_files/8004506058004.jpg</v>
      </c>
      <c r="E40" s="2">
        <v>8004506058004</v>
      </c>
      <c r="F40" s="4" t="s">
        <v>38</v>
      </c>
      <c r="G40" s="5" t="s">
        <v>46</v>
      </c>
      <c r="H40" s="2">
        <v>1</v>
      </c>
      <c r="I40" s="2">
        <v>60</v>
      </c>
      <c r="J40" s="7">
        <v>3429</v>
      </c>
      <c r="K40" s="2">
        <v>39</v>
      </c>
      <c r="L40" s="11">
        <v>56</v>
      </c>
      <c r="M40" s="6"/>
      <c r="N40" s="11"/>
    </row>
    <row r="41" spans="1:14" s="1" customFormat="1" ht="165.75" customHeight="1">
      <c r="A41" s="2">
        <v>64</v>
      </c>
      <c r="B41" s="17" t="s">
        <v>11</v>
      </c>
      <c r="C41" s="17"/>
      <c r="D41" s="9" t="str">
        <f>HYPERLINK("http://7flowers-decor.ru/upload/1c_catalog/import_files/8004506055706.jpg")</f>
        <v>http://7flowers-decor.ru/upload/1c_catalog/import_files/8004506055706.jpg</v>
      </c>
      <c r="E41" s="2">
        <v>8004506055706</v>
      </c>
      <c r="F41" s="4" t="s">
        <v>38</v>
      </c>
      <c r="G41" s="5" t="s">
        <v>47</v>
      </c>
      <c r="H41" s="2">
        <v>1</v>
      </c>
      <c r="I41" s="2">
        <v>60</v>
      </c>
      <c r="J41" s="2">
        <v>839</v>
      </c>
      <c r="K41" s="2">
        <v>46</v>
      </c>
      <c r="L41" s="11">
        <v>56</v>
      </c>
      <c r="M41" s="6"/>
      <c r="N41" s="11"/>
    </row>
    <row r="42" spans="1:14" s="1" customFormat="1" ht="165.75" customHeight="1">
      <c r="A42" s="2">
        <v>65</v>
      </c>
      <c r="B42" s="17" t="s">
        <v>11</v>
      </c>
      <c r="C42" s="17"/>
      <c r="D42" s="9" t="str">
        <f>HYPERLINK("http://7flowers-decor.ru/upload/1c_catalog/import_files/8004506060007.jpg")</f>
        <v>http://7flowers-decor.ru/upload/1c_catalog/import_files/8004506060007.jpg</v>
      </c>
      <c r="E42" s="2">
        <v>8004506060007</v>
      </c>
      <c r="F42" s="4" t="s">
        <v>38</v>
      </c>
      <c r="G42" s="5" t="s">
        <v>32</v>
      </c>
      <c r="H42" s="2">
        <v>1</v>
      </c>
      <c r="I42" s="2">
        <v>60</v>
      </c>
      <c r="J42" s="7">
        <v>3978</v>
      </c>
      <c r="K42" s="2">
        <v>34</v>
      </c>
      <c r="L42" s="11">
        <v>56</v>
      </c>
      <c r="M42" s="6"/>
      <c r="N42" s="11"/>
    </row>
    <row r="43" spans="1:14" s="1" customFormat="1" ht="165.75" customHeight="1">
      <c r="A43" s="2">
        <v>66</v>
      </c>
      <c r="B43" s="17" t="s">
        <v>11</v>
      </c>
      <c r="C43" s="17"/>
      <c r="D43" s="9" t="str">
        <f>HYPERLINK("http://7flowers-decor.ru/upload/1c_catalog/import_files/8004506057403.jpg")</f>
        <v>http://7flowers-decor.ru/upload/1c_catalog/import_files/8004506057403.jpg</v>
      </c>
      <c r="E43" s="2">
        <v>8004506057403</v>
      </c>
      <c r="F43" s="4" t="s">
        <v>38</v>
      </c>
      <c r="G43" s="5" t="s">
        <v>14</v>
      </c>
      <c r="H43" s="2">
        <v>1</v>
      </c>
      <c r="I43" s="2">
        <v>60</v>
      </c>
      <c r="J43" s="2">
        <v>1508</v>
      </c>
      <c r="K43" s="2">
        <v>52</v>
      </c>
      <c r="L43" s="11">
        <v>56</v>
      </c>
      <c r="M43" s="6"/>
      <c r="N43" s="11"/>
    </row>
    <row r="44" spans="1:14" s="1" customFormat="1" ht="165.75" customHeight="1">
      <c r="A44" s="2">
        <v>67</v>
      </c>
      <c r="B44" s="17" t="s">
        <v>11</v>
      </c>
      <c r="C44" s="17"/>
      <c r="D44" s="9" t="str">
        <f>HYPERLINK("http://7flowers-decor.ru/upload/1c_catalog/import_files/8004506057106.jpg")</f>
        <v>http://7flowers-decor.ru/upload/1c_catalog/import_files/8004506057106.jpg</v>
      </c>
      <c r="E44" s="2">
        <v>8004506057106</v>
      </c>
      <c r="F44" s="4" t="s">
        <v>38</v>
      </c>
      <c r="G44" s="5" t="s">
        <v>31</v>
      </c>
      <c r="H44" s="2">
        <v>1</v>
      </c>
      <c r="I44" s="2">
        <v>60</v>
      </c>
      <c r="J44" s="7">
        <v>3940</v>
      </c>
      <c r="K44" s="2">
        <v>60</v>
      </c>
      <c r="L44" s="11">
        <v>56</v>
      </c>
      <c r="M44" s="6"/>
      <c r="N44" s="11"/>
    </row>
    <row r="45" spans="1:14" s="1" customFormat="1" ht="165.75" customHeight="1">
      <c r="A45" s="2">
        <v>68</v>
      </c>
      <c r="B45" s="17" t="s">
        <v>11</v>
      </c>
      <c r="C45" s="17"/>
      <c r="D45" s="9" t="str">
        <f>HYPERLINK("http://7flowers-decor.ru/upload/1c_catalog/import_files/8004506055007.jpg")</f>
        <v>http://7flowers-decor.ru/upload/1c_catalog/import_files/8004506055007.jpg</v>
      </c>
      <c r="E45" s="2">
        <v>8004506055007</v>
      </c>
      <c r="F45" s="4" t="s">
        <v>38</v>
      </c>
      <c r="G45" s="5" t="s">
        <v>28</v>
      </c>
      <c r="H45" s="2">
        <v>1</v>
      </c>
      <c r="I45" s="2">
        <v>60</v>
      </c>
      <c r="J45" s="7">
        <v>1665</v>
      </c>
      <c r="K45" s="2">
        <v>42</v>
      </c>
      <c r="L45" s="11">
        <v>56</v>
      </c>
      <c r="M45" s="6"/>
      <c r="N45" s="11"/>
    </row>
    <row r="46" spans="1:14" s="1" customFormat="1" ht="165.75" customHeight="1">
      <c r="A46" s="2">
        <v>70</v>
      </c>
      <c r="B46" s="17" t="s">
        <v>11</v>
      </c>
      <c r="C46" s="17"/>
      <c r="D46" s="9" t="str">
        <f>HYPERLINK("http://7flowers-decor.ru/upload/1c_catalog/import_files/8004506059001.jpg")</f>
        <v>http://7flowers-decor.ru/upload/1c_catalog/import_files/8004506059001.jpg</v>
      </c>
      <c r="E46" s="2">
        <v>8004506059001</v>
      </c>
      <c r="F46" s="4" t="s">
        <v>38</v>
      </c>
      <c r="G46" s="5" t="s">
        <v>26</v>
      </c>
      <c r="H46" s="2">
        <v>1</v>
      </c>
      <c r="I46" s="2">
        <v>60</v>
      </c>
      <c r="J46" s="7">
        <v>3501</v>
      </c>
      <c r="K46" s="2">
        <v>41</v>
      </c>
      <c r="L46" s="11">
        <v>56</v>
      </c>
      <c r="M46" s="6"/>
      <c r="N46" s="11"/>
    </row>
    <row r="47" spans="1:14" s="1" customFormat="1" ht="165.75" customHeight="1">
      <c r="A47" s="2">
        <v>71</v>
      </c>
      <c r="B47" s="17" t="s">
        <v>11</v>
      </c>
      <c r="C47" s="17"/>
      <c r="D47" s="9" t="str">
        <f>HYPERLINK("http://7flowers-decor.ru/upload/1c_catalog/import_files/8004506055805.jpg")</f>
        <v>http://7flowers-decor.ru/upload/1c_catalog/import_files/8004506055805.jpg</v>
      </c>
      <c r="E47" s="2">
        <v>8004506055805</v>
      </c>
      <c r="F47" s="4" t="s">
        <v>38</v>
      </c>
      <c r="G47" s="5" t="s">
        <v>34</v>
      </c>
      <c r="H47" s="2">
        <v>1</v>
      </c>
      <c r="I47" s="2">
        <v>60</v>
      </c>
      <c r="J47" s="7">
        <v>4271</v>
      </c>
      <c r="K47" s="2">
        <v>22</v>
      </c>
      <c r="L47" s="11">
        <v>56</v>
      </c>
      <c r="M47" s="6"/>
      <c r="N47" s="11"/>
    </row>
    <row r="48" spans="1:14" s="1" customFormat="1" ht="165.75" customHeight="1">
      <c r="A48" s="2">
        <v>72</v>
      </c>
      <c r="B48" s="17" t="s">
        <v>11</v>
      </c>
      <c r="C48" s="17"/>
      <c r="D48" s="9" t="str">
        <f>HYPERLINK("http://7flowers-decor.ru/upload/1c_catalog/import_files/8004506056307.jpg")</f>
        <v>http://7flowers-decor.ru/upload/1c_catalog/import_files/8004506056307.jpg</v>
      </c>
      <c r="E48" s="2">
        <v>8004506056307</v>
      </c>
      <c r="F48" s="4" t="s">
        <v>38</v>
      </c>
      <c r="G48" s="5" t="s">
        <v>13</v>
      </c>
      <c r="H48" s="2">
        <v>1</v>
      </c>
      <c r="I48" s="2">
        <v>60</v>
      </c>
      <c r="J48" s="7">
        <v>3220</v>
      </c>
      <c r="K48" s="2">
        <v>52</v>
      </c>
      <c r="L48" s="11">
        <v>56</v>
      </c>
      <c r="M48" s="6"/>
      <c r="N48" s="11"/>
    </row>
    <row r="49" spans="1:14" s="1" customFormat="1" ht="165.75" customHeight="1">
      <c r="A49" s="2">
        <v>73</v>
      </c>
      <c r="B49" s="17" t="s">
        <v>11</v>
      </c>
      <c r="C49" s="17"/>
      <c r="D49" s="9" t="str">
        <f>HYPERLINK("http://7flowers-decor.ru/upload/1c_catalog/import_files/8004506058202.jpg")</f>
        <v>http://7flowers-decor.ru/upload/1c_catalog/import_files/8004506058202.jpg</v>
      </c>
      <c r="E49" s="2">
        <v>8004506058202</v>
      </c>
      <c r="F49" s="4" t="s">
        <v>38</v>
      </c>
      <c r="G49" s="5" t="s">
        <v>18</v>
      </c>
      <c r="H49" s="2">
        <v>1</v>
      </c>
      <c r="I49" s="2">
        <v>60</v>
      </c>
      <c r="J49" s="7">
        <v>4360</v>
      </c>
      <c r="K49" s="2">
        <v>43</v>
      </c>
      <c r="L49" s="11">
        <v>56</v>
      </c>
      <c r="M49" s="6"/>
      <c r="N49" s="11"/>
    </row>
    <row r="50" spans="1:14" s="1" customFormat="1" ht="165.75" customHeight="1">
      <c r="A50" s="2">
        <v>75</v>
      </c>
      <c r="B50" s="17" t="s">
        <v>11</v>
      </c>
      <c r="C50" s="17"/>
      <c r="D50" s="9" t="str">
        <f>HYPERLINK("http://7flowers-decor.ru/upload/1c_catalog/import_files/8004506080227.jpg")</f>
        <v>http://7flowers-decor.ru/upload/1c_catalog/import_files/8004506080227.jpg</v>
      </c>
      <c r="E50" s="2">
        <v>8004506080227</v>
      </c>
      <c r="F50" s="4" t="s">
        <v>48</v>
      </c>
      <c r="G50" s="5" t="s">
        <v>17</v>
      </c>
      <c r="H50" s="2">
        <v>1</v>
      </c>
      <c r="I50" s="2">
        <v>60</v>
      </c>
      <c r="J50" s="2">
        <v>410</v>
      </c>
      <c r="K50" s="2">
        <v>60</v>
      </c>
      <c r="L50" s="11">
        <v>205</v>
      </c>
      <c r="M50" s="6"/>
      <c r="N50" s="11"/>
    </row>
    <row r="51" spans="1:14" s="1" customFormat="1" ht="165.75" customHeight="1">
      <c r="A51" s="2">
        <v>76</v>
      </c>
      <c r="B51" s="17" t="s">
        <v>11</v>
      </c>
      <c r="C51" s="17"/>
      <c r="D51" s="9" t="str">
        <f>HYPERLINK("http://7flowers-decor.ru/upload/1c_catalog/import_files/8004506080111.jpg")</f>
        <v>http://7flowers-decor.ru/upload/1c_catalog/import_files/8004506080111.jpg</v>
      </c>
      <c r="E51" s="2">
        <v>8004506080111</v>
      </c>
      <c r="F51" s="4" t="s">
        <v>48</v>
      </c>
      <c r="G51" s="5" t="s">
        <v>25</v>
      </c>
      <c r="H51" s="2">
        <v>1</v>
      </c>
      <c r="I51" s="2">
        <v>60</v>
      </c>
      <c r="J51" s="2">
        <v>530</v>
      </c>
      <c r="K51" s="2">
        <v>59</v>
      </c>
      <c r="L51" s="11">
        <v>205</v>
      </c>
      <c r="M51" s="6"/>
      <c r="N51" s="11"/>
    </row>
    <row r="52" spans="1:14" s="1" customFormat="1" ht="165.75" customHeight="1">
      <c r="A52" s="2">
        <v>77</v>
      </c>
      <c r="B52" s="17" t="s">
        <v>11</v>
      </c>
      <c r="C52" s="17"/>
      <c r="D52" s="9" t="str">
        <f>HYPERLINK("http://7flowers-decor.ru/upload/1c_catalog/import_files/8004506080128.jpg")</f>
        <v>http://7flowers-decor.ru/upload/1c_catalog/import_files/8004506080128.jpg</v>
      </c>
      <c r="E52" s="2">
        <v>8004506080128</v>
      </c>
      <c r="F52" s="4" t="s">
        <v>48</v>
      </c>
      <c r="G52" s="5" t="s">
        <v>49</v>
      </c>
      <c r="H52" s="2">
        <v>1</v>
      </c>
      <c r="I52" s="2">
        <v>60</v>
      </c>
      <c r="J52" s="2">
        <v>519</v>
      </c>
      <c r="K52" s="2">
        <v>59</v>
      </c>
      <c r="L52" s="11">
        <v>205</v>
      </c>
      <c r="M52" s="6"/>
      <c r="N52" s="11"/>
    </row>
    <row r="53" spans="1:14" s="1" customFormat="1" ht="165.75" customHeight="1">
      <c r="A53" s="2">
        <v>78</v>
      </c>
      <c r="B53" s="17" t="s">
        <v>11</v>
      </c>
      <c r="C53" s="17"/>
      <c r="D53" s="9" t="str">
        <f>HYPERLINK("http://7flowers-decor.ru/upload/1c_catalog/import_files/8004506080210.jpg")</f>
        <v>http://7flowers-decor.ru/upload/1c_catalog/import_files/8004506080210.jpg</v>
      </c>
      <c r="E53" s="2">
        <v>8004506080210</v>
      </c>
      <c r="F53" s="4" t="s">
        <v>48</v>
      </c>
      <c r="G53" s="5" t="s">
        <v>26</v>
      </c>
      <c r="H53" s="2">
        <v>1</v>
      </c>
      <c r="I53" s="2">
        <v>60</v>
      </c>
      <c r="J53" s="2">
        <v>579</v>
      </c>
      <c r="K53" s="2">
        <v>60</v>
      </c>
      <c r="L53" s="11">
        <v>205</v>
      </c>
      <c r="M53" s="6"/>
      <c r="N53" s="11"/>
    </row>
    <row r="54" spans="1:14" s="1" customFormat="1" ht="165.75" customHeight="1">
      <c r="A54" s="2">
        <v>79</v>
      </c>
      <c r="B54" s="17" t="s">
        <v>11</v>
      </c>
      <c r="C54" s="17"/>
      <c r="D54" s="9" t="str">
        <f>HYPERLINK("http://7flowers-decor.ru/upload/1c_catalog/import_files/8004506080302.jpg")</f>
        <v>http://7flowers-decor.ru/upload/1c_catalog/import_files/8004506080302.jpg</v>
      </c>
      <c r="E54" s="2">
        <v>8004506080302</v>
      </c>
      <c r="F54" s="4" t="s">
        <v>50</v>
      </c>
      <c r="G54" s="5" t="s">
        <v>18</v>
      </c>
      <c r="H54" s="2">
        <v>1</v>
      </c>
      <c r="I54" s="2">
        <v>60</v>
      </c>
      <c r="J54" s="2">
        <v>530</v>
      </c>
      <c r="K54" s="2">
        <v>60</v>
      </c>
      <c r="L54" s="11">
        <v>178</v>
      </c>
      <c r="M54" s="6"/>
      <c r="N54" s="11"/>
    </row>
    <row r="55" spans="1:14" s="1" customFormat="1" ht="165.75" customHeight="1">
      <c r="A55" s="2">
        <v>81</v>
      </c>
      <c r="B55" s="17" t="s">
        <v>11</v>
      </c>
      <c r="C55" s="17"/>
      <c r="D55" s="9" t="str">
        <f>HYPERLINK("http://7flowers-decor.ru/upload/1c_catalog/import_files/8004506080203.jpg")</f>
        <v>http://7flowers-decor.ru/upload/1c_catalog/import_files/8004506080203.jpg</v>
      </c>
      <c r="E55" s="2">
        <v>8004506080203</v>
      </c>
      <c r="F55" s="4" t="s">
        <v>50</v>
      </c>
      <c r="G55" s="5" t="s">
        <v>51</v>
      </c>
      <c r="H55" s="2">
        <v>1</v>
      </c>
      <c r="I55" s="2">
        <v>60</v>
      </c>
      <c r="J55" s="2">
        <v>285</v>
      </c>
      <c r="K55" s="2">
        <v>59</v>
      </c>
      <c r="L55" s="11">
        <v>170</v>
      </c>
      <c r="M55" s="6"/>
      <c r="N55" s="11"/>
    </row>
    <row r="56" spans="1:14" s="1" customFormat="1" ht="165.75" customHeight="1">
      <c r="A56" s="2">
        <v>83</v>
      </c>
      <c r="B56" s="17" t="s">
        <v>11</v>
      </c>
      <c r="C56" s="17"/>
      <c r="D56" s="9" t="str">
        <f>HYPERLINK("http://7flowers-decor.ru/upload/1c_catalog/import_files/8004506080104.jpg")</f>
        <v>http://7flowers-decor.ru/upload/1c_catalog/import_files/8004506080104.jpg</v>
      </c>
      <c r="E56" s="2">
        <v>8004506080104</v>
      </c>
      <c r="F56" s="4" t="s">
        <v>50</v>
      </c>
      <c r="G56" s="5" t="s">
        <v>52</v>
      </c>
      <c r="H56" s="2">
        <v>1</v>
      </c>
      <c r="I56" s="2">
        <v>60</v>
      </c>
      <c r="J56" s="2">
        <v>525</v>
      </c>
      <c r="K56" s="2">
        <v>60</v>
      </c>
      <c r="L56" s="11">
        <v>170</v>
      </c>
      <c r="M56" s="6"/>
      <c r="N56" s="11"/>
    </row>
    <row r="57" spans="1:14" s="1" customFormat="1" ht="165.75" customHeight="1">
      <c r="A57" s="2">
        <v>85</v>
      </c>
      <c r="B57" s="17" t="s">
        <v>11</v>
      </c>
      <c r="C57" s="17"/>
      <c r="D57" s="9" t="str">
        <f>HYPERLINK("http://7flowers-decor.ru/upload/1c_catalog/import_files/8004506057694.jpg")</f>
        <v>http://7flowers-decor.ru/upload/1c_catalog/import_files/8004506057694.jpg</v>
      </c>
      <c r="E57" s="2">
        <v>8004506057694</v>
      </c>
      <c r="F57" s="4" t="s">
        <v>54</v>
      </c>
      <c r="G57" s="5" t="s">
        <v>25</v>
      </c>
      <c r="H57" s="2">
        <v>1</v>
      </c>
      <c r="I57" s="2">
        <v>60</v>
      </c>
      <c r="J57" s="2">
        <v>515</v>
      </c>
      <c r="K57" s="2">
        <v>50</v>
      </c>
      <c r="L57" s="11">
        <v>150</v>
      </c>
      <c r="M57" s="6"/>
      <c r="N57" s="11"/>
    </row>
    <row r="58" spans="1:14" s="1" customFormat="1" ht="165.75" customHeight="1">
      <c r="A58" s="2">
        <v>86</v>
      </c>
      <c r="B58" s="17" t="s">
        <v>11</v>
      </c>
      <c r="C58" s="17"/>
      <c r="D58" s="9" t="str">
        <f>HYPERLINK("http://7flowers-decor.ru/upload/1c_catalog/import_files/8004506060021.jpg")</f>
        <v>http://7flowers-decor.ru/upload/1c_catalog/import_files/8004506060021.jpg</v>
      </c>
      <c r="E58" s="2">
        <v>8004506060021</v>
      </c>
      <c r="F58" s="4" t="s">
        <v>54</v>
      </c>
      <c r="G58" s="5" t="s">
        <v>55</v>
      </c>
      <c r="H58" s="2">
        <v>1</v>
      </c>
      <c r="I58" s="2">
        <v>60</v>
      </c>
      <c r="J58" s="2">
        <v>560</v>
      </c>
      <c r="K58" s="2">
        <v>58</v>
      </c>
      <c r="L58" s="11">
        <v>150</v>
      </c>
      <c r="M58" s="6"/>
      <c r="N58" s="11"/>
    </row>
    <row r="59" spans="1:14" s="1" customFormat="1" ht="165.75" customHeight="1">
      <c r="A59" s="2">
        <v>150</v>
      </c>
      <c r="B59" s="17" t="s">
        <v>11</v>
      </c>
      <c r="C59" s="17"/>
      <c r="D59" s="9" t="str">
        <f>HYPERLINK("http://7flowers-decor.ru/upload/1c_catalog/import_files/8004506060045.jpg")</f>
        <v>http://7flowers-decor.ru/upload/1c_catalog/import_files/8004506060045.jpg</v>
      </c>
      <c r="E59" s="2">
        <v>8004506060045</v>
      </c>
      <c r="F59" s="4" t="s">
        <v>54</v>
      </c>
      <c r="G59" s="5" t="s">
        <v>28</v>
      </c>
      <c r="H59" s="2">
        <v>1</v>
      </c>
      <c r="I59" s="2">
        <v>60</v>
      </c>
      <c r="J59" s="2">
        <v>840</v>
      </c>
      <c r="K59" s="2">
        <v>57</v>
      </c>
      <c r="L59" s="11">
        <v>150</v>
      </c>
      <c r="M59" s="6"/>
      <c r="N59" s="11"/>
    </row>
    <row r="60" spans="1:14" s="1" customFormat="1" ht="165.75" customHeight="1">
      <c r="A60" s="2">
        <v>88</v>
      </c>
      <c r="B60" s="17" t="s">
        <v>11</v>
      </c>
      <c r="C60" s="17"/>
      <c r="D60" s="9" t="str">
        <f>HYPERLINK("http://7flowers-decor.ru/upload/1c_catalog/import_files/8004506060052.jpg")</f>
        <v>http://7flowers-decor.ru/upload/1c_catalog/import_files/8004506060052.jpg</v>
      </c>
      <c r="E60" s="2">
        <v>8004506060052</v>
      </c>
      <c r="F60" s="4" t="s">
        <v>54</v>
      </c>
      <c r="G60" s="5" t="s">
        <v>49</v>
      </c>
      <c r="H60" s="2">
        <v>1</v>
      </c>
      <c r="I60" s="2">
        <v>60</v>
      </c>
      <c r="J60" s="2">
        <v>759</v>
      </c>
      <c r="K60" s="2">
        <v>45</v>
      </c>
      <c r="L60" s="11">
        <v>150</v>
      </c>
      <c r="M60" s="6"/>
      <c r="N60" s="11"/>
    </row>
    <row r="61" spans="1:14" s="1" customFormat="1" ht="165.75" customHeight="1">
      <c r="A61" s="2">
        <v>89</v>
      </c>
      <c r="B61" s="17" t="s">
        <v>11</v>
      </c>
      <c r="C61" s="17"/>
      <c r="D61" s="9" t="str">
        <f>HYPERLINK("http://7flowers-decor.ru/upload/1c_catalog/import_files/8004506060014.jpg")</f>
        <v>http://7flowers-decor.ru/upload/1c_catalog/import_files/8004506060014.jpg</v>
      </c>
      <c r="E61" s="2">
        <v>8004506060014</v>
      </c>
      <c r="F61" s="4" t="s">
        <v>54</v>
      </c>
      <c r="G61" s="5" t="s">
        <v>56</v>
      </c>
      <c r="H61" s="2">
        <v>1</v>
      </c>
      <c r="I61" s="2">
        <v>60</v>
      </c>
      <c r="J61" s="7">
        <v>1060</v>
      </c>
      <c r="K61" s="2">
        <v>51</v>
      </c>
      <c r="L61" s="11">
        <v>150</v>
      </c>
      <c r="M61" s="6"/>
      <c r="N61" s="11"/>
    </row>
    <row r="62" spans="1:14" s="1" customFormat="1" ht="165.75" customHeight="1">
      <c r="A62" s="2">
        <v>90</v>
      </c>
      <c r="B62" s="17" t="s">
        <v>11</v>
      </c>
      <c r="C62" s="17"/>
      <c r="D62" s="9" t="str">
        <f>HYPERLINK("http://7flowers-decor.ru/upload/1c_catalog/import_files/8004839519513.jpg")</f>
        <v>http://7flowers-decor.ru/upload/1c_catalog/import_files/8004839519513.jpg</v>
      </c>
      <c r="E62" s="2">
        <v>8004839519513</v>
      </c>
      <c r="F62" s="4" t="s">
        <v>57</v>
      </c>
      <c r="G62" s="5" t="s">
        <v>51</v>
      </c>
      <c r="H62" s="2">
        <v>1</v>
      </c>
      <c r="I62" s="2">
        <v>25</v>
      </c>
      <c r="J62" s="3"/>
      <c r="K62" s="2">
        <v>15</v>
      </c>
      <c r="L62" s="11">
        <v>676.04</v>
      </c>
      <c r="M62" s="8" t="s">
        <v>58</v>
      </c>
      <c r="N62" s="11"/>
    </row>
    <row r="63" spans="1:14" s="1" customFormat="1" ht="165.75" customHeight="1">
      <c r="A63" s="2">
        <v>91</v>
      </c>
      <c r="B63" s="17" t="s">
        <v>11</v>
      </c>
      <c r="C63" s="17"/>
      <c r="D63" s="9" t="str">
        <f>HYPERLINK("http://7flowers-decor.ru/upload/1c_catalog/import_files/8004839456128.jpg")</f>
        <v>http://7flowers-decor.ru/upload/1c_catalog/import_files/8004839456128.jpg</v>
      </c>
      <c r="E63" s="2">
        <v>8004839456128</v>
      </c>
      <c r="F63" s="4" t="s">
        <v>59</v>
      </c>
      <c r="G63" s="5" t="s">
        <v>21</v>
      </c>
      <c r="H63" s="2">
        <v>1</v>
      </c>
      <c r="I63" s="2">
        <v>25</v>
      </c>
      <c r="J63" s="3"/>
      <c r="K63" s="2">
        <v>6</v>
      </c>
      <c r="L63" s="11">
        <v>482</v>
      </c>
      <c r="M63" s="6"/>
      <c r="N63" s="11"/>
    </row>
    <row r="64" spans="1:14" s="1" customFormat="1" ht="165.75" customHeight="1">
      <c r="A64" s="2">
        <v>92</v>
      </c>
      <c r="B64" s="17" t="s">
        <v>11</v>
      </c>
      <c r="C64" s="17"/>
      <c r="D64" s="9" t="str">
        <f>HYPERLINK("http://7flowers-decor.ru/upload/1c_catalog/import_files/8004839519148.jpg")</f>
        <v>http://7flowers-decor.ru/upload/1c_catalog/import_files/8004839519148.jpg</v>
      </c>
      <c r="E64" s="2">
        <v>8004839519148</v>
      </c>
      <c r="F64" s="4" t="s">
        <v>60</v>
      </c>
      <c r="G64" s="5" t="s">
        <v>18</v>
      </c>
      <c r="H64" s="2">
        <v>1</v>
      </c>
      <c r="I64" s="2">
        <v>25</v>
      </c>
      <c r="J64" s="3"/>
      <c r="K64" s="2">
        <v>7</v>
      </c>
      <c r="L64" s="11">
        <v>333.77</v>
      </c>
      <c r="M64" s="6"/>
      <c r="N64" s="11"/>
    </row>
    <row r="65" spans="1:14" s="1" customFormat="1" ht="165.75" customHeight="1">
      <c r="A65" s="2">
        <v>93</v>
      </c>
      <c r="B65" s="17" t="s">
        <v>11</v>
      </c>
      <c r="C65" s="17"/>
      <c r="D65" s="9" t="str">
        <f>HYPERLINK("http://7flowers-decor.ru/upload/1c_catalog/import_files/8004839550141.jpg")</f>
        <v>http://7flowers-decor.ru/upload/1c_catalog/import_files/8004839550141.jpg</v>
      </c>
      <c r="E65" s="2">
        <v>8004839550141</v>
      </c>
      <c r="F65" s="4" t="s">
        <v>61</v>
      </c>
      <c r="G65" s="5" t="s">
        <v>62</v>
      </c>
      <c r="H65" s="2">
        <v>1</v>
      </c>
      <c r="I65" s="2">
        <v>25</v>
      </c>
      <c r="J65" s="3"/>
      <c r="K65" s="2">
        <v>8</v>
      </c>
      <c r="L65" s="11">
        <v>255</v>
      </c>
      <c r="M65" s="6"/>
      <c r="N65" s="11"/>
    </row>
    <row r="66" spans="1:14" s="1" customFormat="1" ht="165.75" customHeight="1">
      <c r="A66" s="2">
        <v>94</v>
      </c>
      <c r="B66" s="17" t="s">
        <v>11</v>
      </c>
      <c r="C66" s="17"/>
      <c r="D66" s="9" t="str">
        <f>HYPERLINK("http://7flowers-decor.ru/upload/1c_catalog/import_files/8001565861763.jpg")</f>
        <v>http://7flowers-decor.ru/upload/1c_catalog/import_files/8001565861763.jpg</v>
      </c>
      <c r="E66" s="2">
        <v>8001565861763</v>
      </c>
      <c r="F66" s="4" t="s">
        <v>63</v>
      </c>
      <c r="G66" s="5" t="s">
        <v>13</v>
      </c>
      <c r="H66" s="2">
        <v>1</v>
      </c>
      <c r="I66" s="2">
        <v>25</v>
      </c>
      <c r="J66" s="3"/>
      <c r="K66" s="2">
        <v>19</v>
      </c>
      <c r="L66" s="11">
        <v>229</v>
      </c>
      <c r="M66" s="6"/>
      <c r="N66" s="11"/>
    </row>
    <row r="67" spans="1:14" s="1" customFormat="1" ht="165.75" customHeight="1">
      <c r="A67" s="2">
        <v>95</v>
      </c>
      <c r="B67" s="17" t="s">
        <v>11</v>
      </c>
      <c r="C67" s="17"/>
      <c r="D67" s="9" t="str">
        <f>HYPERLINK("http://7flowers-decor.ru/upload/1c_catalog/import_files/8001565861770.jpg")</f>
        <v>http://7flowers-decor.ru/upload/1c_catalog/import_files/8001565861770.jpg</v>
      </c>
      <c r="E67" s="2">
        <v>8001565861770</v>
      </c>
      <c r="F67" s="4" t="s">
        <v>63</v>
      </c>
      <c r="G67" s="5" t="s">
        <v>25</v>
      </c>
      <c r="H67" s="2">
        <v>1</v>
      </c>
      <c r="I67" s="2">
        <v>25</v>
      </c>
      <c r="J67" s="3"/>
      <c r="K67" s="2">
        <v>17</v>
      </c>
      <c r="L67" s="11">
        <v>229</v>
      </c>
      <c r="M67" s="6"/>
      <c r="N67" s="11"/>
    </row>
    <row r="68" spans="1:14" s="1" customFormat="1" ht="165.75" customHeight="1">
      <c r="A68" s="2">
        <v>96</v>
      </c>
      <c r="B68" s="17" t="s">
        <v>11</v>
      </c>
      <c r="C68" s="17"/>
      <c r="D68" s="9" t="str">
        <f>HYPERLINK("http://7flowers-decor.ru/upload/1c_catalog/import_files/8001565855506.jpg")</f>
        <v>http://7flowers-decor.ru/upload/1c_catalog/import_files/8001565855506.jpg</v>
      </c>
      <c r="E68" s="2">
        <v>8001565855506</v>
      </c>
      <c r="F68" s="4" t="s">
        <v>63</v>
      </c>
      <c r="G68" s="5" t="s">
        <v>12</v>
      </c>
      <c r="H68" s="2">
        <v>1</v>
      </c>
      <c r="I68" s="2">
        <v>25</v>
      </c>
      <c r="J68" s="3"/>
      <c r="K68" s="2">
        <v>27</v>
      </c>
      <c r="L68" s="11">
        <v>229</v>
      </c>
      <c r="M68" s="6"/>
      <c r="N68" s="11"/>
    </row>
    <row r="69" spans="1:14" s="1" customFormat="1" ht="165.75" customHeight="1">
      <c r="A69" s="2">
        <v>97</v>
      </c>
      <c r="B69" s="17" t="s">
        <v>11</v>
      </c>
      <c r="C69" s="17"/>
      <c r="D69" s="9" t="str">
        <f>HYPERLINK("http://7flowers-decor.ru/upload/1c_catalog/import_files/8001565855502.jpg")</f>
        <v>http://7flowers-decor.ru/upload/1c_catalog/import_files/8001565855502.jpg</v>
      </c>
      <c r="E69" s="2">
        <v>8001565855502</v>
      </c>
      <c r="F69" s="4" t="s">
        <v>63</v>
      </c>
      <c r="G69" s="5" t="s">
        <v>14</v>
      </c>
      <c r="H69" s="2">
        <v>1</v>
      </c>
      <c r="I69" s="2">
        <v>25</v>
      </c>
      <c r="J69" s="3"/>
      <c r="K69" s="2">
        <v>21</v>
      </c>
      <c r="L69" s="11">
        <v>229</v>
      </c>
      <c r="M69" s="6"/>
      <c r="N69" s="11"/>
    </row>
    <row r="70" spans="1:14" s="1" customFormat="1" ht="165.75" customHeight="1">
      <c r="A70" s="2">
        <v>98</v>
      </c>
      <c r="B70" s="17" t="s">
        <v>11</v>
      </c>
      <c r="C70" s="17"/>
      <c r="D70" s="9" t="str">
        <f>HYPERLINK("http://7flowers-decor.ru/upload/1c_catalog/import_files/8001565861800.jpg")</f>
        <v>http://7flowers-decor.ru/upload/1c_catalog/import_files/8001565861800.jpg</v>
      </c>
      <c r="E70" s="2">
        <v>8001565861800</v>
      </c>
      <c r="F70" s="4" t="s">
        <v>64</v>
      </c>
      <c r="G70" s="5"/>
      <c r="H70" s="2">
        <v>1</v>
      </c>
      <c r="I70" s="2">
        <v>25</v>
      </c>
      <c r="J70" s="3"/>
      <c r="K70" s="2">
        <v>33</v>
      </c>
      <c r="L70" s="11">
        <v>224</v>
      </c>
      <c r="M70" s="6"/>
      <c r="N70" s="11"/>
    </row>
    <row r="71" spans="1:14" s="1" customFormat="1" ht="165.75" customHeight="1">
      <c r="A71" s="2">
        <v>99</v>
      </c>
      <c r="B71" s="17" t="s">
        <v>11</v>
      </c>
      <c r="C71" s="17"/>
      <c r="D71" s="9" t="str">
        <f>HYPERLINK("http://7flowers-decor.ru/upload/1c_catalog/import_files/4606500477425.jpg")</f>
        <v>http://7flowers-decor.ru/upload/1c_catalog/import_files/4606500477425.jpg</v>
      </c>
      <c r="E71" s="2">
        <v>4606500477425</v>
      </c>
      <c r="F71" s="4" t="s">
        <v>65</v>
      </c>
      <c r="G71" s="5" t="s">
        <v>32</v>
      </c>
      <c r="H71" s="2">
        <v>1</v>
      </c>
      <c r="I71" s="2">
        <v>8</v>
      </c>
      <c r="J71" s="2">
        <v>11</v>
      </c>
      <c r="K71" s="2">
        <v>8</v>
      </c>
      <c r="L71" s="11">
        <v>750</v>
      </c>
      <c r="M71" s="6"/>
      <c r="N71" s="11"/>
    </row>
    <row r="72" spans="1:14" s="1" customFormat="1" ht="165.75" customHeight="1">
      <c r="A72" s="2">
        <v>100</v>
      </c>
      <c r="B72" s="17" t="s">
        <v>11</v>
      </c>
      <c r="C72" s="17"/>
      <c r="D72" s="9" t="str">
        <f>HYPERLINK("http://7flowers-decor.ru/upload/1c_catalog/import_files/8001565847378.jpg")</f>
        <v>http://7flowers-decor.ru/upload/1c_catalog/import_files/8001565847378.jpg</v>
      </c>
      <c r="E72" s="2">
        <v>8001565847378</v>
      </c>
      <c r="F72" s="4" t="s">
        <v>66</v>
      </c>
      <c r="G72" s="5" t="s">
        <v>12</v>
      </c>
      <c r="H72" s="2">
        <v>1</v>
      </c>
      <c r="I72" s="2">
        <v>25</v>
      </c>
      <c r="J72" s="2">
        <v>3</v>
      </c>
      <c r="K72" s="2">
        <v>26</v>
      </c>
      <c r="L72" s="11">
        <v>229</v>
      </c>
      <c r="M72" s="6"/>
      <c r="N72" s="11"/>
    </row>
    <row r="73" spans="1:14" s="1" customFormat="1" ht="165.75" customHeight="1">
      <c r="A73" s="2">
        <v>101</v>
      </c>
      <c r="B73" s="17" t="s">
        <v>11</v>
      </c>
      <c r="C73" s="17"/>
      <c r="D73" s="9" t="str">
        <f>HYPERLINK("http://7flowers-decor.ru/upload/1c_catalog/import_files/8001565847361.jpg")</f>
        <v>http://7flowers-decor.ru/upload/1c_catalog/import_files/8001565847361.jpg</v>
      </c>
      <c r="E73" s="2">
        <v>8001565847361</v>
      </c>
      <c r="F73" s="4" t="s">
        <v>66</v>
      </c>
      <c r="G73" s="5" t="s">
        <v>13</v>
      </c>
      <c r="H73" s="2">
        <v>1</v>
      </c>
      <c r="I73" s="2">
        <v>25</v>
      </c>
      <c r="J73" s="3"/>
      <c r="K73" s="2">
        <v>17</v>
      </c>
      <c r="L73" s="11">
        <v>229</v>
      </c>
      <c r="M73" s="6"/>
      <c r="N73" s="11"/>
    </row>
    <row r="74" spans="1:14" s="1" customFormat="1" ht="165.75" customHeight="1">
      <c r="A74" s="2">
        <v>102</v>
      </c>
      <c r="B74" s="17" t="s">
        <v>11</v>
      </c>
      <c r="C74" s="17"/>
      <c r="D74" s="9" t="str">
        <f>HYPERLINK("http://7flowers-decor.ru/upload/1c_catalog/import_files/8001565847392.jpg")</f>
        <v>http://7flowers-decor.ru/upload/1c_catalog/import_files/8001565847392.jpg</v>
      </c>
      <c r="E74" s="2">
        <v>8001565847392</v>
      </c>
      <c r="F74" s="4" t="s">
        <v>66</v>
      </c>
      <c r="G74" s="5" t="s">
        <v>14</v>
      </c>
      <c r="H74" s="2">
        <v>1</v>
      </c>
      <c r="I74" s="2">
        <v>25</v>
      </c>
      <c r="J74" s="3"/>
      <c r="K74" s="2">
        <v>25</v>
      </c>
      <c r="L74" s="11">
        <v>229</v>
      </c>
      <c r="M74" s="6"/>
      <c r="N74" s="11"/>
    </row>
    <row r="75" spans="1:14" s="1" customFormat="1" ht="165.75" customHeight="1">
      <c r="A75" s="2">
        <v>104</v>
      </c>
      <c r="B75" s="17" t="s">
        <v>11</v>
      </c>
      <c r="C75" s="17"/>
      <c r="D75" s="9" t="str">
        <f>HYPERLINK("http://7flowers-decor.ru/upload/1c_catalog/import_files/8001565847439.jpg")</f>
        <v>http://7flowers-decor.ru/upload/1c_catalog/import_files/8001565847439.jpg</v>
      </c>
      <c r="E75" s="2">
        <v>8001565847439</v>
      </c>
      <c r="F75" s="4" t="s">
        <v>67</v>
      </c>
      <c r="G75" s="5"/>
      <c r="H75" s="2">
        <v>1</v>
      </c>
      <c r="I75" s="2">
        <v>25</v>
      </c>
      <c r="J75" s="2">
        <v>75</v>
      </c>
      <c r="K75" s="2">
        <v>25</v>
      </c>
      <c r="L75" s="11">
        <v>229</v>
      </c>
      <c r="M75" s="6"/>
      <c r="N75" s="11"/>
    </row>
    <row r="76" spans="1:14" s="1" customFormat="1" ht="165.75" customHeight="1">
      <c r="A76" s="2">
        <v>111</v>
      </c>
      <c r="B76" s="17" t="s">
        <v>11</v>
      </c>
      <c r="C76" s="17"/>
      <c r="D76" s="9" t="str">
        <f>HYPERLINK("http://7flowers-decor.ru/upload/1c_catalog/import_files/8001565857889.jpg")</f>
        <v>http://7flowers-decor.ru/upload/1c_catalog/import_files/8001565857889.jpg</v>
      </c>
      <c r="E76" s="2">
        <v>8001565857889</v>
      </c>
      <c r="F76" s="4" t="s">
        <v>68</v>
      </c>
      <c r="G76" s="5" t="s">
        <v>18</v>
      </c>
      <c r="H76" s="2">
        <v>1</v>
      </c>
      <c r="I76" s="2">
        <v>25</v>
      </c>
      <c r="J76" s="3"/>
      <c r="K76" s="2">
        <v>44</v>
      </c>
      <c r="L76" s="11">
        <v>229</v>
      </c>
      <c r="M76" s="6"/>
      <c r="N76" s="11"/>
    </row>
    <row r="77" spans="1:14" s="1" customFormat="1" ht="165.75" customHeight="1">
      <c r="A77" s="2">
        <v>112</v>
      </c>
      <c r="B77" s="17" t="s">
        <v>11</v>
      </c>
      <c r="C77" s="17"/>
      <c r="D77" s="9" t="str">
        <f>HYPERLINK("http://7flowers-decor.ru/upload/1c_catalog/import_files/8001565857230.jpg")</f>
        <v>http://7flowers-decor.ru/upload/1c_catalog/import_files/8001565857230.jpg</v>
      </c>
      <c r="E77" s="2">
        <v>8001565857230</v>
      </c>
      <c r="F77" s="4" t="s">
        <v>68</v>
      </c>
      <c r="G77" s="5" t="s">
        <v>13</v>
      </c>
      <c r="H77" s="2">
        <v>1</v>
      </c>
      <c r="I77" s="2">
        <v>25</v>
      </c>
      <c r="J77" s="2">
        <v>25</v>
      </c>
      <c r="K77" s="2">
        <v>6</v>
      </c>
      <c r="L77" s="11">
        <v>229</v>
      </c>
      <c r="M77" s="6"/>
      <c r="N77" s="11"/>
    </row>
    <row r="78" spans="1:14" s="1" customFormat="1" ht="165.75" customHeight="1">
      <c r="A78" s="2">
        <v>113</v>
      </c>
      <c r="B78" s="17" t="s">
        <v>11</v>
      </c>
      <c r="C78" s="17"/>
      <c r="D78" s="9" t="str">
        <f>HYPERLINK("http://7flowers-decor.ru/upload/1c_catalog/import_files/8001565855689.jpg")</f>
        <v>http://7flowers-decor.ru/upload/1c_catalog/import_files/8001565855689.jpg</v>
      </c>
      <c r="E78" s="2">
        <v>8001565855689</v>
      </c>
      <c r="F78" s="4" t="s">
        <v>68</v>
      </c>
      <c r="G78" s="5" t="s">
        <v>26</v>
      </c>
      <c r="H78" s="2">
        <v>1</v>
      </c>
      <c r="I78" s="2">
        <v>25</v>
      </c>
      <c r="J78" s="2">
        <v>25</v>
      </c>
      <c r="K78" s="2">
        <v>25</v>
      </c>
      <c r="L78" s="11">
        <v>229</v>
      </c>
      <c r="M78" s="6"/>
      <c r="N78" s="11"/>
    </row>
    <row r="79" spans="1:14" s="1" customFormat="1" ht="165.75" customHeight="1">
      <c r="A79" s="2">
        <v>114</v>
      </c>
      <c r="B79" s="17" t="s">
        <v>11</v>
      </c>
      <c r="C79" s="17"/>
      <c r="D79" s="9" t="str">
        <f>HYPERLINK("http://7flowers-decor.ru/upload/1c_catalog/import_files/8001565857919.jpg")</f>
        <v>http://7flowers-decor.ru/upload/1c_catalog/import_files/8001565857919.jpg</v>
      </c>
      <c r="E79" s="2">
        <v>8001565857919</v>
      </c>
      <c r="F79" s="4" t="s">
        <v>68</v>
      </c>
      <c r="G79" s="5" t="s">
        <v>12</v>
      </c>
      <c r="H79" s="2">
        <v>1</v>
      </c>
      <c r="I79" s="2">
        <v>25</v>
      </c>
      <c r="J79" s="2">
        <v>25</v>
      </c>
      <c r="K79" s="2">
        <v>25</v>
      </c>
      <c r="L79" s="11">
        <v>229</v>
      </c>
      <c r="M79" s="6"/>
      <c r="N79" s="11"/>
    </row>
    <row r="80" spans="1:14" s="1" customFormat="1" ht="165.75" customHeight="1">
      <c r="A80" s="2">
        <v>115</v>
      </c>
      <c r="B80" s="17" t="s">
        <v>11</v>
      </c>
      <c r="C80" s="17"/>
      <c r="D80" s="9" t="str">
        <f>HYPERLINK("http://7flowers-decor.ru/upload/1c_catalog/import_files/8001565861688.jpg")</f>
        <v>http://7flowers-decor.ru/upload/1c_catalog/import_files/8001565861688.jpg</v>
      </c>
      <c r="E80" s="2">
        <v>8001565861688</v>
      </c>
      <c r="F80" s="4" t="s">
        <v>69</v>
      </c>
      <c r="G80" s="5" t="s">
        <v>17</v>
      </c>
      <c r="H80" s="2">
        <v>1</v>
      </c>
      <c r="I80" s="2">
        <v>25</v>
      </c>
      <c r="J80" s="3"/>
      <c r="K80" s="2">
        <v>10</v>
      </c>
      <c r="L80" s="11">
        <v>229</v>
      </c>
      <c r="M80" s="6"/>
      <c r="N80" s="11"/>
    </row>
    <row r="81" spans="1:14" s="1" customFormat="1" ht="165.75" customHeight="1">
      <c r="A81" s="2">
        <v>116</v>
      </c>
      <c r="B81" s="17" t="s">
        <v>11</v>
      </c>
      <c r="C81" s="17"/>
      <c r="D81" s="9" t="str">
        <f>HYPERLINK("http://7flowers-decor.ru/upload/1c_catalog/import_files/8001565861750.jpg")</f>
        <v>http://7flowers-decor.ru/upload/1c_catalog/import_files/8001565861750.jpg</v>
      </c>
      <c r="E81" s="2">
        <v>8001565861750</v>
      </c>
      <c r="F81" s="4" t="s">
        <v>69</v>
      </c>
      <c r="G81" s="5" t="s">
        <v>53</v>
      </c>
      <c r="H81" s="2">
        <v>1</v>
      </c>
      <c r="I81" s="2">
        <v>25</v>
      </c>
      <c r="J81" s="2">
        <v>4</v>
      </c>
      <c r="K81" s="2">
        <v>61</v>
      </c>
      <c r="L81" s="11">
        <v>160</v>
      </c>
      <c r="M81" s="8" t="s">
        <v>58</v>
      </c>
      <c r="N81" s="11"/>
    </row>
    <row r="82" spans="1:14" s="1" customFormat="1" ht="165.75" customHeight="1">
      <c r="A82" s="2">
        <v>117</v>
      </c>
      <c r="B82" s="17" t="s">
        <v>11</v>
      </c>
      <c r="C82" s="17"/>
      <c r="D82" s="9" t="str">
        <f>HYPERLINK("http://7flowers-decor.ru/upload/1c_catalog/import_files/8001565804852.jpg")</f>
        <v>http://7flowers-decor.ru/upload/1c_catalog/import_files/8001565804852.jpg</v>
      </c>
      <c r="E82" s="2">
        <v>8001565804852</v>
      </c>
      <c r="F82" s="4" t="s">
        <v>69</v>
      </c>
      <c r="G82" s="5" t="s">
        <v>12</v>
      </c>
      <c r="H82" s="2">
        <v>1</v>
      </c>
      <c r="I82" s="2">
        <v>25</v>
      </c>
      <c r="J82" s="3"/>
      <c r="K82" s="2">
        <v>14</v>
      </c>
      <c r="L82" s="11">
        <v>229</v>
      </c>
      <c r="M82" s="6"/>
      <c r="N82" s="11"/>
    </row>
    <row r="83" spans="1:14" s="1" customFormat="1" ht="165.75" customHeight="1">
      <c r="A83" s="2">
        <v>118</v>
      </c>
      <c r="B83" s="17" t="s">
        <v>11</v>
      </c>
      <c r="C83" s="17"/>
      <c r="D83" s="9" t="str">
        <f>HYPERLINK("http://7flowers-decor.ru/upload/1c_catalog/import_files/8001565804869.jpg")</f>
        <v>http://7flowers-decor.ru/upload/1c_catalog/import_files/8001565804869.jpg</v>
      </c>
      <c r="E83" s="2">
        <v>8001565804869</v>
      </c>
      <c r="F83" s="4" t="s">
        <v>69</v>
      </c>
      <c r="G83" s="5" t="s">
        <v>17</v>
      </c>
      <c r="H83" s="2">
        <v>1</v>
      </c>
      <c r="I83" s="2">
        <v>25</v>
      </c>
      <c r="J83" s="3"/>
      <c r="K83" s="2">
        <v>11</v>
      </c>
      <c r="L83" s="11">
        <v>229</v>
      </c>
      <c r="M83" s="6"/>
      <c r="N83" s="11"/>
    </row>
    <row r="84" spans="1:14" s="1" customFormat="1" ht="165.75" customHeight="1">
      <c r="A84" s="2">
        <v>129</v>
      </c>
      <c r="B84" s="17" t="s">
        <v>11</v>
      </c>
      <c r="C84" s="17"/>
      <c r="D84" s="9" t="str">
        <f>HYPERLINK("http://7flowers-decor.ru/upload/1c_catalog/import_files/8001565861756.jpg")</f>
        <v>http://7flowers-decor.ru/upload/1c_catalog/import_files/8001565861756.jpg</v>
      </c>
      <c r="E84" s="2">
        <v>8001565861756</v>
      </c>
      <c r="F84" s="4" t="s">
        <v>69</v>
      </c>
      <c r="G84" s="5" t="s">
        <v>18</v>
      </c>
      <c r="H84" s="2">
        <v>1</v>
      </c>
      <c r="I84" s="2">
        <v>25</v>
      </c>
      <c r="J84" s="2">
        <v>19</v>
      </c>
      <c r="K84" s="2">
        <v>42</v>
      </c>
      <c r="L84" s="11">
        <v>229</v>
      </c>
      <c r="M84" s="6"/>
      <c r="N84" s="11"/>
    </row>
    <row r="85" spans="1:14" s="1" customFormat="1" ht="165.75" customHeight="1">
      <c r="A85" s="2">
        <v>120</v>
      </c>
      <c r="B85" s="17" t="s">
        <v>11</v>
      </c>
      <c r="C85" s="17"/>
      <c r="D85" s="9" t="str">
        <f>HYPERLINK("http://7flowers-decor.ru/upload/1c_catalog/import_files/8001565861732.jpg")</f>
        <v>http://7flowers-decor.ru/upload/1c_catalog/import_files/8001565861732.jpg</v>
      </c>
      <c r="E85" s="2">
        <v>8001565861732</v>
      </c>
      <c r="F85" s="4" t="s">
        <v>70</v>
      </c>
      <c r="G85" s="5"/>
      <c r="H85" s="2">
        <v>1</v>
      </c>
      <c r="I85" s="2">
        <v>25</v>
      </c>
      <c r="J85" s="3"/>
      <c r="K85" s="2">
        <v>19</v>
      </c>
      <c r="L85" s="11">
        <v>229</v>
      </c>
      <c r="M85" s="6"/>
      <c r="N85" s="11"/>
    </row>
    <row r="86" spans="1:14" s="1" customFormat="1" ht="165.75" customHeight="1">
      <c r="A86" s="2">
        <v>121</v>
      </c>
      <c r="B86" s="17" t="s">
        <v>11</v>
      </c>
      <c r="C86" s="17"/>
      <c r="D86" s="9" t="str">
        <f>HYPERLINK("http://7flowers-decor.ru/upload/1c_catalog/import_files/8001565861725.jpg")</f>
        <v>http://7flowers-decor.ru/upload/1c_catalog/import_files/8001565861725.jpg</v>
      </c>
      <c r="E86" s="2">
        <v>8001565861725</v>
      </c>
      <c r="F86" s="4" t="s">
        <v>70</v>
      </c>
      <c r="G86" s="5"/>
      <c r="H86" s="2">
        <v>1</v>
      </c>
      <c r="I86" s="2">
        <v>25</v>
      </c>
      <c r="J86" s="3"/>
      <c r="K86" s="2">
        <v>9</v>
      </c>
      <c r="L86" s="11">
        <v>229</v>
      </c>
      <c r="M86" s="6"/>
      <c r="N86" s="11"/>
    </row>
    <row r="87" spans="1:14" s="1" customFormat="1" ht="165.75" customHeight="1">
      <c r="A87" s="2">
        <v>123</v>
      </c>
      <c r="B87" s="17" t="s">
        <v>11</v>
      </c>
      <c r="C87" s="17"/>
      <c r="D87" s="9" t="str">
        <f>HYPERLINK("http://7flowers-decor.ru/upload/1c_catalog/import_files/8001565857964.jpg")</f>
        <v>http://7flowers-decor.ru/upload/1c_catalog/import_files/8001565857964.jpg</v>
      </c>
      <c r="E87" s="2">
        <v>8001565857964</v>
      </c>
      <c r="F87" s="4" t="s">
        <v>71</v>
      </c>
      <c r="G87" s="5" t="s">
        <v>12</v>
      </c>
      <c r="H87" s="2">
        <v>1</v>
      </c>
      <c r="I87" s="2">
        <v>25</v>
      </c>
      <c r="J87" s="3"/>
      <c r="K87" s="2">
        <v>20</v>
      </c>
      <c r="L87" s="11">
        <v>224</v>
      </c>
      <c r="M87" s="6"/>
      <c r="N87" s="11"/>
    </row>
    <row r="88" spans="1:14" s="1" customFormat="1" ht="165.75" customHeight="1">
      <c r="A88" s="2">
        <v>124</v>
      </c>
      <c r="B88" s="17" t="s">
        <v>11</v>
      </c>
      <c r="C88" s="17"/>
      <c r="D88" s="9" t="str">
        <f>HYPERLINK("http://7flowers-decor.ru/upload/1c_catalog/import_files/8001565861794.jpg")</f>
        <v>http://7flowers-decor.ru/upload/1c_catalog/import_files/8001565861794.jpg</v>
      </c>
      <c r="E88" s="2">
        <v>8001565861794</v>
      </c>
      <c r="F88" s="4" t="s">
        <v>71</v>
      </c>
      <c r="G88" s="5" t="s">
        <v>13</v>
      </c>
      <c r="H88" s="2">
        <v>1</v>
      </c>
      <c r="I88" s="2">
        <v>25</v>
      </c>
      <c r="J88" s="3"/>
      <c r="K88" s="2">
        <v>11</v>
      </c>
      <c r="L88" s="11">
        <v>224</v>
      </c>
      <c r="M88" s="6"/>
      <c r="N88" s="11"/>
    </row>
    <row r="89" spans="1:14" s="1" customFormat="1" ht="165.75" customHeight="1">
      <c r="A89" s="2">
        <v>125</v>
      </c>
      <c r="B89" s="17" t="s">
        <v>11</v>
      </c>
      <c r="C89" s="17"/>
      <c r="D89" s="9" t="str">
        <f>HYPERLINK("http://7flowers-decor.ru/upload/1c_catalog/import_files/80015658617150.jpg")</f>
        <v>http://7flowers-decor.ru/upload/1c_catalog/import_files/80015658617150.jpg</v>
      </c>
      <c r="E89" s="2">
        <v>80015658617150</v>
      </c>
      <c r="F89" s="4" t="s">
        <v>71</v>
      </c>
      <c r="G89" s="5" t="s">
        <v>22</v>
      </c>
      <c r="H89" s="2">
        <v>1</v>
      </c>
      <c r="I89" s="2">
        <v>25</v>
      </c>
      <c r="J89" s="3"/>
      <c r="K89" s="2">
        <v>20</v>
      </c>
      <c r="L89" s="11">
        <v>224</v>
      </c>
      <c r="M89" s="6"/>
      <c r="N89" s="11"/>
    </row>
    <row r="90" spans="1:14" s="1" customFormat="1" ht="165.75" customHeight="1">
      <c r="A90" s="2">
        <v>126</v>
      </c>
      <c r="B90" s="17" t="s">
        <v>11</v>
      </c>
      <c r="C90" s="17"/>
      <c r="D90" s="9" t="str">
        <f>HYPERLINK("http://7flowers-decor.ru/upload/1c_catalog/import_files/8001565857971.jpg")</f>
        <v>http://7flowers-decor.ru/upload/1c_catalog/import_files/8001565857971.jpg</v>
      </c>
      <c r="E90" s="2">
        <v>8001565857971</v>
      </c>
      <c r="F90" s="4" t="s">
        <v>71</v>
      </c>
      <c r="G90" s="5" t="s">
        <v>14</v>
      </c>
      <c r="H90" s="2">
        <v>1</v>
      </c>
      <c r="I90" s="2">
        <v>25</v>
      </c>
      <c r="J90" s="3"/>
      <c r="K90" s="2">
        <v>14</v>
      </c>
      <c r="L90" s="11">
        <v>224</v>
      </c>
      <c r="M90" s="6"/>
      <c r="N90" s="11"/>
    </row>
    <row r="91" spans="1:14" s="1" customFormat="1" ht="165.75" customHeight="1">
      <c r="A91" s="2">
        <v>127</v>
      </c>
      <c r="B91" s="17" t="s">
        <v>11</v>
      </c>
      <c r="C91" s="17"/>
      <c r="D91" s="9" t="str">
        <f>HYPERLINK("http://7flowers-decor.ru/upload/1c_catalog/import_files/8001565820012.jpg")</f>
        <v>http://7flowers-decor.ru/upload/1c_catalog/import_files/8001565820012.jpg</v>
      </c>
      <c r="E91" s="2">
        <v>8001565820012</v>
      </c>
      <c r="F91" s="4" t="s">
        <v>72</v>
      </c>
      <c r="G91" s="5" t="s">
        <v>19</v>
      </c>
      <c r="H91" s="2">
        <v>1</v>
      </c>
      <c r="I91" s="2">
        <v>25</v>
      </c>
      <c r="J91" s="3"/>
      <c r="K91" s="2">
        <v>7</v>
      </c>
      <c r="L91" s="11">
        <v>378</v>
      </c>
      <c r="M91" s="6"/>
      <c r="N91" s="11"/>
    </row>
    <row r="92" spans="1:14" s="1" customFormat="1" ht="165.75" customHeight="1">
      <c r="A92" s="2">
        <v>128</v>
      </c>
      <c r="B92" s="17" t="s">
        <v>11</v>
      </c>
      <c r="C92" s="17"/>
      <c r="D92" s="9" t="str">
        <f>HYPERLINK("http://7flowers-decor.ru/upload/1c_catalog/import_files/8001565841314.jpg")</f>
        <v>http://7flowers-decor.ru/upload/1c_catalog/import_files/8001565841314.jpg</v>
      </c>
      <c r="E92" s="2">
        <v>8001565841314</v>
      </c>
      <c r="F92" s="4" t="s">
        <v>72</v>
      </c>
      <c r="G92" s="5" t="s">
        <v>73</v>
      </c>
      <c r="H92" s="2">
        <v>1</v>
      </c>
      <c r="I92" s="2">
        <v>25</v>
      </c>
      <c r="J92" s="3"/>
      <c r="K92" s="2">
        <v>33</v>
      </c>
      <c r="L92" s="11">
        <v>378</v>
      </c>
      <c r="M92" s="6"/>
      <c r="N92" s="11"/>
    </row>
    <row r="93" spans="1:14" s="1" customFormat="1" ht="165.75" customHeight="1">
      <c r="A93" s="2">
        <v>129</v>
      </c>
      <c r="B93" s="17" t="s">
        <v>11</v>
      </c>
      <c r="C93" s="17"/>
      <c r="D93" s="9" t="str">
        <f>HYPERLINK("http://7flowers-decor.ru/upload/1c_catalog/import_files/8001565841307.jpg")</f>
        <v>http://7flowers-decor.ru/upload/1c_catalog/import_files/8001565841307.jpg</v>
      </c>
      <c r="E93" s="2">
        <v>8001565841307</v>
      </c>
      <c r="F93" s="4" t="s">
        <v>72</v>
      </c>
      <c r="G93" s="5" t="s">
        <v>15</v>
      </c>
      <c r="H93" s="2">
        <v>1</v>
      </c>
      <c r="I93" s="2">
        <v>25</v>
      </c>
      <c r="J93" s="3"/>
      <c r="K93" s="2">
        <v>23</v>
      </c>
      <c r="L93" s="11">
        <v>378</v>
      </c>
      <c r="M93" s="6"/>
      <c r="N93" s="11"/>
    </row>
    <row r="94" spans="1:14" s="1" customFormat="1" ht="165.75" customHeight="1">
      <c r="A94" s="2">
        <v>130</v>
      </c>
      <c r="B94" s="17" t="s">
        <v>11</v>
      </c>
      <c r="C94" s="17"/>
      <c r="D94" s="9" t="str">
        <f>HYPERLINK("http://7flowers-decor.ru/upload/1c_catalog/import_files/8001565841284.jpg")</f>
        <v>http://7flowers-decor.ru/upload/1c_catalog/import_files/8001565841284.jpg</v>
      </c>
      <c r="E94" s="2">
        <v>8001565841284</v>
      </c>
      <c r="F94" s="4" t="s">
        <v>72</v>
      </c>
      <c r="G94" s="5" t="s">
        <v>13</v>
      </c>
      <c r="H94" s="2">
        <v>1</v>
      </c>
      <c r="I94" s="2">
        <v>25</v>
      </c>
      <c r="J94" s="2">
        <v>3</v>
      </c>
      <c r="K94" s="2">
        <v>23</v>
      </c>
      <c r="L94" s="11">
        <v>378</v>
      </c>
      <c r="M94" s="6"/>
      <c r="N94" s="11"/>
    </row>
    <row r="95" spans="1:14" s="1" customFormat="1" ht="165.75" customHeight="1">
      <c r="A95" s="2">
        <v>131</v>
      </c>
      <c r="B95" s="17" t="s">
        <v>11</v>
      </c>
      <c r="C95" s="17"/>
      <c r="D95" s="9" t="str">
        <f>HYPERLINK("http://7flowers-decor.ru/upload/1c_catalog/import_files/8001565841291.jpg")</f>
        <v>http://7flowers-decor.ru/upload/1c_catalog/import_files/8001565841291.jpg</v>
      </c>
      <c r="E95" s="2">
        <v>8001565841291</v>
      </c>
      <c r="F95" s="4" t="s">
        <v>72</v>
      </c>
      <c r="G95" s="5" t="s">
        <v>18</v>
      </c>
      <c r="H95" s="2">
        <v>1</v>
      </c>
      <c r="I95" s="2">
        <v>25</v>
      </c>
      <c r="J95" s="2">
        <v>76</v>
      </c>
      <c r="K95" s="2">
        <v>16</v>
      </c>
      <c r="L95" s="11">
        <v>265</v>
      </c>
      <c r="M95" s="8" t="s">
        <v>58</v>
      </c>
      <c r="N95" s="11"/>
    </row>
    <row r="96" spans="1:14" s="1" customFormat="1" ht="165.75" customHeight="1">
      <c r="A96" s="2">
        <v>132</v>
      </c>
      <c r="B96" s="17" t="s">
        <v>11</v>
      </c>
      <c r="C96" s="17"/>
      <c r="D96" s="9" t="str">
        <f>HYPERLINK("http://7flowers-decor.ru/upload/1c_catalog/import_files/8001565861718.jpg")</f>
        <v>http://7flowers-decor.ru/upload/1c_catalog/import_files/8001565861718.jpg</v>
      </c>
      <c r="E96" s="2">
        <v>8001565861718</v>
      </c>
      <c r="F96" s="4" t="s">
        <v>74</v>
      </c>
      <c r="G96" s="5" t="s">
        <v>13</v>
      </c>
      <c r="H96" s="2">
        <v>1</v>
      </c>
      <c r="I96" s="2">
        <v>25</v>
      </c>
      <c r="J96" s="2">
        <v>25</v>
      </c>
      <c r="K96" s="2">
        <v>25</v>
      </c>
      <c r="L96" s="11">
        <v>229</v>
      </c>
      <c r="M96" s="6"/>
      <c r="N96" s="11"/>
    </row>
    <row r="97" spans="1:14" s="1" customFormat="1" ht="165.75" customHeight="1">
      <c r="A97" s="2">
        <v>133</v>
      </c>
      <c r="B97" s="17" t="s">
        <v>11</v>
      </c>
      <c r="C97" s="17"/>
      <c r="D97" s="9" t="str">
        <f>HYPERLINK("http://7flowers-decor.ru/upload/1c_catalog/import_files/8001565861305.jpg")</f>
        <v>http://7flowers-decor.ru/upload/1c_catalog/import_files/8001565861305.jpg</v>
      </c>
      <c r="E97" s="2">
        <v>8001565861305</v>
      </c>
      <c r="F97" s="4" t="s">
        <v>74</v>
      </c>
      <c r="G97" s="5" t="s">
        <v>12</v>
      </c>
      <c r="H97" s="2">
        <v>1</v>
      </c>
      <c r="I97" s="2">
        <v>25</v>
      </c>
      <c r="J97" s="3"/>
      <c r="K97" s="2">
        <v>40</v>
      </c>
      <c r="L97" s="11">
        <v>229</v>
      </c>
      <c r="M97" s="6"/>
      <c r="N97" s="11"/>
    </row>
    <row r="98" spans="1:14" s="1" customFormat="1" ht="165.75" customHeight="1">
      <c r="A98" s="2">
        <v>134</v>
      </c>
      <c r="B98" s="17" t="s">
        <v>11</v>
      </c>
      <c r="C98" s="17"/>
      <c r="D98" s="9" t="str">
        <f>HYPERLINK("http://7flowers-decor.ru/upload/1c_catalog/import_files/8001565783829.jpg")</f>
        <v>http://7flowers-decor.ru/upload/1c_catalog/import_files/8001565783829.jpg</v>
      </c>
      <c r="E98" s="2">
        <v>8001565783829</v>
      </c>
      <c r="F98" s="4" t="s">
        <v>75</v>
      </c>
      <c r="G98" s="5" t="s">
        <v>12</v>
      </c>
      <c r="H98" s="2">
        <v>1</v>
      </c>
      <c r="I98" s="2">
        <v>25</v>
      </c>
      <c r="J98" s="3"/>
      <c r="K98" s="2">
        <v>13</v>
      </c>
      <c r="L98" s="11">
        <v>229</v>
      </c>
      <c r="M98" s="6"/>
      <c r="N98" s="11"/>
    </row>
    <row r="99" spans="1:14" s="1" customFormat="1" ht="165.75" customHeight="1">
      <c r="A99" s="2">
        <v>135</v>
      </c>
      <c r="B99" s="17" t="s">
        <v>11</v>
      </c>
      <c r="C99" s="17"/>
      <c r="D99" s="9" t="str">
        <f>HYPERLINK("http://7flowers-decor.ru/upload/1c_catalog/import_files/8001565847415.jpg")</f>
        <v>http://7flowers-decor.ru/upload/1c_catalog/import_files/8001565847415.jpg</v>
      </c>
      <c r="E99" s="2">
        <v>8001565847415</v>
      </c>
      <c r="F99" s="4" t="s">
        <v>75</v>
      </c>
      <c r="G99" s="5" t="s">
        <v>14</v>
      </c>
      <c r="H99" s="2">
        <v>1</v>
      </c>
      <c r="I99" s="2">
        <v>25</v>
      </c>
      <c r="J99" s="2">
        <v>13</v>
      </c>
      <c r="K99" s="2">
        <v>41</v>
      </c>
      <c r="L99" s="11">
        <v>229</v>
      </c>
      <c r="M99" s="6"/>
      <c r="N99" s="11"/>
    </row>
    <row r="100" spans="1:14" s="1" customFormat="1" ht="165.75" customHeight="1">
      <c r="A100" s="2">
        <v>136</v>
      </c>
      <c r="B100" s="17" t="s">
        <v>11</v>
      </c>
      <c r="C100" s="17"/>
      <c r="D100" s="9" t="str">
        <f>HYPERLINK("http://7flowers-decor.ru/upload/1c_catalog/import_files/8001565861350.jpg")</f>
        <v>http://7flowers-decor.ru/upload/1c_catalog/import_files/8001565861350.jpg</v>
      </c>
      <c r="E100" s="2">
        <v>8001565861350</v>
      </c>
      <c r="F100" s="4" t="s">
        <v>76</v>
      </c>
      <c r="G100" s="5" t="s">
        <v>51</v>
      </c>
      <c r="H100" s="2">
        <v>1</v>
      </c>
      <c r="I100" s="2">
        <v>25</v>
      </c>
      <c r="J100" s="3"/>
      <c r="K100" s="2">
        <v>27</v>
      </c>
      <c r="L100" s="11">
        <v>535</v>
      </c>
      <c r="M100" s="6"/>
      <c r="N100" s="11"/>
    </row>
    <row r="101" spans="1:14" s="1" customFormat="1" ht="165.75" customHeight="1">
      <c r="A101" s="2">
        <v>137</v>
      </c>
      <c r="B101" s="17" t="s">
        <v>11</v>
      </c>
      <c r="C101" s="17"/>
      <c r="D101" s="9" t="str">
        <f>HYPERLINK("http://7flowers-decor.ru/upload/1c_catalog/import_files/8001565859319.jpg")</f>
        <v>http://7flowers-decor.ru/upload/1c_catalog/import_files/8001565859319.jpg</v>
      </c>
      <c r="E101" s="2">
        <v>8001565859319</v>
      </c>
      <c r="F101" s="4" t="s">
        <v>76</v>
      </c>
      <c r="G101" s="5" t="s">
        <v>18</v>
      </c>
      <c r="H101" s="2">
        <v>1</v>
      </c>
      <c r="I101" s="2">
        <v>25</v>
      </c>
      <c r="J101" s="3"/>
      <c r="K101" s="2">
        <v>33</v>
      </c>
      <c r="L101" s="11">
        <v>535</v>
      </c>
      <c r="M101" s="6"/>
      <c r="N101" s="11"/>
    </row>
    <row r="102" spans="1:14" s="1" customFormat="1" ht="165.75" customHeight="1">
      <c r="A102" s="2">
        <v>138</v>
      </c>
      <c r="B102" s="17" t="s">
        <v>11</v>
      </c>
      <c r="C102" s="17"/>
      <c r="D102" s="9" t="str">
        <f>HYPERLINK("http://7flowers-decor.ru/upload/1c_catalog/import_files/8001565784048.jpg")</f>
        <v>http://7flowers-decor.ru/upload/1c_catalog/import_files/8001565784048.jpg</v>
      </c>
      <c r="E102" s="2">
        <v>8001565784048</v>
      </c>
      <c r="F102" s="4" t="s">
        <v>77</v>
      </c>
      <c r="G102" s="5"/>
      <c r="H102" s="2">
        <v>1</v>
      </c>
      <c r="I102" s="2">
        <v>25</v>
      </c>
      <c r="J102" s="3"/>
      <c r="K102" s="2">
        <v>11</v>
      </c>
      <c r="L102" s="11">
        <v>229</v>
      </c>
      <c r="M102" s="6"/>
      <c r="N102" s="11"/>
    </row>
    <row r="103" spans="1:14" s="1" customFormat="1" ht="165.75" customHeight="1">
      <c r="A103" s="2">
        <v>140</v>
      </c>
      <c r="B103" s="17" t="s">
        <v>11</v>
      </c>
      <c r="C103" s="17"/>
      <c r="D103" s="9" t="str">
        <f>HYPERLINK("http://7flowers-decor.ru/upload/1c_catalog/import_files/8001565800298.jpg")</f>
        <v>http://7flowers-decor.ru/upload/1c_catalog/import_files/8001565800298.jpg</v>
      </c>
      <c r="E103" s="2">
        <v>8001565800298</v>
      </c>
      <c r="F103" s="4" t="s">
        <v>77</v>
      </c>
      <c r="G103" s="5" t="s">
        <v>18</v>
      </c>
      <c r="H103" s="2">
        <v>1</v>
      </c>
      <c r="I103" s="2">
        <v>25</v>
      </c>
      <c r="J103" s="3"/>
      <c r="K103" s="2">
        <v>19</v>
      </c>
      <c r="L103" s="11">
        <v>378</v>
      </c>
      <c r="M103" s="6"/>
      <c r="N103" s="11"/>
    </row>
    <row r="104" spans="1:14" s="1" customFormat="1" ht="165.75" customHeight="1">
      <c r="A104" s="2">
        <v>142</v>
      </c>
      <c r="B104" s="17" t="s">
        <v>11</v>
      </c>
      <c r="C104" s="17"/>
      <c r="D104" s="9" t="str">
        <f>HYPERLINK("http://7flowers-decor.ru/upload/1c_catalog/import_files/4606500477418.jpg")</f>
        <v>http://7flowers-decor.ru/upload/1c_catalog/import_files/4606500477418.jpg</v>
      </c>
      <c r="E104" s="2">
        <v>4606500477418</v>
      </c>
      <c r="F104" s="4" t="s">
        <v>79</v>
      </c>
      <c r="G104" s="5" t="s">
        <v>32</v>
      </c>
      <c r="H104" s="2">
        <v>1</v>
      </c>
      <c r="I104" s="2">
        <v>8</v>
      </c>
      <c r="J104" s="2">
        <v>7</v>
      </c>
      <c r="K104" s="2">
        <v>11</v>
      </c>
      <c r="L104" s="11">
        <v>750</v>
      </c>
      <c r="M104" s="6"/>
      <c r="N104" s="11"/>
    </row>
    <row r="105" spans="1:14" s="1" customFormat="1" ht="165.75" customHeight="1">
      <c r="A105" s="2">
        <v>143</v>
      </c>
      <c r="B105" s="17" t="s">
        <v>11</v>
      </c>
      <c r="C105" s="17"/>
      <c r="D105" s="9" t="str">
        <f>HYPERLINK("http://7flowers-decor.ru/upload/1c_catalog/import_files/4606500477395.jpg")</f>
        <v>http://7flowers-decor.ru/upload/1c_catalog/import_files/4606500477395.jpg</v>
      </c>
      <c r="E105" s="2">
        <v>4606500477395</v>
      </c>
      <c r="F105" s="4" t="s">
        <v>80</v>
      </c>
      <c r="G105" s="5" t="s">
        <v>78</v>
      </c>
      <c r="H105" s="2">
        <v>1</v>
      </c>
      <c r="I105" s="2">
        <v>8</v>
      </c>
      <c r="J105" s="3"/>
      <c r="K105" s="2">
        <v>6</v>
      </c>
      <c r="L105" s="11">
        <v>750</v>
      </c>
      <c r="M105" s="6"/>
      <c r="N105" s="11"/>
    </row>
    <row r="106" spans="1:14" s="1" customFormat="1" ht="165.75" customHeight="1">
      <c r="A106" s="2">
        <v>144</v>
      </c>
      <c r="B106" s="17" t="s">
        <v>11</v>
      </c>
      <c r="C106" s="17"/>
      <c r="D106" s="9" t="str">
        <f>HYPERLINK("http://7flowers-decor.ru/upload/1c_catalog/import_files/8001565861671.jpg")</f>
        <v>http://7flowers-decor.ru/upload/1c_catalog/import_files/8001565861671.jpg</v>
      </c>
      <c r="E106" s="2">
        <v>8001565861671</v>
      </c>
      <c r="F106" s="4" t="s">
        <v>81</v>
      </c>
      <c r="G106" s="5" t="s">
        <v>13</v>
      </c>
      <c r="H106" s="2">
        <v>1</v>
      </c>
      <c r="I106" s="2">
        <v>25</v>
      </c>
      <c r="J106" s="3"/>
      <c r="K106" s="2">
        <v>25</v>
      </c>
      <c r="L106" s="11">
        <v>229</v>
      </c>
      <c r="M106" s="6"/>
      <c r="N106" s="11"/>
    </row>
    <row r="107" spans="1:14" s="1" customFormat="1" ht="165.75" customHeight="1">
      <c r="A107" s="2">
        <v>157</v>
      </c>
      <c r="B107" s="17" t="s">
        <v>11</v>
      </c>
      <c r="C107" s="17"/>
      <c r="D107" s="9" t="str">
        <f>HYPERLINK("http://7flowers-decor.ru/upload/1c_catalog/import_files/6438205107318.jpg")</f>
        <v>http://7flowers-decor.ru/upload/1c_catalog/import_files/6438205107318.jpg</v>
      </c>
      <c r="E107" s="2">
        <v>6438205107318</v>
      </c>
      <c r="F107" s="4" t="s">
        <v>82</v>
      </c>
      <c r="G107" s="5"/>
      <c r="H107" s="2">
        <v>1</v>
      </c>
      <c r="I107" s="2">
        <v>30</v>
      </c>
      <c r="J107" s="2">
        <v>565</v>
      </c>
      <c r="K107" s="2">
        <v>65</v>
      </c>
      <c r="L107" s="11">
        <v>159</v>
      </c>
      <c r="M107" s="8" t="s">
        <v>58</v>
      </c>
      <c r="N107" s="11"/>
    </row>
    <row r="108" spans="1:14" s="1" customFormat="1" ht="165.75" customHeight="1">
      <c r="A108" s="2">
        <v>159</v>
      </c>
      <c r="B108" s="17" t="s">
        <v>11</v>
      </c>
      <c r="C108" s="17"/>
      <c r="D108" s="9" t="str">
        <f>HYPERLINK("http://7flowers-decor.ru/upload/1c_catalog/import_files/150148150106671.jpg")</f>
        <v>http://7flowers-decor.ru/upload/1c_catalog/import_files/150148150106671.jpg</v>
      </c>
      <c r="E108" s="2">
        <v>150148150106671</v>
      </c>
      <c r="F108" s="4" t="s">
        <v>84</v>
      </c>
      <c r="G108" s="5" t="s">
        <v>85</v>
      </c>
      <c r="H108" s="2">
        <v>1</v>
      </c>
      <c r="I108" s="2">
        <v>1</v>
      </c>
      <c r="J108" s="2">
        <v>16</v>
      </c>
      <c r="K108" s="2">
        <v>7</v>
      </c>
      <c r="L108" s="11">
        <v>2290</v>
      </c>
      <c r="M108" s="6"/>
      <c r="N108" s="11"/>
    </row>
    <row r="109" spans="1:14" s="1" customFormat="1" ht="165.75" customHeight="1">
      <c r="A109" s="2">
        <v>160</v>
      </c>
      <c r="B109" s="17" t="s">
        <v>11</v>
      </c>
      <c r="C109" s="17"/>
      <c r="D109" s="9" t="str">
        <f>HYPERLINK("http://7flowers-decor.ru/upload/1c_catalog/import_files/150148150107265.jpg")</f>
        <v>http://7flowers-decor.ru/upload/1c_catalog/import_files/150148150107265.jpg</v>
      </c>
      <c r="E109" s="2">
        <v>150148150107265</v>
      </c>
      <c r="F109" s="4" t="s">
        <v>83</v>
      </c>
      <c r="G109" s="5" t="s">
        <v>13</v>
      </c>
      <c r="H109" s="2">
        <v>1</v>
      </c>
      <c r="I109" s="2">
        <v>1</v>
      </c>
      <c r="J109" s="2">
        <v>27</v>
      </c>
      <c r="K109" s="2">
        <v>1</v>
      </c>
      <c r="L109" s="11">
        <v>2290</v>
      </c>
      <c r="M109" s="6"/>
      <c r="N109" s="11"/>
    </row>
    <row r="110" spans="1:14" s="1" customFormat="1" ht="165.75" customHeight="1">
      <c r="A110" s="2">
        <v>161</v>
      </c>
      <c r="B110" s="17" t="s">
        <v>11</v>
      </c>
      <c r="C110" s="17"/>
      <c r="D110" s="9" t="str">
        <f>HYPERLINK("http://7flowers-decor.ru/upload/1c_catalog/import_files/6438205102283.jpg")</f>
        <v>http://7flowers-decor.ru/upload/1c_catalog/import_files/6438205102283.jpg</v>
      </c>
      <c r="E110" s="2">
        <v>6438205102283</v>
      </c>
      <c r="F110" s="4" t="s">
        <v>86</v>
      </c>
      <c r="G110" s="5"/>
      <c r="H110" s="2">
        <v>1</v>
      </c>
      <c r="I110" s="2">
        <v>1</v>
      </c>
      <c r="J110" s="2">
        <v>14</v>
      </c>
      <c r="K110" s="2">
        <v>7</v>
      </c>
      <c r="L110" s="11">
        <v>856</v>
      </c>
      <c r="M110" s="6"/>
      <c r="N110" s="11"/>
    </row>
    <row r="111" spans="1:14" s="1" customFormat="1" ht="165.75" customHeight="1">
      <c r="A111" s="2">
        <v>162</v>
      </c>
      <c r="B111" s="17" t="s">
        <v>11</v>
      </c>
      <c r="C111" s="17"/>
      <c r="D111" s="9" t="str">
        <f>HYPERLINK("http://7flowers-decor.ru/upload/1c_catalog/import_files/6438205102238.jpg")</f>
        <v>http://7flowers-decor.ru/upload/1c_catalog/import_files/6438205102238.jpg</v>
      </c>
      <c r="E111" s="2">
        <v>6438205102238</v>
      </c>
      <c r="F111" s="4" t="s">
        <v>87</v>
      </c>
      <c r="G111" s="5"/>
      <c r="H111" s="2">
        <v>1</v>
      </c>
      <c r="I111" s="2">
        <v>1</v>
      </c>
      <c r="J111" s="2">
        <v>42</v>
      </c>
      <c r="K111" s="2">
        <v>3</v>
      </c>
      <c r="L111" s="11">
        <v>856</v>
      </c>
      <c r="M111" s="6"/>
      <c r="N111" s="11"/>
    </row>
    <row r="112" spans="1:14" s="1" customFormat="1" ht="165.75" customHeight="1">
      <c r="A112" s="2">
        <v>163</v>
      </c>
      <c r="B112" s="17" t="s">
        <v>11</v>
      </c>
      <c r="C112" s="17"/>
      <c r="D112" s="9" t="str">
        <f>HYPERLINK("http://7flowers-decor.ru/upload/1c_catalog/import_files/6420613753096.jpg")</f>
        <v>http://7flowers-decor.ru/upload/1c_catalog/import_files/6420613753096.jpg</v>
      </c>
      <c r="E112" s="2">
        <v>6420613753096</v>
      </c>
      <c r="F112" s="4" t="s">
        <v>88</v>
      </c>
      <c r="G112" s="5"/>
      <c r="H112" s="2">
        <v>1</v>
      </c>
      <c r="I112" s="2">
        <v>1</v>
      </c>
      <c r="J112" s="2">
        <v>8</v>
      </c>
      <c r="K112" s="2">
        <v>3</v>
      </c>
      <c r="L112" s="11">
        <v>2255</v>
      </c>
      <c r="M112" s="6"/>
      <c r="N112" s="11"/>
    </row>
    <row r="113" spans="1:14" s="1" customFormat="1" ht="165.75" customHeight="1">
      <c r="A113" s="2">
        <v>164</v>
      </c>
      <c r="B113" s="17" t="s">
        <v>11</v>
      </c>
      <c r="C113" s="17"/>
      <c r="D113" s="9" t="str">
        <f>HYPERLINK("http://7flowers-decor.ru/upload/1c_catalog/import_files/6438205105059.jpg")</f>
        <v>http://7flowers-decor.ru/upload/1c_catalog/import_files/6438205105059.jpg</v>
      </c>
      <c r="E113" s="2">
        <v>6438205105059</v>
      </c>
      <c r="F113" s="4" t="s">
        <v>89</v>
      </c>
      <c r="G113" s="5"/>
      <c r="H113" s="2">
        <v>1</v>
      </c>
      <c r="I113" s="2">
        <v>1</v>
      </c>
      <c r="J113" s="2">
        <v>18</v>
      </c>
      <c r="K113" s="2">
        <v>2</v>
      </c>
      <c r="L113" s="11">
        <v>2050</v>
      </c>
      <c r="M113" s="6"/>
      <c r="N113" s="11"/>
    </row>
    <row r="114" spans="1:14" s="1" customFormat="1" ht="165.75" customHeight="1">
      <c r="A114" s="2">
        <v>165</v>
      </c>
      <c r="B114" s="17" t="s">
        <v>11</v>
      </c>
      <c r="C114" s="17"/>
      <c r="D114" s="9" t="str">
        <f>HYPERLINK("http://7flowers-decor.ru/upload/1c_catalog/import_files/6438205102214.jpg")</f>
        <v>http://7flowers-decor.ru/upload/1c_catalog/import_files/6438205102214.jpg</v>
      </c>
      <c r="E114" s="2">
        <v>6438205102214</v>
      </c>
      <c r="F114" s="4" t="s">
        <v>90</v>
      </c>
      <c r="G114" s="5"/>
      <c r="H114" s="2">
        <v>1</v>
      </c>
      <c r="I114" s="2">
        <v>1</v>
      </c>
      <c r="J114" s="2">
        <v>23</v>
      </c>
      <c r="K114" s="2">
        <v>4</v>
      </c>
      <c r="L114" s="11">
        <v>894</v>
      </c>
      <c r="M114" s="6"/>
      <c r="N114" s="11"/>
    </row>
    <row r="115" spans="1:14" s="1" customFormat="1" ht="165.75" customHeight="1">
      <c r="A115" s="2">
        <v>166</v>
      </c>
      <c r="B115" s="17" t="s">
        <v>11</v>
      </c>
      <c r="C115" s="17"/>
      <c r="D115" s="9" t="str">
        <f>HYPERLINK("http://7flowers-decor.ru/upload/1c_catalog/import_files/6438205106267.jpg")</f>
        <v>http://7flowers-decor.ru/upload/1c_catalog/import_files/6438205106267.jpg</v>
      </c>
      <c r="E115" s="2">
        <v>6438205106267</v>
      </c>
      <c r="F115" s="4" t="s">
        <v>91</v>
      </c>
      <c r="G115" s="5"/>
      <c r="H115" s="2">
        <v>1</v>
      </c>
      <c r="I115" s="2">
        <v>1</v>
      </c>
      <c r="J115" s="2">
        <v>31</v>
      </c>
      <c r="K115" s="2">
        <v>2</v>
      </c>
      <c r="L115" s="11">
        <v>2561</v>
      </c>
      <c r="M115" s="6"/>
      <c r="N115" s="11"/>
    </row>
    <row r="116" spans="1:14" s="1" customFormat="1" ht="165.75" customHeight="1">
      <c r="A116" s="2">
        <v>167</v>
      </c>
      <c r="B116" s="17" t="s">
        <v>11</v>
      </c>
      <c r="C116" s="17"/>
      <c r="D116" s="9" t="str">
        <f>HYPERLINK("http://7flowers-decor.ru/upload/1c_catalog/import_files/6438205102245.jpg")</f>
        <v>http://7flowers-decor.ru/upload/1c_catalog/import_files/6438205102245.jpg</v>
      </c>
      <c r="E116" s="2">
        <v>6438205102245</v>
      </c>
      <c r="F116" s="4" t="s">
        <v>92</v>
      </c>
      <c r="G116" s="5"/>
      <c r="H116" s="2">
        <v>1</v>
      </c>
      <c r="I116" s="2">
        <v>1</v>
      </c>
      <c r="J116" s="2">
        <v>44</v>
      </c>
      <c r="K116" s="2">
        <v>3</v>
      </c>
      <c r="L116" s="11">
        <v>856</v>
      </c>
      <c r="M116" s="6"/>
      <c r="N116" s="11"/>
    </row>
    <row r="117" spans="1:14" s="1" customFormat="1" ht="165.75" customHeight="1">
      <c r="A117" s="2">
        <v>168</v>
      </c>
      <c r="B117" s="17" t="s">
        <v>11</v>
      </c>
      <c r="C117" s="17"/>
      <c r="D117" s="9" t="str">
        <f>HYPERLINK("http://7flowers-decor.ru/upload/1c_catalog/import_files/6438205101294.jpg")</f>
        <v>http://7flowers-decor.ru/upload/1c_catalog/import_files/6438205101294.jpg</v>
      </c>
      <c r="E117" s="2">
        <v>6438205101294</v>
      </c>
      <c r="F117" s="4" t="s">
        <v>93</v>
      </c>
      <c r="G117" s="5"/>
      <c r="H117" s="2">
        <v>1</v>
      </c>
      <c r="I117" s="2">
        <v>1</v>
      </c>
      <c r="J117" s="2">
        <v>15</v>
      </c>
      <c r="K117" s="2">
        <v>4</v>
      </c>
      <c r="L117" s="11">
        <v>2153</v>
      </c>
      <c r="M117" s="6"/>
      <c r="N117" s="11"/>
    </row>
    <row r="118" spans="1:14" s="1" customFormat="1" ht="165.75" customHeight="1">
      <c r="A118" s="2">
        <v>169</v>
      </c>
      <c r="B118" s="17" t="s">
        <v>11</v>
      </c>
      <c r="C118" s="17"/>
      <c r="D118" s="9" t="str">
        <f>HYPERLINK("http://7flowers-decor.ru/upload/1c_catalog/import_files/6438205103624.jpg")</f>
        <v>http://7flowers-decor.ru/upload/1c_catalog/import_files/6438205103624.jpg</v>
      </c>
      <c r="E118" s="2">
        <v>6438205103624</v>
      </c>
      <c r="F118" s="4" t="s">
        <v>94</v>
      </c>
      <c r="G118" s="5"/>
      <c r="H118" s="2">
        <v>1</v>
      </c>
      <c r="I118" s="2">
        <v>1</v>
      </c>
      <c r="J118" s="2">
        <v>2</v>
      </c>
      <c r="K118" s="2">
        <v>8</v>
      </c>
      <c r="L118" s="11">
        <v>2153</v>
      </c>
      <c r="M118" s="6"/>
      <c r="N118" s="11"/>
    </row>
    <row r="119" spans="1:14" s="1" customFormat="1" ht="165.75" customHeight="1">
      <c r="A119" s="2">
        <v>170</v>
      </c>
      <c r="B119" s="17" t="s">
        <v>11</v>
      </c>
      <c r="C119" s="17"/>
      <c r="D119" s="9" t="str">
        <f>HYPERLINK("http://7flowers-decor.ru/upload/1c_catalog/import_files/6420613756796.jpg")</f>
        <v>http://7flowers-decor.ru/upload/1c_catalog/import_files/6420613756796.jpg</v>
      </c>
      <c r="E119" s="2">
        <v>6420613756796</v>
      </c>
      <c r="F119" s="4" t="s">
        <v>95</v>
      </c>
      <c r="G119" s="5"/>
      <c r="H119" s="2">
        <v>1</v>
      </c>
      <c r="I119" s="2">
        <v>1</v>
      </c>
      <c r="J119" s="2">
        <v>13</v>
      </c>
      <c r="K119" s="2">
        <v>6</v>
      </c>
      <c r="L119" s="11">
        <v>2153</v>
      </c>
      <c r="M119" s="6"/>
      <c r="N119" s="11"/>
    </row>
    <row r="120" spans="1:14" s="1" customFormat="1" ht="165.75" customHeight="1">
      <c r="A120" s="2">
        <v>171</v>
      </c>
      <c r="B120" s="17" t="s">
        <v>11</v>
      </c>
      <c r="C120" s="17"/>
      <c r="D120" s="9" t="str">
        <f>HYPERLINK("http://7flowers-decor.ru/upload/1c_catalog/import_files/6438205102850.jpg")</f>
        <v>http://7flowers-decor.ru/upload/1c_catalog/import_files/6438205102850.jpg</v>
      </c>
      <c r="E120" s="2">
        <v>6438205102850</v>
      </c>
      <c r="F120" s="4" t="s">
        <v>96</v>
      </c>
      <c r="G120" s="5"/>
      <c r="H120" s="2">
        <v>1</v>
      </c>
      <c r="I120" s="2">
        <v>1</v>
      </c>
      <c r="J120" s="2">
        <v>1</v>
      </c>
      <c r="K120" s="2">
        <v>12</v>
      </c>
      <c r="L120" s="11">
        <v>1353</v>
      </c>
      <c r="M120" s="8" t="s">
        <v>58</v>
      </c>
      <c r="N120" s="11"/>
    </row>
    <row r="121" spans="1:14" s="1" customFormat="1" ht="165.75" customHeight="1">
      <c r="A121" s="2">
        <v>172</v>
      </c>
      <c r="B121" s="17" t="s">
        <v>11</v>
      </c>
      <c r="C121" s="17"/>
      <c r="D121" s="9" t="str">
        <f>HYPERLINK("http://7flowers-decor.ru/upload/1c_catalog/import_files/6420613756710.jpg")</f>
        <v>http://7flowers-decor.ru/upload/1c_catalog/import_files/6420613756710.jpg</v>
      </c>
      <c r="E121" s="2">
        <v>6420613756710</v>
      </c>
      <c r="F121" s="4" t="s">
        <v>97</v>
      </c>
      <c r="G121" s="5"/>
      <c r="H121" s="2">
        <v>1</v>
      </c>
      <c r="I121" s="2">
        <v>1</v>
      </c>
      <c r="J121" s="2">
        <v>13</v>
      </c>
      <c r="K121" s="2">
        <v>5</v>
      </c>
      <c r="L121" s="11">
        <v>2153</v>
      </c>
      <c r="M121" s="6"/>
      <c r="N121" s="11"/>
    </row>
    <row r="122" spans="1:14" s="1" customFormat="1" ht="165.75" customHeight="1">
      <c r="A122" s="2">
        <v>173</v>
      </c>
      <c r="B122" s="17" t="s">
        <v>11</v>
      </c>
      <c r="C122" s="17"/>
      <c r="D122" s="9" t="str">
        <f>HYPERLINK("http://7flowers-decor.ru/upload/1c_catalog/import_files/6438205102252.jpg")</f>
        <v>http://7flowers-decor.ru/upload/1c_catalog/import_files/6438205102252.jpg</v>
      </c>
      <c r="E122" s="2">
        <v>6438205102252</v>
      </c>
      <c r="F122" s="4" t="s">
        <v>98</v>
      </c>
      <c r="G122" s="5"/>
      <c r="H122" s="2">
        <v>1</v>
      </c>
      <c r="I122" s="2">
        <v>1</v>
      </c>
      <c r="J122" s="2">
        <v>14</v>
      </c>
      <c r="K122" s="2">
        <v>19</v>
      </c>
      <c r="L122" s="11">
        <v>626</v>
      </c>
      <c r="M122" s="8" t="s">
        <v>58</v>
      </c>
      <c r="N122" s="11"/>
    </row>
    <row r="123" spans="1:14" s="1" customFormat="1" ht="165.75" customHeight="1">
      <c r="A123" s="2">
        <v>174</v>
      </c>
      <c r="B123" s="17" t="s">
        <v>11</v>
      </c>
      <c r="C123" s="17"/>
      <c r="D123" s="9" t="str">
        <f>HYPERLINK("http://7flowers-decor.ru/upload/1c_catalog/import_files/6438205102269.jpg")</f>
        <v>http://7flowers-decor.ru/upload/1c_catalog/import_files/6438205102269.jpg</v>
      </c>
      <c r="E123" s="2">
        <v>6438205102269</v>
      </c>
      <c r="F123" s="4" t="s">
        <v>99</v>
      </c>
      <c r="G123" s="5"/>
      <c r="H123" s="2">
        <v>1</v>
      </c>
      <c r="I123" s="2">
        <v>1</v>
      </c>
      <c r="J123" s="2">
        <v>4</v>
      </c>
      <c r="K123" s="2">
        <v>13</v>
      </c>
      <c r="L123" s="11">
        <v>894</v>
      </c>
      <c r="M123" s="6"/>
      <c r="N123" s="11"/>
    </row>
    <row r="124" spans="1:14" s="1" customFormat="1" ht="165.75" customHeight="1">
      <c r="A124" s="2">
        <v>175</v>
      </c>
      <c r="B124" s="17" t="s">
        <v>11</v>
      </c>
      <c r="C124" s="17"/>
      <c r="D124" s="9" t="str">
        <f>HYPERLINK("http://7flowers-decor.ru/upload/1c_catalog/import_files/6420613751818.jpg")</f>
        <v>http://7flowers-decor.ru/upload/1c_catalog/import_files/6420613751818.jpg</v>
      </c>
      <c r="E124" s="2">
        <v>6420613751818</v>
      </c>
      <c r="F124" s="4" t="s">
        <v>100</v>
      </c>
      <c r="G124" s="5"/>
      <c r="H124" s="2">
        <v>1</v>
      </c>
      <c r="I124" s="2">
        <v>1</v>
      </c>
      <c r="J124" s="2">
        <v>11</v>
      </c>
      <c r="K124" s="2">
        <v>3</v>
      </c>
      <c r="L124" s="11">
        <v>2153</v>
      </c>
      <c r="M124" s="6"/>
      <c r="N124" s="11"/>
    </row>
    <row r="125" spans="1:14" s="1" customFormat="1" ht="165.75" customHeight="1">
      <c r="A125" s="2">
        <v>176</v>
      </c>
      <c r="B125" s="17" t="s">
        <v>11</v>
      </c>
      <c r="C125" s="17"/>
      <c r="D125" s="9" t="str">
        <f>HYPERLINK("http://7flowers-decor.ru/upload/1c_catalog/import_files/6438205100258.jpg")</f>
        <v>http://7flowers-decor.ru/upload/1c_catalog/import_files/6438205100258.jpg</v>
      </c>
      <c r="E125" s="2">
        <v>6438205100258</v>
      </c>
      <c r="F125" s="4" t="s">
        <v>101</v>
      </c>
      <c r="G125" s="5"/>
      <c r="H125" s="2">
        <v>1</v>
      </c>
      <c r="I125" s="2">
        <v>1</v>
      </c>
      <c r="J125" s="2">
        <v>35</v>
      </c>
      <c r="K125" s="2">
        <v>2</v>
      </c>
      <c r="L125" s="11">
        <v>2153</v>
      </c>
      <c r="M125" s="6"/>
      <c r="N125" s="11"/>
    </row>
    <row r="126" spans="1:14" s="1" customFormat="1" ht="165.75" customHeight="1">
      <c r="A126" s="2">
        <v>177</v>
      </c>
      <c r="B126" s="17" t="s">
        <v>11</v>
      </c>
      <c r="C126" s="17"/>
      <c r="D126" s="9" t="str">
        <f>HYPERLINK("http://7flowers-decor.ru/upload/1c_catalog/import_files/6438205105086.jpg")</f>
        <v>http://7flowers-decor.ru/upload/1c_catalog/import_files/6438205105086.jpg</v>
      </c>
      <c r="E126" s="2">
        <v>6438205105086</v>
      </c>
      <c r="F126" s="4" t="s">
        <v>102</v>
      </c>
      <c r="G126" s="5"/>
      <c r="H126" s="2">
        <v>1</v>
      </c>
      <c r="I126" s="2">
        <v>1</v>
      </c>
      <c r="J126" s="2">
        <v>3</v>
      </c>
      <c r="K126" s="2">
        <v>11</v>
      </c>
      <c r="L126" s="11">
        <v>1579</v>
      </c>
      <c r="M126" s="8" t="s">
        <v>58</v>
      </c>
      <c r="N126" s="11"/>
    </row>
    <row r="127" spans="1:14" s="1" customFormat="1" ht="165.75" customHeight="1">
      <c r="A127" s="2">
        <v>178</v>
      </c>
      <c r="B127" s="17" t="s">
        <v>11</v>
      </c>
      <c r="C127" s="17"/>
      <c r="D127" s="9" t="str">
        <f>HYPERLINK("http://7flowers-decor.ru/upload/1c_catalog/import_files/6420613752532.jpg")</f>
        <v>http://7flowers-decor.ru/upload/1c_catalog/import_files/6420613752532.jpg</v>
      </c>
      <c r="E127" s="2">
        <v>6420613752532</v>
      </c>
      <c r="F127" s="4" t="s">
        <v>103</v>
      </c>
      <c r="G127" s="5"/>
      <c r="H127" s="2">
        <v>1</v>
      </c>
      <c r="I127" s="2">
        <v>1</v>
      </c>
      <c r="J127" s="2">
        <v>6</v>
      </c>
      <c r="K127" s="2">
        <v>2</v>
      </c>
      <c r="L127" s="11">
        <v>2153</v>
      </c>
      <c r="M127" s="6"/>
      <c r="N127" s="11"/>
    </row>
    <row r="128" spans="1:14" s="1" customFormat="1" ht="165.75" customHeight="1">
      <c r="A128" s="2">
        <v>179</v>
      </c>
      <c r="B128" s="17" t="s">
        <v>11</v>
      </c>
      <c r="C128" s="17"/>
      <c r="D128" s="9" t="str">
        <f>HYPERLINK("http://7flowers-decor.ru/upload/1c_catalog/import_files/6420613756178.jpg")</f>
        <v>http://7flowers-decor.ru/upload/1c_catalog/import_files/6420613756178.jpg</v>
      </c>
      <c r="E128" s="2">
        <v>6420613756178</v>
      </c>
      <c r="F128" s="4" t="s">
        <v>104</v>
      </c>
      <c r="G128" s="5"/>
      <c r="H128" s="2">
        <v>1</v>
      </c>
      <c r="I128" s="2">
        <v>1</v>
      </c>
      <c r="J128" s="2">
        <v>6</v>
      </c>
      <c r="K128" s="2">
        <v>4</v>
      </c>
      <c r="L128" s="11">
        <v>2255</v>
      </c>
      <c r="M128" s="6"/>
      <c r="N128" s="11"/>
    </row>
    <row r="129" spans="1:14" s="1" customFormat="1" ht="165.75" customHeight="1">
      <c r="A129" s="2">
        <v>180</v>
      </c>
      <c r="B129" s="17" t="s">
        <v>11</v>
      </c>
      <c r="C129" s="17"/>
      <c r="D129" s="9" t="str">
        <f>HYPERLINK("http://7flowers-decor.ru/upload/1c_catalog/import_files/6420613758442.jpg")</f>
        <v>http://7flowers-decor.ru/upload/1c_catalog/import_files/6420613758442.jpg</v>
      </c>
      <c r="E129" s="2">
        <v>6420613758442</v>
      </c>
      <c r="F129" s="4" t="s">
        <v>105</v>
      </c>
      <c r="G129" s="5"/>
      <c r="H129" s="2">
        <v>1</v>
      </c>
      <c r="I129" s="2">
        <v>1</v>
      </c>
      <c r="J129" s="2">
        <v>14</v>
      </c>
      <c r="K129" s="2">
        <v>4</v>
      </c>
      <c r="L129" s="11">
        <v>2153</v>
      </c>
      <c r="M129" s="6"/>
      <c r="N129" s="11"/>
    </row>
    <row r="130" spans="1:14" s="1" customFormat="1" ht="165.75" customHeight="1">
      <c r="A130" s="2">
        <v>181</v>
      </c>
      <c r="B130" s="17" t="s">
        <v>11</v>
      </c>
      <c r="C130" s="17"/>
      <c r="D130" s="9" t="str">
        <f>HYPERLINK("http://7flowers-decor.ru/upload/1c_catalog/import_files/64382051011150.jpg")</f>
        <v>http://7flowers-decor.ru/upload/1c_catalog/import_files/64382051011150.jpg</v>
      </c>
      <c r="E130" s="2">
        <v>64382051011150</v>
      </c>
      <c r="F130" s="4" t="s">
        <v>106</v>
      </c>
      <c r="G130" s="5" t="s">
        <v>85</v>
      </c>
      <c r="H130" s="2">
        <v>1</v>
      </c>
      <c r="I130" s="2">
        <v>1</v>
      </c>
      <c r="J130" s="2">
        <v>6</v>
      </c>
      <c r="K130" s="2">
        <v>3</v>
      </c>
      <c r="L130" s="11">
        <v>1338</v>
      </c>
      <c r="M130" s="6"/>
      <c r="N130" s="11"/>
    </row>
    <row r="131" spans="1:14" s="1" customFormat="1" ht="165.75" customHeight="1">
      <c r="A131" s="2">
        <v>182</v>
      </c>
      <c r="B131" s="17" t="s">
        <v>11</v>
      </c>
      <c r="C131" s="17"/>
      <c r="D131" s="9" t="str">
        <f>HYPERLINK("http://7flowers-decor.ru/upload/1c_catalog/import_files/6420613755243.jpg")</f>
        <v>http://7flowers-decor.ru/upload/1c_catalog/import_files/6420613755243.jpg</v>
      </c>
      <c r="E131" s="2">
        <v>6420613755243</v>
      </c>
      <c r="F131" s="4" t="s">
        <v>107</v>
      </c>
      <c r="G131" s="5" t="s">
        <v>108</v>
      </c>
      <c r="H131" s="2">
        <v>1</v>
      </c>
      <c r="I131" s="2">
        <v>1</v>
      </c>
      <c r="J131" s="2">
        <v>4</v>
      </c>
      <c r="K131" s="2">
        <v>3</v>
      </c>
      <c r="L131" s="11">
        <v>2563</v>
      </c>
      <c r="M131" s="6"/>
      <c r="N131" s="11"/>
    </row>
    <row r="132" spans="1:14" s="1" customFormat="1" ht="165.75" customHeight="1">
      <c r="A132" s="2">
        <v>205</v>
      </c>
      <c r="B132" s="17" t="s">
        <v>11</v>
      </c>
      <c r="C132" s="17"/>
      <c r="D132" s="9" t="str">
        <f>HYPERLINK("http://7flowers-decor.ru/upload/1c_catalog/import_files/6420613758404.jpg")</f>
        <v>http://7flowers-decor.ru/upload/1c_catalog/import_files/6420613758404.jpg</v>
      </c>
      <c r="E132" s="2">
        <v>6420613758404</v>
      </c>
      <c r="F132" s="4" t="s">
        <v>107</v>
      </c>
      <c r="G132" s="5" t="s">
        <v>12</v>
      </c>
      <c r="H132" s="2">
        <v>1</v>
      </c>
      <c r="I132" s="2">
        <v>1</v>
      </c>
      <c r="J132" s="2">
        <v>4</v>
      </c>
      <c r="K132" s="2">
        <v>6</v>
      </c>
      <c r="L132" s="11">
        <v>2615</v>
      </c>
      <c r="M132" s="6"/>
      <c r="N132" s="11"/>
    </row>
    <row r="133" spans="1:14" s="1" customFormat="1" ht="165.75" customHeight="1">
      <c r="A133" s="2">
        <v>184</v>
      </c>
      <c r="B133" s="17" t="s">
        <v>11</v>
      </c>
      <c r="C133" s="17"/>
      <c r="D133" s="9" t="str">
        <f>HYPERLINK("http://7flowers-decor.ru/upload/1c_catalog/import_files/6438205100609.jpg")</f>
        <v>http://7flowers-decor.ru/upload/1c_catalog/import_files/6438205100609.jpg</v>
      </c>
      <c r="E133" s="2">
        <v>6438205100609</v>
      </c>
      <c r="F133" s="4" t="s">
        <v>107</v>
      </c>
      <c r="G133" s="5" t="s">
        <v>109</v>
      </c>
      <c r="H133" s="2">
        <v>1</v>
      </c>
      <c r="I133" s="2">
        <v>1</v>
      </c>
      <c r="J133" s="2">
        <v>10</v>
      </c>
      <c r="K133" s="2">
        <v>5</v>
      </c>
      <c r="L133" s="11">
        <v>2615</v>
      </c>
      <c r="M133" s="6"/>
      <c r="N133" s="11"/>
    </row>
    <row r="134" spans="1:14" s="1" customFormat="1" ht="165.75" customHeight="1">
      <c r="A134" s="2">
        <v>185</v>
      </c>
      <c r="B134" s="17" t="s">
        <v>11</v>
      </c>
      <c r="C134" s="17"/>
      <c r="D134" s="9" t="str">
        <f>HYPERLINK("http://7flowers-decor.ru/upload/1c_catalog/import_files/6420613757537.jpg")</f>
        <v>http://7flowers-decor.ru/upload/1c_catalog/import_files/6420613757537.jpg</v>
      </c>
      <c r="E134" s="2">
        <v>6420613757537</v>
      </c>
      <c r="F134" s="4" t="s">
        <v>107</v>
      </c>
      <c r="G134" s="5" t="s">
        <v>110</v>
      </c>
      <c r="H134" s="2">
        <v>1</v>
      </c>
      <c r="I134" s="2">
        <v>1</v>
      </c>
      <c r="J134" s="2">
        <v>6</v>
      </c>
      <c r="K134" s="2">
        <v>2</v>
      </c>
      <c r="L134" s="11">
        <v>2563</v>
      </c>
      <c r="M134" s="6"/>
      <c r="N134" s="11"/>
    </row>
    <row r="135" spans="1:14" s="1" customFormat="1" ht="165.75" customHeight="1">
      <c r="A135" s="2">
        <v>186</v>
      </c>
      <c r="B135" s="17" t="s">
        <v>11</v>
      </c>
      <c r="C135" s="17"/>
      <c r="D135" s="9" t="str">
        <f>HYPERLINK("http://7flowers-decor.ru/upload/1c_catalog/import_files/6438205100568.jpg")</f>
        <v>http://7flowers-decor.ru/upload/1c_catalog/import_files/6438205100568.jpg</v>
      </c>
      <c r="E135" s="2">
        <v>6438205100568</v>
      </c>
      <c r="F135" s="4" t="s">
        <v>107</v>
      </c>
      <c r="G135" s="5" t="s">
        <v>111</v>
      </c>
      <c r="H135" s="2">
        <v>1</v>
      </c>
      <c r="I135" s="2">
        <v>1</v>
      </c>
      <c r="J135" s="2">
        <v>4</v>
      </c>
      <c r="K135" s="2">
        <v>3</v>
      </c>
      <c r="L135" s="11">
        <v>2473</v>
      </c>
      <c r="M135" s="6"/>
      <c r="N135" s="11"/>
    </row>
    <row r="136" spans="1:14" s="1" customFormat="1" ht="165.75" customHeight="1">
      <c r="A136" s="2">
        <v>1150</v>
      </c>
      <c r="B136" s="17" t="s">
        <v>11</v>
      </c>
      <c r="C136" s="17"/>
      <c r="D136" s="9" t="str">
        <f>HYPERLINK("http://7flowers-decor.ru/upload/1c_catalog/import_files/6438205100647.jpg")</f>
        <v>http://7flowers-decor.ru/upload/1c_catalog/import_files/6438205100647.jpg</v>
      </c>
      <c r="E136" s="2">
        <v>6438205100647</v>
      </c>
      <c r="F136" s="4" t="s">
        <v>107</v>
      </c>
      <c r="G136" s="5" t="s">
        <v>24</v>
      </c>
      <c r="H136" s="2">
        <v>1</v>
      </c>
      <c r="I136" s="2">
        <v>1</v>
      </c>
      <c r="J136" s="2">
        <v>5</v>
      </c>
      <c r="K136" s="2">
        <v>3</v>
      </c>
      <c r="L136" s="11">
        <v>2563</v>
      </c>
      <c r="M136" s="6"/>
      <c r="N136" s="11"/>
    </row>
    <row r="137" spans="1:14" s="1" customFormat="1" ht="165.75" customHeight="1">
      <c r="A137" s="2">
        <v>188</v>
      </c>
      <c r="B137" s="17" t="s">
        <v>11</v>
      </c>
      <c r="C137" s="17"/>
      <c r="D137" s="9" t="str">
        <f>HYPERLINK("http://7flowers-decor.ru/upload/1c_catalog/import_files/6438205101163.jpg")</f>
        <v>http://7flowers-decor.ru/upload/1c_catalog/import_files/6438205101163.jpg</v>
      </c>
      <c r="E137" s="2">
        <v>6438205101163</v>
      </c>
      <c r="F137" s="4" t="s">
        <v>107</v>
      </c>
      <c r="G137" s="5" t="s">
        <v>26</v>
      </c>
      <c r="H137" s="2">
        <v>1</v>
      </c>
      <c r="I137" s="2">
        <v>1</v>
      </c>
      <c r="J137" s="2">
        <v>14</v>
      </c>
      <c r="K137" s="2">
        <v>2</v>
      </c>
      <c r="L137" s="11">
        <v>2525</v>
      </c>
      <c r="M137" s="6"/>
      <c r="N137" s="11"/>
    </row>
    <row r="138" spans="1:14" s="1" customFormat="1" ht="165.75" customHeight="1">
      <c r="A138" s="2">
        <v>189</v>
      </c>
      <c r="B138" s="17" t="s">
        <v>11</v>
      </c>
      <c r="C138" s="17"/>
      <c r="D138" s="9" t="str">
        <f>HYPERLINK("http://7flowers-decor.ru/upload/1c_catalog/import_files/6438205100656.jpg")</f>
        <v>http://7flowers-decor.ru/upload/1c_catalog/import_files/6438205100656.jpg</v>
      </c>
      <c r="E138" s="2">
        <v>6438205100656</v>
      </c>
      <c r="F138" s="4" t="s">
        <v>107</v>
      </c>
      <c r="G138" s="5" t="s">
        <v>18</v>
      </c>
      <c r="H138" s="2">
        <v>1</v>
      </c>
      <c r="I138" s="2">
        <v>1</v>
      </c>
      <c r="J138" s="2">
        <v>9</v>
      </c>
      <c r="K138" s="2">
        <v>5</v>
      </c>
      <c r="L138" s="11">
        <v>2756</v>
      </c>
      <c r="M138" s="6"/>
      <c r="N138" s="11"/>
    </row>
    <row r="139" spans="1:14" s="1" customFormat="1" ht="165.75" customHeight="1">
      <c r="A139" s="2">
        <v>190</v>
      </c>
      <c r="B139" s="17" t="s">
        <v>11</v>
      </c>
      <c r="C139" s="17"/>
      <c r="D139" s="9" t="str">
        <f>HYPERLINK("http://7flowers-decor.ru/upload/1c_catalog/import_files/6438205102955.jpg")</f>
        <v>http://7flowers-decor.ru/upload/1c_catalog/import_files/6438205102955.jpg</v>
      </c>
      <c r="E139" s="2">
        <v>6438205102955</v>
      </c>
      <c r="F139" s="4" t="s">
        <v>107</v>
      </c>
      <c r="G139" s="5" t="s">
        <v>45</v>
      </c>
      <c r="H139" s="2">
        <v>1</v>
      </c>
      <c r="I139" s="2">
        <v>1</v>
      </c>
      <c r="J139" s="2">
        <v>18</v>
      </c>
      <c r="K139" s="2">
        <v>5</v>
      </c>
      <c r="L139" s="11">
        <v>2615</v>
      </c>
      <c r="M139" s="6"/>
      <c r="N139" s="11"/>
    </row>
  </sheetData>
  <sheetProtection/>
  <mergeCells count="138">
    <mergeCell ref="B138:C138"/>
    <mergeCell ref="B139:C139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7:C107"/>
    <mergeCell ref="B108:C108"/>
    <mergeCell ref="B109:C109"/>
    <mergeCell ref="B110:C110"/>
    <mergeCell ref="B106:C106"/>
    <mergeCell ref="B99:C99"/>
    <mergeCell ref="B100:C100"/>
    <mergeCell ref="B101:C101"/>
    <mergeCell ref="B102:C102"/>
    <mergeCell ref="B103:C103"/>
    <mergeCell ref="B104:C104"/>
    <mergeCell ref="B105:C105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82:C82"/>
    <mergeCell ref="B83:C83"/>
    <mergeCell ref="B84:C84"/>
    <mergeCell ref="B85:C85"/>
    <mergeCell ref="B86:C86"/>
    <mergeCell ref="B87:C87"/>
    <mergeCell ref="B88:C88"/>
    <mergeCell ref="B89:C89"/>
    <mergeCell ref="B76:C76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5:C55"/>
    <mergeCell ref="B56:C56"/>
    <mergeCell ref="B57:C57"/>
    <mergeCell ref="B58:C58"/>
    <mergeCell ref="B59:C59"/>
    <mergeCell ref="B60:C60"/>
    <mergeCell ref="B61:C61"/>
    <mergeCell ref="B48:C48"/>
    <mergeCell ref="B49:C49"/>
    <mergeCell ref="B50:C50"/>
    <mergeCell ref="B51:C51"/>
    <mergeCell ref="B52:C52"/>
    <mergeCell ref="B53:C53"/>
    <mergeCell ref="B54:C54"/>
    <mergeCell ref="B40:C40"/>
    <mergeCell ref="B41:C41"/>
    <mergeCell ref="B42:C42"/>
    <mergeCell ref="B43:C43"/>
    <mergeCell ref="B44:C44"/>
    <mergeCell ref="B45:C45"/>
    <mergeCell ref="B46:C46"/>
    <mergeCell ref="B47:C47"/>
    <mergeCell ref="B35:C35"/>
    <mergeCell ref="B36:C36"/>
    <mergeCell ref="B37:C37"/>
    <mergeCell ref="B38:C38"/>
    <mergeCell ref="B39:C39"/>
    <mergeCell ref="B27:C27"/>
    <mergeCell ref="B28:C28"/>
    <mergeCell ref="B29:C29"/>
    <mergeCell ref="B30:C30"/>
    <mergeCell ref="B31:C31"/>
    <mergeCell ref="B32:C32"/>
    <mergeCell ref="B33:C33"/>
    <mergeCell ref="B34:C3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11:C11"/>
    <mergeCell ref="B12:C12"/>
    <mergeCell ref="B13:C13"/>
    <mergeCell ref="B4:C4"/>
    <mergeCell ref="B5:C5"/>
    <mergeCell ref="B6:C6"/>
    <mergeCell ref="B7:C7"/>
    <mergeCell ref="B8:C8"/>
    <mergeCell ref="B9:C9"/>
    <mergeCell ref="B10:C10"/>
    <mergeCell ref="B2:D2"/>
    <mergeCell ref="B3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Пользователь Windows</cp:lastModifiedBy>
  <dcterms:created xsi:type="dcterms:W3CDTF">2014-06-27T19:21:39Z</dcterms:created>
  <dcterms:modified xsi:type="dcterms:W3CDTF">2014-06-27T19:21:41Z</dcterms:modified>
  <cp:category/>
  <cp:version/>
  <cp:contentType/>
  <cp:contentStatus/>
</cp:coreProperties>
</file>