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995" windowHeight="8025" activeTab="0"/>
  </bookViews>
  <sheets>
    <sheet name="Sheet1" sheetId="1" r:id="rId1"/>
    <sheet name="Sheet2" sheetId="2" state="hidden" r:id="rId2"/>
  </sheets>
  <definedNames>
    <definedName name="discnt">'Sheet1'!$I$333</definedName>
  </definedNames>
  <calcPr fullCalcOnLoad="1"/>
</workbook>
</file>

<file path=xl/comments1.xml><?xml version="1.0" encoding="utf-8"?>
<comments xmlns="http://schemas.openxmlformats.org/spreadsheetml/2006/main">
  <authors>
    <author>Лето</author>
  </authors>
  <commentList>
    <comment ref="D14" authorId="0">
      <text>
        <r>
          <rPr>
            <sz val="8"/>
            <rFont val="Tahoma"/>
            <family val="2"/>
          </rPr>
          <t>Ваш адрес и город доставки могут отличаться!!!
Нужно указать город в который будет отправлен заказ тарнсопртной компанией.</t>
        </r>
      </text>
    </comment>
  </commentList>
</comments>
</file>

<file path=xl/sharedStrings.xml><?xml version="1.0" encoding="utf-8"?>
<sst xmlns="http://schemas.openxmlformats.org/spreadsheetml/2006/main" count="673" uniqueCount="493">
  <si>
    <t>Las Vegas</t>
  </si>
  <si>
    <t>Rio</t>
  </si>
  <si>
    <t>Бабл-гам</t>
  </si>
  <si>
    <t>Виноград</t>
  </si>
  <si>
    <t>Закат солнца</t>
  </si>
  <si>
    <t>Клубника со сливками</t>
  </si>
  <si>
    <t>Летний луг</t>
  </si>
  <si>
    <t>Лимон</t>
  </si>
  <si>
    <t>Манго-Манго</t>
  </si>
  <si>
    <t>Мед</t>
  </si>
  <si>
    <t>Мрамор</t>
  </si>
  <si>
    <t>Нежность хлопка</t>
  </si>
  <si>
    <t>Персик</t>
  </si>
  <si>
    <t>Полночный поцелуй</t>
  </si>
  <si>
    <t>Розовое</t>
  </si>
  <si>
    <t>Ромашка</t>
  </si>
  <si>
    <t>Фиеста</t>
  </si>
  <si>
    <t>Хорошее настроение</t>
  </si>
  <si>
    <t>Цитрусовый всплеск</t>
  </si>
  <si>
    <t>Заказчик - организация или ИП</t>
  </si>
  <si>
    <t>Наименование</t>
  </si>
  <si>
    <t>Конт.телефон</t>
  </si>
  <si>
    <t>Конт.лицо</t>
  </si>
  <si>
    <t>Оплата за безналичный или наличный расчет (при доставке по Москве)</t>
  </si>
  <si>
    <t>Мыло нарезанное в упаковке, 100г</t>
  </si>
  <si>
    <t>Бланк заказа</t>
  </si>
  <si>
    <t>ИТОГО</t>
  </si>
  <si>
    <t xml:space="preserve">Ночь </t>
  </si>
  <si>
    <t>Абрикос</t>
  </si>
  <si>
    <t xml:space="preserve">Вишня в шоколаде </t>
  </si>
  <si>
    <t xml:space="preserve">Жасминовый чай </t>
  </si>
  <si>
    <t xml:space="preserve">Женьшень </t>
  </si>
  <si>
    <t xml:space="preserve">Морская свежесть </t>
  </si>
  <si>
    <t>Апельсин</t>
  </si>
  <si>
    <t>Арбуз</t>
  </si>
  <si>
    <t>Зеленое яблоко</t>
  </si>
  <si>
    <t>Лаванда</t>
  </si>
  <si>
    <r>
      <t>Детский мир</t>
    </r>
  </si>
  <si>
    <t xml:space="preserve">Фэн-шуй </t>
  </si>
  <si>
    <t>Флаги  (Топ-10)</t>
  </si>
  <si>
    <t>Клубника</t>
  </si>
  <si>
    <t>Малина</t>
  </si>
  <si>
    <t>Тутти-фрутти</t>
  </si>
  <si>
    <t>Шоколад</t>
  </si>
  <si>
    <t>Абсент (Absolutely Givenchy)</t>
  </si>
  <si>
    <t>Высший свет  (Lanvin Eclat D'Arpege)</t>
  </si>
  <si>
    <t>Грезы (DKNY Be delicious)</t>
  </si>
  <si>
    <t>Красное и белое (Armand Basi In Red)</t>
  </si>
  <si>
    <t>Обожаю! (Christian Dior J'Adore)</t>
  </si>
  <si>
    <t>Чемпион (муж.) (Davidoff Champion)</t>
  </si>
  <si>
    <t>Люси (Chanel Chance)</t>
  </si>
  <si>
    <t>Эгоист (муж.) (Chanel Egoiste)</t>
  </si>
  <si>
    <t xml:space="preserve">Зеленый чай </t>
  </si>
  <si>
    <t xml:space="preserve">Киви </t>
  </si>
  <si>
    <t>Чудо (Lancome Miracle)</t>
  </si>
  <si>
    <t>Увлечение (Givenchy Play for her)</t>
  </si>
  <si>
    <t>Упаковочные материалы</t>
  </si>
  <si>
    <t>Лента декоративная 2х50м</t>
  </si>
  <si>
    <t>Лента декоративная 1см х 100м</t>
  </si>
  <si>
    <t>00-00000044</t>
  </si>
  <si>
    <t>00-00000045</t>
  </si>
  <si>
    <t>00-00000046</t>
  </si>
  <si>
    <t>00-00000080</t>
  </si>
  <si>
    <t>00-00000047</t>
  </si>
  <si>
    <t>00-00000082</t>
  </si>
  <si>
    <t>00-00000048</t>
  </si>
  <si>
    <t>00-00000049</t>
  </si>
  <si>
    <t>00-00000051</t>
  </si>
  <si>
    <t>00-00000052</t>
  </si>
  <si>
    <t>00-00000053</t>
  </si>
  <si>
    <t>00-00000054</t>
  </si>
  <si>
    <t>00-00000055</t>
  </si>
  <si>
    <t>00-00000056</t>
  </si>
  <si>
    <t>00-00000057</t>
  </si>
  <si>
    <t>00-00000058</t>
  </si>
  <si>
    <t>00-00000059</t>
  </si>
  <si>
    <t>00-00000060</t>
  </si>
  <si>
    <t>00-00000061</t>
  </si>
  <si>
    <t>00-00000083</t>
  </si>
  <si>
    <t>00-00000063</t>
  </si>
  <si>
    <t>00-00000064</t>
  </si>
  <si>
    <t>00-00000065</t>
  </si>
  <si>
    <t>00-00000066</t>
  </si>
  <si>
    <t>00-00000067</t>
  </si>
  <si>
    <t>00-00000068</t>
  </si>
  <si>
    <t>00-00000069</t>
  </si>
  <si>
    <t>00-00000084</t>
  </si>
  <si>
    <t>00-00000070</t>
  </si>
  <si>
    <t>00-00000071</t>
  </si>
  <si>
    <t>00-00000072</t>
  </si>
  <si>
    <t>00-00000073</t>
  </si>
  <si>
    <t>00-00000074</t>
  </si>
  <si>
    <t>00-00000075</t>
  </si>
  <si>
    <t>00-00000076</t>
  </si>
  <si>
    <t>00-00000077</t>
  </si>
  <si>
    <t>00-00000078</t>
  </si>
  <si>
    <t>00-00000079</t>
  </si>
  <si>
    <t>00-00000005</t>
  </si>
  <si>
    <t>00-00000006</t>
  </si>
  <si>
    <t>00-00000007</t>
  </si>
  <si>
    <t>00-00000081</t>
  </si>
  <si>
    <t>00-00000008</t>
  </si>
  <si>
    <t>00-00000009</t>
  </si>
  <si>
    <t>00-00000010</t>
  </si>
  <si>
    <t>00-00000011</t>
  </si>
  <si>
    <t>00-00000013</t>
  </si>
  <si>
    <t>00-00000014</t>
  </si>
  <si>
    <t>00-00000015</t>
  </si>
  <si>
    <t>00-00000016</t>
  </si>
  <si>
    <t>00-00000017</t>
  </si>
  <si>
    <t>00-00000018</t>
  </si>
  <si>
    <t>00-00000019</t>
  </si>
  <si>
    <t>00-00000020</t>
  </si>
  <si>
    <t>00-00000021</t>
  </si>
  <si>
    <t>00-00000022</t>
  </si>
  <si>
    <t>00-00000023</t>
  </si>
  <si>
    <t>00-00000024</t>
  </si>
  <si>
    <t>00-00000026</t>
  </si>
  <si>
    <t>00-00000027</t>
  </si>
  <si>
    <t>00-00000028</t>
  </si>
  <si>
    <t>00-00000029</t>
  </si>
  <si>
    <t>00-00000030</t>
  </si>
  <si>
    <t>00-00000031</t>
  </si>
  <si>
    <t>00-00000032</t>
  </si>
  <si>
    <t>00-00000033</t>
  </si>
  <si>
    <t>00-00000034</t>
  </si>
  <si>
    <t>00-00000035</t>
  </si>
  <si>
    <t>00-00000036</t>
  </si>
  <si>
    <t>00-00000037</t>
  </si>
  <si>
    <t>00-00000038</t>
  </si>
  <si>
    <t>00-00000039</t>
  </si>
  <si>
    <t>00-00000040</t>
  </si>
  <si>
    <t>00-00000041</t>
  </si>
  <si>
    <t>00-00000042</t>
  </si>
  <si>
    <t>00-00000043</t>
  </si>
  <si>
    <t>00-00000240</t>
  </si>
  <si>
    <t>00-00000241</t>
  </si>
  <si>
    <t>00-00000242</t>
  </si>
  <si>
    <t>00-00000243</t>
  </si>
  <si>
    <t>00-00000244</t>
  </si>
  <si>
    <t>00-00000245</t>
  </si>
  <si>
    <t>00-00000246</t>
  </si>
  <si>
    <t>00-00000247</t>
  </si>
  <si>
    <t>00-00000248</t>
  </si>
  <si>
    <t>00-00000249</t>
  </si>
  <si>
    <t>00-00000262</t>
  </si>
  <si>
    <t>00-00000274</t>
  </si>
  <si>
    <t>00-00000275</t>
  </si>
  <si>
    <t>00-00000276</t>
  </si>
  <si>
    <t>00-00000281</t>
  </si>
  <si>
    <t>00-00000278</t>
  </si>
  <si>
    <t>00-00000277</t>
  </si>
  <si>
    <t>00-00000279</t>
  </si>
  <si>
    <t>00-00000280</t>
  </si>
  <si>
    <t>00-00000282</t>
  </si>
  <si>
    <t>00-00000191</t>
  </si>
  <si>
    <t>00-00000196</t>
  </si>
  <si>
    <t>00-00000199</t>
  </si>
  <si>
    <t>00-00000192</t>
  </si>
  <si>
    <t>00-00000179</t>
  </si>
  <si>
    <t>00-00000198</t>
  </si>
  <si>
    <t>00-00000194</t>
  </si>
  <si>
    <t>00-00000197</t>
  </si>
  <si>
    <t>00-00000195</t>
  </si>
  <si>
    <t>00-00000193</t>
  </si>
  <si>
    <t>00-00000285</t>
  </si>
  <si>
    <t>00-00000287</t>
  </si>
  <si>
    <t>00-00000286</t>
  </si>
  <si>
    <t>00-00000288</t>
  </si>
  <si>
    <t>00-00000289</t>
  </si>
  <si>
    <t>00-00000284</t>
  </si>
  <si>
    <t>Лента декоративная 0,5смх250м</t>
  </si>
  <si>
    <t>НоменклатураКод</t>
  </si>
  <si>
    <t>Количество</t>
  </si>
  <si>
    <t>Цена</t>
  </si>
  <si>
    <t>Заказ без скидки за объем</t>
  </si>
  <si>
    <t>Скидка за объем</t>
  </si>
  <si>
    <t>Альберто (муж.)  (Armani Aqua di Gio man)</t>
  </si>
  <si>
    <t>Всегда первый (муж.) (Calvin Klein CK One man )</t>
  </si>
  <si>
    <t>Гипноз (Lancome Hypnose)</t>
  </si>
  <si>
    <t>Елисейские поля (Guerlain Champs Elysees)</t>
  </si>
  <si>
    <t>Зеленый чай  (E.Arden Green Tea)</t>
  </si>
  <si>
    <t>Мадемуазель (Chanel Coco Mademoiselle)</t>
  </si>
  <si>
    <t>Скарлетт (Givenchy Very irresistible sensual)</t>
  </si>
  <si>
    <t>Ультрафиолет (Paco Rabane Ultraviolet)</t>
  </si>
  <si>
    <t>Эммануэль (Armand Basi In Red)</t>
  </si>
  <si>
    <t>Японский сад (Kenzo L'eau Par)</t>
  </si>
  <si>
    <t>00-00000290</t>
  </si>
  <si>
    <t>00-00000291</t>
  </si>
  <si>
    <t>00-00000292</t>
  </si>
  <si>
    <t>00-00000293</t>
  </si>
  <si>
    <t>00-00000294</t>
  </si>
  <si>
    <t>00-00000295</t>
  </si>
  <si>
    <t>00-00000297</t>
  </si>
  <si>
    <t>00-00000298</t>
  </si>
  <si>
    <t>00-00000299</t>
  </si>
  <si>
    <t>00-00000300</t>
  </si>
  <si>
    <t>00-00000301</t>
  </si>
  <si>
    <t>00-00000302</t>
  </si>
  <si>
    <t>00-00000303</t>
  </si>
  <si>
    <t>00-00000304</t>
  </si>
  <si>
    <t>00-00000305</t>
  </si>
  <si>
    <t>00-00000306</t>
  </si>
  <si>
    <t>Пакет подарочный с тесемками, 9х11см, упаковка 20шт</t>
  </si>
  <si>
    <t>00-00000307</t>
  </si>
  <si>
    <t>00-00000308</t>
  </si>
  <si>
    <t>00-00000309</t>
  </si>
  <si>
    <t>00-00000310</t>
  </si>
  <si>
    <t>00-00000311</t>
  </si>
  <si>
    <t>00-00000312</t>
  </si>
  <si>
    <t>00-00000314</t>
  </si>
  <si>
    <t>00-00000315</t>
  </si>
  <si>
    <t>00-00000316</t>
  </si>
  <si>
    <t>00-00000317</t>
  </si>
  <si>
    <t>00-00000318</t>
  </si>
  <si>
    <t>00-00000319</t>
  </si>
  <si>
    <t>00-00000320</t>
  </si>
  <si>
    <t>00-00000321</t>
  </si>
  <si>
    <t>00-00000322</t>
  </si>
  <si>
    <t>00-00000323</t>
  </si>
  <si>
    <t xml:space="preserve">Мыльные рулеты в упаковке, 80г </t>
  </si>
  <si>
    <t>Мыло-парфюм сердечки в упаковке, 80г</t>
  </si>
  <si>
    <t>Сумма без скидки</t>
  </si>
  <si>
    <t>Заказ любой позиции от 1 шт</t>
  </si>
  <si>
    <t>Заказ со скидкой</t>
  </si>
  <si>
    <t>Заказ брусов</t>
  </si>
  <si>
    <t>Заказ шт</t>
  </si>
  <si>
    <t>00-00000357</t>
  </si>
  <si>
    <t>00-00000358</t>
  </si>
  <si>
    <t>00-00000359</t>
  </si>
  <si>
    <t>00-00000360</t>
  </si>
  <si>
    <t>00-00000361</t>
  </si>
  <si>
    <t>00-00000362</t>
  </si>
  <si>
    <t>00-00000363</t>
  </si>
  <si>
    <t>00-00000364</t>
  </si>
  <si>
    <t>00-00000365</t>
  </si>
  <si>
    <t>00-00000366</t>
  </si>
  <si>
    <t>Весенняя нежность</t>
  </si>
  <si>
    <t>Восточные пряности</t>
  </si>
  <si>
    <t>Катманду</t>
  </si>
  <si>
    <t>Мыло парфюмированное нарезанное в упаковке, 100г</t>
  </si>
  <si>
    <t>Кедр</t>
  </si>
  <si>
    <t>Оазис</t>
  </si>
  <si>
    <t>Сирень</t>
  </si>
  <si>
    <t>ООО Фиорро</t>
  </si>
  <si>
    <t>Цена за единицу</t>
  </si>
  <si>
    <t>Цена за шт от 60 000р</t>
  </si>
  <si>
    <t>Цена за шт от 30 000р</t>
  </si>
  <si>
    <t>Цена за шт от 15 000р</t>
  </si>
  <si>
    <t>Скидки за объем: от 60 000 руб - 15%, от 30 000 руб - 10%, от 15 000руб - 5%</t>
  </si>
  <si>
    <t xml:space="preserve">Арбуз  (Топ-10)   </t>
  </si>
  <si>
    <t xml:space="preserve">Васильки   (Топ-10)  </t>
  </si>
  <si>
    <t>Зебра  (Топ-10)</t>
  </si>
  <si>
    <t xml:space="preserve">Конфетти   (Топ-10)    </t>
  </si>
  <si>
    <t xml:space="preserve">Лаванда  (Топ-10)     </t>
  </si>
  <si>
    <t xml:space="preserve">Лед   (Top-10)     </t>
  </si>
  <si>
    <t>Малиновый шербет (Топ-10)</t>
  </si>
  <si>
    <t xml:space="preserve">Черное море  (Топ-10)    </t>
  </si>
  <si>
    <r>
      <t>117216 Москва, ул.Феодосийская 1, т.</t>
    </r>
    <r>
      <rPr>
        <b/>
        <sz val="10"/>
        <rFont val="Arial Cyr"/>
        <family val="0"/>
      </rPr>
      <t>+7 (499) 272 19 33</t>
    </r>
    <r>
      <rPr>
        <sz val="10"/>
        <rFont val="Arial Cyr"/>
        <family val="0"/>
      </rPr>
      <t xml:space="preserve">  </t>
    </r>
    <r>
      <rPr>
        <b/>
        <sz val="10"/>
        <color indexed="12"/>
        <rFont val="Arial Cyr"/>
        <family val="0"/>
      </rPr>
      <t xml:space="preserve">http://www.fiorro.ru </t>
    </r>
  </si>
  <si>
    <t>00-00000401</t>
  </si>
  <si>
    <t>00-00000402</t>
  </si>
  <si>
    <t xml:space="preserve">Арбуз  (Топ-10)    </t>
  </si>
  <si>
    <t xml:space="preserve">Васильки   (Топ-10)    </t>
  </si>
  <si>
    <t xml:space="preserve">Зебра  (Топ-10)    </t>
  </si>
  <si>
    <t xml:space="preserve">Елисейские поля (Guerlain Champs Elysees)     </t>
  </si>
  <si>
    <t xml:space="preserve">Мадемуазель (Chanel Coco Mademoiselle)    </t>
  </si>
  <si>
    <t xml:space="preserve">Японский сад (Kenzo L'eau Par)     </t>
  </si>
  <si>
    <t xml:space="preserve">Конфетти   (Топ-10)     </t>
  </si>
  <si>
    <t xml:space="preserve">Тутти-Фрутти  (Топ-10)    </t>
  </si>
  <si>
    <t>Цена за шт от 5 000р</t>
  </si>
  <si>
    <t>Торт Клубничный 1 кг.</t>
  </si>
  <si>
    <t>Пирожное Клубничное 130 гр.</t>
  </si>
  <si>
    <t>Пирожное Шоколад 80 гр.</t>
  </si>
  <si>
    <r>
      <t>Альберто (муж.)  (</t>
    </r>
    <r>
      <rPr>
        <b/>
        <sz val="10"/>
        <color indexed="8"/>
        <rFont val="Arial"/>
        <family val="2"/>
      </rPr>
      <t>Armani</t>
    </r>
    <r>
      <rPr>
        <sz val="10"/>
        <color indexed="8"/>
        <rFont val="Arial"/>
        <family val="2"/>
      </rPr>
      <t xml:space="preserve"> Aqua di Gio man)</t>
    </r>
  </si>
  <si>
    <r>
      <t>Всегда первый (муж.) (</t>
    </r>
    <r>
      <rPr>
        <b/>
        <sz val="10"/>
        <color indexed="8"/>
        <rFont val="Arial"/>
        <family val="2"/>
      </rPr>
      <t>Calvin Klein</t>
    </r>
    <r>
      <rPr>
        <sz val="10"/>
        <color indexed="8"/>
        <rFont val="Arial"/>
        <family val="2"/>
      </rPr>
      <t xml:space="preserve"> CK One man )</t>
    </r>
  </si>
  <si>
    <r>
      <t>Гипноз (</t>
    </r>
    <r>
      <rPr>
        <b/>
        <sz val="10"/>
        <rFont val="Arial"/>
        <family val="2"/>
      </rPr>
      <t>Lancome</t>
    </r>
    <r>
      <rPr>
        <sz val="10"/>
        <rFont val="Arial"/>
        <family val="2"/>
      </rPr>
      <t xml:space="preserve"> Hypnose)</t>
    </r>
  </si>
  <si>
    <r>
      <t>Зеленый чай  (</t>
    </r>
    <r>
      <rPr>
        <b/>
        <sz val="10"/>
        <color indexed="8"/>
        <rFont val="Arial"/>
        <family val="2"/>
      </rPr>
      <t>E.Arden</t>
    </r>
    <r>
      <rPr>
        <sz val="10"/>
        <color indexed="8"/>
        <rFont val="Arial"/>
        <family val="2"/>
      </rPr>
      <t xml:space="preserve"> Green Tea)</t>
    </r>
  </si>
  <si>
    <r>
      <t>Скарлетт (</t>
    </r>
    <r>
      <rPr>
        <b/>
        <sz val="10"/>
        <color indexed="8"/>
        <rFont val="Arial"/>
        <family val="2"/>
      </rPr>
      <t>Givenchy</t>
    </r>
    <r>
      <rPr>
        <sz val="10"/>
        <color indexed="8"/>
        <rFont val="Arial"/>
        <family val="2"/>
      </rPr>
      <t xml:space="preserve"> Very irresistible sensual)</t>
    </r>
  </si>
  <si>
    <r>
      <t>Ультрафиолет (</t>
    </r>
    <r>
      <rPr>
        <b/>
        <sz val="10"/>
        <color indexed="8"/>
        <rFont val="Arial"/>
        <family val="2"/>
      </rPr>
      <t>Paco Rabane</t>
    </r>
    <r>
      <rPr>
        <sz val="10"/>
        <color indexed="8"/>
        <rFont val="Arial"/>
        <family val="2"/>
      </rPr>
      <t xml:space="preserve"> Ultraviolet)</t>
    </r>
  </si>
  <si>
    <r>
      <t>Эммануэль (</t>
    </r>
    <r>
      <rPr>
        <b/>
        <sz val="10"/>
        <color indexed="8"/>
        <rFont val="Arial"/>
        <family val="2"/>
      </rPr>
      <t>Armand Basi</t>
    </r>
    <r>
      <rPr>
        <sz val="10"/>
        <color indexed="8"/>
        <rFont val="Arial"/>
        <family val="2"/>
      </rPr>
      <t xml:space="preserve"> In Red)</t>
    </r>
  </si>
  <si>
    <t xml:space="preserve">Золотая жила 180г. </t>
  </si>
  <si>
    <t>Аметист 180г.</t>
  </si>
  <si>
    <t>Лазурит 180г.</t>
  </si>
  <si>
    <t>Малахит 180г.</t>
  </si>
  <si>
    <t xml:space="preserve">Родонит 180г. </t>
  </si>
  <si>
    <t>Сердолик 180г.</t>
  </si>
  <si>
    <t>Соколиный глаз 180г.</t>
  </si>
  <si>
    <t>Турмалин 180г.</t>
  </si>
  <si>
    <t>Халцедон 180г.</t>
  </si>
  <si>
    <t>Янтарь 180г.</t>
  </si>
  <si>
    <t>00-00000417</t>
  </si>
  <si>
    <t>00-00000418</t>
  </si>
  <si>
    <t>Малахит 90г .</t>
  </si>
  <si>
    <r>
      <t xml:space="preserve">Мыльные камни     </t>
    </r>
    <r>
      <rPr>
        <b/>
        <i/>
        <sz val="12"/>
        <color indexed="10"/>
        <rFont val="Arial"/>
        <family val="2"/>
      </rPr>
      <t>НОВИНКА !!!</t>
    </r>
  </si>
  <si>
    <t>Данные получателя* (обязательны для транспортной компании)</t>
  </si>
  <si>
    <t>ИНН / КПП</t>
  </si>
  <si>
    <t>Минимальный заказ 5 000 рублей.</t>
  </si>
  <si>
    <r>
      <t>Сердитые птички (</t>
    </r>
    <r>
      <rPr>
        <sz val="11"/>
        <color indexed="10"/>
        <rFont val="Arial"/>
        <family val="2"/>
      </rPr>
      <t>Angry birds</t>
    </r>
    <r>
      <rPr>
        <sz val="10"/>
        <rFont val="Arial"/>
        <family val="2"/>
      </rPr>
      <t>) - разноцветные индейцы 80гр.</t>
    </r>
  </si>
  <si>
    <t>00-00000419</t>
  </si>
  <si>
    <t>00-00000415</t>
  </si>
  <si>
    <t>00-00000420</t>
  </si>
  <si>
    <t>Торт Фисташковый 0,66 кг.</t>
  </si>
  <si>
    <t>00-00000421</t>
  </si>
  <si>
    <r>
      <t>TOP10 - ассорти (</t>
    </r>
    <r>
      <rPr>
        <b/>
        <sz val="10"/>
        <rFont val="Arial"/>
        <family val="2"/>
      </rPr>
      <t>50 грамм</t>
    </r>
    <r>
      <rPr>
        <sz val="10"/>
        <rFont val="Arial"/>
        <family val="2"/>
      </rPr>
      <t>)</t>
    </r>
  </si>
  <si>
    <t>00-00000422</t>
  </si>
  <si>
    <t>Скраб Кофе</t>
  </si>
  <si>
    <t>00-00000423</t>
  </si>
  <si>
    <t>Скраб Кокос</t>
  </si>
  <si>
    <t>00-00000424</t>
  </si>
  <si>
    <t>3D Цветы (с перламутром), 550 грамм</t>
  </si>
  <si>
    <t>Мыло Торты, Пироженое, 3D Фигуры</t>
  </si>
  <si>
    <r>
      <t xml:space="preserve">Мыло детское      </t>
    </r>
    <r>
      <rPr>
        <b/>
        <i/>
        <sz val="12"/>
        <color indexed="10"/>
        <rFont val="Arial"/>
        <family val="2"/>
      </rPr>
      <t>НОВИНКА !!!</t>
    </r>
  </si>
  <si>
    <t>00-00000425</t>
  </si>
  <si>
    <t>Корона 100 гр.</t>
  </si>
  <si>
    <t>Дети 100 гр.</t>
  </si>
  <si>
    <t>Макарун 100 гр.</t>
  </si>
  <si>
    <t>Ромашки 100 гр.</t>
  </si>
  <si>
    <t>00-00000426</t>
  </si>
  <si>
    <t>00-00000427</t>
  </si>
  <si>
    <t>00-00000429</t>
  </si>
  <si>
    <t>00-00000430</t>
  </si>
  <si>
    <t>00-00000431</t>
  </si>
  <si>
    <r>
      <t>Сердитые птички (</t>
    </r>
    <r>
      <rPr>
        <sz val="11"/>
        <color indexed="10"/>
        <rFont val="Arial"/>
        <family val="2"/>
      </rPr>
      <t>Angry birds</t>
    </r>
    <r>
      <rPr>
        <sz val="10"/>
        <rFont val="Arial"/>
        <family val="2"/>
      </rPr>
      <t>) - одноцветные 80гр.</t>
    </r>
  </si>
  <si>
    <t>00-00000414</t>
  </si>
  <si>
    <t>00-00000432</t>
  </si>
  <si>
    <t>Пирожное Фруктовое безумие 80 гр.</t>
  </si>
  <si>
    <t xml:space="preserve">Пакетики упаковочные, пачка 50 шт </t>
  </si>
  <si>
    <t xml:space="preserve">Пленка стретч 12,5см Х 125м </t>
  </si>
  <si>
    <r>
      <t xml:space="preserve">Апельсин 1 шар. 120гр. </t>
    </r>
    <r>
      <rPr>
        <sz val="10"/>
        <color indexed="10"/>
        <rFont val="Arial"/>
        <family val="2"/>
      </rPr>
      <t>Акция!!! - 10%</t>
    </r>
  </si>
  <si>
    <r>
      <t xml:space="preserve">Арбуз  1 шар. 120гр. </t>
    </r>
    <r>
      <rPr>
        <sz val="10"/>
        <color indexed="10"/>
        <rFont val="Arial"/>
        <family val="2"/>
      </rPr>
      <t>Акция!!! - 10%</t>
    </r>
  </si>
  <si>
    <r>
      <t xml:space="preserve">Васильки 1 шар. 120гр.  </t>
    </r>
    <r>
      <rPr>
        <sz val="10"/>
        <color indexed="10"/>
        <rFont val="Arial"/>
        <family val="2"/>
      </rPr>
      <t>Акция!!! - 10%</t>
    </r>
  </si>
  <si>
    <r>
      <t xml:space="preserve">Груша 1 шар. 120гр.  </t>
    </r>
    <r>
      <rPr>
        <sz val="10"/>
        <color indexed="10"/>
        <rFont val="Arial"/>
        <family val="2"/>
      </rPr>
      <t>Акция!!! - 10%</t>
    </r>
  </si>
  <si>
    <r>
      <t xml:space="preserve">Дыня 1 шар. 120гр.  </t>
    </r>
    <r>
      <rPr>
        <sz val="10"/>
        <color indexed="10"/>
        <rFont val="Arial"/>
        <family val="2"/>
      </rPr>
      <t>Акция!!! - 10%</t>
    </r>
  </si>
  <si>
    <r>
      <t xml:space="preserve">Зеленое яблоко </t>
    </r>
    <r>
      <rPr>
        <sz val="10"/>
        <color indexed="10"/>
        <rFont val="Arial"/>
        <family val="2"/>
      </rPr>
      <t xml:space="preserve"> 1 шар. 120гр. Акция!!! - 10%</t>
    </r>
  </si>
  <si>
    <r>
      <t xml:space="preserve">Клубника со сливками 1 шар. 120гр.  </t>
    </r>
    <r>
      <rPr>
        <sz val="10"/>
        <color indexed="10"/>
        <rFont val="Arial"/>
        <family val="2"/>
      </rPr>
      <t>Акция!!! - 10%</t>
    </r>
  </si>
  <si>
    <r>
      <t xml:space="preserve">Лаванда  1 шар. 120гр. </t>
    </r>
    <r>
      <rPr>
        <sz val="10"/>
        <color indexed="10"/>
        <rFont val="Arial"/>
        <family val="2"/>
      </rPr>
      <t>Акция!!! - 10%</t>
    </r>
  </si>
  <si>
    <r>
      <t xml:space="preserve">Летний луг  1 шар. 120гр. </t>
    </r>
    <r>
      <rPr>
        <sz val="10"/>
        <color indexed="10"/>
        <rFont val="Arial"/>
        <family val="2"/>
      </rPr>
      <t>Акция!!! - 10%</t>
    </r>
  </si>
  <si>
    <r>
      <t>Ромашка 1 шар. 120гр.</t>
    </r>
    <r>
      <rPr>
        <sz val="10"/>
        <color indexed="10"/>
        <rFont val="Arial"/>
        <family val="2"/>
      </rPr>
      <t xml:space="preserve"> Акция!!! - 10%</t>
    </r>
  </si>
  <si>
    <t>руб./кг.</t>
  </si>
  <si>
    <t>Бомбочки для ванн с увлажняющим маслом 1 шар. 120гр.</t>
  </si>
  <si>
    <t>Цена от</t>
  </si>
  <si>
    <r>
      <t xml:space="preserve">Заполните выделенные зеленым цветом поля и отправьте заказ на </t>
    </r>
    <r>
      <rPr>
        <b/>
        <i/>
        <sz val="11"/>
        <color indexed="12"/>
        <rFont val="Arial Cyr"/>
        <family val="0"/>
      </rPr>
      <t>sales@fiorro.ru</t>
    </r>
  </si>
  <si>
    <t>ФИО  получателя*</t>
  </si>
  <si>
    <t>Город доставки*</t>
  </si>
  <si>
    <r>
      <t>Номер паспорта, когда и где выдан*
(</t>
    </r>
    <r>
      <rPr>
        <sz val="10"/>
        <color indexed="10"/>
        <rFont val="Arial"/>
        <family val="2"/>
      </rPr>
      <t>*Обязательно!!! - для трансп.компании</t>
    </r>
    <r>
      <rPr>
        <sz val="10"/>
        <rFont val="Arial"/>
        <family val="2"/>
      </rPr>
      <t>)</t>
    </r>
  </si>
  <si>
    <t>Лошадь (2014г. - год Лошади) 100 гр.</t>
  </si>
  <si>
    <t>00-00000455</t>
  </si>
  <si>
    <t>Подкова "На счастье" 130 гр.</t>
  </si>
  <si>
    <t>00-00000471</t>
  </si>
  <si>
    <t>Губы 80 гр</t>
  </si>
  <si>
    <t>Конъяк XO 80 гр.</t>
  </si>
  <si>
    <t>00-00000470</t>
  </si>
  <si>
    <t>00-00000440</t>
  </si>
  <si>
    <r>
      <t xml:space="preserve">Сердце 130 гр. </t>
    </r>
    <r>
      <rPr>
        <b/>
        <sz val="10"/>
        <color indexed="10"/>
        <rFont val="Arial"/>
        <family val="2"/>
      </rPr>
      <t xml:space="preserve">Акция!!! </t>
    </r>
  </si>
  <si>
    <r>
      <t xml:space="preserve">Настоящий мужчина 100 гр.  </t>
    </r>
    <r>
      <rPr>
        <b/>
        <sz val="10"/>
        <color indexed="10"/>
        <rFont val="Arial"/>
        <family val="2"/>
      </rPr>
      <t>Акция!!!</t>
    </r>
  </si>
  <si>
    <t>Роза 55 гр.</t>
  </si>
  <si>
    <t>00-00000446</t>
  </si>
  <si>
    <t>00-00000465</t>
  </si>
  <si>
    <t>00-00000456</t>
  </si>
  <si>
    <t>00-00000454</t>
  </si>
  <si>
    <t>Скраб Мужчина (знак) 80 гр.</t>
  </si>
  <si>
    <t>Скраб Лимонка 80 гр.</t>
  </si>
  <si>
    <t>I love You 100 гр.</t>
  </si>
  <si>
    <t>00-00000453</t>
  </si>
  <si>
    <t>Скраб Пистолет 80 гр.</t>
  </si>
  <si>
    <t>00-00000451</t>
  </si>
  <si>
    <t>00-00000452</t>
  </si>
  <si>
    <t>00-00000461</t>
  </si>
  <si>
    <t>С днем рождения 100 гр.</t>
  </si>
  <si>
    <t>Совет да любовь 100 гр.</t>
  </si>
  <si>
    <t>00-00000462</t>
  </si>
  <si>
    <t>00-00000464</t>
  </si>
  <si>
    <r>
      <t xml:space="preserve">EURO 100гр. </t>
    </r>
    <r>
      <rPr>
        <b/>
        <sz val="10"/>
        <color indexed="10"/>
        <rFont val="Arial"/>
        <family val="2"/>
      </rPr>
      <t xml:space="preserve"> Акция!!!</t>
    </r>
  </si>
  <si>
    <t>Икра 100 гр.</t>
  </si>
  <si>
    <t>Скраб Женщина (знак) 80 гр.</t>
  </si>
  <si>
    <t>00-00000457</t>
  </si>
  <si>
    <t>Морская звезда 80 гр.</t>
  </si>
  <si>
    <t>00-00000447</t>
  </si>
  <si>
    <t>00-00000448</t>
  </si>
  <si>
    <t>Подводный мир 100 гр.</t>
  </si>
  <si>
    <t>Морожное с шариками 100 гр.</t>
  </si>
  <si>
    <t>00-00000436</t>
  </si>
  <si>
    <t>Фрукты 100 гр.</t>
  </si>
  <si>
    <t>00-00000441</t>
  </si>
  <si>
    <t>USD 80 гр.</t>
  </si>
  <si>
    <t>00-00000467</t>
  </si>
  <si>
    <r>
      <t xml:space="preserve">Машина 100 гр. </t>
    </r>
    <r>
      <rPr>
        <b/>
        <sz val="10"/>
        <color indexed="10"/>
        <rFont val="Arial"/>
        <family val="2"/>
      </rPr>
      <t>Акция!!!</t>
    </r>
  </si>
  <si>
    <t>Мишка 100 гр.</t>
  </si>
  <si>
    <t>00-00000459</t>
  </si>
  <si>
    <t>00-00000458</t>
  </si>
  <si>
    <t>Динозавр 120 гр.</t>
  </si>
  <si>
    <t>00-00000460</t>
  </si>
  <si>
    <t>Летающий мир 50 гр. (стрекоза, бабочка, Б.коровка)</t>
  </si>
  <si>
    <t>00-00000463</t>
  </si>
  <si>
    <t>00-00000468</t>
  </si>
  <si>
    <t>Мышонок и сыр 100гр.</t>
  </si>
  <si>
    <t>Мишка белые лапки 50 гр.</t>
  </si>
  <si>
    <t>00-00000469</t>
  </si>
  <si>
    <r>
      <t xml:space="preserve">Джип 130 гр.  </t>
    </r>
    <r>
      <rPr>
        <b/>
        <sz val="10"/>
        <color indexed="10"/>
        <rFont val="Arial"/>
        <family val="2"/>
      </rPr>
      <t>Акция!!!</t>
    </r>
  </si>
  <si>
    <t>00-00000472</t>
  </si>
  <si>
    <t>Рыбка Nemo 200 гр.</t>
  </si>
  <si>
    <t>00-00000473</t>
  </si>
  <si>
    <t>Доставка по Москве и 10 км от МКАД бесплатна (при заказе от 7000 руб.).  Доставка до транспортной компании бесплатна (при заказе от 7000 руб.)</t>
  </si>
  <si>
    <r>
      <t xml:space="preserve">Смешарик 100 гр.  </t>
    </r>
    <r>
      <rPr>
        <b/>
        <sz val="10"/>
        <color indexed="10"/>
        <rFont val="Arial"/>
        <family val="2"/>
      </rPr>
      <t>Акция!!!</t>
    </r>
  </si>
  <si>
    <r>
      <t xml:space="preserve">Лаванда  (Топ-10)     </t>
    </r>
    <r>
      <rPr>
        <b/>
        <sz val="10"/>
        <color indexed="10"/>
        <rFont val="Arial"/>
        <family val="2"/>
      </rPr>
      <t xml:space="preserve">Акция!!! </t>
    </r>
  </si>
  <si>
    <r>
      <t xml:space="preserve">Лед   (Top-10)     </t>
    </r>
    <r>
      <rPr>
        <b/>
        <sz val="10"/>
        <color indexed="10"/>
        <rFont val="Arial"/>
        <family val="2"/>
      </rPr>
      <t xml:space="preserve">Акция!!! </t>
    </r>
  </si>
  <si>
    <r>
      <t xml:space="preserve">Тутти-Фрутти  (Топ-10)   </t>
    </r>
    <r>
      <rPr>
        <b/>
        <sz val="10"/>
        <color indexed="10"/>
        <rFont val="Arial"/>
        <family val="2"/>
      </rPr>
      <t xml:space="preserve">Акция!!! </t>
    </r>
  </si>
  <si>
    <t xml:space="preserve">Флаги  (Топ-10)   Акция!!! </t>
  </si>
  <si>
    <t xml:space="preserve">Черное море  (Топ-10)    Акция!!! </t>
  </si>
  <si>
    <t>00-00000501</t>
  </si>
  <si>
    <t>00-00000502</t>
  </si>
  <si>
    <r>
      <t xml:space="preserve">Кофе  </t>
    </r>
    <r>
      <rPr>
        <b/>
        <sz val="11"/>
        <color indexed="12"/>
        <rFont val="Arial"/>
        <family val="2"/>
      </rPr>
      <t xml:space="preserve">скраб </t>
    </r>
  </si>
  <si>
    <r>
      <t xml:space="preserve">Кокос  </t>
    </r>
    <r>
      <rPr>
        <b/>
        <sz val="11"/>
        <color indexed="12"/>
        <rFont val="Arial"/>
        <family val="2"/>
      </rPr>
      <t>скраб</t>
    </r>
  </si>
  <si>
    <t>Соль для ванн</t>
  </si>
  <si>
    <t>Скрабы</t>
  </si>
  <si>
    <t>Солевой  "Body-Spa" Антицеллюлитный (кофе)</t>
  </si>
  <si>
    <t>Солевой  "Body-Spa" Увлажнение и питание (олива)  </t>
  </si>
  <si>
    <t>Солевой  "Body-Spa" Релакс и антистресс (орхидея)  </t>
  </si>
  <si>
    <t>Солевой  "Body-Spa" Очищение и деликатный уход (Морские водоросли)  </t>
  </si>
  <si>
    <t>Талассо-скраб "Мертвое море" С голубой глиной  </t>
  </si>
  <si>
    <t>Талассо-скраб "Мертвое море" С целебной грязью  </t>
  </si>
  <si>
    <t> Соль для ванн "ФИТОЛИНИЯ" Женьшень  </t>
  </si>
  <si>
    <t> Соль для ванн "ФИТОЛИНИЯ" Чайное дерево  </t>
  </si>
  <si>
    <t> Соль для ванн "ФИТОЛИНИЯ" Облепиха  </t>
  </si>
  <si>
    <t> Соль для ванн "ФИТОЛИНИЯ" Лаванда  </t>
  </si>
  <si>
    <t> Соль для ванн "ФИТОЛИНИЯ" Череда  </t>
  </si>
  <si>
    <t> Соль для ванн "ФИТОЛИНИЯ" Эвкалипт  </t>
  </si>
  <si>
    <t> Соль для ванн "Арома-ванны" Душевная гармония  </t>
  </si>
  <si>
    <t> Соль для ванн Арома-ванны Приятный отдых  </t>
  </si>
  <si>
    <t> Соль для ванн "Арома-ванны" Ощути блаженство  </t>
  </si>
  <si>
    <t> Соль для ванн "Арома-ванны" Коктейль бодрости  </t>
  </si>
  <si>
    <t> Соль для ванн "Фруктовое ассорти" Вишня и Миндаль  </t>
  </si>
  <si>
    <t> Соль для ванн "Фруктовое ассорти" Ежевика и Ваниль  </t>
  </si>
  <si>
    <t> Соль для ванн "Фруктовое ассорти" Мандарин и Мелисса  </t>
  </si>
  <si>
    <t> Соль для ванн "Фруктовое ассорти" Лимон и Зеленый чай  </t>
  </si>
  <si>
    <t> Соль для маникюра и педикюра "Минутка для себя" зеленые ванночки  </t>
  </si>
  <si>
    <t> Соль для маникюра и педикюра "Минутка для себя" розовые ванночки  </t>
  </si>
  <si>
    <t> Соль для маникюра и педикюра "Минутка для себя" бирюзовые ванночки  </t>
  </si>
  <si>
    <t> Соль для маникюра и педикюра "Минутка для себя" желтые ванночки  </t>
  </si>
  <si>
    <t> Соль для ванн "Хвойные ванны" Пихта  </t>
  </si>
  <si>
    <t> Соль для ванн "Хвойные ванны" Можжевельник  </t>
  </si>
  <si>
    <t> Соль для ванн "Хвойные ванны" Кедр  </t>
  </si>
  <si>
    <t> Соль для ванн "Хвойные ванны" Кедр и бергамот  </t>
  </si>
  <si>
    <t> Соль для ванн "Хвойные ванны" Сосна  </t>
  </si>
  <si>
    <t> Соль для ванн "Хвойные ванны" Сосна и цитрус  </t>
  </si>
  <si>
    <t> Соль для ванн "Frutti in crema" Абрикос в сливках  </t>
  </si>
  <si>
    <t> Соль для ванн "Frutti in crema" Земляника в сливках  </t>
  </si>
  <si>
    <t> Соль для ванн "Frutti in crema" Инжир в сливках  </t>
  </si>
  <si>
    <t> Соль для ванн "Frutti in crema" Грейпфрут в сливках  </t>
  </si>
  <si>
    <t> Соль для ванн "Frutti in crema" Зеленое яблоко в сливках  </t>
  </si>
  <si>
    <t> Соль для ванн "Frutti in crema" Малина в сливках  </t>
  </si>
  <si>
    <t> Соль для ванн Body-Spa "Энергия и тонус"  </t>
  </si>
  <si>
    <t> Соль для ванн Body-Spa "Оздоровление и уход"  </t>
  </si>
  <si>
    <t> Соль для ванн Body-Spa "Питание и увлажнение"  </t>
  </si>
  <si>
    <t> Соль для ванн Body-Spa "Релаксация и антистресс"  </t>
  </si>
  <si>
    <t> Соли для ванн "Элит" Пихта  </t>
  </si>
  <si>
    <t> Соли для ванн "Элит" Ромашка  </t>
  </si>
  <si>
    <t> Соли для ванн "Элит" Крапива  </t>
  </si>
  <si>
    <t> Соли для ванн "Элит" Морская  </t>
  </si>
  <si>
    <t>Паста-скраб "Ореховая" Миндальная  </t>
  </si>
  <si>
    <t>Паста-скраб "Ореховая" Грецкий орех  </t>
  </si>
  <si>
    <t>Паста-скраб "Ореховая" Лесной орех  </t>
  </si>
  <si>
    <t> Увлажняющее средство "Naturell" Расслабляющее  </t>
  </si>
  <si>
    <t> Увлажняющее средство "Naturell" Успокаивающее  </t>
  </si>
  <si>
    <t> Увлажняющее средство "Naturell" Тонизирующее  </t>
  </si>
  <si>
    <t> Увлажняющее средство "Naturell" Восстанавливающее  </t>
  </si>
  <si>
    <t xml:space="preserve">    Соль для маникюра</t>
  </si>
  <si>
    <t>Морские губки, Люффа</t>
  </si>
  <si>
    <t>Морские губки</t>
  </si>
  <si>
    <t>Люффа</t>
  </si>
  <si>
    <t xml:space="preserve">    Увлажняющее средство, Пена</t>
  </si>
  <si>
    <t xml:space="preserve">Пена для ванн с морской солью "Naturell" Расслабляющая, с экстрактом Пиона английского; </t>
  </si>
  <si>
    <t xml:space="preserve">Пена для ванн с морской солью "Naturell" Тонизирующая, с экстрактом Маракуи; </t>
  </si>
  <si>
    <t>Пена для ванн с морской солью "Naturell" Успокаивающая, с экстрактом Ванниллы;</t>
  </si>
  <si>
    <t>Пена для ванн с морской солью "Naturell" Антистресс, с экстрактом Апельсина</t>
  </si>
  <si>
    <t>00-00000517</t>
  </si>
  <si>
    <t xml:space="preserve">Пена для ванн "Фруктовое ассорти" - Виноград и Корица </t>
  </si>
  <si>
    <t xml:space="preserve">Пена для ванн "Фруктовое ассорти" - Розовый грейпфрут и Бергамот </t>
  </si>
  <si>
    <t xml:space="preserve">Пена для ванн "Фруктовое ассорти" - Лимон и Зеленый чай </t>
  </si>
  <si>
    <t>Пена для ванн "Фруктовое ассорти" - Дыня и Мед</t>
  </si>
  <si>
    <t>00-00000518</t>
  </si>
  <si>
    <t>00-00000519</t>
  </si>
  <si>
    <t> Соль для ванн "ФИТОЛИНИЯ"  (картон кор.) Женьшень  </t>
  </si>
  <si>
    <t> Соль для ванн "ФИТОЛИНИЯ" (картон кор.) Чайное дерево  </t>
  </si>
  <si>
    <t> Соль для ванн "ФИТОЛИНИЯ" (картон кор.) Облепиха  </t>
  </si>
  <si>
    <t> Соль для ванн "ФИТОЛИНИЯ" (картон кор.) Лаванда  </t>
  </si>
  <si>
    <t> Соль для ванн "ФИТОЛИНИЯ" (картон кор.) Череда  </t>
  </si>
  <si>
    <t> Соль для ванн "ФИТОЛИНИЯ" (картон кор.) Шалфей</t>
  </si>
  <si>
    <t>Крем-скраб для тела "NATURELL"  385г</t>
  </si>
  <si>
    <t>цены действуют с 16 октября 2014</t>
  </si>
  <si>
    <t xml:space="preserve">Мыло в брусах - брус, вес 0,85 кг. </t>
  </si>
  <si>
    <t xml:space="preserve">Мыло парфюмированое в брусах - брус, вес 0,85 кг. </t>
  </si>
  <si>
    <r>
      <t xml:space="preserve">Овечка 100 гр.  </t>
    </r>
    <r>
      <rPr>
        <b/>
        <sz val="10"/>
        <color indexed="10"/>
        <rFont val="Arial"/>
        <family val="2"/>
      </rPr>
      <t>2015 год - год ОВЦЫ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</si>
</sst>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6"/>
      <name val="Verdana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2"/>
      <color indexed="10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i/>
      <sz val="11"/>
      <color indexed="12"/>
      <name val="Arial Cyr"/>
      <family val="0"/>
    </font>
    <font>
      <sz val="12"/>
      <name val="Arial"/>
      <family val="2"/>
    </font>
    <font>
      <b/>
      <i/>
      <sz val="11"/>
      <name val="Arial Cyr"/>
      <family val="0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Arial Cyr"/>
      <family val="0"/>
    </font>
    <font>
      <sz val="10"/>
      <color rgb="FFFF0000"/>
      <name val="Arial"/>
      <family val="2"/>
    </font>
    <font>
      <b/>
      <i/>
      <sz val="11"/>
      <color rgb="FF0000FF"/>
      <name val="Arial Cyr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9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2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 wrapText="1" shrinkToFit="1"/>
    </xf>
    <xf numFmtId="0" fontId="1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15" xfId="0" applyNumberFormat="1" applyFont="1" applyBorder="1" applyAlignment="1">
      <alignment/>
    </xf>
    <xf numFmtId="9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 shrinkToFit="1"/>
    </xf>
    <xf numFmtId="0" fontId="5" fillId="0" borderId="18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10" xfId="0" applyFont="1" applyBorder="1" applyAlignment="1">
      <alignment wrapText="1"/>
    </xf>
    <xf numFmtId="4" fontId="13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15" fillId="34" borderId="10" xfId="0" applyFont="1" applyFill="1" applyBorder="1" applyAlignment="1">
      <alignment wrapText="1"/>
    </xf>
    <xf numFmtId="4" fontId="13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wrapText="1"/>
    </xf>
    <xf numFmtId="4" fontId="0" fillId="34" borderId="10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 wrapText="1" shrinkToFit="1"/>
    </xf>
    <xf numFmtId="0" fontId="0" fillId="0" borderId="10" xfId="0" applyFont="1" applyBorder="1" applyAlignment="1">
      <alignment wrapText="1" shrinkToFit="1"/>
    </xf>
    <xf numFmtId="0" fontId="13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8" xfId="0" applyFont="1" applyBorder="1" applyAlignment="1">
      <alignment/>
    </xf>
    <xf numFmtId="0" fontId="5" fillId="0" borderId="16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 wrapText="1" shrinkToFit="1"/>
    </xf>
    <xf numFmtId="4" fontId="0" fillId="0" borderId="0" xfId="0" applyNumberFormat="1" applyFill="1" applyAlignment="1">
      <alignment/>
    </xf>
    <xf numFmtId="164" fontId="0" fillId="0" borderId="17" xfId="0" applyNumberFormat="1" applyFill="1" applyBorder="1" applyAlignment="1">
      <alignment horizontal="center"/>
    </xf>
    <xf numFmtId="164" fontId="22" fillId="0" borderId="14" xfId="0" applyNumberFormat="1" applyFont="1" applyFill="1" applyBorder="1" applyAlignment="1">
      <alignment horizontal="center"/>
    </xf>
    <xf numFmtId="2" fontId="0" fillId="0" borderId="0" xfId="0" applyNumberFormat="1" applyAlignment="1">
      <alignment wrapText="1" shrinkToFit="1"/>
    </xf>
    <xf numFmtId="0" fontId="61" fillId="0" borderId="18" xfId="0" applyFont="1" applyBorder="1" applyAlignment="1">
      <alignment horizontal="left"/>
    </xf>
    <xf numFmtId="4" fontId="61" fillId="0" borderId="10" xfId="0" applyNumberFormat="1" applyFont="1" applyBorder="1" applyAlignment="1">
      <alignment/>
    </xf>
    <xf numFmtId="0" fontId="12" fillId="0" borderId="18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49" fontId="0" fillId="33" borderId="18" xfId="0" applyNumberFormat="1" applyFill="1" applyBorder="1" applyAlignment="1" applyProtection="1">
      <alignment horizontal="center"/>
      <protection locked="0"/>
    </xf>
    <xf numFmtId="49" fontId="0" fillId="33" borderId="14" xfId="0" applyNumberFormat="1" applyFill="1" applyBorder="1" applyAlignment="1" applyProtection="1">
      <alignment horizontal="center"/>
      <protection locked="0"/>
    </xf>
    <xf numFmtId="49" fontId="0" fillId="33" borderId="15" xfId="0" applyNumberForma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4"/>
  <sheetViews>
    <sheetView showGridLines="0" showZeros="0" tabSelected="1" zoomScalePageLayoutView="0" workbookViewId="0" topLeftCell="A10">
      <selection activeCell="L21" sqref="L21"/>
    </sheetView>
  </sheetViews>
  <sheetFormatPr defaultColWidth="9.140625" defaultRowHeight="12.75"/>
  <cols>
    <col min="1" max="1" width="2.140625" style="0" customWidth="1"/>
    <col min="2" max="2" width="11.421875" style="0" hidden="1" customWidth="1"/>
    <col min="3" max="3" width="2.00390625" style="0" customWidth="1"/>
    <col min="4" max="4" width="38.8515625" style="0" customWidth="1"/>
    <col min="5" max="8" width="10.7109375" style="0" customWidth="1"/>
    <col min="10" max="10" width="10.00390625" style="0" customWidth="1"/>
    <col min="11" max="11" width="11.8515625" style="0" hidden="1" customWidth="1"/>
    <col min="13" max="13" width="10.140625" style="0" bestFit="1" customWidth="1"/>
    <col min="14" max="14" width="10.140625" style="0" customWidth="1"/>
  </cols>
  <sheetData>
    <row r="2" spans="4:9" ht="19.5" customHeight="1">
      <c r="D2" s="85" t="s">
        <v>244</v>
      </c>
      <c r="E2" s="85"/>
      <c r="F2" s="85"/>
      <c r="G2" s="85"/>
      <c r="H2" s="85"/>
      <c r="I2" s="85"/>
    </row>
    <row r="3" spans="4:9" ht="12.75">
      <c r="D3" s="86" t="s">
        <v>258</v>
      </c>
      <c r="E3" s="86"/>
      <c r="F3" s="86"/>
      <c r="G3" s="86"/>
      <c r="H3" s="86"/>
      <c r="I3" s="86"/>
    </row>
    <row r="4" ht="6" customHeight="1"/>
    <row r="5" ht="15.75" hidden="1">
      <c r="E5" s="4" t="s">
        <v>25</v>
      </c>
    </row>
    <row r="6" ht="12.75">
      <c r="I6" s="8" t="s">
        <v>489</v>
      </c>
    </row>
    <row r="7" ht="12.75">
      <c r="D7" s="2" t="s">
        <v>19</v>
      </c>
    </row>
    <row r="8" spans="4:9" ht="12.75">
      <c r="D8" s="3" t="s">
        <v>20</v>
      </c>
      <c r="E8" s="82"/>
      <c r="F8" s="83"/>
      <c r="G8" s="83"/>
      <c r="H8" s="83"/>
      <c r="I8" s="84"/>
    </row>
    <row r="9" spans="4:9" ht="12.75">
      <c r="D9" s="3" t="s">
        <v>295</v>
      </c>
      <c r="E9" s="82"/>
      <c r="F9" s="83"/>
      <c r="G9" s="83"/>
      <c r="H9" s="83"/>
      <c r="I9" s="84"/>
    </row>
    <row r="10" spans="4:9" ht="12.75">
      <c r="D10" s="3" t="s">
        <v>22</v>
      </c>
      <c r="E10" s="82"/>
      <c r="F10" s="83"/>
      <c r="G10" s="83"/>
      <c r="H10" s="83"/>
      <c r="I10" s="84"/>
    </row>
    <row r="11" spans="4:9" ht="12.75">
      <c r="D11" s="3" t="s">
        <v>21</v>
      </c>
      <c r="E11" s="82"/>
      <c r="F11" s="83"/>
      <c r="G11" s="83"/>
      <c r="H11" s="83"/>
      <c r="I11" s="84"/>
    </row>
    <row r="12" spans="5:9" ht="12.75">
      <c r="E12" s="57"/>
      <c r="F12" s="57"/>
      <c r="G12" s="57"/>
      <c r="H12" s="57"/>
      <c r="I12" s="57"/>
    </row>
    <row r="13" spans="4:9" ht="12.75">
      <c r="D13" s="2" t="s">
        <v>294</v>
      </c>
      <c r="E13" s="57"/>
      <c r="F13" s="57"/>
      <c r="G13" s="57"/>
      <c r="H13" s="57"/>
      <c r="I13" s="57"/>
    </row>
    <row r="14" spans="4:9" ht="12.75">
      <c r="D14" s="65" t="s">
        <v>343</v>
      </c>
      <c r="E14" s="82"/>
      <c r="F14" s="83"/>
      <c r="G14" s="83"/>
      <c r="H14" s="83"/>
      <c r="I14" s="84"/>
    </row>
    <row r="15" spans="4:9" ht="12.75">
      <c r="D15" s="65" t="s">
        <v>342</v>
      </c>
      <c r="E15" s="82"/>
      <c r="F15" s="83"/>
      <c r="G15" s="83"/>
      <c r="H15" s="83"/>
      <c r="I15" s="84"/>
    </row>
    <row r="16" spans="4:9" ht="38.25">
      <c r="D16" s="25" t="s">
        <v>344</v>
      </c>
      <c r="E16" s="82"/>
      <c r="F16" s="83"/>
      <c r="G16" s="83"/>
      <c r="H16" s="83"/>
      <c r="I16" s="84"/>
    </row>
    <row r="18" ht="12.75">
      <c r="D18" s="6" t="s">
        <v>23</v>
      </c>
    </row>
    <row r="19" ht="12.75">
      <c r="D19" s="6" t="s">
        <v>402</v>
      </c>
    </row>
    <row r="20" ht="12.75">
      <c r="D20" s="6"/>
    </row>
    <row r="21" ht="14.25">
      <c r="D21" s="51" t="s">
        <v>296</v>
      </c>
    </row>
    <row r="22" ht="14.25">
      <c r="D22" s="51" t="s">
        <v>223</v>
      </c>
    </row>
    <row r="23" spans="4:9" ht="14.25">
      <c r="D23" s="49" t="s">
        <v>249</v>
      </c>
      <c r="E23" s="50"/>
      <c r="F23" s="50"/>
      <c r="G23" s="50"/>
      <c r="H23" s="50"/>
      <c r="I23" s="50"/>
    </row>
    <row r="24" ht="14.25">
      <c r="D24" s="71" t="s">
        <v>341</v>
      </c>
    </row>
    <row r="25" ht="12.75">
      <c r="D25" s="2"/>
    </row>
    <row r="26" spans="4:10" ht="20.25" customHeight="1">
      <c r="D26" s="39" t="s">
        <v>490</v>
      </c>
      <c r="E26" s="14"/>
      <c r="F26" s="67" t="s">
        <v>340</v>
      </c>
      <c r="G26" s="76">
        <f>H50/0.85</f>
        <v>529.3529411764706</v>
      </c>
      <c r="H26" s="68" t="s">
        <v>338</v>
      </c>
      <c r="I26" s="14"/>
      <c r="J26" s="15"/>
    </row>
    <row r="27" spans="4:12" s="1" customFormat="1" ht="30.75" customHeight="1">
      <c r="D27" s="21"/>
      <c r="E27" s="21" t="s">
        <v>246</v>
      </c>
      <c r="F27" s="21" t="s">
        <v>247</v>
      </c>
      <c r="G27" s="21" t="s">
        <v>248</v>
      </c>
      <c r="H27" s="21" t="s">
        <v>269</v>
      </c>
      <c r="I27" s="38" t="s">
        <v>225</v>
      </c>
      <c r="J27" s="21" t="s">
        <v>222</v>
      </c>
      <c r="K27" s="1" t="s">
        <v>245</v>
      </c>
      <c r="L27" s="73"/>
    </row>
    <row r="28" spans="2:13" s="1" customFormat="1" ht="12" customHeight="1">
      <c r="B28" s="59" t="s">
        <v>308</v>
      </c>
      <c r="D28" s="60" t="s">
        <v>309</v>
      </c>
      <c r="E28" s="7">
        <f>H28*0.85</f>
        <v>290.65749999999997</v>
      </c>
      <c r="F28" s="7">
        <f>H28*0.9</f>
        <v>307.755</v>
      </c>
      <c r="G28" s="7">
        <f>H28*0.95</f>
        <v>324.85249999999996</v>
      </c>
      <c r="H28" s="7">
        <v>341.95</v>
      </c>
      <c r="I28" s="5"/>
      <c r="J28" s="7">
        <f>I28*H28</f>
        <v>0</v>
      </c>
      <c r="L28" s="72"/>
      <c r="M28" s="41"/>
    </row>
    <row r="29" spans="2:11" ht="12.75" customHeight="1">
      <c r="B29" s="10" t="s">
        <v>59</v>
      </c>
      <c r="D29" s="16" t="s">
        <v>0</v>
      </c>
      <c r="E29" s="7">
        <f>H29*0.85</f>
        <v>448.75750000000005</v>
      </c>
      <c r="F29" s="7">
        <f>H29*0.9</f>
        <v>475.15500000000003</v>
      </c>
      <c r="G29" s="7">
        <f>H29*0.95</f>
        <v>501.5525</v>
      </c>
      <c r="H29" s="7">
        <v>527.95</v>
      </c>
      <c r="I29" s="5"/>
      <c r="J29" s="7">
        <f aca="true" t="shared" si="0" ref="J29:J74">I29*H29</f>
        <v>0</v>
      </c>
      <c r="K29">
        <f>IF(I29&lt;&gt;0,J29/I29,"")</f>
      </c>
    </row>
    <row r="30" spans="2:11" ht="12.75" customHeight="1">
      <c r="B30" s="10" t="s">
        <v>60</v>
      </c>
      <c r="D30" s="16" t="s">
        <v>1</v>
      </c>
      <c r="E30" s="7">
        <f aca="true" t="shared" si="1" ref="E30:E74">H30*0.85</f>
        <v>448.75750000000005</v>
      </c>
      <c r="F30" s="7">
        <f aca="true" t="shared" si="2" ref="F30:F74">H30*0.9</f>
        <v>475.15500000000003</v>
      </c>
      <c r="G30" s="7">
        <f aca="true" t="shared" si="3" ref="G30:G74">H30*0.95</f>
        <v>501.5525</v>
      </c>
      <c r="H30" s="7">
        <v>527.95</v>
      </c>
      <c r="I30" s="5"/>
      <c r="J30" s="7">
        <f t="shared" si="0"/>
        <v>0</v>
      </c>
      <c r="K30">
        <f aca="true" t="shared" si="4" ref="K30:K74">IF(I30&lt;&gt;0,J30/I30,"")</f>
      </c>
    </row>
    <row r="31" spans="2:11" ht="12.75" customHeight="1">
      <c r="B31" s="10" t="s">
        <v>61</v>
      </c>
      <c r="D31" s="16" t="s">
        <v>28</v>
      </c>
      <c r="E31" s="7">
        <f t="shared" si="1"/>
        <v>448.75750000000005</v>
      </c>
      <c r="F31" s="7">
        <f t="shared" si="2"/>
        <v>475.15500000000003</v>
      </c>
      <c r="G31" s="7">
        <f t="shared" si="3"/>
        <v>501.5525</v>
      </c>
      <c r="H31" s="7">
        <v>527.95</v>
      </c>
      <c r="I31" s="5"/>
      <c r="J31" s="7">
        <f t="shared" si="0"/>
        <v>0</v>
      </c>
      <c r="K31">
        <f t="shared" si="4"/>
      </c>
    </row>
    <row r="32" spans="2:14" s="41" customFormat="1" ht="12.75" customHeight="1">
      <c r="B32" s="41" t="s">
        <v>62</v>
      </c>
      <c r="D32" s="42" t="s">
        <v>250</v>
      </c>
      <c r="E32" s="43">
        <f t="shared" si="1"/>
        <v>448.75750000000005</v>
      </c>
      <c r="F32" s="43">
        <f t="shared" si="2"/>
        <v>475.15500000000003</v>
      </c>
      <c r="G32" s="43">
        <f t="shared" si="3"/>
        <v>501.5525</v>
      </c>
      <c r="H32" s="43">
        <v>527.95</v>
      </c>
      <c r="I32" s="5"/>
      <c r="J32" s="43">
        <f t="shared" si="0"/>
        <v>0</v>
      </c>
      <c r="K32" s="41">
        <f t="shared" si="4"/>
      </c>
      <c r="N32" s="61"/>
    </row>
    <row r="33" spans="2:11" ht="12.75" customHeight="1">
      <c r="B33" s="10" t="s">
        <v>63</v>
      </c>
      <c r="D33" s="16" t="s">
        <v>2</v>
      </c>
      <c r="E33" s="7">
        <f t="shared" si="1"/>
        <v>448.75750000000005</v>
      </c>
      <c r="F33" s="7">
        <f t="shared" si="2"/>
        <v>475.15500000000003</v>
      </c>
      <c r="G33" s="7">
        <f t="shared" si="3"/>
        <v>501.5525</v>
      </c>
      <c r="H33" s="7">
        <v>527.95</v>
      </c>
      <c r="I33" s="5"/>
      <c r="J33" s="7">
        <f t="shared" si="0"/>
        <v>0</v>
      </c>
      <c r="K33">
        <f t="shared" si="4"/>
      </c>
    </row>
    <row r="34" spans="2:11" s="41" customFormat="1" ht="12.75" customHeight="1">
      <c r="B34" s="41" t="s">
        <v>64</v>
      </c>
      <c r="D34" s="42" t="s">
        <v>251</v>
      </c>
      <c r="E34" s="43">
        <f t="shared" si="1"/>
        <v>448.75750000000005</v>
      </c>
      <c r="F34" s="43">
        <f t="shared" si="2"/>
        <v>475.15500000000003</v>
      </c>
      <c r="G34" s="43">
        <f t="shared" si="3"/>
        <v>501.5525</v>
      </c>
      <c r="H34" s="43">
        <v>527.95</v>
      </c>
      <c r="I34" s="5"/>
      <c r="J34" s="43">
        <f t="shared" si="0"/>
        <v>0</v>
      </c>
      <c r="K34" s="41">
        <f t="shared" si="4"/>
      </c>
    </row>
    <row r="35" spans="2:11" ht="12.75" customHeight="1">
      <c r="B35" s="10" t="s">
        <v>187</v>
      </c>
      <c r="D35" s="17" t="s">
        <v>237</v>
      </c>
      <c r="E35" s="7">
        <f t="shared" si="1"/>
        <v>448.75750000000005</v>
      </c>
      <c r="F35" s="7">
        <f t="shared" si="2"/>
        <v>475.15500000000003</v>
      </c>
      <c r="G35" s="7">
        <f t="shared" si="3"/>
        <v>501.5525</v>
      </c>
      <c r="H35" s="7">
        <v>527.95</v>
      </c>
      <c r="I35" s="5"/>
      <c r="J35" s="7">
        <f t="shared" si="0"/>
        <v>0</v>
      </c>
      <c r="K35">
        <f t="shared" si="4"/>
      </c>
    </row>
    <row r="36" spans="2:11" ht="12.75" customHeight="1">
      <c r="B36" s="10" t="s">
        <v>65</v>
      </c>
      <c r="D36" s="16" t="s">
        <v>3</v>
      </c>
      <c r="E36" s="7">
        <f t="shared" si="1"/>
        <v>448.75750000000005</v>
      </c>
      <c r="F36" s="7">
        <f t="shared" si="2"/>
        <v>475.15500000000003</v>
      </c>
      <c r="G36" s="7">
        <f t="shared" si="3"/>
        <v>501.5525</v>
      </c>
      <c r="H36" s="7">
        <v>527.95</v>
      </c>
      <c r="I36" s="5"/>
      <c r="J36" s="7">
        <f t="shared" si="0"/>
        <v>0</v>
      </c>
      <c r="K36">
        <f t="shared" si="4"/>
      </c>
    </row>
    <row r="37" spans="2:11" ht="12.75" customHeight="1">
      <c r="B37" s="10" t="s">
        <v>66</v>
      </c>
      <c r="D37" s="16" t="s">
        <v>29</v>
      </c>
      <c r="E37" s="7">
        <f t="shared" si="1"/>
        <v>448.75750000000005</v>
      </c>
      <c r="F37" s="7">
        <f t="shared" si="2"/>
        <v>475.15500000000003</v>
      </c>
      <c r="G37" s="7">
        <f t="shared" si="3"/>
        <v>501.5525</v>
      </c>
      <c r="H37" s="7">
        <v>527.95</v>
      </c>
      <c r="I37" s="5"/>
      <c r="J37" s="7">
        <f t="shared" si="0"/>
        <v>0</v>
      </c>
      <c r="K37">
        <f t="shared" si="4"/>
      </c>
    </row>
    <row r="38" spans="2:11" ht="12.75" customHeight="1">
      <c r="B38" t="s">
        <v>188</v>
      </c>
      <c r="D38" s="17" t="s">
        <v>238</v>
      </c>
      <c r="E38" s="7">
        <f t="shared" si="1"/>
        <v>448.75750000000005</v>
      </c>
      <c r="F38" s="7">
        <f t="shared" si="2"/>
        <v>475.15500000000003</v>
      </c>
      <c r="G38" s="7">
        <f t="shared" si="3"/>
        <v>501.5525</v>
      </c>
      <c r="H38" s="7">
        <v>527.95</v>
      </c>
      <c r="I38" s="5"/>
      <c r="J38" s="7">
        <f t="shared" si="0"/>
        <v>0</v>
      </c>
      <c r="K38">
        <f t="shared" si="4"/>
      </c>
    </row>
    <row r="39" spans="2:11" ht="12.75" customHeight="1">
      <c r="B39" t="s">
        <v>409</v>
      </c>
      <c r="D39" s="17" t="s">
        <v>411</v>
      </c>
      <c r="E39" s="7">
        <f t="shared" si="1"/>
        <v>448.75750000000005</v>
      </c>
      <c r="F39" s="7">
        <f t="shared" si="2"/>
        <v>475.15500000000003</v>
      </c>
      <c r="G39" s="7">
        <f t="shared" si="3"/>
        <v>501.5525</v>
      </c>
      <c r="H39" s="7">
        <v>527.95</v>
      </c>
      <c r="I39" s="5"/>
      <c r="J39" s="7">
        <f t="shared" si="0"/>
        <v>0</v>
      </c>
      <c r="K39">
        <f t="shared" si="4"/>
      </c>
    </row>
    <row r="40" spans="2:11" ht="12.75" customHeight="1">
      <c r="B40" s="10" t="s">
        <v>67</v>
      </c>
      <c r="D40" s="16" t="s">
        <v>37</v>
      </c>
      <c r="E40" s="7">
        <f t="shared" si="1"/>
        <v>448.75750000000005</v>
      </c>
      <c r="F40" s="7">
        <f t="shared" si="2"/>
        <v>475.15500000000003</v>
      </c>
      <c r="G40" s="7">
        <f t="shared" si="3"/>
        <v>501.5525</v>
      </c>
      <c r="H40" s="7">
        <v>527.95</v>
      </c>
      <c r="I40" s="5"/>
      <c r="J40" s="7">
        <f t="shared" si="0"/>
        <v>0</v>
      </c>
      <c r="K40">
        <f t="shared" si="4"/>
      </c>
    </row>
    <row r="41" spans="2:11" ht="12.75" customHeight="1">
      <c r="B41" s="10" t="s">
        <v>68</v>
      </c>
      <c r="D41" s="16" t="s">
        <v>30</v>
      </c>
      <c r="E41" s="7">
        <f t="shared" si="1"/>
        <v>448.75750000000005</v>
      </c>
      <c r="F41" s="7">
        <f t="shared" si="2"/>
        <v>475.15500000000003</v>
      </c>
      <c r="G41" s="7">
        <f t="shared" si="3"/>
        <v>501.5525</v>
      </c>
      <c r="H41" s="7">
        <v>527.95</v>
      </c>
      <c r="I41" s="5"/>
      <c r="J41" s="7">
        <f t="shared" si="0"/>
        <v>0</v>
      </c>
      <c r="K41">
        <f t="shared" si="4"/>
      </c>
    </row>
    <row r="42" spans="2:11" ht="12.75" customHeight="1">
      <c r="B42" s="10" t="s">
        <v>69</v>
      </c>
      <c r="D42" s="16" t="s">
        <v>31</v>
      </c>
      <c r="E42" s="7">
        <f t="shared" si="1"/>
        <v>448.75750000000005</v>
      </c>
      <c r="F42" s="7">
        <f t="shared" si="2"/>
        <v>475.15500000000003</v>
      </c>
      <c r="G42" s="7">
        <f t="shared" si="3"/>
        <v>501.5525</v>
      </c>
      <c r="H42" s="7">
        <v>527.95</v>
      </c>
      <c r="I42" s="5"/>
      <c r="J42" s="7">
        <f t="shared" si="0"/>
        <v>0</v>
      </c>
      <c r="K42">
        <f t="shared" si="4"/>
      </c>
    </row>
    <row r="43" spans="2:11" ht="12.75" customHeight="1">
      <c r="B43" s="10" t="s">
        <v>70</v>
      </c>
      <c r="D43" s="16" t="s">
        <v>4</v>
      </c>
      <c r="E43" s="7">
        <f t="shared" si="1"/>
        <v>448.75750000000005</v>
      </c>
      <c r="F43" s="7">
        <f t="shared" si="2"/>
        <v>475.15500000000003</v>
      </c>
      <c r="G43" s="7">
        <f t="shared" si="3"/>
        <v>501.5525</v>
      </c>
      <c r="H43" s="7">
        <v>527.95</v>
      </c>
      <c r="I43" s="5"/>
      <c r="J43" s="7">
        <f t="shared" si="0"/>
        <v>0</v>
      </c>
      <c r="K43">
        <f t="shared" si="4"/>
      </c>
    </row>
    <row r="44" spans="2:11" s="41" customFormat="1" ht="12.75" customHeight="1">
      <c r="B44" s="41" t="s">
        <v>71</v>
      </c>
      <c r="D44" s="42" t="s">
        <v>252</v>
      </c>
      <c r="E44" s="43">
        <f t="shared" si="1"/>
        <v>448.75750000000005</v>
      </c>
      <c r="F44" s="43">
        <f t="shared" si="2"/>
        <v>475.15500000000003</v>
      </c>
      <c r="G44" s="43">
        <f t="shared" si="3"/>
        <v>501.5525</v>
      </c>
      <c r="H44" s="43">
        <v>527.95</v>
      </c>
      <c r="I44" s="5"/>
      <c r="J44" s="43">
        <f t="shared" si="0"/>
        <v>0</v>
      </c>
      <c r="K44" s="41">
        <f t="shared" si="4"/>
      </c>
    </row>
    <row r="45" spans="2:11" ht="12.75" customHeight="1">
      <c r="B45" s="10" t="s">
        <v>72</v>
      </c>
      <c r="D45" s="16" t="s">
        <v>35</v>
      </c>
      <c r="E45" s="7">
        <f t="shared" si="1"/>
        <v>448.75750000000005</v>
      </c>
      <c r="F45" s="7">
        <f t="shared" si="2"/>
        <v>475.15500000000003</v>
      </c>
      <c r="G45" s="7">
        <f t="shared" si="3"/>
        <v>501.5525</v>
      </c>
      <c r="H45" s="7">
        <v>527.95</v>
      </c>
      <c r="I45" s="5"/>
      <c r="J45" s="7">
        <f t="shared" si="0"/>
        <v>0</v>
      </c>
      <c r="K45">
        <f t="shared" si="4"/>
      </c>
    </row>
    <row r="46" spans="2:11" ht="12.75" customHeight="1">
      <c r="B46" s="10" t="s">
        <v>189</v>
      </c>
      <c r="D46" s="17" t="s">
        <v>239</v>
      </c>
      <c r="E46" s="7">
        <f t="shared" si="1"/>
        <v>448.75750000000005</v>
      </c>
      <c r="F46" s="7">
        <f t="shared" si="2"/>
        <v>475.15500000000003</v>
      </c>
      <c r="G46" s="7">
        <f t="shared" si="3"/>
        <v>501.5525</v>
      </c>
      <c r="H46" s="7">
        <v>527.95</v>
      </c>
      <c r="I46" s="5"/>
      <c r="J46" s="7">
        <f t="shared" si="0"/>
        <v>0</v>
      </c>
      <c r="K46">
        <f t="shared" si="4"/>
      </c>
    </row>
    <row r="47" spans="2:11" s="10" customFormat="1" ht="12.75" customHeight="1">
      <c r="B47" s="10" t="s">
        <v>190</v>
      </c>
      <c r="D47" s="45" t="s">
        <v>241</v>
      </c>
      <c r="E47" s="46">
        <f t="shared" si="1"/>
        <v>448.75750000000005</v>
      </c>
      <c r="F47" s="46">
        <f t="shared" si="2"/>
        <v>475.15500000000003</v>
      </c>
      <c r="G47" s="46">
        <f t="shared" si="3"/>
        <v>501.5525</v>
      </c>
      <c r="H47" s="46">
        <v>527.95</v>
      </c>
      <c r="I47" s="5"/>
      <c r="J47" s="46">
        <f t="shared" si="0"/>
        <v>0</v>
      </c>
      <c r="K47" s="10">
        <f t="shared" si="4"/>
      </c>
    </row>
    <row r="48" spans="2:11" ht="12.75" customHeight="1">
      <c r="B48" s="10" t="s">
        <v>73</v>
      </c>
      <c r="D48" s="16" t="s">
        <v>5</v>
      </c>
      <c r="E48" s="7">
        <f t="shared" si="1"/>
        <v>448.75750000000005</v>
      </c>
      <c r="F48" s="7">
        <f t="shared" si="2"/>
        <v>475.15500000000003</v>
      </c>
      <c r="G48" s="7">
        <f t="shared" si="3"/>
        <v>501.5525</v>
      </c>
      <c r="H48" s="7">
        <v>527.95</v>
      </c>
      <c r="I48" s="5"/>
      <c r="J48" s="7">
        <f t="shared" si="0"/>
        <v>0</v>
      </c>
      <c r="K48">
        <f t="shared" si="4"/>
      </c>
    </row>
    <row r="49" spans="2:12" s="41" customFormat="1" ht="12.75" customHeight="1">
      <c r="B49" s="41" t="s">
        <v>74</v>
      </c>
      <c r="D49" s="42" t="s">
        <v>253</v>
      </c>
      <c r="E49" s="43">
        <f t="shared" si="1"/>
        <v>448.75750000000005</v>
      </c>
      <c r="F49" s="43">
        <f t="shared" si="2"/>
        <v>475.15500000000003</v>
      </c>
      <c r="G49" s="43">
        <f t="shared" si="3"/>
        <v>501.5525</v>
      </c>
      <c r="H49" s="43">
        <v>527.95</v>
      </c>
      <c r="I49" s="5"/>
      <c r="J49" s="43">
        <f t="shared" si="0"/>
        <v>0</v>
      </c>
      <c r="K49" s="41">
        <f t="shared" si="4"/>
      </c>
      <c r="L49" s="72"/>
    </row>
    <row r="50" spans="2:12" s="47" customFormat="1" ht="12.75" customHeight="1">
      <c r="B50" s="47" t="s">
        <v>75</v>
      </c>
      <c r="D50" s="52" t="s">
        <v>404</v>
      </c>
      <c r="E50" s="53">
        <f t="shared" si="1"/>
        <v>382.4575</v>
      </c>
      <c r="F50" s="53">
        <f t="shared" si="2"/>
        <v>404.955</v>
      </c>
      <c r="G50" s="53">
        <f t="shared" si="3"/>
        <v>427.4525</v>
      </c>
      <c r="H50" s="53">
        <v>449.95</v>
      </c>
      <c r="I50" s="5"/>
      <c r="J50" s="43">
        <f t="shared" si="0"/>
        <v>0</v>
      </c>
      <c r="K50" s="47">
        <f t="shared" si="4"/>
      </c>
      <c r="L50" s="72"/>
    </row>
    <row r="51" spans="2:11" s="41" customFormat="1" ht="12.75" customHeight="1">
      <c r="B51" s="41" t="s">
        <v>76</v>
      </c>
      <c r="D51" s="52" t="s">
        <v>405</v>
      </c>
      <c r="E51" s="53">
        <f t="shared" si="1"/>
        <v>382.4575</v>
      </c>
      <c r="F51" s="53">
        <f t="shared" si="2"/>
        <v>404.955</v>
      </c>
      <c r="G51" s="53">
        <f t="shared" si="3"/>
        <v>427.4525</v>
      </c>
      <c r="H51" s="53">
        <v>449.95</v>
      </c>
      <c r="I51" s="5"/>
      <c r="J51" s="43">
        <f t="shared" si="0"/>
        <v>0</v>
      </c>
      <c r="K51" s="41">
        <f t="shared" si="4"/>
      </c>
    </row>
    <row r="52" spans="2:11" ht="12.75" customHeight="1">
      <c r="B52" s="10" t="s">
        <v>77</v>
      </c>
      <c r="D52" s="16" t="s">
        <v>6</v>
      </c>
      <c r="E52" s="7">
        <f t="shared" si="1"/>
        <v>448.75750000000005</v>
      </c>
      <c r="F52" s="7">
        <f t="shared" si="2"/>
        <v>475.15500000000003</v>
      </c>
      <c r="G52" s="7">
        <f t="shared" si="3"/>
        <v>501.5525</v>
      </c>
      <c r="H52" s="7">
        <v>527.95</v>
      </c>
      <c r="I52" s="5"/>
      <c r="J52" s="7">
        <f t="shared" si="0"/>
        <v>0</v>
      </c>
      <c r="K52">
        <f t="shared" si="4"/>
      </c>
    </row>
    <row r="53" spans="2:11" ht="12.75" customHeight="1">
      <c r="B53" s="10" t="s">
        <v>78</v>
      </c>
      <c r="D53" s="16" t="s">
        <v>7</v>
      </c>
      <c r="E53" s="7">
        <f t="shared" si="1"/>
        <v>448.75750000000005</v>
      </c>
      <c r="F53" s="7">
        <f t="shared" si="2"/>
        <v>475.15500000000003</v>
      </c>
      <c r="G53" s="7">
        <f t="shared" si="3"/>
        <v>501.5525</v>
      </c>
      <c r="H53" s="7">
        <v>527.95</v>
      </c>
      <c r="I53" s="5"/>
      <c r="J53" s="7">
        <f t="shared" si="0"/>
        <v>0</v>
      </c>
      <c r="K53">
        <f t="shared" si="4"/>
      </c>
    </row>
    <row r="54" spans="2:11" ht="12.75" customHeight="1">
      <c r="B54" t="s">
        <v>410</v>
      </c>
      <c r="D54" s="16" t="s">
        <v>412</v>
      </c>
      <c r="E54" s="7">
        <f t="shared" si="1"/>
        <v>448.75750000000005</v>
      </c>
      <c r="F54" s="7">
        <f t="shared" si="2"/>
        <v>475.15500000000003</v>
      </c>
      <c r="G54" s="7">
        <f t="shared" si="3"/>
        <v>501.5525</v>
      </c>
      <c r="H54" s="7">
        <v>527.95</v>
      </c>
      <c r="I54" s="5"/>
      <c r="J54" s="7">
        <f t="shared" si="0"/>
        <v>0</v>
      </c>
      <c r="K54">
        <f t="shared" si="4"/>
      </c>
    </row>
    <row r="55" spans="2:11" s="41" customFormat="1" ht="12.75" customHeight="1">
      <c r="B55" s="41" t="s">
        <v>79</v>
      </c>
      <c r="D55" s="42" t="s">
        <v>256</v>
      </c>
      <c r="E55" s="43">
        <f t="shared" si="1"/>
        <v>448.75750000000005</v>
      </c>
      <c r="F55" s="43">
        <f t="shared" si="2"/>
        <v>475.15500000000003</v>
      </c>
      <c r="G55" s="43">
        <f t="shared" si="3"/>
        <v>501.5525</v>
      </c>
      <c r="H55" s="43">
        <v>527.95</v>
      </c>
      <c r="I55" s="5"/>
      <c r="J55" s="43">
        <f t="shared" si="0"/>
        <v>0</v>
      </c>
      <c r="K55" s="41">
        <f t="shared" si="4"/>
      </c>
    </row>
    <row r="56" spans="2:11" ht="12.75" customHeight="1">
      <c r="B56" s="10" t="s">
        <v>80</v>
      </c>
      <c r="D56" s="16" t="s">
        <v>8</v>
      </c>
      <c r="E56" s="7">
        <f t="shared" si="1"/>
        <v>448.75750000000005</v>
      </c>
      <c r="F56" s="7">
        <f t="shared" si="2"/>
        <v>475.15500000000003</v>
      </c>
      <c r="G56" s="7">
        <f t="shared" si="3"/>
        <v>501.5525</v>
      </c>
      <c r="H56" s="7">
        <v>527.95</v>
      </c>
      <c r="I56" s="5"/>
      <c r="J56" s="7">
        <f t="shared" si="0"/>
        <v>0</v>
      </c>
      <c r="K56">
        <f t="shared" si="4"/>
      </c>
    </row>
    <row r="57" spans="2:11" ht="12.75" customHeight="1">
      <c r="B57" s="10" t="s">
        <v>81</v>
      </c>
      <c r="D57" s="16" t="s">
        <v>9</v>
      </c>
      <c r="E57" s="7">
        <f t="shared" si="1"/>
        <v>448.75750000000005</v>
      </c>
      <c r="F57" s="7">
        <f t="shared" si="2"/>
        <v>475.15500000000003</v>
      </c>
      <c r="G57" s="7">
        <f t="shared" si="3"/>
        <v>501.5525</v>
      </c>
      <c r="H57" s="7">
        <v>527.95</v>
      </c>
      <c r="I57" s="5"/>
      <c r="J57" s="7">
        <f t="shared" si="0"/>
        <v>0</v>
      </c>
      <c r="K57">
        <f t="shared" si="4"/>
      </c>
    </row>
    <row r="58" spans="2:11" ht="12.75" customHeight="1">
      <c r="B58" s="10" t="s">
        <v>82</v>
      </c>
      <c r="D58" s="16" t="s">
        <v>32</v>
      </c>
      <c r="E58" s="7">
        <f t="shared" si="1"/>
        <v>448.75750000000005</v>
      </c>
      <c r="F58" s="7">
        <f t="shared" si="2"/>
        <v>475.15500000000003</v>
      </c>
      <c r="G58" s="7">
        <f t="shared" si="3"/>
        <v>501.5525</v>
      </c>
      <c r="H58" s="7">
        <v>527.95</v>
      </c>
      <c r="I58" s="5"/>
      <c r="J58" s="7">
        <f t="shared" si="0"/>
        <v>0</v>
      </c>
      <c r="K58">
        <f t="shared" si="4"/>
      </c>
    </row>
    <row r="59" spans="2:11" ht="12.75" customHeight="1">
      <c r="B59" s="10" t="s">
        <v>83</v>
      </c>
      <c r="D59" s="16" t="s">
        <v>10</v>
      </c>
      <c r="E59" s="7">
        <f t="shared" si="1"/>
        <v>448.75750000000005</v>
      </c>
      <c r="F59" s="7">
        <f t="shared" si="2"/>
        <v>475.15500000000003</v>
      </c>
      <c r="G59" s="7">
        <f t="shared" si="3"/>
        <v>501.5525</v>
      </c>
      <c r="H59" s="7">
        <v>527.95</v>
      </c>
      <c r="I59" s="5"/>
      <c r="J59" s="7">
        <f t="shared" si="0"/>
        <v>0</v>
      </c>
      <c r="K59">
        <f t="shared" si="4"/>
      </c>
    </row>
    <row r="60" spans="2:11" ht="12.75" customHeight="1">
      <c r="B60" s="10" t="s">
        <v>84</v>
      </c>
      <c r="D60" s="16" t="s">
        <v>11</v>
      </c>
      <c r="E60" s="7">
        <f t="shared" si="1"/>
        <v>448.75750000000005</v>
      </c>
      <c r="F60" s="7">
        <f t="shared" si="2"/>
        <v>475.15500000000003</v>
      </c>
      <c r="G60" s="7">
        <f t="shared" si="3"/>
        <v>501.5525</v>
      </c>
      <c r="H60" s="7">
        <v>527.95</v>
      </c>
      <c r="I60" s="5"/>
      <c r="J60" s="7">
        <f t="shared" si="0"/>
        <v>0</v>
      </c>
      <c r="K60">
        <f t="shared" si="4"/>
      </c>
    </row>
    <row r="61" spans="2:11" ht="12.75" customHeight="1">
      <c r="B61" s="10" t="s">
        <v>85</v>
      </c>
      <c r="D61" s="16" t="s">
        <v>27</v>
      </c>
      <c r="E61" s="7">
        <f t="shared" si="1"/>
        <v>448.75750000000005</v>
      </c>
      <c r="F61" s="7">
        <f t="shared" si="2"/>
        <v>475.15500000000003</v>
      </c>
      <c r="G61" s="7">
        <f t="shared" si="3"/>
        <v>501.5525</v>
      </c>
      <c r="H61" s="7">
        <v>527.95</v>
      </c>
      <c r="I61" s="5"/>
      <c r="J61" s="7">
        <f t="shared" si="0"/>
        <v>0</v>
      </c>
      <c r="K61">
        <f t="shared" si="4"/>
      </c>
    </row>
    <row r="62" spans="2:11" ht="12.75" customHeight="1">
      <c r="B62" s="10" t="s">
        <v>191</v>
      </c>
      <c r="D62" s="17" t="s">
        <v>242</v>
      </c>
      <c r="E62" s="7">
        <f t="shared" si="1"/>
        <v>448.75750000000005</v>
      </c>
      <c r="F62" s="7">
        <f t="shared" si="2"/>
        <v>475.15500000000003</v>
      </c>
      <c r="G62" s="7">
        <f t="shared" si="3"/>
        <v>501.5525</v>
      </c>
      <c r="H62" s="7">
        <v>527.95</v>
      </c>
      <c r="I62" s="5"/>
      <c r="J62" s="7">
        <f t="shared" si="0"/>
        <v>0</v>
      </c>
      <c r="K62">
        <f t="shared" si="4"/>
      </c>
    </row>
    <row r="63" spans="2:11" ht="12.75" customHeight="1">
      <c r="B63" s="10" t="s">
        <v>86</v>
      </c>
      <c r="D63" s="16" t="s">
        <v>12</v>
      </c>
      <c r="E63" s="7">
        <f t="shared" si="1"/>
        <v>448.75750000000005</v>
      </c>
      <c r="F63" s="7">
        <f t="shared" si="2"/>
        <v>475.15500000000003</v>
      </c>
      <c r="G63" s="7">
        <f t="shared" si="3"/>
        <v>501.5525</v>
      </c>
      <c r="H63" s="7">
        <v>527.95</v>
      </c>
      <c r="I63" s="5"/>
      <c r="J63" s="7">
        <f t="shared" si="0"/>
        <v>0</v>
      </c>
      <c r="K63">
        <f t="shared" si="4"/>
      </c>
    </row>
    <row r="64" spans="2:11" ht="12.75" customHeight="1">
      <c r="B64" s="10" t="s">
        <v>87</v>
      </c>
      <c r="D64" s="16" t="s">
        <v>13</v>
      </c>
      <c r="E64" s="7">
        <f t="shared" si="1"/>
        <v>448.75750000000005</v>
      </c>
      <c r="F64" s="7">
        <f t="shared" si="2"/>
        <v>475.15500000000003</v>
      </c>
      <c r="G64" s="7">
        <f t="shared" si="3"/>
        <v>501.5525</v>
      </c>
      <c r="H64" s="7">
        <v>527.95</v>
      </c>
      <c r="I64" s="5"/>
      <c r="J64" s="7">
        <f t="shared" si="0"/>
        <v>0</v>
      </c>
      <c r="K64">
        <f t="shared" si="4"/>
      </c>
    </row>
    <row r="65" spans="2:11" ht="12.75" customHeight="1">
      <c r="B65" s="10" t="s">
        <v>88</v>
      </c>
      <c r="D65" s="16" t="s">
        <v>14</v>
      </c>
      <c r="E65" s="7">
        <f t="shared" si="1"/>
        <v>448.75750000000005</v>
      </c>
      <c r="F65" s="7">
        <f t="shared" si="2"/>
        <v>475.15500000000003</v>
      </c>
      <c r="G65" s="7">
        <f t="shared" si="3"/>
        <v>501.5525</v>
      </c>
      <c r="H65" s="7">
        <v>527.95</v>
      </c>
      <c r="I65" s="5"/>
      <c r="J65" s="7">
        <f t="shared" si="0"/>
        <v>0</v>
      </c>
      <c r="K65">
        <f t="shared" si="4"/>
      </c>
    </row>
    <row r="66" spans="2:11" ht="12.75" customHeight="1">
      <c r="B66" s="10" t="s">
        <v>89</v>
      </c>
      <c r="D66" s="16" t="s">
        <v>15</v>
      </c>
      <c r="E66" s="7">
        <f t="shared" si="1"/>
        <v>448.75750000000005</v>
      </c>
      <c r="F66" s="7">
        <f t="shared" si="2"/>
        <v>475.15500000000003</v>
      </c>
      <c r="G66" s="7">
        <f t="shared" si="3"/>
        <v>501.5525</v>
      </c>
      <c r="H66" s="7">
        <v>527.95</v>
      </c>
      <c r="I66" s="5"/>
      <c r="J66" s="7">
        <f t="shared" si="0"/>
        <v>0</v>
      </c>
      <c r="K66">
        <f t="shared" si="4"/>
      </c>
    </row>
    <row r="67" spans="2:11" ht="12.75" customHeight="1">
      <c r="B67" s="10" t="s">
        <v>192</v>
      </c>
      <c r="D67" s="17" t="s">
        <v>243</v>
      </c>
      <c r="E67" s="7">
        <f t="shared" si="1"/>
        <v>448.75750000000005</v>
      </c>
      <c r="F67" s="7">
        <f t="shared" si="2"/>
        <v>475.15500000000003</v>
      </c>
      <c r="G67" s="7">
        <f t="shared" si="3"/>
        <v>501.5525</v>
      </c>
      <c r="H67" s="7">
        <v>527.95</v>
      </c>
      <c r="I67" s="5"/>
      <c r="J67" s="7">
        <f t="shared" si="0"/>
        <v>0</v>
      </c>
      <c r="K67">
        <f t="shared" si="4"/>
      </c>
    </row>
    <row r="68" spans="2:12" s="41" customFormat="1" ht="12.75" customHeight="1">
      <c r="B68" s="41" t="s">
        <v>90</v>
      </c>
      <c r="D68" s="52" t="s">
        <v>406</v>
      </c>
      <c r="E68" s="53">
        <f t="shared" si="1"/>
        <v>382.4575</v>
      </c>
      <c r="F68" s="53">
        <f t="shared" si="2"/>
        <v>404.955</v>
      </c>
      <c r="G68" s="53">
        <f t="shared" si="3"/>
        <v>427.4525</v>
      </c>
      <c r="H68" s="53">
        <v>449.95</v>
      </c>
      <c r="I68" s="5"/>
      <c r="J68" s="43">
        <f t="shared" si="0"/>
        <v>0</v>
      </c>
      <c r="K68" s="41">
        <f t="shared" si="4"/>
      </c>
      <c r="L68"/>
    </row>
    <row r="69" spans="2:11" ht="12.75" customHeight="1">
      <c r="B69" s="10" t="s">
        <v>91</v>
      </c>
      <c r="D69" s="16" t="s">
        <v>16</v>
      </c>
      <c r="E69" s="7">
        <f t="shared" si="1"/>
        <v>448.75750000000005</v>
      </c>
      <c r="F69" s="7">
        <f t="shared" si="2"/>
        <v>475.15500000000003</v>
      </c>
      <c r="G69" s="7">
        <f t="shared" si="3"/>
        <v>501.5525</v>
      </c>
      <c r="H69" s="7">
        <v>527.95</v>
      </c>
      <c r="I69" s="5"/>
      <c r="J69" s="7">
        <f t="shared" si="0"/>
        <v>0</v>
      </c>
      <c r="K69">
        <f t="shared" si="4"/>
      </c>
    </row>
    <row r="70" spans="2:12" s="47" customFormat="1" ht="12.75" customHeight="1">
      <c r="B70" s="47" t="s">
        <v>92</v>
      </c>
      <c r="D70" s="52" t="s">
        <v>407</v>
      </c>
      <c r="E70" s="53">
        <f t="shared" si="1"/>
        <v>382.4575</v>
      </c>
      <c r="F70" s="53">
        <f t="shared" si="2"/>
        <v>404.955</v>
      </c>
      <c r="G70" s="53">
        <f t="shared" si="3"/>
        <v>427.4525</v>
      </c>
      <c r="H70" s="53">
        <v>449.95</v>
      </c>
      <c r="I70" s="5"/>
      <c r="J70" s="48">
        <f t="shared" si="0"/>
        <v>0</v>
      </c>
      <c r="K70" s="47">
        <f t="shared" si="4"/>
      </c>
      <c r="L70"/>
    </row>
    <row r="71" spans="2:11" ht="12.75" customHeight="1">
      <c r="B71" s="10" t="s">
        <v>93</v>
      </c>
      <c r="D71" s="16" t="s">
        <v>38</v>
      </c>
      <c r="E71" s="7">
        <f t="shared" si="1"/>
        <v>448.75750000000005</v>
      </c>
      <c r="F71" s="7">
        <f t="shared" si="2"/>
        <v>475.15500000000003</v>
      </c>
      <c r="G71" s="7">
        <f t="shared" si="3"/>
        <v>501.5525</v>
      </c>
      <c r="H71" s="7">
        <v>527.95</v>
      </c>
      <c r="I71" s="5"/>
      <c r="J71" s="7">
        <f t="shared" si="0"/>
        <v>0</v>
      </c>
      <c r="K71">
        <f t="shared" si="4"/>
      </c>
    </row>
    <row r="72" spans="2:11" ht="12.75" customHeight="1">
      <c r="B72" s="10" t="s">
        <v>94</v>
      </c>
      <c r="D72" s="16" t="s">
        <v>17</v>
      </c>
      <c r="E72" s="7">
        <f t="shared" si="1"/>
        <v>448.75750000000005</v>
      </c>
      <c r="F72" s="7">
        <f t="shared" si="2"/>
        <v>475.15500000000003</v>
      </c>
      <c r="G72" s="7">
        <f t="shared" si="3"/>
        <v>501.5525</v>
      </c>
      <c r="H72" s="7">
        <v>527.95</v>
      </c>
      <c r="I72" s="5"/>
      <c r="J72" s="7">
        <f t="shared" si="0"/>
        <v>0</v>
      </c>
      <c r="K72">
        <f t="shared" si="4"/>
      </c>
    </row>
    <row r="73" spans="2:11" ht="12.75" customHeight="1">
      <c r="B73" s="10" t="s">
        <v>95</v>
      </c>
      <c r="D73" s="16" t="s">
        <v>18</v>
      </c>
      <c r="E73" s="7">
        <f t="shared" si="1"/>
        <v>448.75750000000005</v>
      </c>
      <c r="F73" s="7">
        <f t="shared" si="2"/>
        <v>475.15500000000003</v>
      </c>
      <c r="G73" s="7">
        <f t="shared" si="3"/>
        <v>501.5525</v>
      </c>
      <c r="H73" s="7">
        <v>527.95</v>
      </c>
      <c r="I73" s="5"/>
      <c r="J73" s="7">
        <f t="shared" si="0"/>
        <v>0</v>
      </c>
      <c r="K73">
        <f t="shared" si="4"/>
      </c>
    </row>
    <row r="74" spans="2:12" s="41" customFormat="1" ht="12.75" customHeight="1">
      <c r="B74" s="41" t="s">
        <v>96</v>
      </c>
      <c r="D74" s="52" t="s">
        <v>408</v>
      </c>
      <c r="E74" s="53">
        <f t="shared" si="1"/>
        <v>382.4575</v>
      </c>
      <c r="F74" s="53">
        <f t="shared" si="2"/>
        <v>404.955</v>
      </c>
      <c r="G74" s="53">
        <f t="shared" si="3"/>
        <v>427.4525</v>
      </c>
      <c r="H74" s="53">
        <v>449.95</v>
      </c>
      <c r="I74" s="5"/>
      <c r="J74" s="43">
        <f t="shared" si="0"/>
        <v>0</v>
      </c>
      <c r="K74" s="41">
        <f t="shared" si="4"/>
      </c>
      <c r="L74"/>
    </row>
    <row r="75" spans="4:10" ht="30" customHeight="1">
      <c r="D75" s="66" t="s">
        <v>491</v>
      </c>
      <c r="E75" s="19"/>
      <c r="F75" s="19"/>
      <c r="G75" s="19"/>
      <c r="H75" s="70" t="s">
        <v>340</v>
      </c>
      <c r="I75" s="75">
        <f>H77/0.85</f>
        <v>724.6470588235295</v>
      </c>
      <c r="J75" s="69" t="s">
        <v>338</v>
      </c>
    </row>
    <row r="76" spans="4:10" s="1" customFormat="1" ht="30.75" customHeight="1">
      <c r="D76" s="21"/>
      <c r="E76" s="21" t="s">
        <v>246</v>
      </c>
      <c r="F76" s="21" t="s">
        <v>247</v>
      </c>
      <c r="G76" s="21" t="s">
        <v>248</v>
      </c>
      <c r="H76" s="21" t="s">
        <v>269</v>
      </c>
      <c r="I76" s="21" t="s">
        <v>225</v>
      </c>
      <c r="J76" s="21" t="s">
        <v>222</v>
      </c>
    </row>
    <row r="77" spans="2:13" ht="12.75" customHeight="1">
      <c r="B77" s="10" t="s">
        <v>193</v>
      </c>
      <c r="D77" s="16" t="s">
        <v>273</v>
      </c>
      <c r="E77" s="7">
        <f aca="true" t="shared" si="5" ref="E77:E86">H77*0.85</f>
        <v>523.5575</v>
      </c>
      <c r="F77" s="7">
        <f aca="true" t="shared" si="6" ref="F77:F86">H77*0.9</f>
        <v>554.355</v>
      </c>
      <c r="G77" s="7">
        <f aca="true" t="shared" si="7" ref="G77:G86">H77*0.95</f>
        <v>585.1525</v>
      </c>
      <c r="H77" s="7">
        <v>615.95</v>
      </c>
      <c r="I77" s="5"/>
      <c r="J77" s="7">
        <f>I77*H77</f>
        <v>0</v>
      </c>
      <c r="K77">
        <f aca="true" t="shared" si="8" ref="K77:K86">IF(I77&lt;&gt;0,J77/I77,"")</f>
      </c>
      <c r="L77" s="72"/>
      <c r="M77" s="41"/>
    </row>
    <row r="78" spans="2:11" ht="12.75" customHeight="1">
      <c r="B78" s="10" t="s">
        <v>194</v>
      </c>
      <c r="D78" s="16" t="s">
        <v>274</v>
      </c>
      <c r="E78" s="7">
        <f t="shared" si="5"/>
        <v>523.5575</v>
      </c>
      <c r="F78" s="7">
        <f t="shared" si="6"/>
        <v>554.355</v>
      </c>
      <c r="G78" s="7">
        <f t="shared" si="7"/>
        <v>585.1525</v>
      </c>
      <c r="H78" s="7">
        <v>615.95</v>
      </c>
      <c r="I78" s="5"/>
      <c r="J78" s="7">
        <f aca="true" t="shared" si="9" ref="J78:J86">I78*H78</f>
        <v>0</v>
      </c>
      <c r="K78">
        <f t="shared" si="8"/>
      </c>
    </row>
    <row r="79" spans="2:11" s="47" customFormat="1" ht="12.75" customHeight="1">
      <c r="B79" s="47" t="s">
        <v>195</v>
      </c>
      <c r="D79" s="17" t="s">
        <v>275</v>
      </c>
      <c r="E79" s="48">
        <f t="shared" si="5"/>
        <v>523.5575</v>
      </c>
      <c r="F79" s="48">
        <f t="shared" si="6"/>
        <v>554.355</v>
      </c>
      <c r="G79" s="48">
        <f t="shared" si="7"/>
        <v>585.1525</v>
      </c>
      <c r="H79" s="48">
        <v>615.95</v>
      </c>
      <c r="I79" s="5"/>
      <c r="J79" s="48">
        <f t="shared" si="9"/>
        <v>0</v>
      </c>
      <c r="K79" s="47">
        <f t="shared" si="8"/>
      </c>
    </row>
    <row r="80" spans="2:11" s="41" customFormat="1" ht="12.75" customHeight="1">
      <c r="B80" s="41" t="s">
        <v>196</v>
      </c>
      <c r="D80" s="42" t="s">
        <v>264</v>
      </c>
      <c r="E80" s="43">
        <f t="shared" si="5"/>
        <v>523.5575</v>
      </c>
      <c r="F80" s="43">
        <f t="shared" si="6"/>
        <v>554.355</v>
      </c>
      <c r="G80" s="43">
        <f t="shared" si="7"/>
        <v>585.1525</v>
      </c>
      <c r="H80" s="43">
        <v>615.95</v>
      </c>
      <c r="I80" s="5"/>
      <c r="J80" s="43">
        <f t="shared" si="9"/>
        <v>0</v>
      </c>
      <c r="K80" s="41">
        <f t="shared" si="8"/>
      </c>
    </row>
    <row r="81" spans="2:11" ht="12.75" customHeight="1">
      <c r="B81" s="10" t="s">
        <v>197</v>
      </c>
      <c r="D81" s="16" t="s">
        <v>276</v>
      </c>
      <c r="E81" s="7">
        <f t="shared" si="5"/>
        <v>523.5575</v>
      </c>
      <c r="F81" s="7">
        <f t="shared" si="6"/>
        <v>554.355</v>
      </c>
      <c r="G81" s="7">
        <f t="shared" si="7"/>
        <v>585.1525</v>
      </c>
      <c r="H81" s="7">
        <v>615.95</v>
      </c>
      <c r="I81" s="5"/>
      <c r="J81" s="7">
        <f t="shared" si="9"/>
        <v>0</v>
      </c>
      <c r="K81">
        <f t="shared" si="8"/>
      </c>
    </row>
    <row r="82" spans="2:11" s="41" customFormat="1" ht="12.75" customHeight="1">
      <c r="B82" s="41" t="s">
        <v>198</v>
      </c>
      <c r="D82" s="44" t="s">
        <v>265</v>
      </c>
      <c r="E82" s="43">
        <f t="shared" si="5"/>
        <v>523.5575</v>
      </c>
      <c r="F82" s="43">
        <f t="shared" si="6"/>
        <v>554.355</v>
      </c>
      <c r="G82" s="43">
        <f t="shared" si="7"/>
        <v>585.1525</v>
      </c>
      <c r="H82" s="43">
        <v>615.95</v>
      </c>
      <c r="I82" s="5"/>
      <c r="J82" s="43">
        <f t="shared" si="9"/>
        <v>0</v>
      </c>
      <c r="K82" s="41">
        <f t="shared" si="8"/>
      </c>
    </row>
    <row r="83" spans="2:11" s="41" customFormat="1" ht="12.75" customHeight="1">
      <c r="B83" s="41" t="s">
        <v>199</v>
      </c>
      <c r="D83" s="16" t="s">
        <v>277</v>
      </c>
      <c r="E83" s="7">
        <f t="shared" si="5"/>
        <v>523.5575</v>
      </c>
      <c r="F83" s="7">
        <f t="shared" si="6"/>
        <v>554.355</v>
      </c>
      <c r="G83" s="7">
        <f t="shared" si="7"/>
        <v>585.1525</v>
      </c>
      <c r="H83" s="7">
        <v>615.95</v>
      </c>
      <c r="I83" s="5"/>
      <c r="J83" s="43">
        <f t="shared" si="9"/>
        <v>0</v>
      </c>
      <c r="K83" s="41">
        <f t="shared" si="8"/>
      </c>
    </row>
    <row r="84" spans="2:11" ht="12.75" customHeight="1">
      <c r="B84" s="10" t="s">
        <v>200</v>
      </c>
      <c r="D84" s="16" t="s">
        <v>278</v>
      </c>
      <c r="E84" s="7">
        <f t="shared" si="5"/>
        <v>523.5575</v>
      </c>
      <c r="F84" s="7">
        <f t="shared" si="6"/>
        <v>554.355</v>
      </c>
      <c r="G84" s="7">
        <f t="shared" si="7"/>
        <v>585.1525</v>
      </c>
      <c r="H84" s="7">
        <v>615.95</v>
      </c>
      <c r="I84" s="5"/>
      <c r="J84" s="7">
        <f t="shared" si="9"/>
        <v>0</v>
      </c>
      <c r="K84">
        <f t="shared" si="8"/>
      </c>
    </row>
    <row r="85" spans="2:11" ht="12.75" customHeight="1">
      <c r="B85" s="10" t="s">
        <v>201</v>
      </c>
      <c r="D85" s="16" t="s">
        <v>279</v>
      </c>
      <c r="E85" s="7">
        <f t="shared" si="5"/>
        <v>523.5575</v>
      </c>
      <c r="F85" s="7">
        <f t="shared" si="6"/>
        <v>554.355</v>
      </c>
      <c r="G85" s="7">
        <f t="shared" si="7"/>
        <v>585.1525</v>
      </c>
      <c r="H85" s="7">
        <v>615.95</v>
      </c>
      <c r="I85" s="5"/>
      <c r="J85" s="7">
        <f t="shared" si="9"/>
        <v>0</v>
      </c>
      <c r="K85">
        <f t="shared" si="8"/>
      </c>
    </row>
    <row r="86" spans="2:11" s="41" customFormat="1" ht="12.75" customHeight="1">
      <c r="B86" s="41" t="s">
        <v>202</v>
      </c>
      <c r="D86" s="44" t="s">
        <v>266</v>
      </c>
      <c r="E86" s="43">
        <f t="shared" si="5"/>
        <v>523.5575</v>
      </c>
      <c r="F86" s="43">
        <f t="shared" si="6"/>
        <v>554.355</v>
      </c>
      <c r="G86" s="43">
        <f t="shared" si="7"/>
        <v>585.1525</v>
      </c>
      <c r="H86" s="43">
        <v>615.95</v>
      </c>
      <c r="I86" s="5"/>
      <c r="J86" s="43">
        <f t="shared" si="9"/>
        <v>0</v>
      </c>
      <c r="K86" s="41">
        <f t="shared" si="8"/>
      </c>
    </row>
    <row r="87" spans="4:10" ht="30" customHeight="1">
      <c r="D87" s="18" t="s">
        <v>310</v>
      </c>
      <c r="E87" s="19"/>
      <c r="F87" s="19"/>
      <c r="G87" s="19"/>
      <c r="H87" s="19"/>
      <c r="I87" s="19"/>
      <c r="J87" s="20"/>
    </row>
    <row r="88" spans="4:10" s="1" customFormat="1" ht="30.75" customHeight="1">
      <c r="D88" s="21"/>
      <c r="E88" s="21" t="s">
        <v>246</v>
      </c>
      <c r="F88" s="21" t="s">
        <v>247</v>
      </c>
      <c r="G88" s="21" t="s">
        <v>248</v>
      </c>
      <c r="H88" s="21" t="s">
        <v>269</v>
      </c>
      <c r="I88" s="38" t="s">
        <v>226</v>
      </c>
      <c r="J88" s="21" t="s">
        <v>222</v>
      </c>
    </row>
    <row r="89" spans="2:11" ht="12.75" customHeight="1">
      <c r="B89" s="47" t="s">
        <v>259</v>
      </c>
      <c r="D89" s="55" t="s">
        <v>271</v>
      </c>
      <c r="E89" s="56">
        <f aca="true" t="shared" si="10" ref="E89:E99">H89*0.85</f>
        <v>87.14803500000001</v>
      </c>
      <c r="F89" s="56">
        <f aca="true" t="shared" si="11" ref="F89:F99">H89*0.9</f>
        <v>92.27439000000001</v>
      </c>
      <c r="G89" s="56">
        <f aca="true" t="shared" si="12" ref="G89:G99">H89*0.95</f>
        <v>97.400745</v>
      </c>
      <c r="H89" s="56">
        <v>102.5271</v>
      </c>
      <c r="I89" s="5">
        <v>1</v>
      </c>
      <c r="J89" s="7">
        <f aca="true" t="shared" si="13" ref="J89:J118">I89*H89</f>
        <v>102.5271</v>
      </c>
      <c r="K89">
        <f>IF(I89&lt;&gt;0,J89/I89,"")</f>
        <v>102.5271</v>
      </c>
    </row>
    <row r="90" spans="2:12" s="64" customFormat="1" ht="12.75" customHeight="1">
      <c r="B90" s="63" t="s">
        <v>324</v>
      </c>
      <c r="D90" s="58" t="s">
        <v>325</v>
      </c>
      <c r="E90" s="7">
        <f>H90*0.85</f>
        <v>58.244422500000006</v>
      </c>
      <c r="F90" s="7">
        <f>H90*0.9</f>
        <v>61.670565</v>
      </c>
      <c r="G90" s="7">
        <f>H90*0.95</f>
        <v>65.09670750000001</v>
      </c>
      <c r="H90" s="7">
        <v>68.52285</v>
      </c>
      <c r="I90" s="5"/>
      <c r="J90" s="7">
        <f t="shared" si="13"/>
        <v>0</v>
      </c>
      <c r="L90" s="74"/>
    </row>
    <row r="91" spans="2:14" ht="12.75" customHeight="1">
      <c r="B91" s="47" t="s">
        <v>260</v>
      </c>
      <c r="D91" s="17" t="s">
        <v>272</v>
      </c>
      <c r="E91" s="7">
        <f t="shared" si="10"/>
        <v>58.244422500000006</v>
      </c>
      <c r="F91" s="7">
        <f t="shared" si="11"/>
        <v>61.670565</v>
      </c>
      <c r="G91" s="7">
        <f t="shared" si="12"/>
        <v>65.09670750000001</v>
      </c>
      <c r="H91" s="7">
        <v>68.52285</v>
      </c>
      <c r="I91" s="5"/>
      <c r="J91" s="7">
        <f t="shared" si="13"/>
        <v>0</v>
      </c>
      <c r="K91">
        <f>IF(I91&lt;&gt;0,J91/I91,"")</f>
      </c>
      <c r="L91" s="37"/>
      <c r="N91" s="64"/>
    </row>
    <row r="92" spans="2:12" ht="12.75" customHeight="1">
      <c r="B92" s="47" t="s">
        <v>299</v>
      </c>
      <c r="D92" s="17" t="s">
        <v>270</v>
      </c>
      <c r="E92" s="7">
        <f t="shared" si="10"/>
        <v>533.38095</v>
      </c>
      <c r="F92" s="7">
        <f t="shared" si="11"/>
        <v>564.7563000000001</v>
      </c>
      <c r="G92" s="7">
        <f t="shared" si="12"/>
        <v>596.13165</v>
      </c>
      <c r="H92" s="7">
        <v>627.5070000000001</v>
      </c>
      <c r="I92" s="5"/>
      <c r="J92" s="7">
        <f t="shared" si="13"/>
        <v>0</v>
      </c>
      <c r="K92">
        <f>IF(I92&lt;&gt;0,J92/I92,"")</f>
      </c>
      <c r="L92" s="74"/>
    </row>
    <row r="93" spans="2:12" ht="12.75" customHeight="1">
      <c r="B93" s="47" t="s">
        <v>298</v>
      </c>
      <c r="D93" s="17" t="s">
        <v>301</v>
      </c>
      <c r="E93" s="7">
        <f t="shared" si="10"/>
        <v>357.5304</v>
      </c>
      <c r="F93" s="7">
        <f t="shared" si="11"/>
        <v>378.56160000000006</v>
      </c>
      <c r="G93" s="7">
        <f t="shared" si="12"/>
        <v>399.5928</v>
      </c>
      <c r="H93" s="7">
        <v>420.624</v>
      </c>
      <c r="I93" s="5"/>
      <c r="J93" s="7">
        <f t="shared" si="13"/>
        <v>0</v>
      </c>
      <c r="K93">
        <f>IF(I93&lt;&gt;0,J93/I93,"")</f>
      </c>
      <c r="L93" s="74"/>
    </row>
    <row r="94" spans="2:10" ht="12.75" customHeight="1">
      <c r="B94" s="47" t="s">
        <v>312</v>
      </c>
      <c r="D94" s="55" t="s">
        <v>345</v>
      </c>
      <c r="E94" s="56">
        <f t="shared" si="10"/>
        <v>67.03695</v>
      </c>
      <c r="F94" s="56">
        <f t="shared" si="11"/>
        <v>70.9803</v>
      </c>
      <c r="G94" s="56">
        <f t="shared" si="12"/>
        <v>74.92365</v>
      </c>
      <c r="H94" s="56">
        <v>78.867</v>
      </c>
      <c r="I94" s="5">
        <v>1</v>
      </c>
      <c r="J94" s="7">
        <f t="shared" si="13"/>
        <v>78.867</v>
      </c>
    </row>
    <row r="95" spans="2:12" ht="12.75" customHeight="1">
      <c r="B95" s="47" t="s">
        <v>317</v>
      </c>
      <c r="D95" s="58" t="s">
        <v>313</v>
      </c>
      <c r="E95" s="62">
        <f t="shared" si="10"/>
        <v>67.95992249999999</v>
      </c>
      <c r="F95" s="62">
        <f t="shared" si="11"/>
        <v>71.957565</v>
      </c>
      <c r="G95" s="62">
        <f t="shared" si="12"/>
        <v>75.9552075</v>
      </c>
      <c r="H95" s="62">
        <v>79.95285</v>
      </c>
      <c r="I95" s="5"/>
      <c r="J95" s="7">
        <f t="shared" si="13"/>
        <v>0</v>
      </c>
      <c r="L95" s="74"/>
    </row>
    <row r="96" spans="2:12" ht="12.75" customHeight="1">
      <c r="B96" s="47" t="s">
        <v>318</v>
      </c>
      <c r="D96" s="58" t="s">
        <v>314</v>
      </c>
      <c r="E96" s="62">
        <f t="shared" si="10"/>
        <v>67.95992249999999</v>
      </c>
      <c r="F96" s="62">
        <f t="shared" si="11"/>
        <v>71.957565</v>
      </c>
      <c r="G96" s="62">
        <f t="shared" si="12"/>
        <v>75.9552075</v>
      </c>
      <c r="H96" s="62">
        <v>79.95285</v>
      </c>
      <c r="I96" s="5"/>
      <c r="J96" s="7">
        <f t="shared" si="13"/>
        <v>0</v>
      </c>
      <c r="L96" s="37"/>
    </row>
    <row r="97" spans="2:12" ht="12.75" customHeight="1">
      <c r="B97" s="47" t="s">
        <v>319</v>
      </c>
      <c r="D97" s="55" t="s">
        <v>353</v>
      </c>
      <c r="E97" s="56">
        <f t="shared" si="10"/>
        <v>33.9556725</v>
      </c>
      <c r="F97" s="56">
        <f t="shared" si="11"/>
        <v>35.953065</v>
      </c>
      <c r="G97" s="56">
        <f t="shared" si="12"/>
        <v>37.9504575</v>
      </c>
      <c r="H97" s="56">
        <v>39.94785</v>
      </c>
      <c r="I97" s="5">
        <v>1</v>
      </c>
      <c r="J97" s="7">
        <f t="shared" si="13"/>
        <v>39.94785</v>
      </c>
      <c r="L97" s="74"/>
    </row>
    <row r="98" spans="2:12" ht="12.75" customHeight="1">
      <c r="B98" s="47" t="s">
        <v>320</v>
      </c>
      <c r="D98" s="58" t="s">
        <v>315</v>
      </c>
      <c r="E98" s="62">
        <f t="shared" si="10"/>
        <v>67.95992249999999</v>
      </c>
      <c r="F98" s="62">
        <f t="shared" si="11"/>
        <v>71.957565</v>
      </c>
      <c r="G98" s="62">
        <f t="shared" si="12"/>
        <v>75.9552075</v>
      </c>
      <c r="H98" s="62">
        <v>79.95285</v>
      </c>
      <c r="I98" s="5"/>
      <c r="J98" s="7">
        <f t="shared" si="13"/>
        <v>0</v>
      </c>
      <c r="L98" s="37"/>
    </row>
    <row r="99" spans="2:12" ht="12.75" customHeight="1">
      <c r="B99" s="47" t="s">
        <v>321</v>
      </c>
      <c r="D99" s="58" t="s">
        <v>316</v>
      </c>
      <c r="E99" s="62">
        <f t="shared" si="10"/>
        <v>67.95992249999999</v>
      </c>
      <c r="F99" s="62">
        <f t="shared" si="11"/>
        <v>71.957565</v>
      </c>
      <c r="G99" s="62">
        <f t="shared" si="12"/>
        <v>75.9552075</v>
      </c>
      <c r="H99" s="62">
        <v>79.95285</v>
      </c>
      <c r="I99" s="5"/>
      <c r="J99" s="7">
        <f t="shared" si="13"/>
        <v>0</v>
      </c>
      <c r="L99" s="37"/>
    </row>
    <row r="100" spans="2:13" ht="12.75" customHeight="1">
      <c r="B100" s="47" t="s">
        <v>346</v>
      </c>
      <c r="D100" s="58" t="s">
        <v>349</v>
      </c>
      <c r="E100" s="62">
        <f>H100*0.85</f>
        <v>58.244422500000006</v>
      </c>
      <c r="F100" s="62">
        <f>H100*0.9</f>
        <v>61.670565</v>
      </c>
      <c r="G100" s="62">
        <f>H100*0.95</f>
        <v>65.09670750000001</v>
      </c>
      <c r="H100" s="62">
        <v>68.52285</v>
      </c>
      <c r="I100" s="5"/>
      <c r="J100" s="7">
        <f t="shared" si="13"/>
        <v>0</v>
      </c>
      <c r="L100" s="37"/>
      <c r="M100" s="37"/>
    </row>
    <row r="101" spans="2:13" ht="12.75" customHeight="1">
      <c r="B101" s="47" t="s">
        <v>356</v>
      </c>
      <c r="D101" s="58" t="s">
        <v>355</v>
      </c>
      <c r="E101" s="62">
        <f>H101*0.85</f>
        <v>37.8418725</v>
      </c>
      <c r="F101" s="62">
        <f>H101*0.9</f>
        <v>40.067865000000005</v>
      </c>
      <c r="G101" s="62">
        <f>H101*0.95</f>
        <v>42.2938575</v>
      </c>
      <c r="H101" s="62">
        <v>44.519850000000005</v>
      </c>
      <c r="I101" s="5"/>
      <c r="J101" s="7">
        <f t="shared" si="13"/>
        <v>0</v>
      </c>
      <c r="L101" s="37"/>
      <c r="M101" s="37"/>
    </row>
    <row r="102" spans="2:13" ht="12.75" customHeight="1">
      <c r="B102" s="47" t="s">
        <v>348</v>
      </c>
      <c r="D102" s="58" t="s">
        <v>347</v>
      </c>
      <c r="E102" s="62">
        <f aca="true" t="shared" si="14" ref="E102:E109">H102*0.85</f>
        <v>87.14803500000001</v>
      </c>
      <c r="F102" s="62">
        <f aca="true" t="shared" si="15" ref="F102:F109">H102*0.9</f>
        <v>92.27439000000001</v>
      </c>
      <c r="G102" s="62">
        <f aca="true" t="shared" si="16" ref="G102:G109">H102*0.95</f>
        <v>97.400745</v>
      </c>
      <c r="H102" s="62">
        <v>102.5271</v>
      </c>
      <c r="I102" s="5"/>
      <c r="J102" s="7">
        <f t="shared" si="13"/>
        <v>0</v>
      </c>
      <c r="L102" s="74"/>
      <c r="M102" s="47"/>
    </row>
    <row r="103" spans="2:14" ht="12.75" customHeight="1">
      <c r="B103" s="47" t="s">
        <v>351</v>
      </c>
      <c r="D103" s="58" t="s">
        <v>350</v>
      </c>
      <c r="E103" s="62">
        <f t="shared" si="14"/>
        <v>58.244422500000006</v>
      </c>
      <c r="F103" s="62">
        <f t="shared" si="15"/>
        <v>61.670565</v>
      </c>
      <c r="G103" s="62">
        <f t="shared" si="16"/>
        <v>65.09670750000001</v>
      </c>
      <c r="H103" s="62">
        <v>68.52285</v>
      </c>
      <c r="I103" s="5"/>
      <c r="J103" s="7">
        <f t="shared" si="13"/>
        <v>0</v>
      </c>
      <c r="L103" s="72"/>
      <c r="M103" s="72"/>
      <c r="N103" s="47"/>
    </row>
    <row r="104" spans="2:14" ht="12.75" customHeight="1">
      <c r="B104" s="47" t="s">
        <v>352</v>
      </c>
      <c r="D104" s="58" t="s">
        <v>362</v>
      </c>
      <c r="E104" s="62">
        <f t="shared" si="14"/>
        <v>67.95992249999999</v>
      </c>
      <c r="F104" s="62">
        <f t="shared" si="15"/>
        <v>71.957565</v>
      </c>
      <c r="G104" s="62">
        <f t="shared" si="16"/>
        <v>75.9552075</v>
      </c>
      <c r="H104" s="62">
        <v>79.95285</v>
      </c>
      <c r="I104" s="5"/>
      <c r="J104" s="7">
        <f t="shared" si="13"/>
        <v>0</v>
      </c>
      <c r="L104" s="72"/>
      <c r="M104" s="47"/>
      <c r="N104" s="47"/>
    </row>
    <row r="105" spans="2:14" ht="12.75" customHeight="1">
      <c r="B105" s="47" t="s">
        <v>357</v>
      </c>
      <c r="D105" s="55" t="s">
        <v>354</v>
      </c>
      <c r="E105" s="56">
        <f>H105*0.85</f>
        <v>28.660725</v>
      </c>
      <c r="F105" s="56">
        <f>H105*0.9</f>
        <v>30.34665</v>
      </c>
      <c r="G105" s="56">
        <f>H105*0.95</f>
        <v>32.032574999999994</v>
      </c>
      <c r="H105" s="56">
        <v>33.7185</v>
      </c>
      <c r="I105" s="5">
        <v>1</v>
      </c>
      <c r="J105" s="7">
        <f t="shared" si="13"/>
        <v>33.7185</v>
      </c>
      <c r="L105" s="72"/>
      <c r="M105" s="47"/>
      <c r="N105" s="47"/>
    </row>
    <row r="106" spans="2:14" ht="12.75" customHeight="1">
      <c r="B106" s="47" t="s">
        <v>358</v>
      </c>
      <c r="D106" s="58" t="s">
        <v>360</v>
      </c>
      <c r="E106" s="62">
        <f>H106*0.85</f>
        <v>67.95992249999999</v>
      </c>
      <c r="F106" s="62">
        <f>H106*0.9</f>
        <v>71.957565</v>
      </c>
      <c r="G106" s="62">
        <f>H106*0.95</f>
        <v>75.9552075</v>
      </c>
      <c r="H106" s="62">
        <v>79.95285</v>
      </c>
      <c r="I106" s="5"/>
      <c r="J106" s="7">
        <f t="shared" si="13"/>
        <v>0</v>
      </c>
      <c r="L106" s="72"/>
      <c r="M106" s="47"/>
      <c r="N106" s="47"/>
    </row>
    <row r="107" spans="2:14" ht="12.75" customHeight="1">
      <c r="B107" s="47" t="s">
        <v>359</v>
      </c>
      <c r="D107" s="58" t="s">
        <v>361</v>
      </c>
      <c r="E107" s="62">
        <f>H107*0.85</f>
        <v>58.244422500000006</v>
      </c>
      <c r="F107" s="62">
        <f>H107*0.9</f>
        <v>61.670565</v>
      </c>
      <c r="G107" s="62">
        <f>H107*0.95</f>
        <v>65.09670750000001</v>
      </c>
      <c r="H107" s="62">
        <v>68.52285</v>
      </c>
      <c r="I107" s="5"/>
      <c r="J107" s="7">
        <f t="shared" si="13"/>
        <v>0</v>
      </c>
      <c r="L107" s="72"/>
      <c r="M107" s="47"/>
      <c r="N107" s="47"/>
    </row>
    <row r="108" spans="2:14" ht="12.75" customHeight="1">
      <c r="B108" s="47" t="s">
        <v>363</v>
      </c>
      <c r="D108" s="58" t="s">
        <v>364</v>
      </c>
      <c r="E108" s="62">
        <f>H108*0.85</f>
        <v>58.244422500000006</v>
      </c>
      <c r="F108" s="62">
        <f>H108*0.9</f>
        <v>61.670565</v>
      </c>
      <c r="G108" s="62">
        <f>H108*0.95</f>
        <v>65.09670750000001</v>
      </c>
      <c r="H108" s="62">
        <v>68.52285</v>
      </c>
      <c r="I108" s="5"/>
      <c r="J108" s="7">
        <f t="shared" si="13"/>
        <v>0</v>
      </c>
      <c r="L108" s="72"/>
      <c r="M108" s="47"/>
      <c r="N108" s="47"/>
    </row>
    <row r="109" spans="2:14" ht="12.75" customHeight="1">
      <c r="B109" s="47" t="s">
        <v>365</v>
      </c>
      <c r="D109" s="58" t="s">
        <v>368</v>
      </c>
      <c r="E109" s="62">
        <f t="shared" si="14"/>
        <v>67.95992249999999</v>
      </c>
      <c r="F109" s="62">
        <f t="shared" si="15"/>
        <v>71.957565</v>
      </c>
      <c r="G109" s="62">
        <f t="shared" si="16"/>
        <v>75.9552075</v>
      </c>
      <c r="H109" s="62">
        <v>79.95285</v>
      </c>
      <c r="I109" s="5"/>
      <c r="J109" s="7">
        <f t="shared" si="13"/>
        <v>0</v>
      </c>
      <c r="L109" s="72"/>
      <c r="M109" s="47"/>
      <c r="N109" s="47"/>
    </row>
    <row r="110" spans="2:14" ht="12.75" customHeight="1">
      <c r="B110" s="47" t="s">
        <v>366</v>
      </c>
      <c r="D110" s="58" t="s">
        <v>369</v>
      </c>
      <c r="E110" s="62">
        <f aca="true" t="shared" si="17" ref="E110:E118">H110*0.85</f>
        <v>87.14803500000001</v>
      </c>
      <c r="F110" s="62">
        <f aca="true" t="shared" si="18" ref="F110:F118">H110*0.9</f>
        <v>92.27439000000001</v>
      </c>
      <c r="G110" s="62">
        <f aca="true" t="shared" si="19" ref="G110:G118">H110*0.95</f>
        <v>97.400745</v>
      </c>
      <c r="H110" s="62">
        <v>102.5271</v>
      </c>
      <c r="I110" s="5"/>
      <c r="J110" s="7">
        <f t="shared" si="13"/>
        <v>0</v>
      </c>
      <c r="L110" s="72"/>
      <c r="M110" s="47"/>
      <c r="N110" s="47"/>
    </row>
    <row r="111" spans="2:14" ht="12.75" customHeight="1">
      <c r="B111" s="47" t="s">
        <v>367</v>
      </c>
      <c r="D111" s="55" t="s">
        <v>372</v>
      </c>
      <c r="E111" s="56">
        <f>H111*0.85</f>
        <v>33.518475</v>
      </c>
      <c r="F111" s="56">
        <f>H111*0.9</f>
        <v>35.49015</v>
      </c>
      <c r="G111" s="56">
        <f>H111*0.95</f>
        <v>37.461825</v>
      </c>
      <c r="H111" s="56">
        <v>39.4335</v>
      </c>
      <c r="I111" s="5">
        <v>1</v>
      </c>
      <c r="J111" s="7">
        <f>I111*H111</f>
        <v>39.4335</v>
      </c>
      <c r="L111" s="72"/>
      <c r="M111" s="47"/>
      <c r="N111" s="47"/>
    </row>
    <row r="112" spans="2:14" ht="12.75" customHeight="1">
      <c r="B112" s="47" t="s">
        <v>370</v>
      </c>
      <c r="D112" s="58" t="s">
        <v>373</v>
      </c>
      <c r="E112" s="62">
        <f>H112*0.85</f>
        <v>67.95992249999999</v>
      </c>
      <c r="F112" s="62">
        <f>H112*0.9</f>
        <v>71.957565</v>
      </c>
      <c r="G112" s="62">
        <f>H112*0.95</f>
        <v>75.9552075</v>
      </c>
      <c r="H112" s="62">
        <v>79.95285</v>
      </c>
      <c r="I112" s="5"/>
      <c r="J112" s="7">
        <f>I112*H112</f>
        <v>0</v>
      </c>
      <c r="L112" s="72"/>
      <c r="M112" s="47"/>
      <c r="N112" s="47"/>
    </row>
    <row r="113" spans="2:14" ht="12.75" customHeight="1">
      <c r="B113" s="47" t="s">
        <v>371</v>
      </c>
      <c r="D113" s="58" t="s">
        <v>384</v>
      </c>
      <c r="E113" s="62">
        <f t="shared" si="17"/>
        <v>58.244422500000006</v>
      </c>
      <c r="F113" s="62">
        <f t="shared" si="18"/>
        <v>61.670565</v>
      </c>
      <c r="G113" s="62">
        <f t="shared" si="19"/>
        <v>65.09670750000001</v>
      </c>
      <c r="H113" s="62">
        <v>68.52285</v>
      </c>
      <c r="I113" s="5"/>
      <c r="J113" s="7">
        <f t="shared" si="13"/>
        <v>0</v>
      </c>
      <c r="L113" s="72"/>
      <c r="M113" s="47"/>
      <c r="N113" s="47"/>
    </row>
    <row r="114" spans="2:14" ht="12.75" customHeight="1">
      <c r="B114" s="47" t="s">
        <v>375</v>
      </c>
      <c r="D114" s="58" t="s">
        <v>374</v>
      </c>
      <c r="E114" s="62">
        <f t="shared" si="17"/>
        <v>67.95992249999999</v>
      </c>
      <c r="F114" s="62">
        <f t="shared" si="18"/>
        <v>71.957565</v>
      </c>
      <c r="G114" s="62">
        <f t="shared" si="19"/>
        <v>75.9552075</v>
      </c>
      <c r="H114" s="62">
        <v>79.95285</v>
      </c>
      <c r="I114" s="5"/>
      <c r="J114" s="7">
        <f t="shared" si="13"/>
        <v>0</v>
      </c>
      <c r="L114" s="72"/>
      <c r="M114" s="47"/>
      <c r="N114" s="47"/>
    </row>
    <row r="115" spans="2:14" ht="12.75" customHeight="1">
      <c r="B115" s="47" t="s">
        <v>377</v>
      </c>
      <c r="D115" s="58" t="s">
        <v>376</v>
      </c>
      <c r="E115" s="62">
        <f t="shared" si="17"/>
        <v>58.244422500000006</v>
      </c>
      <c r="F115" s="62">
        <f t="shared" si="18"/>
        <v>61.670565</v>
      </c>
      <c r="G115" s="62">
        <f t="shared" si="19"/>
        <v>65.09670750000001</v>
      </c>
      <c r="H115" s="62">
        <v>68.52285</v>
      </c>
      <c r="I115" s="5"/>
      <c r="J115" s="7">
        <f t="shared" si="13"/>
        <v>0</v>
      </c>
      <c r="L115" s="72"/>
      <c r="M115" s="47"/>
      <c r="N115" s="47"/>
    </row>
    <row r="116" spans="2:14" ht="12.75" customHeight="1">
      <c r="B116" s="47" t="s">
        <v>378</v>
      </c>
      <c r="D116" s="58" t="s">
        <v>379</v>
      </c>
      <c r="E116" s="62">
        <f t="shared" si="17"/>
        <v>67.95992249999999</v>
      </c>
      <c r="F116" s="62">
        <f t="shared" si="18"/>
        <v>71.957565</v>
      </c>
      <c r="G116" s="62">
        <f t="shared" si="19"/>
        <v>75.9552075</v>
      </c>
      <c r="H116" s="62">
        <v>79.95285</v>
      </c>
      <c r="I116" s="5"/>
      <c r="J116" s="7">
        <f t="shared" si="13"/>
        <v>0</v>
      </c>
      <c r="L116" s="72"/>
      <c r="M116" s="47"/>
      <c r="N116" s="47"/>
    </row>
    <row r="117" spans="2:14" ht="12.75" customHeight="1">
      <c r="B117" s="47" t="s">
        <v>381</v>
      </c>
      <c r="D117" s="58" t="s">
        <v>380</v>
      </c>
      <c r="E117" s="62">
        <f t="shared" si="17"/>
        <v>67.95992249999999</v>
      </c>
      <c r="F117" s="62">
        <f t="shared" si="18"/>
        <v>71.957565</v>
      </c>
      <c r="G117" s="62">
        <f t="shared" si="19"/>
        <v>75.9552075</v>
      </c>
      <c r="H117" s="62">
        <v>79.95285</v>
      </c>
      <c r="I117" s="5"/>
      <c r="J117" s="7">
        <f t="shared" si="13"/>
        <v>0</v>
      </c>
      <c r="L117" s="72"/>
      <c r="M117" s="47"/>
      <c r="N117" s="47"/>
    </row>
    <row r="118" spans="2:14" ht="12.75" customHeight="1">
      <c r="B118" s="47" t="s">
        <v>383</v>
      </c>
      <c r="D118" s="58" t="s">
        <v>382</v>
      </c>
      <c r="E118" s="62">
        <f t="shared" si="17"/>
        <v>67.95992249999999</v>
      </c>
      <c r="F118" s="62">
        <f t="shared" si="18"/>
        <v>71.957565</v>
      </c>
      <c r="G118" s="62">
        <f t="shared" si="19"/>
        <v>75.9552075</v>
      </c>
      <c r="H118" s="62">
        <v>79.95285</v>
      </c>
      <c r="I118" s="5"/>
      <c r="J118" s="7">
        <f t="shared" si="13"/>
        <v>0</v>
      </c>
      <c r="L118" s="72"/>
      <c r="M118" s="47"/>
      <c r="N118" s="47"/>
    </row>
    <row r="119" spans="4:14" ht="30" customHeight="1">
      <c r="D119" s="18" t="s">
        <v>311</v>
      </c>
      <c r="E119" s="19"/>
      <c r="F119" s="19"/>
      <c r="G119" s="19"/>
      <c r="H119" s="19"/>
      <c r="I119" s="19"/>
      <c r="J119" s="20"/>
      <c r="L119" s="47"/>
      <c r="M119" s="47"/>
      <c r="N119" s="47"/>
    </row>
    <row r="120" spans="4:14" s="1" customFormat="1" ht="30.75" customHeight="1">
      <c r="D120" s="21"/>
      <c r="E120" s="21" t="s">
        <v>246</v>
      </c>
      <c r="F120" s="21" t="s">
        <v>247</v>
      </c>
      <c r="G120" s="21" t="s">
        <v>248</v>
      </c>
      <c r="H120" s="21" t="s">
        <v>269</v>
      </c>
      <c r="I120" s="38" t="s">
        <v>226</v>
      </c>
      <c r="J120" s="21" t="s">
        <v>222</v>
      </c>
      <c r="L120" s="59"/>
      <c r="M120" s="59"/>
      <c r="N120" s="59"/>
    </row>
    <row r="121" spans="2:14" ht="12.75" customHeight="1">
      <c r="B121" s="47" t="s">
        <v>385</v>
      </c>
      <c r="D121" s="55" t="s">
        <v>403</v>
      </c>
      <c r="E121" s="56">
        <f>H121*0.85</f>
        <v>29.049345</v>
      </c>
      <c r="F121" s="56">
        <f>H121*0.9</f>
        <v>30.75813</v>
      </c>
      <c r="G121" s="56">
        <f>H121*0.95</f>
        <v>32.466915</v>
      </c>
      <c r="H121" s="56">
        <v>34.1757</v>
      </c>
      <c r="I121" s="5">
        <v>1</v>
      </c>
      <c r="J121" s="7">
        <f aca="true" t="shared" si="20" ref="J121:J126">I121*H121</f>
        <v>34.1757</v>
      </c>
      <c r="K121">
        <f>IF(I121&lt;&gt;0,J121/I121,"")</f>
        <v>34.1757</v>
      </c>
      <c r="L121" s="47"/>
      <c r="M121" s="47"/>
      <c r="N121" s="47"/>
    </row>
    <row r="122" spans="2:14" ht="27" customHeight="1">
      <c r="B122" s="47" t="s">
        <v>323</v>
      </c>
      <c r="D122" s="55" t="s">
        <v>297</v>
      </c>
      <c r="E122" s="56">
        <f>H122*0.85</f>
        <v>58.244422500000006</v>
      </c>
      <c r="F122" s="56">
        <f>H122*0.9</f>
        <v>61.670565</v>
      </c>
      <c r="G122" s="56">
        <f>H122*0.95</f>
        <v>65.09670750000001</v>
      </c>
      <c r="H122" s="56">
        <v>68.52285</v>
      </c>
      <c r="I122" s="5">
        <v>1</v>
      </c>
      <c r="J122" s="7">
        <f t="shared" si="20"/>
        <v>68.52285</v>
      </c>
      <c r="K122">
        <f>IF(I122&lt;&gt;0,J122/I122,"")</f>
        <v>68.52285</v>
      </c>
      <c r="L122" s="47"/>
      <c r="M122" s="47"/>
      <c r="N122" s="47"/>
    </row>
    <row r="123" spans="2:11" ht="12.75" customHeight="1" hidden="1">
      <c r="B123" s="10" t="s">
        <v>229</v>
      </c>
      <c r="D123" s="17"/>
      <c r="E123" s="7"/>
      <c r="F123" s="7"/>
      <c r="G123" s="7"/>
      <c r="H123" s="7">
        <v>0</v>
      </c>
      <c r="I123" s="5"/>
      <c r="J123" s="7">
        <f t="shared" si="20"/>
        <v>0</v>
      </c>
      <c r="K123">
        <f>IF(I123&lt;&gt;0,J123/I123,"")</f>
      </c>
    </row>
    <row r="124" spans="2:11" ht="12.75" customHeight="1" hidden="1">
      <c r="B124" s="10" t="s">
        <v>230</v>
      </c>
      <c r="D124" s="17"/>
      <c r="E124" s="7"/>
      <c r="F124" s="7"/>
      <c r="G124" s="7"/>
      <c r="H124" s="7">
        <v>0</v>
      </c>
      <c r="I124" s="5"/>
      <c r="J124" s="7">
        <f t="shared" si="20"/>
        <v>0</v>
      </c>
      <c r="K124">
        <f>IF(I124&lt;&gt;0,J124/I124,"")</f>
      </c>
    </row>
    <row r="125" spans="2:10" ht="24" customHeight="1">
      <c r="B125" s="47" t="s">
        <v>300</v>
      </c>
      <c r="D125" s="55" t="s">
        <v>322</v>
      </c>
      <c r="E125" s="56">
        <f aca="true" t="shared" si="21" ref="E125:E134">H125*0.85</f>
        <v>28.660725</v>
      </c>
      <c r="F125" s="56">
        <f aca="true" t="shared" si="22" ref="F125:F134">H125*0.9</f>
        <v>30.34665</v>
      </c>
      <c r="G125" s="56">
        <f>H125*0.95</f>
        <v>32.032574999999994</v>
      </c>
      <c r="H125" s="56">
        <v>33.7185</v>
      </c>
      <c r="I125" s="5">
        <v>1</v>
      </c>
      <c r="J125" s="7">
        <f t="shared" si="20"/>
        <v>33.7185</v>
      </c>
    </row>
    <row r="126" spans="2:10" ht="12.75" customHeight="1">
      <c r="B126" s="54" t="s">
        <v>290</v>
      </c>
      <c r="D126" s="55" t="s">
        <v>386</v>
      </c>
      <c r="E126" s="56">
        <f t="shared" si="21"/>
        <v>33.518475</v>
      </c>
      <c r="F126" s="56">
        <f t="shared" si="22"/>
        <v>35.49015</v>
      </c>
      <c r="G126" s="56">
        <f>H126*0.95</f>
        <v>37.461825</v>
      </c>
      <c r="H126" s="56">
        <v>39.4335</v>
      </c>
      <c r="I126" s="5"/>
      <c r="J126" s="7">
        <f t="shared" si="20"/>
        <v>0</v>
      </c>
    </row>
    <row r="127" spans="2:10" ht="12.75" customHeight="1">
      <c r="B127" s="54" t="s">
        <v>389</v>
      </c>
      <c r="D127" s="17" t="s">
        <v>387</v>
      </c>
      <c r="E127" s="7">
        <f t="shared" si="21"/>
        <v>58.244422500000006</v>
      </c>
      <c r="F127" s="7">
        <f t="shared" si="22"/>
        <v>61.670565</v>
      </c>
      <c r="G127" s="7">
        <f aca="true" t="shared" si="23" ref="G127:G134">H127*0.95</f>
        <v>65.09670750000001</v>
      </c>
      <c r="H127" s="7">
        <v>68.52285</v>
      </c>
      <c r="I127" s="5"/>
      <c r="J127" s="7">
        <f aca="true" t="shared" si="24" ref="J127:J134">I127*H127</f>
        <v>0</v>
      </c>
    </row>
    <row r="128" spans="2:10" ht="12.75" customHeight="1">
      <c r="B128" s="54" t="s">
        <v>388</v>
      </c>
      <c r="D128" s="17" t="s">
        <v>390</v>
      </c>
      <c r="E128" s="7">
        <f t="shared" si="21"/>
        <v>67.95992249999999</v>
      </c>
      <c r="F128" s="7">
        <f t="shared" si="22"/>
        <v>71.957565</v>
      </c>
      <c r="G128" s="7">
        <f t="shared" si="23"/>
        <v>75.9552075</v>
      </c>
      <c r="H128" s="7">
        <v>79.95285</v>
      </c>
      <c r="I128" s="5"/>
      <c r="J128" s="7">
        <f t="shared" si="24"/>
        <v>0</v>
      </c>
    </row>
    <row r="129" spans="2:10" ht="12.75" customHeight="1">
      <c r="B129" s="54" t="s">
        <v>391</v>
      </c>
      <c r="D129" s="17" t="s">
        <v>392</v>
      </c>
      <c r="E129" s="7">
        <f t="shared" si="21"/>
        <v>28.660725</v>
      </c>
      <c r="F129" s="7">
        <f t="shared" si="22"/>
        <v>30.34665</v>
      </c>
      <c r="G129" s="7">
        <f t="shared" si="23"/>
        <v>32.032574999999994</v>
      </c>
      <c r="H129" s="7">
        <v>33.7185</v>
      </c>
      <c r="I129" s="5"/>
      <c r="J129" s="7">
        <f t="shared" si="24"/>
        <v>0</v>
      </c>
    </row>
    <row r="130" spans="2:10" ht="12.75" customHeight="1">
      <c r="B130" s="54" t="s">
        <v>393</v>
      </c>
      <c r="D130" s="17" t="s">
        <v>395</v>
      </c>
      <c r="E130" s="7">
        <f t="shared" si="21"/>
        <v>58.244422500000006</v>
      </c>
      <c r="F130" s="7">
        <f t="shared" si="22"/>
        <v>61.670565</v>
      </c>
      <c r="G130" s="7">
        <f t="shared" si="23"/>
        <v>65.09670750000001</v>
      </c>
      <c r="H130" s="7">
        <v>68.52285</v>
      </c>
      <c r="I130" s="5"/>
      <c r="J130" s="7">
        <f t="shared" si="24"/>
        <v>0</v>
      </c>
    </row>
    <row r="131" spans="2:10" ht="12.75" customHeight="1">
      <c r="B131" s="54" t="s">
        <v>394</v>
      </c>
      <c r="D131" s="55" t="s">
        <v>398</v>
      </c>
      <c r="E131" s="56">
        <f t="shared" si="21"/>
        <v>33.907095</v>
      </c>
      <c r="F131" s="56">
        <f t="shared" si="22"/>
        <v>35.90163</v>
      </c>
      <c r="G131" s="56">
        <f t="shared" si="23"/>
        <v>37.896164999999996</v>
      </c>
      <c r="H131" s="56">
        <v>39.890699999999995</v>
      </c>
      <c r="I131" s="5">
        <v>1</v>
      </c>
      <c r="J131" s="7">
        <f t="shared" si="24"/>
        <v>39.890699999999995</v>
      </c>
    </row>
    <row r="132" spans="2:10" ht="12.75" customHeight="1">
      <c r="B132" s="54" t="s">
        <v>397</v>
      </c>
      <c r="D132" s="17" t="s">
        <v>396</v>
      </c>
      <c r="E132" s="7">
        <f t="shared" si="21"/>
        <v>37.890449999999994</v>
      </c>
      <c r="F132" s="7">
        <f t="shared" si="22"/>
        <v>40.1193</v>
      </c>
      <c r="G132" s="7">
        <f t="shared" si="23"/>
        <v>42.34815</v>
      </c>
      <c r="H132" s="7">
        <v>44.577</v>
      </c>
      <c r="I132" s="5"/>
      <c r="J132" s="7">
        <f t="shared" si="24"/>
        <v>0</v>
      </c>
    </row>
    <row r="133" spans="2:10" ht="12.75" customHeight="1">
      <c r="B133" s="54" t="s">
        <v>399</v>
      </c>
      <c r="D133" s="17" t="s">
        <v>400</v>
      </c>
      <c r="E133" s="7">
        <f t="shared" si="21"/>
        <v>87.14803500000001</v>
      </c>
      <c r="F133" s="7">
        <f t="shared" si="22"/>
        <v>92.27439000000001</v>
      </c>
      <c r="G133" s="7">
        <f t="shared" si="23"/>
        <v>97.400745</v>
      </c>
      <c r="H133" s="7">
        <v>102.5271</v>
      </c>
      <c r="I133" s="5"/>
      <c r="J133" s="7">
        <f t="shared" si="24"/>
        <v>0</v>
      </c>
    </row>
    <row r="134" spans="2:10" ht="12.75" customHeight="1">
      <c r="B134" s="54" t="s">
        <v>401</v>
      </c>
      <c r="D134" s="55" t="s">
        <v>492</v>
      </c>
      <c r="E134" s="56">
        <f t="shared" si="21"/>
        <v>67.95992249999999</v>
      </c>
      <c r="F134" s="56">
        <f t="shared" si="22"/>
        <v>71.957565</v>
      </c>
      <c r="G134" s="56">
        <f t="shared" si="23"/>
        <v>75.9552075</v>
      </c>
      <c r="H134" s="56">
        <v>79.95285</v>
      </c>
      <c r="I134" s="5">
        <v>1</v>
      </c>
      <c r="J134" s="7">
        <f t="shared" si="24"/>
        <v>79.95285</v>
      </c>
    </row>
    <row r="135" spans="4:10" ht="30" customHeight="1">
      <c r="D135" s="18" t="s">
        <v>293</v>
      </c>
      <c r="E135" s="19"/>
      <c r="F135" s="19"/>
      <c r="G135" s="19"/>
      <c r="H135" s="19"/>
      <c r="I135" s="19"/>
      <c r="J135" s="20"/>
    </row>
    <row r="136" spans="4:10" s="1" customFormat="1" ht="30.75" customHeight="1">
      <c r="D136" s="21"/>
      <c r="E136" s="21" t="s">
        <v>246</v>
      </c>
      <c r="F136" s="21" t="s">
        <v>247</v>
      </c>
      <c r="G136" s="21" t="s">
        <v>248</v>
      </c>
      <c r="H136" s="21" t="s">
        <v>269</v>
      </c>
      <c r="I136" s="38" t="s">
        <v>226</v>
      </c>
      <c r="J136" s="21" t="s">
        <v>222</v>
      </c>
    </row>
    <row r="137" spans="2:11" ht="12.75" customHeight="1">
      <c r="B137" s="10" t="s">
        <v>291</v>
      </c>
      <c r="D137" s="55" t="s">
        <v>292</v>
      </c>
      <c r="E137" s="56">
        <f aca="true" t="shared" si="25" ref="E137:E147">H137*0.85</f>
        <v>61.15907250000001</v>
      </c>
      <c r="F137" s="56">
        <f aca="true" t="shared" si="26" ref="F137:F147">H137*0.9</f>
        <v>64.75666500000001</v>
      </c>
      <c r="G137" s="56">
        <f aca="true" t="shared" si="27" ref="G137:G147">H137*0.95</f>
        <v>68.3542575</v>
      </c>
      <c r="H137" s="56">
        <v>71.95185000000001</v>
      </c>
      <c r="I137" s="5">
        <v>1</v>
      </c>
      <c r="J137" s="7">
        <f aca="true" t="shared" si="28" ref="J137:J147">I137*H137</f>
        <v>71.95185000000001</v>
      </c>
      <c r="K137">
        <f aca="true" t="shared" si="29" ref="K137:K147">IF(I137&lt;&gt;0,J137/I137,"")</f>
        <v>71.95185000000001</v>
      </c>
    </row>
    <row r="138" spans="2:13" ht="12.75" customHeight="1">
      <c r="B138" s="10" t="s">
        <v>227</v>
      </c>
      <c r="D138" s="17" t="s">
        <v>281</v>
      </c>
      <c r="E138" s="7">
        <f>H138*0.85</f>
        <v>122.22099</v>
      </c>
      <c r="F138" s="7">
        <f>H138*0.9</f>
        <v>129.41046</v>
      </c>
      <c r="G138" s="7">
        <f>H138*0.95</f>
        <v>136.59993</v>
      </c>
      <c r="H138" s="7">
        <v>143.7894</v>
      </c>
      <c r="I138" s="5"/>
      <c r="J138" s="7">
        <f>I138*H138</f>
        <v>0</v>
      </c>
      <c r="L138" s="72"/>
      <c r="M138" s="41"/>
    </row>
    <row r="139" spans="2:12" ht="12.75" customHeight="1">
      <c r="B139" s="10" t="s">
        <v>228</v>
      </c>
      <c r="D139" s="17" t="s">
        <v>280</v>
      </c>
      <c r="E139" s="7">
        <f t="shared" si="25"/>
        <v>122.22099</v>
      </c>
      <c r="F139" s="7">
        <f t="shared" si="26"/>
        <v>129.41046</v>
      </c>
      <c r="G139" s="7">
        <f t="shared" si="27"/>
        <v>136.59993</v>
      </c>
      <c r="H139" s="7">
        <v>143.7894</v>
      </c>
      <c r="I139" s="5"/>
      <c r="J139" s="7">
        <f t="shared" si="28"/>
        <v>0</v>
      </c>
      <c r="K139">
        <f t="shared" si="29"/>
      </c>
      <c r="L139" s="37"/>
    </row>
    <row r="140" spans="2:11" ht="12.75" customHeight="1">
      <c r="B140" s="10" t="s">
        <v>229</v>
      </c>
      <c r="D140" s="17" t="s">
        <v>282</v>
      </c>
      <c r="E140" s="7">
        <f t="shared" si="25"/>
        <v>122.22099</v>
      </c>
      <c r="F140" s="7">
        <f t="shared" si="26"/>
        <v>129.41046</v>
      </c>
      <c r="G140" s="7">
        <f t="shared" si="27"/>
        <v>136.59993</v>
      </c>
      <c r="H140" s="7">
        <v>143.7894</v>
      </c>
      <c r="I140" s="5"/>
      <c r="J140" s="7">
        <f t="shared" si="28"/>
        <v>0</v>
      </c>
      <c r="K140">
        <f t="shared" si="29"/>
      </c>
    </row>
    <row r="141" spans="2:11" ht="12.75" customHeight="1">
      <c r="B141" s="10" t="s">
        <v>230</v>
      </c>
      <c r="D141" s="17" t="s">
        <v>283</v>
      </c>
      <c r="E141" s="7">
        <f t="shared" si="25"/>
        <v>122.22099</v>
      </c>
      <c r="F141" s="7">
        <f t="shared" si="26"/>
        <v>129.41046</v>
      </c>
      <c r="G141" s="7">
        <f t="shared" si="27"/>
        <v>136.59993</v>
      </c>
      <c r="H141" s="7">
        <v>143.7894</v>
      </c>
      <c r="I141" s="5"/>
      <c r="J141" s="7">
        <f t="shared" si="28"/>
        <v>0</v>
      </c>
      <c r="K141">
        <f t="shared" si="29"/>
      </c>
    </row>
    <row r="142" spans="2:11" ht="12.75" customHeight="1">
      <c r="B142" s="10" t="s">
        <v>231</v>
      </c>
      <c r="D142" s="17" t="s">
        <v>284</v>
      </c>
      <c r="E142" s="7">
        <f t="shared" si="25"/>
        <v>122.22099</v>
      </c>
      <c r="F142" s="7">
        <f t="shared" si="26"/>
        <v>129.41046</v>
      </c>
      <c r="G142" s="7">
        <f t="shared" si="27"/>
        <v>136.59993</v>
      </c>
      <c r="H142" s="7">
        <v>143.7894</v>
      </c>
      <c r="I142" s="5"/>
      <c r="J142" s="7">
        <f t="shared" si="28"/>
        <v>0</v>
      </c>
      <c r="K142">
        <f t="shared" si="29"/>
      </c>
    </row>
    <row r="143" spans="2:11" ht="12.75" customHeight="1">
      <c r="B143" s="10" t="s">
        <v>232</v>
      </c>
      <c r="D143" s="17" t="s">
        <v>285</v>
      </c>
      <c r="E143" s="7">
        <f t="shared" si="25"/>
        <v>122.22099</v>
      </c>
      <c r="F143" s="7">
        <f t="shared" si="26"/>
        <v>129.41046</v>
      </c>
      <c r="G143" s="7">
        <f t="shared" si="27"/>
        <v>136.59993</v>
      </c>
      <c r="H143" s="7">
        <v>143.7894</v>
      </c>
      <c r="I143" s="5"/>
      <c r="J143" s="7">
        <f t="shared" si="28"/>
        <v>0</v>
      </c>
      <c r="K143">
        <f t="shared" si="29"/>
      </c>
    </row>
    <row r="144" spans="2:11" ht="12.75" customHeight="1">
      <c r="B144" s="10" t="s">
        <v>233</v>
      </c>
      <c r="D144" s="17" t="s">
        <v>286</v>
      </c>
      <c r="E144" s="7">
        <f t="shared" si="25"/>
        <v>122.22099</v>
      </c>
      <c r="F144" s="7">
        <f t="shared" si="26"/>
        <v>129.41046</v>
      </c>
      <c r="G144" s="7">
        <f t="shared" si="27"/>
        <v>136.59993</v>
      </c>
      <c r="H144" s="7">
        <v>143.7894</v>
      </c>
      <c r="I144" s="5"/>
      <c r="J144" s="7">
        <f t="shared" si="28"/>
        <v>0</v>
      </c>
      <c r="K144">
        <f t="shared" si="29"/>
      </c>
    </row>
    <row r="145" spans="2:11" ht="12.75" customHeight="1">
      <c r="B145" s="10" t="s">
        <v>234</v>
      </c>
      <c r="D145" s="17" t="s">
        <v>287</v>
      </c>
      <c r="E145" s="7">
        <f t="shared" si="25"/>
        <v>122.22099</v>
      </c>
      <c r="F145" s="7">
        <f t="shared" si="26"/>
        <v>129.41046</v>
      </c>
      <c r="G145" s="7">
        <f t="shared" si="27"/>
        <v>136.59993</v>
      </c>
      <c r="H145" s="7">
        <v>143.7894</v>
      </c>
      <c r="I145" s="5"/>
      <c r="J145" s="7">
        <f t="shared" si="28"/>
        <v>0</v>
      </c>
      <c r="K145">
        <f t="shared" si="29"/>
      </c>
    </row>
    <row r="146" spans="2:11" ht="12.75" customHeight="1">
      <c r="B146" s="10" t="s">
        <v>235</v>
      </c>
      <c r="D146" s="17" t="s">
        <v>288</v>
      </c>
      <c r="E146" s="7">
        <f t="shared" si="25"/>
        <v>122.22099</v>
      </c>
      <c r="F146" s="7">
        <f t="shared" si="26"/>
        <v>129.41046</v>
      </c>
      <c r="G146" s="7">
        <f t="shared" si="27"/>
        <v>136.59993</v>
      </c>
      <c r="H146" s="7">
        <v>143.7894</v>
      </c>
      <c r="I146" s="5"/>
      <c r="J146" s="7">
        <f t="shared" si="28"/>
        <v>0</v>
      </c>
      <c r="K146">
        <f t="shared" si="29"/>
      </c>
    </row>
    <row r="147" spans="2:11" ht="12.75" customHeight="1">
      <c r="B147" s="10" t="s">
        <v>236</v>
      </c>
      <c r="D147" s="17" t="s">
        <v>289</v>
      </c>
      <c r="E147" s="7">
        <f t="shared" si="25"/>
        <v>122.22099</v>
      </c>
      <c r="F147" s="7">
        <f t="shared" si="26"/>
        <v>129.41046</v>
      </c>
      <c r="G147" s="7">
        <f t="shared" si="27"/>
        <v>136.59993</v>
      </c>
      <c r="H147" s="7">
        <v>143.7894</v>
      </c>
      <c r="I147" s="5"/>
      <c r="J147" s="7">
        <f t="shared" si="28"/>
        <v>0</v>
      </c>
      <c r="K147">
        <f t="shared" si="29"/>
      </c>
    </row>
    <row r="148" spans="4:10" ht="30" customHeight="1">
      <c r="D148" s="18" t="s">
        <v>24</v>
      </c>
      <c r="E148" s="19"/>
      <c r="F148" s="19"/>
      <c r="G148" s="19"/>
      <c r="H148" s="19"/>
      <c r="I148" s="19"/>
      <c r="J148" s="20"/>
    </row>
    <row r="149" spans="4:10" s="1" customFormat="1" ht="30.75" customHeight="1">
      <c r="D149" s="21"/>
      <c r="E149" s="21" t="s">
        <v>246</v>
      </c>
      <c r="F149" s="21" t="s">
        <v>247</v>
      </c>
      <c r="G149" s="21" t="s">
        <v>248</v>
      </c>
      <c r="H149" s="21" t="s">
        <v>269</v>
      </c>
      <c r="I149" s="38" t="s">
        <v>226</v>
      </c>
      <c r="J149" s="21" t="s">
        <v>222</v>
      </c>
    </row>
    <row r="150" spans="2:12" s="1" customFormat="1" ht="12.75">
      <c r="B150" s="47" t="s">
        <v>302</v>
      </c>
      <c r="C150"/>
      <c r="D150" s="55" t="s">
        <v>303</v>
      </c>
      <c r="E150" s="56">
        <f>H150*0.85</f>
        <v>33.9556725</v>
      </c>
      <c r="F150" s="56">
        <f>H150*0.9</f>
        <v>35.953065</v>
      </c>
      <c r="G150" s="56">
        <f>H150*0.95</f>
        <v>37.9504575</v>
      </c>
      <c r="H150" s="56">
        <v>39.94785</v>
      </c>
      <c r="I150" s="5">
        <v>1</v>
      </c>
      <c r="J150" s="7">
        <f>I150*H150</f>
        <v>39.94785</v>
      </c>
      <c r="L150" s="77"/>
    </row>
    <row r="151" spans="2:10" s="1" customFormat="1" ht="12.75">
      <c r="B151" s="47" t="s">
        <v>304</v>
      </c>
      <c r="C151"/>
      <c r="D151" s="58" t="s">
        <v>305</v>
      </c>
      <c r="E151" s="7">
        <f>H151*0.85</f>
        <v>67.95992249999999</v>
      </c>
      <c r="F151" s="7">
        <f>H151*0.9</f>
        <v>71.957565</v>
      </c>
      <c r="G151" s="7">
        <f>H151*0.95</f>
        <v>75.9552075</v>
      </c>
      <c r="H151" s="7">
        <v>79.95285</v>
      </c>
      <c r="I151" s="5"/>
      <c r="J151" s="7">
        <f>I151*H151</f>
        <v>0</v>
      </c>
    </row>
    <row r="152" spans="2:10" s="1" customFormat="1" ht="12.75">
      <c r="B152" s="47" t="s">
        <v>306</v>
      </c>
      <c r="C152"/>
      <c r="D152" s="58" t="s">
        <v>307</v>
      </c>
      <c r="E152" s="7">
        <f>H152*0.85</f>
        <v>67.95992249999999</v>
      </c>
      <c r="F152" s="7">
        <f>H152*0.9</f>
        <v>71.957565</v>
      </c>
      <c r="G152" s="7">
        <f>H152*0.95</f>
        <v>75.9552075</v>
      </c>
      <c r="H152" s="7">
        <v>79.95285</v>
      </c>
      <c r="I152" s="5"/>
      <c r="J152" s="7">
        <f>I152*H152</f>
        <v>0</v>
      </c>
    </row>
    <row r="153" spans="2:12" ht="12.75">
      <c r="B153" s="10" t="s">
        <v>97</v>
      </c>
      <c r="D153" s="16" t="s">
        <v>0</v>
      </c>
      <c r="E153" s="7">
        <f>H153*0.85</f>
        <v>67.95992249999999</v>
      </c>
      <c r="F153" s="7">
        <f>H153*0.9</f>
        <v>71.957565</v>
      </c>
      <c r="G153" s="7">
        <f aca="true" t="shared" si="30" ref="G153:G196">H153*0.95</f>
        <v>75.9552075</v>
      </c>
      <c r="H153" s="7">
        <v>79.95285</v>
      </c>
      <c r="I153" s="5"/>
      <c r="J153" s="7">
        <f aca="true" t="shared" si="31" ref="J153:J196">I153*H153</f>
        <v>0</v>
      </c>
      <c r="K153">
        <f aca="true" t="shared" si="32" ref="K153:K196">IF(I153&lt;&gt;0,J153/I153,"")</f>
      </c>
      <c r="L153" s="1"/>
    </row>
    <row r="154" spans="2:12" ht="12.75">
      <c r="B154" s="10" t="s">
        <v>98</v>
      </c>
      <c r="D154" s="16" t="s">
        <v>1</v>
      </c>
      <c r="E154" s="7">
        <f aca="true" t="shared" si="33" ref="E154:E196">H154*0.85</f>
        <v>67.95992249999999</v>
      </c>
      <c r="F154" s="7">
        <f aca="true" t="shared" si="34" ref="F154:F196">H154*0.9</f>
        <v>71.957565</v>
      </c>
      <c r="G154" s="7">
        <f t="shared" si="30"/>
        <v>75.9552075</v>
      </c>
      <c r="H154" s="7">
        <v>79.95285</v>
      </c>
      <c r="I154" s="5"/>
      <c r="J154" s="7">
        <f t="shared" si="31"/>
        <v>0</v>
      </c>
      <c r="K154">
        <f t="shared" si="32"/>
      </c>
      <c r="L154" s="1"/>
    </row>
    <row r="155" spans="2:12" ht="12.75">
      <c r="B155" s="10" t="s">
        <v>99</v>
      </c>
      <c r="D155" s="16" t="s">
        <v>28</v>
      </c>
      <c r="E155" s="7">
        <f t="shared" si="33"/>
        <v>67.95992249999999</v>
      </c>
      <c r="F155" s="7">
        <f t="shared" si="34"/>
        <v>71.957565</v>
      </c>
      <c r="G155" s="7">
        <f t="shared" si="30"/>
        <v>75.9552075</v>
      </c>
      <c r="H155" s="7">
        <v>79.95285</v>
      </c>
      <c r="I155" s="5"/>
      <c r="J155" s="7">
        <f t="shared" si="31"/>
        <v>0</v>
      </c>
      <c r="K155">
        <f t="shared" si="32"/>
      </c>
      <c r="L155" s="1"/>
    </row>
    <row r="156" spans="2:12" s="41" customFormat="1" ht="12.75">
      <c r="B156" s="41" t="s">
        <v>100</v>
      </c>
      <c r="D156" s="42" t="s">
        <v>261</v>
      </c>
      <c r="E156" s="43">
        <f t="shared" si="33"/>
        <v>67.95992249999999</v>
      </c>
      <c r="F156" s="43">
        <f t="shared" si="34"/>
        <v>71.957565</v>
      </c>
      <c r="G156" s="43">
        <f t="shared" si="30"/>
        <v>75.9552075</v>
      </c>
      <c r="H156" s="43">
        <v>79.95285</v>
      </c>
      <c r="I156" s="5"/>
      <c r="J156" s="43">
        <f t="shared" si="31"/>
        <v>0</v>
      </c>
      <c r="K156" s="41">
        <f t="shared" si="32"/>
      </c>
      <c r="L156" s="1"/>
    </row>
    <row r="157" spans="2:12" ht="12.75">
      <c r="B157" s="10" t="s">
        <v>101</v>
      </c>
      <c r="D157" s="16" t="s">
        <v>2</v>
      </c>
      <c r="E157" s="7">
        <f t="shared" si="33"/>
        <v>67.95992249999999</v>
      </c>
      <c r="F157" s="7">
        <f t="shared" si="34"/>
        <v>71.957565</v>
      </c>
      <c r="G157" s="7">
        <f t="shared" si="30"/>
        <v>75.9552075</v>
      </c>
      <c r="H157" s="7">
        <v>79.95285</v>
      </c>
      <c r="I157" s="5"/>
      <c r="J157" s="7">
        <f t="shared" si="31"/>
        <v>0</v>
      </c>
      <c r="K157">
        <f t="shared" si="32"/>
      </c>
      <c r="L157" s="1"/>
    </row>
    <row r="158" spans="2:12" s="41" customFormat="1" ht="12.75">
      <c r="B158" s="41" t="s">
        <v>102</v>
      </c>
      <c r="D158" s="42" t="s">
        <v>262</v>
      </c>
      <c r="E158" s="43">
        <f t="shared" si="33"/>
        <v>67.95992249999999</v>
      </c>
      <c r="F158" s="43">
        <f t="shared" si="34"/>
        <v>71.957565</v>
      </c>
      <c r="G158" s="43">
        <f t="shared" si="30"/>
        <v>75.9552075</v>
      </c>
      <c r="H158" s="43">
        <v>79.95285</v>
      </c>
      <c r="I158" s="5"/>
      <c r="J158" s="43">
        <f t="shared" si="31"/>
        <v>0</v>
      </c>
      <c r="K158" s="41">
        <f t="shared" si="32"/>
      </c>
      <c r="L158" s="1"/>
    </row>
    <row r="159" spans="2:12" ht="12.75" customHeight="1">
      <c r="B159" s="10" t="s">
        <v>204</v>
      </c>
      <c r="D159" s="17" t="s">
        <v>237</v>
      </c>
      <c r="E159" s="7">
        <f t="shared" si="33"/>
        <v>67.95992249999999</v>
      </c>
      <c r="F159" s="7">
        <f t="shared" si="34"/>
        <v>71.957565</v>
      </c>
      <c r="G159" s="7">
        <f t="shared" si="30"/>
        <v>75.9552075</v>
      </c>
      <c r="H159" s="7">
        <v>79.95285</v>
      </c>
      <c r="I159" s="5"/>
      <c r="J159" s="7">
        <f t="shared" si="31"/>
        <v>0</v>
      </c>
      <c r="K159">
        <f t="shared" si="32"/>
      </c>
      <c r="L159" s="1"/>
    </row>
    <row r="160" spans="2:12" ht="12.75">
      <c r="B160" s="10" t="s">
        <v>103</v>
      </c>
      <c r="D160" s="16" t="s">
        <v>3</v>
      </c>
      <c r="E160" s="7">
        <f t="shared" si="33"/>
        <v>67.95992249999999</v>
      </c>
      <c r="F160" s="7">
        <f t="shared" si="34"/>
        <v>71.957565</v>
      </c>
      <c r="G160" s="7">
        <f t="shared" si="30"/>
        <v>75.9552075</v>
      </c>
      <c r="H160" s="7">
        <v>79.95285</v>
      </c>
      <c r="I160" s="5"/>
      <c r="J160" s="7">
        <f t="shared" si="31"/>
        <v>0</v>
      </c>
      <c r="K160">
        <f t="shared" si="32"/>
      </c>
      <c r="L160" s="1"/>
    </row>
    <row r="161" spans="2:12" ht="12.75">
      <c r="B161" s="10" t="s">
        <v>104</v>
      </c>
      <c r="D161" s="16" t="s">
        <v>29</v>
      </c>
      <c r="E161" s="7">
        <f t="shared" si="33"/>
        <v>67.95992249999999</v>
      </c>
      <c r="F161" s="7">
        <f t="shared" si="34"/>
        <v>71.957565</v>
      </c>
      <c r="G161" s="7">
        <f t="shared" si="30"/>
        <v>75.9552075</v>
      </c>
      <c r="H161" s="7">
        <v>79.95285</v>
      </c>
      <c r="I161" s="5"/>
      <c r="J161" s="7">
        <f t="shared" si="31"/>
        <v>0</v>
      </c>
      <c r="K161">
        <f t="shared" si="32"/>
      </c>
      <c r="L161" s="1"/>
    </row>
    <row r="162" spans="2:12" ht="12.75" customHeight="1">
      <c r="B162" s="10" t="s">
        <v>205</v>
      </c>
      <c r="D162" s="17" t="s">
        <v>238</v>
      </c>
      <c r="E162" s="7">
        <f t="shared" si="33"/>
        <v>67.95992249999999</v>
      </c>
      <c r="F162" s="7">
        <f t="shared" si="34"/>
        <v>71.957565</v>
      </c>
      <c r="G162" s="7">
        <f t="shared" si="30"/>
        <v>75.9552075</v>
      </c>
      <c r="H162" s="7">
        <v>79.95285</v>
      </c>
      <c r="I162" s="5"/>
      <c r="J162" s="7">
        <f t="shared" si="31"/>
        <v>0</v>
      </c>
      <c r="K162">
        <f t="shared" si="32"/>
      </c>
      <c r="L162" s="1"/>
    </row>
    <row r="163" spans="2:12" ht="12.75">
      <c r="B163" s="10" t="s">
        <v>105</v>
      </c>
      <c r="D163" s="16" t="s">
        <v>37</v>
      </c>
      <c r="E163" s="7">
        <f t="shared" si="33"/>
        <v>67.95992249999999</v>
      </c>
      <c r="F163" s="7">
        <f t="shared" si="34"/>
        <v>71.957565</v>
      </c>
      <c r="G163" s="7">
        <f t="shared" si="30"/>
        <v>75.9552075</v>
      </c>
      <c r="H163" s="7">
        <v>79.95285</v>
      </c>
      <c r="I163" s="5"/>
      <c r="J163" s="7">
        <f t="shared" si="31"/>
        <v>0</v>
      </c>
      <c r="K163">
        <f t="shared" si="32"/>
      </c>
      <c r="L163" s="1"/>
    </row>
    <row r="164" spans="2:12" ht="12.75">
      <c r="B164" s="10" t="s">
        <v>106</v>
      </c>
      <c r="D164" s="16" t="s">
        <v>30</v>
      </c>
      <c r="E164" s="7">
        <f t="shared" si="33"/>
        <v>67.95992249999999</v>
      </c>
      <c r="F164" s="7">
        <f t="shared" si="34"/>
        <v>71.957565</v>
      </c>
      <c r="G164" s="7">
        <f t="shared" si="30"/>
        <v>75.9552075</v>
      </c>
      <c r="H164" s="7">
        <v>79.95285</v>
      </c>
      <c r="I164" s="5"/>
      <c r="J164" s="7">
        <f t="shared" si="31"/>
        <v>0</v>
      </c>
      <c r="K164">
        <f t="shared" si="32"/>
      </c>
      <c r="L164" s="1"/>
    </row>
    <row r="165" spans="2:12" ht="12.75">
      <c r="B165" s="10" t="s">
        <v>107</v>
      </c>
      <c r="D165" s="16" t="s">
        <v>31</v>
      </c>
      <c r="E165" s="7">
        <f t="shared" si="33"/>
        <v>67.95992249999999</v>
      </c>
      <c r="F165" s="7">
        <f t="shared" si="34"/>
        <v>71.957565</v>
      </c>
      <c r="G165" s="7">
        <f t="shared" si="30"/>
        <v>75.9552075</v>
      </c>
      <c r="H165" s="7">
        <v>79.95285</v>
      </c>
      <c r="I165" s="5"/>
      <c r="J165" s="7">
        <f t="shared" si="31"/>
        <v>0</v>
      </c>
      <c r="K165">
        <f t="shared" si="32"/>
      </c>
      <c r="L165" s="1"/>
    </row>
    <row r="166" spans="2:12" ht="12.75">
      <c r="B166" s="10" t="s">
        <v>108</v>
      </c>
      <c r="D166" s="16" t="s">
        <v>4</v>
      </c>
      <c r="E166" s="7">
        <f t="shared" si="33"/>
        <v>67.95992249999999</v>
      </c>
      <c r="F166" s="7">
        <f t="shared" si="34"/>
        <v>71.957565</v>
      </c>
      <c r="G166" s="7">
        <f t="shared" si="30"/>
        <v>75.9552075</v>
      </c>
      <c r="H166" s="7">
        <v>79.95285</v>
      </c>
      <c r="I166" s="5"/>
      <c r="J166" s="7">
        <f t="shared" si="31"/>
        <v>0</v>
      </c>
      <c r="K166">
        <f t="shared" si="32"/>
      </c>
      <c r="L166" s="1"/>
    </row>
    <row r="167" spans="2:12" s="41" customFormat="1" ht="12.75">
      <c r="B167" s="41" t="s">
        <v>109</v>
      </c>
      <c r="D167" s="42" t="s">
        <v>263</v>
      </c>
      <c r="E167" s="43">
        <f t="shared" si="33"/>
        <v>67.95992249999999</v>
      </c>
      <c r="F167" s="43">
        <f t="shared" si="34"/>
        <v>71.957565</v>
      </c>
      <c r="G167" s="43">
        <f t="shared" si="30"/>
        <v>75.9552075</v>
      </c>
      <c r="H167" s="43">
        <v>79.95285</v>
      </c>
      <c r="I167" s="5"/>
      <c r="J167" s="43">
        <f t="shared" si="31"/>
        <v>0</v>
      </c>
      <c r="K167" s="41">
        <f t="shared" si="32"/>
      </c>
      <c r="L167" s="1"/>
    </row>
    <row r="168" spans="2:12" ht="12.75">
      <c r="B168" s="10" t="s">
        <v>110</v>
      </c>
      <c r="D168" s="16" t="s">
        <v>35</v>
      </c>
      <c r="E168" s="7">
        <f t="shared" si="33"/>
        <v>67.95992249999999</v>
      </c>
      <c r="F168" s="7">
        <f t="shared" si="34"/>
        <v>71.957565</v>
      </c>
      <c r="G168" s="7">
        <f t="shared" si="30"/>
        <v>75.9552075</v>
      </c>
      <c r="H168" s="7">
        <v>79.95285</v>
      </c>
      <c r="I168" s="5"/>
      <c r="J168" s="7">
        <f t="shared" si="31"/>
        <v>0</v>
      </c>
      <c r="K168">
        <f t="shared" si="32"/>
      </c>
      <c r="L168" s="1"/>
    </row>
    <row r="169" spans="2:12" ht="12.75" customHeight="1">
      <c r="B169" s="10" t="s">
        <v>206</v>
      </c>
      <c r="D169" s="17" t="s">
        <v>239</v>
      </c>
      <c r="E169" s="7">
        <f t="shared" si="33"/>
        <v>67.95992249999999</v>
      </c>
      <c r="F169" s="7">
        <f t="shared" si="34"/>
        <v>71.957565</v>
      </c>
      <c r="G169" s="7">
        <f t="shared" si="30"/>
        <v>75.9552075</v>
      </c>
      <c r="H169" s="7">
        <v>79.95285</v>
      </c>
      <c r="I169" s="5"/>
      <c r="J169" s="7">
        <f t="shared" si="31"/>
        <v>0</v>
      </c>
      <c r="K169">
        <f t="shared" si="32"/>
      </c>
      <c r="L169" s="1"/>
    </row>
    <row r="170" spans="2:12" ht="12.75" customHeight="1">
      <c r="B170" s="10" t="s">
        <v>207</v>
      </c>
      <c r="D170" s="45" t="s">
        <v>241</v>
      </c>
      <c r="E170" s="7">
        <f t="shared" si="33"/>
        <v>67.95992249999999</v>
      </c>
      <c r="F170" s="7">
        <f t="shared" si="34"/>
        <v>71.957565</v>
      </c>
      <c r="G170" s="7">
        <f t="shared" si="30"/>
        <v>75.9552075</v>
      </c>
      <c r="H170" s="7">
        <v>79.95285</v>
      </c>
      <c r="I170" s="5"/>
      <c r="J170" s="7">
        <f t="shared" si="31"/>
        <v>0</v>
      </c>
      <c r="K170">
        <f t="shared" si="32"/>
      </c>
      <c r="L170" s="1"/>
    </row>
    <row r="171" spans="2:12" ht="12.75">
      <c r="B171" s="10" t="s">
        <v>111</v>
      </c>
      <c r="D171" s="16" t="s">
        <v>5</v>
      </c>
      <c r="E171" s="7">
        <f t="shared" si="33"/>
        <v>67.95992249999999</v>
      </c>
      <c r="F171" s="7">
        <f t="shared" si="34"/>
        <v>71.957565</v>
      </c>
      <c r="G171" s="7">
        <f t="shared" si="30"/>
        <v>75.9552075</v>
      </c>
      <c r="H171" s="7">
        <v>79.95285</v>
      </c>
      <c r="I171" s="5"/>
      <c r="J171" s="7">
        <f t="shared" si="31"/>
        <v>0</v>
      </c>
      <c r="K171">
        <f t="shared" si="32"/>
      </c>
      <c r="L171" s="1"/>
    </row>
    <row r="172" spans="2:12" s="41" customFormat="1" ht="12.75">
      <c r="B172" s="41" t="s">
        <v>112</v>
      </c>
      <c r="D172" s="42" t="s">
        <v>267</v>
      </c>
      <c r="E172" s="43">
        <f t="shared" si="33"/>
        <v>67.95992249999999</v>
      </c>
      <c r="F172" s="43">
        <f t="shared" si="34"/>
        <v>71.957565</v>
      </c>
      <c r="G172" s="43">
        <f t="shared" si="30"/>
        <v>75.9552075</v>
      </c>
      <c r="H172" s="43">
        <v>79.95285</v>
      </c>
      <c r="I172" s="5"/>
      <c r="J172" s="43">
        <f t="shared" si="31"/>
        <v>0</v>
      </c>
      <c r="K172" s="41">
        <f t="shared" si="32"/>
      </c>
      <c r="L172" s="1"/>
    </row>
    <row r="173" spans="2:12" s="41" customFormat="1" ht="12.75">
      <c r="B173" s="41" t="s">
        <v>113</v>
      </c>
      <c r="D173" s="42" t="s">
        <v>254</v>
      </c>
      <c r="E173" s="43">
        <f t="shared" si="33"/>
        <v>67.95992249999999</v>
      </c>
      <c r="F173" s="43">
        <f t="shared" si="34"/>
        <v>71.957565</v>
      </c>
      <c r="G173" s="43">
        <f t="shared" si="30"/>
        <v>75.9552075</v>
      </c>
      <c r="H173" s="43">
        <v>79.95285</v>
      </c>
      <c r="I173" s="5"/>
      <c r="J173" s="43">
        <f t="shared" si="31"/>
        <v>0</v>
      </c>
      <c r="K173" s="41">
        <f t="shared" si="32"/>
      </c>
      <c r="L173" s="1"/>
    </row>
    <row r="174" spans="2:12" s="41" customFormat="1" ht="12.75">
      <c r="B174" s="41" t="s">
        <v>114</v>
      </c>
      <c r="D174" s="42" t="s">
        <v>255</v>
      </c>
      <c r="E174" s="43">
        <f t="shared" si="33"/>
        <v>67.95992249999999</v>
      </c>
      <c r="F174" s="43">
        <f t="shared" si="34"/>
        <v>71.957565</v>
      </c>
      <c r="G174" s="43">
        <f t="shared" si="30"/>
        <v>75.9552075</v>
      </c>
      <c r="H174" s="43">
        <v>79.95285</v>
      </c>
      <c r="I174" s="5"/>
      <c r="J174" s="43">
        <f t="shared" si="31"/>
        <v>0</v>
      </c>
      <c r="K174" s="41">
        <f t="shared" si="32"/>
      </c>
      <c r="L174" s="1"/>
    </row>
    <row r="175" spans="2:12" ht="12.75">
      <c r="B175" s="10" t="s">
        <v>115</v>
      </c>
      <c r="D175" s="16" t="s">
        <v>6</v>
      </c>
      <c r="E175" s="7">
        <f t="shared" si="33"/>
        <v>67.95992249999999</v>
      </c>
      <c r="F175" s="7">
        <f t="shared" si="34"/>
        <v>71.957565</v>
      </c>
      <c r="G175" s="7">
        <f t="shared" si="30"/>
        <v>75.9552075</v>
      </c>
      <c r="H175" s="7">
        <v>79.95285</v>
      </c>
      <c r="I175" s="5"/>
      <c r="J175" s="7">
        <f t="shared" si="31"/>
        <v>0</v>
      </c>
      <c r="K175">
        <f t="shared" si="32"/>
      </c>
      <c r="L175" s="1"/>
    </row>
    <row r="176" spans="2:12" ht="12.75">
      <c r="B176" s="10" t="s">
        <v>116</v>
      </c>
      <c r="D176" s="16" t="s">
        <v>7</v>
      </c>
      <c r="E176" s="7">
        <f t="shared" si="33"/>
        <v>67.95992249999999</v>
      </c>
      <c r="F176" s="7">
        <f t="shared" si="34"/>
        <v>71.957565</v>
      </c>
      <c r="G176" s="7">
        <f t="shared" si="30"/>
        <v>75.9552075</v>
      </c>
      <c r="H176" s="7">
        <v>79.95285</v>
      </c>
      <c r="I176" s="5"/>
      <c r="J176" s="7">
        <f t="shared" si="31"/>
        <v>0</v>
      </c>
      <c r="K176">
        <f t="shared" si="32"/>
      </c>
      <c r="L176" s="1"/>
    </row>
    <row r="177" spans="2:12" s="41" customFormat="1" ht="12.75">
      <c r="B177" s="41" t="s">
        <v>117</v>
      </c>
      <c r="D177" s="42" t="s">
        <v>256</v>
      </c>
      <c r="E177" s="43">
        <f t="shared" si="33"/>
        <v>67.95992249999999</v>
      </c>
      <c r="F177" s="43">
        <f t="shared" si="34"/>
        <v>71.957565</v>
      </c>
      <c r="G177" s="43">
        <f t="shared" si="30"/>
        <v>75.9552075</v>
      </c>
      <c r="H177" s="43">
        <v>79.95285</v>
      </c>
      <c r="I177" s="5"/>
      <c r="J177" s="43">
        <f t="shared" si="31"/>
        <v>0</v>
      </c>
      <c r="K177" s="41">
        <f t="shared" si="32"/>
      </c>
      <c r="L177" s="1"/>
    </row>
    <row r="178" spans="2:12" ht="12.75">
      <c r="B178" s="10" t="s">
        <v>118</v>
      </c>
      <c r="D178" s="16" t="s">
        <v>8</v>
      </c>
      <c r="E178" s="7">
        <f t="shared" si="33"/>
        <v>67.95992249999999</v>
      </c>
      <c r="F178" s="7">
        <f t="shared" si="34"/>
        <v>71.957565</v>
      </c>
      <c r="G178" s="7">
        <f t="shared" si="30"/>
        <v>75.9552075</v>
      </c>
      <c r="H178" s="7">
        <v>79.95285</v>
      </c>
      <c r="I178" s="5"/>
      <c r="J178" s="7">
        <f t="shared" si="31"/>
        <v>0</v>
      </c>
      <c r="K178">
        <f t="shared" si="32"/>
      </c>
      <c r="L178" s="1"/>
    </row>
    <row r="179" spans="2:12" ht="12.75">
      <c r="B179" s="10" t="s">
        <v>119</v>
      </c>
      <c r="D179" s="16" t="s">
        <v>9</v>
      </c>
      <c r="E179" s="7">
        <f t="shared" si="33"/>
        <v>67.95992249999999</v>
      </c>
      <c r="F179" s="7">
        <f t="shared" si="34"/>
        <v>71.957565</v>
      </c>
      <c r="G179" s="7">
        <f t="shared" si="30"/>
        <v>75.9552075</v>
      </c>
      <c r="H179" s="7">
        <v>79.95285</v>
      </c>
      <c r="I179" s="5"/>
      <c r="J179" s="7">
        <f t="shared" si="31"/>
        <v>0</v>
      </c>
      <c r="K179">
        <f t="shared" si="32"/>
      </c>
      <c r="L179" s="1"/>
    </row>
    <row r="180" spans="2:12" ht="12.75">
      <c r="B180" s="10" t="s">
        <v>120</v>
      </c>
      <c r="D180" s="16" t="s">
        <v>32</v>
      </c>
      <c r="E180" s="7">
        <f t="shared" si="33"/>
        <v>67.95992249999999</v>
      </c>
      <c r="F180" s="7">
        <f t="shared" si="34"/>
        <v>71.957565</v>
      </c>
      <c r="G180" s="7">
        <f t="shared" si="30"/>
        <v>75.9552075</v>
      </c>
      <c r="H180" s="7">
        <v>79.95285</v>
      </c>
      <c r="I180" s="5"/>
      <c r="J180" s="7">
        <f t="shared" si="31"/>
        <v>0</v>
      </c>
      <c r="K180">
        <f t="shared" si="32"/>
      </c>
      <c r="L180" s="1"/>
    </row>
    <row r="181" spans="2:12" ht="12.75">
      <c r="B181" s="10" t="s">
        <v>121</v>
      </c>
      <c r="D181" s="16" t="s">
        <v>10</v>
      </c>
      <c r="E181" s="7">
        <f t="shared" si="33"/>
        <v>67.95992249999999</v>
      </c>
      <c r="F181" s="7">
        <f t="shared" si="34"/>
        <v>71.957565</v>
      </c>
      <c r="G181" s="7">
        <f t="shared" si="30"/>
        <v>75.9552075</v>
      </c>
      <c r="H181" s="7">
        <v>79.95285</v>
      </c>
      <c r="I181" s="5"/>
      <c r="J181" s="7">
        <f t="shared" si="31"/>
        <v>0</v>
      </c>
      <c r="K181">
        <f t="shared" si="32"/>
      </c>
      <c r="L181" s="1"/>
    </row>
    <row r="182" spans="2:12" ht="12.75">
      <c r="B182" s="10" t="s">
        <v>122</v>
      </c>
      <c r="D182" s="16" t="s">
        <v>11</v>
      </c>
      <c r="E182" s="7">
        <f t="shared" si="33"/>
        <v>67.95992249999999</v>
      </c>
      <c r="F182" s="7">
        <f t="shared" si="34"/>
        <v>71.957565</v>
      </c>
      <c r="G182" s="7">
        <f t="shared" si="30"/>
        <v>75.9552075</v>
      </c>
      <c r="H182" s="7">
        <v>79.95285</v>
      </c>
      <c r="I182" s="5"/>
      <c r="J182" s="7">
        <f t="shared" si="31"/>
        <v>0</v>
      </c>
      <c r="K182">
        <f t="shared" si="32"/>
      </c>
      <c r="L182" s="1"/>
    </row>
    <row r="183" spans="2:12" ht="12.75">
      <c r="B183" s="10" t="s">
        <v>123</v>
      </c>
      <c r="D183" s="16" t="s">
        <v>27</v>
      </c>
      <c r="E183" s="7">
        <f t="shared" si="33"/>
        <v>67.95992249999999</v>
      </c>
      <c r="F183" s="7">
        <f t="shared" si="34"/>
        <v>71.957565</v>
      </c>
      <c r="G183" s="7">
        <f t="shared" si="30"/>
        <v>75.9552075</v>
      </c>
      <c r="H183" s="7">
        <v>79.95285</v>
      </c>
      <c r="I183" s="5"/>
      <c r="J183" s="7">
        <f t="shared" si="31"/>
        <v>0</v>
      </c>
      <c r="K183">
        <f t="shared" si="32"/>
      </c>
      <c r="L183" s="1"/>
    </row>
    <row r="184" spans="2:12" ht="12.75" customHeight="1">
      <c r="B184" s="10" t="s">
        <v>208</v>
      </c>
      <c r="D184" s="17" t="s">
        <v>242</v>
      </c>
      <c r="E184" s="7">
        <f t="shared" si="33"/>
        <v>67.95992249999999</v>
      </c>
      <c r="F184" s="7">
        <f t="shared" si="34"/>
        <v>71.957565</v>
      </c>
      <c r="G184" s="7">
        <f t="shared" si="30"/>
        <v>75.9552075</v>
      </c>
      <c r="H184" s="7">
        <v>79.95285</v>
      </c>
      <c r="I184" s="5"/>
      <c r="J184" s="7">
        <f t="shared" si="31"/>
        <v>0</v>
      </c>
      <c r="K184">
        <f t="shared" si="32"/>
      </c>
      <c r="L184" s="1"/>
    </row>
    <row r="185" spans="2:12" ht="12.75">
      <c r="B185" s="10" t="s">
        <v>124</v>
      </c>
      <c r="D185" s="16" t="s">
        <v>12</v>
      </c>
      <c r="E185" s="7">
        <f t="shared" si="33"/>
        <v>67.95992249999999</v>
      </c>
      <c r="F185" s="7">
        <f t="shared" si="34"/>
        <v>71.957565</v>
      </c>
      <c r="G185" s="7">
        <f t="shared" si="30"/>
        <v>75.9552075</v>
      </c>
      <c r="H185" s="7">
        <v>79.95285</v>
      </c>
      <c r="I185" s="5"/>
      <c r="J185" s="7">
        <f t="shared" si="31"/>
        <v>0</v>
      </c>
      <c r="K185">
        <f t="shared" si="32"/>
      </c>
      <c r="L185" s="1"/>
    </row>
    <row r="186" spans="2:12" ht="12.75">
      <c r="B186" s="10" t="s">
        <v>125</v>
      </c>
      <c r="D186" s="16" t="s">
        <v>13</v>
      </c>
      <c r="E186" s="7">
        <f t="shared" si="33"/>
        <v>67.95992249999999</v>
      </c>
      <c r="F186" s="7">
        <f t="shared" si="34"/>
        <v>71.957565</v>
      </c>
      <c r="G186" s="7">
        <f t="shared" si="30"/>
        <v>75.9552075</v>
      </c>
      <c r="H186" s="7">
        <v>79.95285</v>
      </c>
      <c r="I186" s="5"/>
      <c r="J186" s="7">
        <f t="shared" si="31"/>
        <v>0</v>
      </c>
      <c r="K186">
        <f t="shared" si="32"/>
      </c>
      <c r="L186" s="1"/>
    </row>
    <row r="187" spans="2:12" ht="12.75">
      <c r="B187" s="10" t="s">
        <v>126</v>
      </c>
      <c r="D187" s="16" t="s">
        <v>14</v>
      </c>
      <c r="E187" s="7">
        <f t="shared" si="33"/>
        <v>67.95992249999999</v>
      </c>
      <c r="F187" s="7">
        <f t="shared" si="34"/>
        <v>71.957565</v>
      </c>
      <c r="G187" s="7">
        <f t="shared" si="30"/>
        <v>75.9552075</v>
      </c>
      <c r="H187" s="7">
        <v>79.95285</v>
      </c>
      <c r="I187" s="5"/>
      <c r="J187" s="7">
        <f t="shared" si="31"/>
        <v>0</v>
      </c>
      <c r="K187">
        <f t="shared" si="32"/>
      </c>
      <c r="L187" s="1"/>
    </row>
    <row r="188" spans="2:12" ht="12.75">
      <c r="B188" s="10" t="s">
        <v>127</v>
      </c>
      <c r="D188" s="16" t="s">
        <v>15</v>
      </c>
      <c r="E188" s="7">
        <f t="shared" si="33"/>
        <v>67.95992249999999</v>
      </c>
      <c r="F188" s="7">
        <f t="shared" si="34"/>
        <v>71.957565</v>
      </c>
      <c r="G188" s="7">
        <f t="shared" si="30"/>
        <v>75.9552075</v>
      </c>
      <c r="H188" s="7">
        <v>79.95285</v>
      </c>
      <c r="I188" s="5"/>
      <c r="J188" s="7">
        <f t="shared" si="31"/>
        <v>0</v>
      </c>
      <c r="K188">
        <f t="shared" si="32"/>
      </c>
      <c r="L188" s="1"/>
    </row>
    <row r="189" spans="2:12" ht="12.75" customHeight="1">
      <c r="B189" s="10" t="s">
        <v>209</v>
      </c>
      <c r="D189" s="17" t="s">
        <v>243</v>
      </c>
      <c r="E189" s="7">
        <f t="shared" si="33"/>
        <v>67.95992249999999</v>
      </c>
      <c r="F189" s="7">
        <f t="shared" si="34"/>
        <v>71.957565</v>
      </c>
      <c r="G189" s="7">
        <f t="shared" si="30"/>
        <v>75.9552075</v>
      </c>
      <c r="H189" s="7">
        <v>79.95285</v>
      </c>
      <c r="I189" s="5"/>
      <c r="J189" s="7">
        <f t="shared" si="31"/>
        <v>0</v>
      </c>
      <c r="K189">
        <f t="shared" si="32"/>
      </c>
      <c r="L189" s="1"/>
    </row>
    <row r="190" spans="2:12" s="41" customFormat="1" ht="12.75">
      <c r="B190" s="41" t="s">
        <v>128</v>
      </c>
      <c r="D190" s="42" t="s">
        <v>268</v>
      </c>
      <c r="E190" s="43">
        <f t="shared" si="33"/>
        <v>67.95992249999999</v>
      </c>
      <c r="F190" s="43">
        <f t="shared" si="34"/>
        <v>71.957565</v>
      </c>
      <c r="G190" s="43">
        <f t="shared" si="30"/>
        <v>75.9552075</v>
      </c>
      <c r="H190" s="43">
        <v>79.95285</v>
      </c>
      <c r="I190" s="5"/>
      <c r="J190" s="43">
        <f t="shared" si="31"/>
        <v>0</v>
      </c>
      <c r="K190" s="41">
        <f t="shared" si="32"/>
      </c>
      <c r="L190" s="1"/>
    </row>
    <row r="191" spans="2:12" ht="12.75">
      <c r="B191" s="10" t="s">
        <v>129</v>
      </c>
      <c r="D191" s="16" t="s">
        <v>16</v>
      </c>
      <c r="E191" s="7">
        <f t="shared" si="33"/>
        <v>67.95992249999999</v>
      </c>
      <c r="F191" s="7">
        <f t="shared" si="34"/>
        <v>71.957565</v>
      </c>
      <c r="G191" s="7">
        <f t="shared" si="30"/>
        <v>75.9552075</v>
      </c>
      <c r="H191" s="7">
        <v>79.95285</v>
      </c>
      <c r="I191" s="5"/>
      <c r="J191" s="7">
        <f t="shared" si="31"/>
        <v>0</v>
      </c>
      <c r="K191">
        <f t="shared" si="32"/>
      </c>
      <c r="L191" s="1"/>
    </row>
    <row r="192" spans="2:12" ht="12.75">
      <c r="B192" s="10" t="s">
        <v>130</v>
      </c>
      <c r="D192" s="17" t="s">
        <v>39</v>
      </c>
      <c r="E192" s="7">
        <f t="shared" si="33"/>
        <v>67.95992249999999</v>
      </c>
      <c r="F192" s="7">
        <f t="shared" si="34"/>
        <v>71.957565</v>
      </c>
      <c r="G192" s="7">
        <f t="shared" si="30"/>
        <v>75.9552075</v>
      </c>
      <c r="H192" s="7">
        <v>79.95285</v>
      </c>
      <c r="I192" s="5"/>
      <c r="J192" s="7">
        <f t="shared" si="31"/>
        <v>0</v>
      </c>
      <c r="K192">
        <f t="shared" si="32"/>
      </c>
      <c r="L192" s="1"/>
    </row>
    <row r="193" spans="2:12" ht="12.75">
      <c r="B193" s="10" t="s">
        <v>131</v>
      </c>
      <c r="D193" s="16" t="s">
        <v>38</v>
      </c>
      <c r="E193" s="7">
        <f t="shared" si="33"/>
        <v>67.95992249999999</v>
      </c>
      <c r="F193" s="7">
        <f t="shared" si="34"/>
        <v>71.957565</v>
      </c>
      <c r="G193" s="7">
        <f t="shared" si="30"/>
        <v>75.9552075</v>
      </c>
      <c r="H193" s="7">
        <v>79.95285</v>
      </c>
      <c r="I193" s="5"/>
      <c r="J193" s="7">
        <f t="shared" si="31"/>
        <v>0</v>
      </c>
      <c r="K193">
        <f t="shared" si="32"/>
      </c>
      <c r="L193" s="1"/>
    </row>
    <row r="194" spans="2:12" ht="12.75">
      <c r="B194" s="10" t="s">
        <v>132</v>
      </c>
      <c r="D194" s="16" t="s">
        <v>17</v>
      </c>
      <c r="E194" s="7">
        <f t="shared" si="33"/>
        <v>67.95992249999999</v>
      </c>
      <c r="F194" s="7">
        <f t="shared" si="34"/>
        <v>71.957565</v>
      </c>
      <c r="G194" s="7">
        <f t="shared" si="30"/>
        <v>75.9552075</v>
      </c>
      <c r="H194" s="7">
        <v>79.95285</v>
      </c>
      <c r="I194" s="5"/>
      <c r="J194" s="7">
        <f t="shared" si="31"/>
        <v>0</v>
      </c>
      <c r="K194">
        <f t="shared" si="32"/>
      </c>
      <c r="L194" s="1"/>
    </row>
    <row r="195" spans="2:12" ht="12.75">
      <c r="B195" s="10" t="s">
        <v>133</v>
      </c>
      <c r="D195" s="16" t="s">
        <v>18</v>
      </c>
      <c r="E195" s="7">
        <f t="shared" si="33"/>
        <v>67.95992249999999</v>
      </c>
      <c r="F195" s="7">
        <f t="shared" si="34"/>
        <v>71.957565</v>
      </c>
      <c r="G195" s="7">
        <f t="shared" si="30"/>
        <v>75.9552075</v>
      </c>
      <c r="H195" s="7">
        <v>79.95285</v>
      </c>
      <c r="I195" s="5"/>
      <c r="J195" s="7">
        <f t="shared" si="31"/>
        <v>0</v>
      </c>
      <c r="K195">
        <f t="shared" si="32"/>
      </c>
      <c r="L195" s="1"/>
    </row>
    <row r="196" spans="2:12" s="41" customFormat="1" ht="12.75">
      <c r="B196" s="41" t="s">
        <v>134</v>
      </c>
      <c r="D196" s="42" t="s">
        <v>257</v>
      </c>
      <c r="E196" s="43">
        <f t="shared" si="33"/>
        <v>67.95992249999999</v>
      </c>
      <c r="F196" s="43">
        <f t="shared" si="34"/>
        <v>71.957565</v>
      </c>
      <c r="G196" s="43">
        <f t="shared" si="30"/>
        <v>75.9552075</v>
      </c>
      <c r="H196" s="43">
        <v>79.95285</v>
      </c>
      <c r="I196" s="5"/>
      <c r="J196" s="43">
        <f t="shared" si="31"/>
        <v>0</v>
      </c>
      <c r="K196" s="41">
        <f t="shared" si="32"/>
      </c>
      <c r="L196" s="1"/>
    </row>
    <row r="197" spans="4:10" ht="30" customHeight="1">
      <c r="D197" s="18" t="s">
        <v>240</v>
      </c>
      <c r="E197" s="19"/>
      <c r="F197" s="19"/>
      <c r="G197" s="19"/>
      <c r="H197" s="19"/>
      <c r="I197" s="19"/>
      <c r="J197" s="20"/>
    </row>
    <row r="198" spans="4:10" s="1" customFormat="1" ht="30.75" customHeight="1">
      <c r="D198" s="21"/>
      <c r="E198" s="21" t="s">
        <v>246</v>
      </c>
      <c r="F198" s="21" t="s">
        <v>247</v>
      </c>
      <c r="G198" s="21" t="s">
        <v>248</v>
      </c>
      <c r="H198" s="21" t="s">
        <v>269</v>
      </c>
      <c r="I198" s="38" t="s">
        <v>226</v>
      </c>
      <c r="J198" s="21" t="s">
        <v>222</v>
      </c>
    </row>
    <row r="199" spans="2:11" ht="12.75" customHeight="1">
      <c r="B199" s="10" t="s">
        <v>210</v>
      </c>
      <c r="D199" s="16" t="s">
        <v>177</v>
      </c>
      <c r="E199" s="7">
        <f aca="true" t="shared" si="35" ref="E199:E208">H199*0.85</f>
        <v>67.95992249999999</v>
      </c>
      <c r="F199" s="7">
        <f aca="true" t="shared" si="36" ref="F199:F208">H199*0.9</f>
        <v>71.957565</v>
      </c>
      <c r="G199" s="7">
        <f aca="true" t="shared" si="37" ref="G199:G208">H199*0.95</f>
        <v>75.9552075</v>
      </c>
      <c r="H199" s="7">
        <v>79.95285</v>
      </c>
      <c r="I199" s="5"/>
      <c r="J199" s="7">
        <f aca="true" t="shared" si="38" ref="J199:J208">I199*H199</f>
        <v>0</v>
      </c>
      <c r="K199">
        <f aca="true" t="shared" si="39" ref="K199:K208">IF(I199&lt;&gt;0,J199/I199,"")</f>
      </c>
    </row>
    <row r="200" spans="2:11" ht="12.75" customHeight="1">
      <c r="B200" s="10" t="s">
        <v>211</v>
      </c>
      <c r="D200" s="44" t="s">
        <v>178</v>
      </c>
      <c r="E200" s="43">
        <f t="shared" si="35"/>
        <v>67.95992249999999</v>
      </c>
      <c r="F200" s="43">
        <f t="shared" si="36"/>
        <v>71.957565</v>
      </c>
      <c r="G200" s="43">
        <f t="shared" si="37"/>
        <v>75.9552075</v>
      </c>
      <c r="H200" s="43">
        <v>79.95285</v>
      </c>
      <c r="I200" s="5"/>
      <c r="J200" s="7">
        <f t="shared" si="38"/>
        <v>0</v>
      </c>
      <c r="K200">
        <f t="shared" si="39"/>
      </c>
    </row>
    <row r="201" spans="2:11" ht="12.75" customHeight="1">
      <c r="B201" s="10" t="s">
        <v>212</v>
      </c>
      <c r="D201" s="17" t="s">
        <v>179</v>
      </c>
      <c r="E201" s="48">
        <f t="shared" si="35"/>
        <v>67.95992249999999</v>
      </c>
      <c r="F201" s="48">
        <f t="shared" si="36"/>
        <v>71.957565</v>
      </c>
      <c r="G201" s="48">
        <f t="shared" si="37"/>
        <v>75.9552075</v>
      </c>
      <c r="H201" s="48">
        <v>79.95285</v>
      </c>
      <c r="I201" s="5"/>
      <c r="J201" s="7">
        <f t="shared" si="38"/>
        <v>0</v>
      </c>
      <c r="K201">
        <f t="shared" si="39"/>
      </c>
    </row>
    <row r="202" spans="2:11" ht="12.75" customHeight="1">
      <c r="B202" s="10" t="s">
        <v>213</v>
      </c>
      <c r="D202" s="44" t="s">
        <v>180</v>
      </c>
      <c r="E202" s="43">
        <f t="shared" si="35"/>
        <v>67.95992249999999</v>
      </c>
      <c r="F202" s="43">
        <f t="shared" si="36"/>
        <v>71.957565</v>
      </c>
      <c r="G202" s="43">
        <f t="shared" si="37"/>
        <v>75.9552075</v>
      </c>
      <c r="H202" s="43">
        <v>79.95285</v>
      </c>
      <c r="I202" s="5"/>
      <c r="J202" s="7">
        <f t="shared" si="38"/>
        <v>0</v>
      </c>
      <c r="K202">
        <f t="shared" si="39"/>
      </c>
    </row>
    <row r="203" spans="2:11" ht="12.75" customHeight="1">
      <c r="B203" s="10" t="s">
        <v>214</v>
      </c>
      <c r="D203" s="16" t="s">
        <v>181</v>
      </c>
      <c r="E203" s="7">
        <f t="shared" si="35"/>
        <v>67.95992249999999</v>
      </c>
      <c r="F203" s="7">
        <f t="shared" si="36"/>
        <v>71.957565</v>
      </c>
      <c r="G203" s="7">
        <f t="shared" si="37"/>
        <v>75.9552075</v>
      </c>
      <c r="H203" s="7">
        <v>79.95285</v>
      </c>
      <c r="I203" s="5"/>
      <c r="J203" s="7">
        <f t="shared" si="38"/>
        <v>0</v>
      </c>
      <c r="K203">
        <f t="shared" si="39"/>
      </c>
    </row>
    <row r="204" spans="2:11" ht="12.75" customHeight="1">
      <c r="B204" s="10" t="s">
        <v>215</v>
      </c>
      <c r="D204" s="44" t="s">
        <v>182</v>
      </c>
      <c r="E204" s="43">
        <f t="shared" si="35"/>
        <v>67.95992249999999</v>
      </c>
      <c r="F204" s="43">
        <f t="shared" si="36"/>
        <v>71.957565</v>
      </c>
      <c r="G204" s="43">
        <f t="shared" si="37"/>
        <v>75.9552075</v>
      </c>
      <c r="H204" s="43">
        <v>79.95285</v>
      </c>
      <c r="I204" s="5"/>
      <c r="J204" s="7">
        <f t="shared" si="38"/>
        <v>0</v>
      </c>
      <c r="K204">
        <f t="shared" si="39"/>
      </c>
    </row>
    <row r="205" spans="2:11" ht="12.75" customHeight="1">
      <c r="B205" s="10" t="s">
        <v>216</v>
      </c>
      <c r="D205" s="16" t="s">
        <v>183</v>
      </c>
      <c r="E205" s="7">
        <f t="shared" si="35"/>
        <v>67.95992249999999</v>
      </c>
      <c r="F205" s="7">
        <f t="shared" si="36"/>
        <v>71.957565</v>
      </c>
      <c r="G205" s="7">
        <f t="shared" si="37"/>
        <v>75.9552075</v>
      </c>
      <c r="H205" s="7">
        <v>79.95285</v>
      </c>
      <c r="I205" s="5"/>
      <c r="J205" s="7">
        <f t="shared" si="38"/>
        <v>0</v>
      </c>
      <c r="K205">
        <f t="shared" si="39"/>
      </c>
    </row>
    <row r="206" spans="2:11" ht="12.75" customHeight="1">
      <c r="B206" s="10" t="s">
        <v>217</v>
      </c>
      <c r="D206" s="16" t="s">
        <v>184</v>
      </c>
      <c r="E206" s="7">
        <f t="shared" si="35"/>
        <v>67.95992249999999</v>
      </c>
      <c r="F206" s="7">
        <f t="shared" si="36"/>
        <v>71.957565</v>
      </c>
      <c r="G206" s="7">
        <f t="shared" si="37"/>
        <v>75.9552075</v>
      </c>
      <c r="H206" s="7">
        <v>79.95285</v>
      </c>
      <c r="I206" s="5"/>
      <c r="J206" s="7">
        <f t="shared" si="38"/>
        <v>0</v>
      </c>
      <c r="K206">
        <f t="shared" si="39"/>
      </c>
    </row>
    <row r="207" spans="2:11" ht="12.75" customHeight="1">
      <c r="B207" s="10" t="s">
        <v>218</v>
      </c>
      <c r="D207" s="16" t="s">
        <v>185</v>
      </c>
      <c r="E207" s="7">
        <f t="shared" si="35"/>
        <v>67.95992249999999</v>
      </c>
      <c r="F207" s="7">
        <f t="shared" si="36"/>
        <v>71.957565</v>
      </c>
      <c r="G207" s="7">
        <f t="shared" si="37"/>
        <v>75.9552075</v>
      </c>
      <c r="H207" s="7">
        <v>79.95285</v>
      </c>
      <c r="I207" s="5"/>
      <c r="J207" s="7">
        <f t="shared" si="38"/>
        <v>0</v>
      </c>
      <c r="K207">
        <f t="shared" si="39"/>
      </c>
    </row>
    <row r="208" spans="2:11" ht="12.75" customHeight="1">
      <c r="B208" s="10" t="s">
        <v>219</v>
      </c>
      <c r="D208" s="44" t="s">
        <v>186</v>
      </c>
      <c r="E208" s="43">
        <f t="shared" si="35"/>
        <v>67.95992249999999</v>
      </c>
      <c r="F208" s="43">
        <f t="shared" si="36"/>
        <v>71.957565</v>
      </c>
      <c r="G208" s="43">
        <f t="shared" si="37"/>
        <v>75.9552075</v>
      </c>
      <c r="H208" s="43">
        <v>79.95285</v>
      </c>
      <c r="I208" s="5"/>
      <c r="J208" s="7">
        <f t="shared" si="38"/>
        <v>0</v>
      </c>
      <c r="K208">
        <f t="shared" si="39"/>
      </c>
    </row>
    <row r="209" spans="4:10" ht="29.25" customHeight="1">
      <c r="D209" s="18" t="s">
        <v>220</v>
      </c>
      <c r="E209" s="19"/>
      <c r="F209" s="19"/>
      <c r="G209" s="19"/>
      <c r="H209" s="19"/>
      <c r="I209" s="19"/>
      <c r="J209" s="20"/>
    </row>
    <row r="210" spans="4:10" s="1" customFormat="1" ht="38.25">
      <c r="D210" s="21"/>
      <c r="E210" s="21" t="s">
        <v>246</v>
      </c>
      <c r="F210" s="21" t="s">
        <v>247</v>
      </c>
      <c r="G210" s="21" t="s">
        <v>248</v>
      </c>
      <c r="H210" s="21" t="s">
        <v>269</v>
      </c>
      <c r="I210" s="38" t="s">
        <v>226</v>
      </c>
      <c r="J210" s="21" t="s">
        <v>222</v>
      </c>
    </row>
    <row r="211" spans="2:11" ht="12.75">
      <c r="B211" s="10" t="s">
        <v>135</v>
      </c>
      <c r="D211" s="23" t="s">
        <v>33</v>
      </c>
      <c r="E211" s="7">
        <f aca="true" t="shared" si="40" ref="E211:E220">H211*0.85</f>
        <v>58.244422500000006</v>
      </c>
      <c r="F211" s="7">
        <f aca="true" t="shared" si="41" ref="F211:F220">H211*0.9</f>
        <v>61.670565</v>
      </c>
      <c r="G211" s="7">
        <f aca="true" t="shared" si="42" ref="G211:G220">H211*0.95</f>
        <v>65.09670750000001</v>
      </c>
      <c r="H211" s="7">
        <v>68.52285</v>
      </c>
      <c r="I211" s="5"/>
      <c r="J211" s="7">
        <f aca="true" t="shared" si="43" ref="J211:J220">I211*H211</f>
        <v>0</v>
      </c>
      <c r="K211">
        <f aca="true" t="shared" si="44" ref="K211:K220">IF(I211&lt;&gt;0,J211/I211,"")</f>
      </c>
    </row>
    <row r="212" spans="2:11" ht="12.75">
      <c r="B212" s="10" t="s">
        <v>136</v>
      </c>
      <c r="D212" s="23" t="s">
        <v>34</v>
      </c>
      <c r="E212" s="7">
        <f t="shared" si="40"/>
        <v>58.244422500000006</v>
      </c>
      <c r="F212" s="7">
        <f t="shared" si="41"/>
        <v>61.670565</v>
      </c>
      <c r="G212" s="7">
        <f t="shared" si="42"/>
        <v>65.09670750000001</v>
      </c>
      <c r="H212" s="7">
        <v>68.52285</v>
      </c>
      <c r="I212" s="5"/>
      <c r="J212" s="7">
        <f t="shared" si="43"/>
        <v>0</v>
      </c>
      <c r="K212">
        <f t="shared" si="44"/>
      </c>
    </row>
    <row r="213" spans="2:11" ht="12.75">
      <c r="B213" s="10" t="s">
        <v>137</v>
      </c>
      <c r="D213" s="23" t="s">
        <v>52</v>
      </c>
      <c r="E213" s="7">
        <f t="shared" si="40"/>
        <v>58.244422500000006</v>
      </c>
      <c r="F213" s="7">
        <f t="shared" si="41"/>
        <v>61.670565</v>
      </c>
      <c r="G213" s="7">
        <f t="shared" si="42"/>
        <v>65.09670750000001</v>
      </c>
      <c r="H213" s="7">
        <v>68.52285</v>
      </c>
      <c r="I213" s="5"/>
      <c r="J213" s="7">
        <f t="shared" si="43"/>
        <v>0</v>
      </c>
      <c r="K213">
        <f t="shared" si="44"/>
      </c>
    </row>
    <row r="214" spans="2:11" ht="12.75">
      <c r="B214" s="10" t="s">
        <v>138</v>
      </c>
      <c r="D214" s="23" t="s">
        <v>53</v>
      </c>
      <c r="E214" s="7">
        <f t="shared" si="40"/>
        <v>58.244422500000006</v>
      </c>
      <c r="F214" s="7">
        <f t="shared" si="41"/>
        <v>61.670565</v>
      </c>
      <c r="G214" s="7">
        <f t="shared" si="42"/>
        <v>65.09670750000001</v>
      </c>
      <c r="H214" s="7">
        <v>68.52285</v>
      </c>
      <c r="I214" s="5"/>
      <c r="J214" s="7">
        <f t="shared" si="43"/>
        <v>0</v>
      </c>
      <c r="K214">
        <f t="shared" si="44"/>
      </c>
    </row>
    <row r="215" spans="2:11" ht="12.75">
      <c r="B215" s="10" t="s">
        <v>139</v>
      </c>
      <c r="D215" s="23" t="s">
        <v>40</v>
      </c>
      <c r="E215" s="7">
        <f t="shared" si="40"/>
        <v>58.244422500000006</v>
      </c>
      <c r="F215" s="7">
        <f t="shared" si="41"/>
        <v>61.670565</v>
      </c>
      <c r="G215" s="7">
        <f t="shared" si="42"/>
        <v>65.09670750000001</v>
      </c>
      <c r="H215" s="7">
        <v>68.52285</v>
      </c>
      <c r="I215" s="5"/>
      <c r="J215" s="7">
        <f t="shared" si="43"/>
        <v>0</v>
      </c>
      <c r="K215">
        <f t="shared" si="44"/>
      </c>
    </row>
    <row r="216" spans="2:11" ht="12.75">
      <c r="B216" s="10" t="s">
        <v>140</v>
      </c>
      <c r="D216" s="23" t="s">
        <v>36</v>
      </c>
      <c r="E216" s="7">
        <f t="shared" si="40"/>
        <v>58.244422500000006</v>
      </c>
      <c r="F216" s="7">
        <f t="shared" si="41"/>
        <v>61.670565</v>
      </c>
      <c r="G216" s="7">
        <f t="shared" si="42"/>
        <v>65.09670750000001</v>
      </c>
      <c r="H216" s="7">
        <v>68.52285</v>
      </c>
      <c r="I216" s="5"/>
      <c r="J216" s="7">
        <f t="shared" si="43"/>
        <v>0</v>
      </c>
      <c r="K216">
        <f t="shared" si="44"/>
      </c>
    </row>
    <row r="217" spans="2:11" ht="12.75">
      <c r="B217" s="10" t="s">
        <v>141</v>
      </c>
      <c r="D217" s="23" t="s">
        <v>41</v>
      </c>
      <c r="E217" s="7">
        <f t="shared" si="40"/>
        <v>58.244422500000006</v>
      </c>
      <c r="F217" s="7">
        <f t="shared" si="41"/>
        <v>61.670565</v>
      </c>
      <c r="G217" s="7">
        <f t="shared" si="42"/>
        <v>65.09670750000001</v>
      </c>
      <c r="H217" s="7">
        <v>68.52285</v>
      </c>
      <c r="I217" s="5"/>
      <c r="J217" s="7">
        <f t="shared" si="43"/>
        <v>0</v>
      </c>
      <c r="K217">
        <f t="shared" si="44"/>
      </c>
    </row>
    <row r="218" spans="2:11" ht="12.75">
      <c r="B218" s="10" t="s">
        <v>142</v>
      </c>
      <c r="D218" s="23" t="s">
        <v>12</v>
      </c>
      <c r="E218" s="7">
        <f t="shared" si="40"/>
        <v>58.244422500000006</v>
      </c>
      <c r="F218" s="7">
        <f t="shared" si="41"/>
        <v>61.670565</v>
      </c>
      <c r="G218" s="7">
        <f t="shared" si="42"/>
        <v>65.09670750000001</v>
      </c>
      <c r="H218" s="7">
        <v>68.52285</v>
      </c>
      <c r="I218" s="5"/>
      <c r="J218" s="7">
        <f t="shared" si="43"/>
        <v>0</v>
      </c>
      <c r="K218">
        <f t="shared" si="44"/>
      </c>
    </row>
    <row r="219" spans="2:11" ht="12.75">
      <c r="B219" s="10" t="s">
        <v>143</v>
      </c>
      <c r="D219" s="23" t="s">
        <v>42</v>
      </c>
      <c r="E219" s="7">
        <f t="shared" si="40"/>
        <v>58.244422500000006</v>
      </c>
      <c r="F219" s="7">
        <f t="shared" si="41"/>
        <v>61.670565</v>
      </c>
      <c r="G219" s="7">
        <f t="shared" si="42"/>
        <v>65.09670750000001</v>
      </c>
      <c r="H219" s="7">
        <v>68.52285</v>
      </c>
      <c r="I219" s="5"/>
      <c r="J219" s="7">
        <f t="shared" si="43"/>
        <v>0</v>
      </c>
      <c r="K219">
        <f t="shared" si="44"/>
      </c>
    </row>
    <row r="220" spans="2:11" ht="12.75">
      <c r="B220" s="10" t="s">
        <v>144</v>
      </c>
      <c r="D220" s="24" t="s">
        <v>43</v>
      </c>
      <c r="E220" s="7">
        <f t="shared" si="40"/>
        <v>58.244422500000006</v>
      </c>
      <c r="F220" s="7">
        <f t="shared" si="41"/>
        <v>61.670565</v>
      </c>
      <c r="G220" s="7">
        <f t="shared" si="42"/>
        <v>65.09670750000001</v>
      </c>
      <c r="H220" s="11">
        <v>68.52285</v>
      </c>
      <c r="I220" s="5"/>
      <c r="J220" s="7">
        <f t="shared" si="43"/>
        <v>0</v>
      </c>
      <c r="K220">
        <f t="shared" si="44"/>
      </c>
    </row>
    <row r="221" spans="4:10" ht="24" customHeight="1">
      <c r="D221" s="18" t="s">
        <v>221</v>
      </c>
      <c r="E221" s="19"/>
      <c r="F221" s="19"/>
      <c r="G221" s="19"/>
      <c r="H221" s="19"/>
      <c r="I221" s="19"/>
      <c r="J221" s="20"/>
    </row>
    <row r="222" spans="4:10" s="1" customFormat="1" ht="33" customHeight="1">
      <c r="D222" s="21"/>
      <c r="E222" s="21" t="s">
        <v>246</v>
      </c>
      <c r="F222" s="21" t="s">
        <v>247</v>
      </c>
      <c r="G222" s="21" t="s">
        <v>248</v>
      </c>
      <c r="H222" s="21" t="s">
        <v>269</v>
      </c>
      <c r="I222" s="38" t="s">
        <v>226</v>
      </c>
      <c r="J222" s="21" t="s">
        <v>222</v>
      </c>
    </row>
    <row r="223" spans="2:11" ht="12.75" customHeight="1">
      <c r="B223" s="10" t="s">
        <v>145</v>
      </c>
      <c r="D223" s="25" t="s">
        <v>44</v>
      </c>
      <c r="E223" s="7">
        <f aca="true" t="shared" si="45" ref="E223:E232">H223*0.85</f>
        <v>58.244422500000006</v>
      </c>
      <c r="F223" s="7">
        <f aca="true" t="shared" si="46" ref="F223:F232">H223*0.9</f>
        <v>61.670565</v>
      </c>
      <c r="G223" s="7">
        <f aca="true" t="shared" si="47" ref="G223:G232">H223*0.95</f>
        <v>65.09670750000001</v>
      </c>
      <c r="H223" s="7">
        <v>68.52285</v>
      </c>
      <c r="I223" s="5"/>
      <c r="J223" s="7">
        <f aca="true" t="shared" si="48" ref="J223:J232">I223*H223</f>
        <v>0</v>
      </c>
      <c r="K223">
        <f aca="true" t="shared" si="49" ref="K223:K232">IF(I223&lt;&gt;0,J223/I223,"")</f>
      </c>
    </row>
    <row r="224" spans="2:11" ht="12.75" customHeight="1">
      <c r="B224" s="10" t="s">
        <v>146</v>
      </c>
      <c r="D224" s="25" t="s">
        <v>45</v>
      </c>
      <c r="E224" s="7">
        <f t="shared" si="45"/>
        <v>58.244422500000006</v>
      </c>
      <c r="F224" s="7">
        <f t="shared" si="46"/>
        <v>61.670565</v>
      </c>
      <c r="G224" s="7">
        <f t="shared" si="47"/>
        <v>65.09670750000001</v>
      </c>
      <c r="H224" s="7">
        <v>68.52285</v>
      </c>
      <c r="I224" s="5"/>
      <c r="J224" s="7">
        <f t="shared" si="48"/>
        <v>0</v>
      </c>
      <c r="K224">
        <f t="shared" si="49"/>
      </c>
    </row>
    <row r="225" spans="2:11" ht="12.75" customHeight="1">
      <c r="B225" s="10" t="s">
        <v>147</v>
      </c>
      <c r="D225" s="25" t="s">
        <v>46</v>
      </c>
      <c r="E225" s="7">
        <f t="shared" si="45"/>
        <v>58.244422500000006</v>
      </c>
      <c r="F225" s="7">
        <f t="shared" si="46"/>
        <v>61.670565</v>
      </c>
      <c r="G225" s="7">
        <f t="shared" si="47"/>
        <v>65.09670750000001</v>
      </c>
      <c r="H225" s="7">
        <v>68.52285</v>
      </c>
      <c r="I225" s="5"/>
      <c r="J225" s="7">
        <f t="shared" si="48"/>
        <v>0</v>
      </c>
      <c r="K225">
        <f t="shared" si="49"/>
      </c>
    </row>
    <row r="226" spans="2:11" ht="12.75" customHeight="1">
      <c r="B226" s="10" t="s">
        <v>148</v>
      </c>
      <c r="D226" s="25" t="s">
        <v>47</v>
      </c>
      <c r="E226" s="7">
        <f t="shared" si="45"/>
        <v>58.244422500000006</v>
      </c>
      <c r="F226" s="7">
        <f t="shared" si="46"/>
        <v>61.670565</v>
      </c>
      <c r="G226" s="7">
        <f t="shared" si="47"/>
        <v>65.09670750000001</v>
      </c>
      <c r="H226" s="7">
        <v>68.52285</v>
      </c>
      <c r="I226" s="5"/>
      <c r="J226" s="7">
        <f t="shared" si="48"/>
        <v>0</v>
      </c>
      <c r="K226">
        <f t="shared" si="49"/>
      </c>
    </row>
    <row r="227" spans="2:11" ht="12.75" customHeight="1">
      <c r="B227" s="10" t="s">
        <v>149</v>
      </c>
      <c r="D227" s="25" t="s">
        <v>50</v>
      </c>
      <c r="E227" s="7">
        <f t="shared" si="45"/>
        <v>58.244422500000006</v>
      </c>
      <c r="F227" s="7">
        <f t="shared" si="46"/>
        <v>61.670565</v>
      </c>
      <c r="G227" s="7">
        <f t="shared" si="47"/>
        <v>65.09670750000001</v>
      </c>
      <c r="H227" s="7">
        <v>68.52285</v>
      </c>
      <c r="I227" s="5"/>
      <c r="J227" s="7">
        <f t="shared" si="48"/>
        <v>0</v>
      </c>
      <c r="K227">
        <f t="shared" si="49"/>
      </c>
    </row>
    <row r="228" spans="2:11" ht="12.75" customHeight="1">
      <c r="B228" s="10" t="s">
        <v>150</v>
      </c>
      <c r="D228" s="25" t="s">
        <v>48</v>
      </c>
      <c r="E228" s="7">
        <f t="shared" si="45"/>
        <v>58.244422500000006</v>
      </c>
      <c r="F228" s="7">
        <f t="shared" si="46"/>
        <v>61.670565</v>
      </c>
      <c r="G228" s="7">
        <f t="shared" si="47"/>
        <v>65.09670750000001</v>
      </c>
      <c r="H228" s="7">
        <v>68.52285</v>
      </c>
      <c r="I228" s="5"/>
      <c r="J228" s="7">
        <f t="shared" si="48"/>
        <v>0</v>
      </c>
      <c r="K228">
        <f t="shared" si="49"/>
      </c>
    </row>
    <row r="229" spans="2:11" ht="12.75" customHeight="1">
      <c r="B229" s="10" t="s">
        <v>151</v>
      </c>
      <c r="D229" s="25" t="s">
        <v>55</v>
      </c>
      <c r="E229" s="7">
        <f t="shared" si="45"/>
        <v>58.244422500000006</v>
      </c>
      <c r="F229" s="7">
        <f t="shared" si="46"/>
        <v>61.670565</v>
      </c>
      <c r="G229" s="7">
        <f t="shared" si="47"/>
        <v>65.09670750000001</v>
      </c>
      <c r="H229" s="7">
        <v>68.52285</v>
      </c>
      <c r="I229" s="5"/>
      <c r="J229" s="7">
        <f t="shared" si="48"/>
        <v>0</v>
      </c>
      <c r="K229">
        <f t="shared" si="49"/>
      </c>
    </row>
    <row r="230" spans="2:11" ht="12.75" customHeight="1">
      <c r="B230" s="10" t="s">
        <v>152</v>
      </c>
      <c r="D230" s="25" t="s">
        <v>49</v>
      </c>
      <c r="E230" s="7">
        <f t="shared" si="45"/>
        <v>58.244422500000006</v>
      </c>
      <c r="F230" s="7">
        <f t="shared" si="46"/>
        <v>61.670565</v>
      </c>
      <c r="G230" s="7">
        <f t="shared" si="47"/>
        <v>65.09670750000001</v>
      </c>
      <c r="H230" s="7">
        <v>68.52285</v>
      </c>
      <c r="I230" s="5"/>
      <c r="J230" s="7">
        <f t="shared" si="48"/>
        <v>0</v>
      </c>
      <c r="K230">
        <f t="shared" si="49"/>
      </c>
    </row>
    <row r="231" spans="2:11" ht="12.75" customHeight="1">
      <c r="B231" s="10" t="s">
        <v>153</v>
      </c>
      <c r="D231" s="25" t="s">
        <v>54</v>
      </c>
      <c r="E231" s="7">
        <f t="shared" si="45"/>
        <v>58.244422500000006</v>
      </c>
      <c r="F231" s="7">
        <f t="shared" si="46"/>
        <v>61.670565</v>
      </c>
      <c r="G231" s="7">
        <f t="shared" si="47"/>
        <v>65.09670750000001</v>
      </c>
      <c r="H231" s="7">
        <v>68.52285</v>
      </c>
      <c r="I231" s="5"/>
      <c r="J231" s="7">
        <f t="shared" si="48"/>
        <v>0</v>
      </c>
      <c r="K231">
        <f t="shared" si="49"/>
      </c>
    </row>
    <row r="232" spans="2:11" ht="12.75" customHeight="1">
      <c r="B232" s="10" t="s">
        <v>154</v>
      </c>
      <c r="D232" s="26" t="s">
        <v>51</v>
      </c>
      <c r="E232" s="7">
        <f t="shared" si="45"/>
        <v>58.244422500000006</v>
      </c>
      <c r="F232" s="7">
        <f t="shared" si="46"/>
        <v>61.670565</v>
      </c>
      <c r="G232" s="7">
        <f t="shared" si="47"/>
        <v>65.09670750000001</v>
      </c>
      <c r="H232" s="7">
        <v>68.52285</v>
      </c>
      <c r="I232" s="5"/>
      <c r="J232" s="7">
        <f t="shared" si="48"/>
        <v>0</v>
      </c>
      <c r="K232">
        <f t="shared" si="49"/>
      </c>
    </row>
    <row r="233" spans="4:10" ht="30" customHeight="1">
      <c r="D233" s="18" t="s">
        <v>339</v>
      </c>
      <c r="E233" s="19"/>
      <c r="F233" s="19"/>
      <c r="G233" s="19"/>
      <c r="H233" s="19"/>
      <c r="I233" s="19"/>
      <c r="J233" s="20"/>
    </row>
    <row r="234" spans="4:10" s="1" customFormat="1" ht="30.75" customHeight="1">
      <c r="D234" s="21"/>
      <c r="E234" s="21" t="s">
        <v>246</v>
      </c>
      <c r="F234" s="21" t="s">
        <v>247</v>
      </c>
      <c r="G234" s="21" t="s">
        <v>248</v>
      </c>
      <c r="H234" s="21" t="s">
        <v>269</v>
      </c>
      <c r="I234" s="38" t="s">
        <v>226</v>
      </c>
      <c r="J234" s="21" t="s">
        <v>222</v>
      </c>
    </row>
    <row r="235" spans="2:12" ht="12.75">
      <c r="B235" s="10" t="s">
        <v>155</v>
      </c>
      <c r="D235" s="22" t="s">
        <v>328</v>
      </c>
      <c r="E235" s="7">
        <f aca="true" t="shared" si="50" ref="E235:E244">H235*0.85</f>
        <v>48.091725</v>
      </c>
      <c r="F235" s="7">
        <f aca="true" t="shared" si="51" ref="F235:F244">H235*0.9</f>
        <v>50.92065</v>
      </c>
      <c r="G235" s="7">
        <f aca="true" t="shared" si="52" ref="G235:G244">H235*0.95</f>
        <v>53.74957499999999</v>
      </c>
      <c r="H235" s="7">
        <v>56.5785</v>
      </c>
      <c r="I235" s="5"/>
      <c r="J235" s="7">
        <f aca="true" t="shared" si="53" ref="J235:J244">I235*H235</f>
        <v>0</v>
      </c>
      <c r="K235">
        <f aca="true" t="shared" si="54" ref="K235:K244">IF(I235&lt;&gt;0,J235/I235,"")</f>
      </c>
      <c r="L235" s="47"/>
    </row>
    <row r="236" spans="2:11" ht="12.75">
      <c r="B236" s="10" t="s">
        <v>156</v>
      </c>
      <c r="D236" s="22" t="s">
        <v>329</v>
      </c>
      <c r="E236" s="7">
        <f t="shared" si="50"/>
        <v>48.091725</v>
      </c>
      <c r="F236" s="7">
        <f t="shared" si="51"/>
        <v>50.92065</v>
      </c>
      <c r="G236" s="7">
        <f t="shared" si="52"/>
        <v>53.74957499999999</v>
      </c>
      <c r="H236" s="7">
        <v>56.5785</v>
      </c>
      <c r="I236" s="5"/>
      <c r="J236" s="7">
        <f t="shared" si="53"/>
        <v>0</v>
      </c>
      <c r="K236">
        <f t="shared" si="54"/>
      </c>
    </row>
    <row r="237" spans="2:11" ht="12.75">
      <c r="B237" s="10" t="s">
        <v>157</v>
      </c>
      <c r="D237" s="22" t="s">
        <v>330</v>
      </c>
      <c r="E237" s="7">
        <f t="shared" si="50"/>
        <v>48.091725</v>
      </c>
      <c r="F237" s="7">
        <f t="shared" si="51"/>
        <v>50.92065</v>
      </c>
      <c r="G237" s="7">
        <f t="shared" si="52"/>
        <v>53.74957499999999</v>
      </c>
      <c r="H237" s="7">
        <v>56.5785</v>
      </c>
      <c r="I237" s="5"/>
      <c r="J237" s="7">
        <f t="shared" si="53"/>
        <v>0</v>
      </c>
      <c r="K237">
        <f t="shared" si="54"/>
      </c>
    </row>
    <row r="238" spans="2:11" ht="12.75">
      <c r="B238" s="10" t="s">
        <v>158</v>
      </c>
      <c r="D238" s="22" t="s">
        <v>331</v>
      </c>
      <c r="E238" s="7">
        <f t="shared" si="50"/>
        <v>48.091725</v>
      </c>
      <c r="F238" s="7">
        <f t="shared" si="51"/>
        <v>50.92065</v>
      </c>
      <c r="G238" s="7">
        <f t="shared" si="52"/>
        <v>53.74957499999999</v>
      </c>
      <c r="H238" s="7">
        <v>56.5785</v>
      </c>
      <c r="I238" s="5"/>
      <c r="J238" s="7">
        <f t="shared" si="53"/>
        <v>0</v>
      </c>
      <c r="K238">
        <f t="shared" si="54"/>
      </c>
    </row>
    <row r="239" spans="2:11" ht="12.75">
      <c r="B239" s="10" t="s">
        <v>159</v>
      </c>
      <c r="D239" s="22" t="s">
        <v>332</v>
      </c>
      <c r="E239" s="7">
        <f t="shared" si="50"/>
        <v>48.091725</v>
      </c>
      <c r="F239" s="7">
        <f t="shared" si="51"/>
        <v>50.92065</v>
      </c>
      <c r="G239" s="7">
        <f t="shared" si="52"/>
        <v>53.74957499999999</v>
      </c>
      <c r="H239" s="7">
        <v>56.5785</v>
      </c>
      <c r="I239" s="5"/>
      <c r="J239" s="7">
        <f t="shared" si="53"/>
        <v>0</v>
      </c>
      <c r="K239">
        <f t="shared" si="54"/>
      </c>
    </row>
    <row r="240" spans="2:11" ht="12.75">
      <c r="B240" s="10" t="s">
        <v>160</v>
      </c>
      <c r="D240" s="22" t="s">
        <v>333</v>
      </c>
      <c r="E240" s="7">
        <f t="shared" si="50"/>
        <v>48.091725</v>
      </c>
      <c r="F240" s="7">
        <f t="shared" si="51"/>
        <v>50.92065</v>
      </c>
      <c r="G240" s="7">
        <f t="shared" si="52"/>
        <v>53.74957499999999</v>
      </c>
      <c r="H240" s="7">
        <v>56.5785</v>
      </c>
      <c r="I240" s="5"/>
      <c r="J240" s="7">
        <f t="shared" si="53"/>
        <v>0</v>
      </c>
      <c r="K240">
        <f t="shared" si="54"/>
      </c>
    </row>
    <row r="241" spans="2:11" ht="12.75" customHeight="1">
      <c r="B241" s="10" t="s">
        <v>161</v>
      </c>
      <c r="D241" s="22" t="s">
        <v>334</v>
      </c>
      <c r="E241" s="7">
        <f t="shared" si="50"/>
        <v>48.091725</v>
      </c>
      <c r="F241" s="7">
        <f t="shared" si="51"/>
        <v>50.92065</v>
      </c>
      <c r="G241" s="7">
        <f t="shared" si="52"/>
        <v>53.74957499999999</v>
      </c>
      <c r="H241" s="7">
        <v>56.5785</v>
      </c>
      <c r="I241" s="5"/>
      <c r="J241" s="7">
        <f t="shared" si="53"/>
        <v>0</v>
      </c>
      <c r="K241">
        <f t="shared" si="54"/>
      </c>
    </row>
    <row r="242" spans="2:11" ht="12.75">
      <c r="B242" s="10" t="s">
        <v>162</v>
      </c>
      <c r="D242" s="22" t="s">
        <v>335</v>
      </c>
      <c r="E242" s="7">
        <f t="shared" si="50"/>
        <v>48.091725</v>
      </c>
      <c r="F242" s="7">
        <f t="shared" si="51"/>
        <v>50.92065</v>
      </c>
      <c r="G242" s="7">
        <f t="shared" si="52"/>
        <v>53.74957499999999</v>
      </c>
      <c r="H242" s="7">
        <v>56.5785</v>
      </c>
      <c r="I242" s="5"/>
      <c r="J242" s="7">
        <f t="shared" si="53"/>
        <v>0</v>
      </c>
      <c r="K242">
        <f t="shared" si="54"/>
      </c>
    </row>
    <row r="243" spans="2:11" ht="12.75">
      <c r="B243" s="10" t="s">
        <v>163</v>
      </c>
      <c r="D243" s="22" t="s">
        <v>336</v>
      </c>
      <c r="E243" s="7">
        <f t="shared" si="50"/>
        <v>48.091725</v>
      </c>
      <c r="F243" s="7">
        <f t="shared" si="51"/>
        <v>50.92065</v>
      </c>
      <c r="G243" s="7">
        <f t="shared" si="52"/>
        <v>53.74957499999999</v>
      </c>
      <c r="H243" s="7">
        <v>56.5785</v>
      </c>
      <c r="I243" s="5"/>
      <c r="J243" s="7">
        <f t="shared" si="53"/>
        <v>0</v>
      </c>
      <c r="K243">
        <f t="shared" si="54"/>
      </c>
    </row>
    <row r="244" spans="2:11" ht="12.75">
      <c r="B244" s="10" t="s">
        <v>164</v>
      </c>
      <c r="D244" s="27" t="s">
        <v>337</v>
      </c>
      <c r="E244" s="7">
        <f t="shared" si="50"/>
        <v>48.091725</v>
      </c>
      <c r="F244" s="7">
        <f t="shared" si="51"/>
        <v>50.92065</v>
      </c>
      <c r="G244" s="7">
        <f t="shared" si="52"/>
        <v>53.74957499999999</v>
      </c>
      <c r="H244" s="7">
        <v>56.5785</v>
      </c>
      <c r="I244" s="5"/>
      <c r="J244" s="7">
        <f t="shared" si="53"/>
        <v>0</v>
      </c>
      <c r="K244">
        <f t="shared" si="54"/>
      </c>
    </row>
    <row r="245" spans="4:10" ht="30" customHeight="1">
      <c r="D245" s="18" t="s">
        <v>414</v>
      </c>
      <c r="E245" s="19"/>
      <c r="F245" s="19"/>
      <c r="G245" s="19"/>
      <c r="H245" s="19"/>
      <c r="I245" s="19"/>
      <c r="J245" s="20"/>
    </row>
    <row r="246" spans="4:10" s="1" customFormat="1" ht="30.75" customHeight="1">
      <c r="D246" s="21"/>
      <c r="E246" s="21" t="s">
        <v>246</v>
      </c>
      <c r="F246" s="21" t="s">
        <v>247</v>
      </c>
      <c r="G246" s="21" t="s">
        <v>248</v>
      </c>
      <c r="H246" s="21" t="s">
        <v>269</v>
      </c>
      <c r="I246" s="38" t="s">
        <v>226</v>
      </c>
      <c r="J246" s="21" t="s">
        <v>222</v>
      </c>
    </row>
    <row r="247" spans="2:12" ht="12.75">
      <c r="B247" s="10" t="s">
        <v>155</v>
      </c>
      <c r="D247" s="22" t="s">
        <v>415</v>
      </c>
      <c r="E247" s="7">
        <f aca="true" t="shared" si="55" ref="E247:E255">H247*0.85</f>
        <v>79.8575</v>
      </c>
      <c r="F247" s="7">
        <f aca="true" t="shared" si="56" ref="F247:F255">H247*0.9</f>
        <v>84.555</v>
      </c>
      <c r="G247" s="7">
        <f aca="true" t="shared" si="57" ref="G247:G255">H247*0.95</f>
        <v>89.2525</v>
      </c>
      <c r="H247" s="7">
        <v>93.95</v>
      </c>
      <c r="I247" s="5"/>
      <c r="J247" s="7">
        <f aca="true" t="shared" si="58" ref="J247:J255">I247*H247</f>
        <v>0</v>
      </c>
      <c r="K247">
        <f aca="true" t="shared" si="59" ref="K247:K256">IF(I247&lt;&gt;0,J247/I247,"")</f>
      </c>
      <c r="L247" s="47"/>
    </row>
    <row r="248" spans="2:11" ht="12.75">
      <c r="B248" s="10" t="s">
        <v>156</v>
      </c>
      <c r="D248" s="22" t="s">
        <v>416</v>
      </c>
      <c r="E248" s="7">
        <f t="shared" si="55"/>
        <v>79.8575</v>
      </c>
      <c r="F248" s="7">
        <f t="shared" si="56"/>
        <v>84.555</v>
      </c>
      <c r="G248" s="7">
        <f t="shared" si="57"/>
        <v>89.2525</v>
      </c>
      <c r="H248" s="7">
        <v>93.95</v>
      </c>
      <c r="I248" s="5"/>
      <c r="J248" s="7">
        <f t="shared" si="58"/>
        <v>0</v>
      </c>
      <c r="K248">
        <f t="shared" si="59"/>
      </c>
    </row>
    <row r="249" spans="2:11" ht="12.75">
      <c r="B249" s="10" t="s">
        <v>157</v>
      </c>
      <c r="D249" s="22" t="s">
        <v>417</v>
      </c>
      <c r="E249" s="7">
        <f t="shared" si="55"/>
        <v>79.8575</v>
      </c>
      <c r="F249" s="7">
        <f t="shared" si="56"/>
        <v>84.555</v>
      </c>
      <c r="G249" s="7">
        <f t="shared" si="57"/>
        <v>89.2525</v>
      </c>
      <c r="H249" s="7">
        <v>93.95</v>
      </c>
      <c r="I249" s="5"/>
      <c r="J249" s="7">
        <f t="shared" si="58"/>
        <v>0</v>
      </c>
      <c r="K249">
        <f t="shared" si="59"/>
      </c>
    </row>
    <row r="250" spans="2:11" ht="12.75">
      <c r="B250" s="10" t="s">
        <v>158</v>
      </c>
      <c r="D250" s="22" t="s">
        <v>418</v>
      </c>
      <c r="E250" s="7">
        <f t="shared" si="55"/>
        <v>79.8575</v>
      </c>
      <c r="F250" s="7">
        <f t="shared" si="56"/>
        <v>84.555</v>
      </c>
      <c r="G250" s="7">
        <f t="shared" si="57"/>
        <v>89.2525</v>
      </c>
      <c r="H250" s="7">
        <v>93.95</v>
      </c>
      <c r="I250" s="5"/>
      <c r="J250" s="7">
        <f t="shared" si="58"/>
        <v>0</v>
      </c>
      <c r="K250">
        <f t="shared" si="59"/>
      </c>
    </row>
    <row r="251" spans="2:11" ht="12.75" customHeight="1" hidden="1">
      <c r="B251" s="10" t="s">
        <v>159</v>
      </c>
      <c r="D251" s="22" t="s">
        <v>419</v>
      </c>
      <c r="E251" s="7">
        <f t="shared" si="55"/>
        <v>84.9575</v>
      </c>
      <c r="F251" s="7">
        <f t="shared" si="56"/>
        <v>89.955</v>
      </c>
      <c r="G251" s="7">
        <f t="shared" si="57"/>
        <v>94.9525</v>
      </c>
      <c r="H251" s="7">
        <v>99.95</v>
      </c>
      <c r="I251" s="5"/>
      <c r="J251" s="7">
        <f t="shared" si="58"/>
        <v>0</v>
      </c>
      <c r="K251">
        <f t="shared" si="59"/>
      </c>
    </row>
    <row r="252" spans="2:11" ht="12.75" customHeight="1" hidden="1">
      <c r="B252" s="10" t="s">
        <v>160</v>
      </c>
      <c r="D252" s="22" t="s">
        <v>420</v>
      </c>
      <c r="E252" s="7">
        <f t="shared" si="55"/>
        <v>84.9575</v>
      </c>
      <c r="F252" s="7">
        <f t="shared" si="56"/>
        <v>89.955</v>
      </c>
      <c r="G252" s="7">
        <f t="shared" si="57"/>
        <v>94.9525</v>
      </c>
      <c r="H252" s="7">
        <v>99.95</v>
      </c>
      <c r="I252" s="5"/>
      <c r="J252" s="7">
        <f t="shared" si="58"/>
        <v>0</v>
      </c>
      <c r="K252">
        <f t="shared" si="59"/>
      </c>
    </row>
    <row r="253" spans="2:11" ht="12.75" customHeight="1">
      <c r="B253" s="10" t="s">
        <v>161</v>
      </c>
      <c r="D253" s="22" t="s">
        <v>459</v>
      </c>
      <c r="E253" s="7">
        <f t="shared" si="55"/>
        <v>84.1075</v>
      </c>
      <c r="F253" s="7">
        <f t="shared" si="56"/>
        <v>89.055</v>
      </c>
      <c r="G253" s="7">
        <f t="shared" si="57"/>
        <v>94.0025</v>
      </c>
      <c r="H253" s="7">
        <v>98.95</v>
      </c>
      <c r="I253" s="5"/>
      <c r="J253" s="7">
        <f t="shared" si="58"/>
        <v>0</v>
      </c>
      <c r="K253">
        <f t="shared" si="59"/>
      </c>
    </row>
    <row r="254" spans="2:11" ht="12.75" hidden="1">
      <c r="B254" s="10" t="s">
        <v>162</v>
      </c>
      <c r="D254" s="22" t="s">
        <v>460</v>
      </c>
      <c r="E254" s="7">
        <f t="shared" si="55"/>
        <v>79.00750000000001</v>
      </c>
      <c r="F254" s="7">
        <f t="shared" si="56"/>
        <v>83.655</v>
      </c>
      <c r="G254" s="7">
        <f t="shared" si="57"/>
        <v>88.3025</v>
      </c>
      <c r="H254" s="7">
        <v>92.95</v>
      </c>
      <c r="I254" s="5"/>
      <c r="J254" s="7">
        <f t="shared" si="58"/>
        <v>0</v>
      </c>
      <c r="K254">
        <f t="shared" si="59"/>
      </c>
    </row>
    <row r="255" spans="2:11" ht="12.75" hidden="1">
      <c r="B255" s="10" t="s">
        <v>163</v>
      </c>
      <c r="D255" s="22" t="s">
        <v>461</v>
      </c>
      <c r="E255" s="7">
        <f t="shared" si="55"/>
        <v>79.00750000000001</v>
      </c>
      <c r="F255" s="7">
        <f t="shared" si="56"/>
        <v>83.655</v>
      </c>
      <c r="G255" s="7">
        <f t="shared" si="57"/>
        <v>88.3025</v>
      </c>
      <c r="H255" s="7">
        <v>92.95</v>
      </c>
      <c r="I255" s="5"/>
      <c r="J255" s="7">
        <f t="shared" si="58"/>
        <v>0</v>
      </c>
      <c r="K255">
        <f t="shared" si="59"/>
      </c>
    </row>
    <row r="256" spans="2:11" ht="12.75">
      <c r="B256" s="10"/>
      <c r="D256" s="27" t="s">
        <v>488</v>
      </c>
      <c r="E256" s="7">
        <f>H256*0.85</f>
        <v>56.9075</v>
      </c>
      <c r="F256" s="7">
        <f>H256*0.9</f>
        <v>60.255</v>
      </c>
      <c r="G256" s="7">
        <f>H256*0.95</f>
        <v>63.6025</v>
      </c>
      <c r="H256" s="7">
        <v>66.95</v>
      </c>
      <c r="I256" s="5"/>
      <c r="J256" s="7">
        <f>I256*H256</f>
        <v>0</v>
      </c>
      <c r="K256">
        <f t="shared" si="59"/>
      </c>
    </row>
    <row r="257" spans="4:10" ht="30" customHeight="1">
      <c r="D257" s="18" t="s">
        <v>413</v>
      </c>
      <c r="E257" s="19"/>
      <c r="F257" s="19"/>
      <c r="G257" s="19"/>
      <c r="H257" s="19"/>
      <c r="I257" s="19"/>
      <c r="J257" s="20"/>
    </row>
    <row r="258" spans="4:10" s="1" customFormat="1" ht="30.75" customHeight="1">
      <c r="D258" s="21"/>
      <c r="E258" s="21" t="s">
        <v>246</v>
      </c>
      <c r="F258" s="21" t="s">
        <v>247</v>
      </c>
      <c r="G258" s="21" t="s">
        <v>248</v>
      </c>
      <c r="H258" s="21" t="s">
        <v>269</v>
      </c>
      <c r="I258" s="38" t="s">
        <v>226</v>
      </c>
      <c r="J258" s="21" t="s">
        <v>222</v>
      </c>
    </row>
    <row r="259" spans="2:12" ht="12.75">
      <c r="B259" s="10" t="s">
        <v>481</v>
      </c>
      <c r="D259" s="78" t="s">
        <v>482</v>
      </c>
      <c r="E259" s="79">
        <f aca="true" t="shared" si="60" ref="E259:E264">H259*0.85</f>
        <v>16.107499999999998</v>
      </c>
      <c r="F259" s="79">
        <f aca="true" t="shared" si="61" ref="F259:F264">H259*0.9</f>
        <v>17.055</v>
      </c>
      <c r="G259" s="79">
        <f aca="true" t="shared" si="62" ref="G259:G264">H259*0.95</f>
        <v>18.002499999999998</v>
      </c>
      <c r="H259" s="79">
        <v>18.95</v>
      </c>
      <c r="I259" s="5"/>
      <c r="J259" s="7">
        <f aca="true" t="shared" si="63" ref="J259:J268">I259*H259</f>
        <v>0</v>
      </c>
      <c r="K259">
        <f aca="true" t="shared" si="64" ref="K259:K268">IF(I259&lt;&gt;0,J259/I259,"")</f>
      </c>
      <c r="L259" s="47"/>
    </row>
    <row r="260" spans="2:11" ht="12.75">
      <c r="B260" s="10" t="s">
        <v>481</v>
      </c>
      <c r="D260" s="78" t="s">
        <v>483</v>
      </c>
      <c r="E260" s="79">
        <f t="shared" si="60"/>
        <v>16.107499999999998</v>
      </c>
      <c r="F260" s="79">
        <f t="shared" si="61"/>
        <v>17.055</v>
      </c>
      <c r="G260" s="79">
        <f t="shared" si="62"/>
        <v>18.002499999999998</v>
      </c>
      <c r="H260" s="79">
        <v>18.95</v>
      </c>
      <c r="I260" s="5"/>
      <c r="J260" s="7">
        <f t="shared" si="63"/>
        <v>0</v>
      </c>
      <c r="K260">
        <f t="shared" si="64"/>
      </c>
    </row>
    <row r="261" spans="2:11" ht="12.75">
      <c r="B261" s="10" t="s">
        <v>481</v>
      </c>
      <c r="D261" s="78" t="s">
        <v>484</v>
      </c>
      <c r="E261" s="79">
        <f t="shared" si="60"/>
        <v>16.107499999999998</v>
      </c>
      <c r="F261" s="79">
        <f t="shared" si="61"/>
        <v>17.055</v>
      </c>
      <c r="G261" s="79">
        <f t="shared" si="62"/>
        <v>18.002499999999998</v>
      </c>
      <c r="H261" s="79">
        <v>18.95</v>
      </c>
      <c r="I261" s="5">
        <v>1</v>
      </c>
      <c r="J261" s="7">
        <f t="shared" si="63"/>
        <v>18.95</v>
      </c>
      <c r="K261">
        <f t="shared" si="64"/>
        <v>18.95</v>
      </c>
    </row>
    <row r="262" spans="2:11" ht="12.75">
      <c r="B262" s="10" t="s">
        <v>481</v>
      </c>
      <c r="D262" s="78" t="s">
        <v>485</v>
      </c>
      <c r="E262" s="79">
        <f t="shared" si="60"/>
        <v>16.107499999999998</v>
      </c>
      <c r="F262" s="79">
        <f t="shared" si="61"/>
        <v>17.055</v>
      </c>
      <c r="G262" s="79">
        <f t="shared" si="62"/>
        <v>18.002499999999998</v>
      </c>
      <c r="H262" s="79">
        <v>18.95</v>
      </c>
      <c r="I262" s="5"/>
      <c r="J262" s="7">
        <f t="shared" si="63"/>
        <v>0</v>
      </c>
      <c r="K262">
        <f t="shared" si="64"/>
      </c>
    </row>
    <row r="263" spans="2:11" ht="12.75">
      <c r="B263" s="10" t="s">
        <v>481</v>
      </c>
      <c r="D263" s="78" t="s">
        <v>486</v>
      </c>
      <c r="E263" s="79">
        <f t="shared" si="60"/>
        <v>16.107499999999998</v>
      </c>
      <c r="F263" s="79">
        <f t="shared" si="61"/>
        <v>17.055</v>
      </c>
      <c r="G263" s="79">
        <f t="shared" si="62"/>
        <v>18.002499999999998</v>
      </c>
      <c r="H263" s="79">
        <v>18.95</v>
      </c>
      <c r="I263" s="5"/>
      <c r="J263" s="7">
        <f t="shared" si="63"/>
        <v>0</v>
      </c>
      <c r="K263">
        <f t="shared" si="64"/>
      </c>
    </row>
    <row r="264" spans="2:11" ht="12.75">
      <c r="B264" s="10" t="s">
        <v>481</v>
      </c>
      <c r="D264" s="78" t="s">
        <v>487</v>
      </c>
      <c r="E264" s="79">
        <f t="shared" si="60"/>
        <v>16.107499999999998</v>
      </c>
      <c r="F264" s="79">
        <f t="shared" si="61"/>
        <v>17.055</v>
      </c>
      <c r="G264" s="79">
        <f t="shared" si="62"/>
        <v>18.002499999999998</v>
      </c>
      <c r="H264" s="79">
        <v>18.95</v>
      </c>
      <c r="I264" s="5"/>
      <c r="J264" s="7">
        <f t="shared" si="63"/>
        <v>0</v>
      </c>
      <c r="K264">
        <f t="shared" si="64"/>
      </c>
    </row>
    <row r="265" spans="2:12" ht="12.75">
      <c r="B265" s="10" t="s">
        <v>155</v>
      </c>
      <c r="D265" s="22" t="s">
        <v>421</v>
      </c>
      <c r="E265" s="7">
        <f aca="true" t="shared" si="65" ref="E265:E321">H265*0.85</f>
        <v>47.557500000000005</v>
      </c>
      <c r="F265" s="7">
        <f aca="true" t="shared" si="66" ref="F265:F321">H265*0.9</f>
        <v>50.355000000000004</v>
      </c>
      <c r="G265" s="7">
        <f aca="true" t="shared" si="67" ref="G265:G321">H265*0.95</f>
        <v>53.1525</v>
      </c>
      <c r="H265" s="7">
        <v>55.95</v>
      </c>
      <c r="I265" s="5"/>
      <c r="J265" s="7">
        <f t="shared" si="63"/>
        <v>0</v>
      </c>
      <c r="K265">
        <f t="shared" si="64"/>
      </c>
      <c r="L265" s="47"/>
    </row>
    <row r="266" spans="2:11" ht="12.75">
      <c r="B266" s="10" t="s">
        <v>156</v>
      </c>
      <c r="D266" s="22" t="s">
        <v>422</v>
      </c>
      <c r="E266" s="7">
        <f t="shared" si="65"/>
        <v>47.557500000000005</v>
      </c>
      <c r="F266" s="7">
        <f t="shared" si="66"/>
        <v>50.355000000000004</v>
      </c>
      <c r="G266" s="7">
        <f t="shared" si="67"/>
        <v>53.1525</v>
      </c>
      <c r="H266" s="7">
        <v>55.95</v>
      </c>
      <c r="I266" s="5"/>
      <c r="J266" s="7">
        <f t="shared" si="63"/>
        <v>0</v>
      </c>
      <c r="K266">
        <f t="shared" si="64"/>
      </c>
    </row>
    <row r="267" spans="2:11" ht="12.75">
      <c r="B267" s="10" t="s">
        <v>157</v>
      </c>
      <c r="D267" s="22" t="s">
        <v>423</v>
      </c>
      <c r="E267" s="7">
        <f t="shared" si="65"/>
        <v>47.557500000000005</v>
      </c>
      <c r="F267" s="7">
        <f t="shared" si="66"/>
        <v>50.355000000000004</v>
      </c>
      <c r="G267" s="7">
        <f t="shared" si="67"/>
        <v>53.1525</v>
      </c>
      <c r="H267" s="7">
        <v>55.95</v>
      </c>
      <c r="I267" s="5"/>
      <c r="J267" s="7">
        <f t="shared" si="63"/>
        <v>0</v>
      </c>
      <c r="K267">
        <f t="shared" si="64"/>
      </c>
    </row>
    <row r="268" spans="2:11" ht="12.75">
      <c r="B268" s="10" t="s">
        <v>158</v>
      </c>
      <c r="D268" s="22" t="s">
        <v>424</v>
      </c>
      <c r="E268" s="7">
        <f t="shared" si="65"/>
        <v>47.557500000000005</v>
      </c>
      <c r="F268" s="7">
        <f t="shared" si="66"/>
        <v>50.355000000000004</v>
      </c>
      <c r="G268" s="7">
        <f t="shared" si="67"/>
        <v>53.1525</v>
      </c>
      <c r="H268" s="7">
        <v>55.95</v>
      </c>
      <c r="I268" s="5"/>
      <c r="J268" s="7">
        <f t="shared" si="63"/>
        <v>0</v>
      </c>
      <c r="K268">
        <f t="shared" si="64"/>
      </c>
    </row>
    <row r="269" spans="2:11" ht="12.75">
      <c r="B269" s="10" t="s">
        <v>159</v>
      </c>
      <c r="D269" s="22" t="s">
        <v>425</v>
      </c>
      <c r="E269" s="7">
        <f t="shared" si="65"/>
        <v>47.557500000000005</v>
      </c>
      <c r="F269" s="7">
        <f t="shared" si="66"/>
        <v>50.355000000000004</v>
      </c>
      <c r="G269" s="7">
        <f t="shared" si="67"/>
        <v>53.1525</v>
      </c>
      <c r="H269" s="7">
        <v>55.95</v>
      </c>
      <c r="I269" s="5"/>
      <c r="J269" s="7">
        <f aca="true" t="shared" si="68" ref="J269:J287">I269*H269</f>
        <v>0</v>
      </c>
      <c r="K269">
        <f aca="true" t="shared" si="69" ref="K269:K287">IF(I269&lt;&gt;0,J269/I269,"")</f>
      </c>
    </row>
    <row r="270" spans="2:11" ht="12.75">
      <c r="B270" s="10" t="s">
        <v>160</v>
      </c>
      <c r="D270" s="22" t="s">
        <v>426</v>
      </c>
      <c r="E270" s="7">
        <f t="shared" si="65"/>
        <v>47.557500000000005</v>
      </c>
      <c r="F270" s="7">
        <f t="shared" si="66"/>
        <v>50.355000000000004</v>
      </c>
      <c r="G270" s="7">
        <f t="shared" si="67"/>
        <v>53.1525</v>
      </c>
      <c r="H270" s="7">
        <v>55.95</v>
      </c>
      <c r="I270" s="5"/>
      <c r="J270" s="7">
        <f t="shared" si="68"/>
        <v>0</v>
      </c>
      <c r="K270">
        <f t="shared" si="69"/>
      </c>
    </row>
    <row r="271" spans="2:11" ht="12.75">
      <c r="B271" s="10" t="s">
        <v>161</v>
      </c>
      <c r="D271" s="22" t="s">
        <v>427</v>
      </c>
      <c r="E271" s="7">
        <f t="shared" si="65"/>
        <v>49.2575</v>
      </c>
      <c r="F271" s="7">
        <f t="shared" si="66"/>
        <v>52.155</v>
      </c>
      <c r="G271" s="7">
        <f t="shared" si="67"/>
        <v>55.0525</v>
      </c>
      <c r="H271" s="7">
        <v>57.95</v>
      </c>
      <c r="I271" s="5"/>
      <c r="J271" s="7">
        <f t="shared" si="68"/>
        <v>0</v>
      </c>
      <c r="K271">
        <f t="shared" si="69"/>
      </c>
    </row>
    <row r="272" spans="2:11" ht="12.75">
      <c r="B272" s="10" t="s">
        <v>162</v>
      </c>
      <c r="D272" s="22" t="s">
        <v>428</v>
      </c>
      <c r="E272" s="7">
        <f t="shared" si="65"/>
        <v>49.2575</v>
      </c>
      <c r="F272" s="7">
        <f t="shared" si="66"/>
        <v>52.155</v>
      </c>
      <c r="G272" s="7">
        <f t="shared" si="67"/>
        <v>55.0525</v>
      </c>
      <c r="H272" s="7">
        <v>57.95</v>
      </c>
      <c r="I272" s="5"/>
      <c r="J272" s="7">
        <f t="shared" si="68"/>
        <v>0</v>
      </c>
      <c r="K272">
        <f t="shared" si="69"/>
      </c>
    </row>
    <row r="273" spans="2:11" ht="12.75">
      <c r="B273" s="10" t="s">
        <v>163</v>
      </c>
      <c r="D273" s="22" t="s">
        <v>429</v>
      </c>
      <c r="E273" s="7">
        <f t="shared" si="65"/>
        <v>49.2575</v>
      </c>
      <c r="F273" s="7">
        <f t="shared" si="66"/>
        <v>52.155</v>
      </c>
      <c r="G273" s="7">
        <f t="shared" si="67"/>
        <v>55.0525</v>
      </c>
      <c r="H273" s="7">
        <v>57.95</v>
      </c>
      <c r="I273" s="5"/>
      <c r="J273" s="7">
        <f t="shared" si="68"/>
        <v>0</v>
      </c>
      <c r="K273">
        <f t="shared" si="69"/>
      </c>
    </row>
    <row r="274" spans="2:12" ht="12.75">
      <c r="B274" s="10" t="s">
        <v>155</v>
      </c>
      <c r="D274" s="22" t="s">
        <v>430</v>
      </c>
      <c r="E274" s="7">
        <f t="shared" si="65"/>
        <v>49.2575</v>
      </c>
      <c r="F274" s="7">
        <f t="shared" si="66"/>
        <v>52.155</v>
      </c>
      <c r="G274" s="7">
        <f t="shared" si="67"/>
        <v>55.0525</v>
      </c>
      <c r="H274" s="7">
        <v>57.95</v>
      </c>
      <c r="I274" s="5"/>
      <c r="J274" s="7">
        <f t="shared" si="68"/>
        <v>0</v>
      </c>
      <c r="K274">
        <f t="shared" si="69"/>
      </c>
      <c r="L274" s="47"/>
    </row>
    <row r="275" spans="2:11" ht="12.75">
      <c r="B275" s="10" t="s">
        <v>156</v>
      </c>
      <c r="D275" s="22" t="s">
        <v>431</v>
      </c>
      <c r="E275" s="7">
        <f t="shared" si="65"/>
        <v>42.4575</v>
      </c>
      <c r="F275" s="7">
        <f t="shared" si="66"/>
        <v>44.955000000000005</v>
      </c>
      <c r="G275" s="7">
        <f t="shared" si="67"/>
        <v>47.4525</v>
      </c>
      <c r="H275" s="7">
        <v>49.95</v>
      </c>
      <c r="I275" s="5"/>
      <c r="J275" s="7">
        <f t="shared" si="68"/>
        <v>0</v>
      </c>
      <c r="K275">
        <f t="shared" si="69"/>
      </c>
    </row>
    <row r="276" spans="2:11" ht="12.75">
      <c r="B276" s="10" t="s">
        <v>157</v>
      </c>
      <c r="D276" s="22" t="s">
        <v>432</v>
      </c>
      <c r="E276" s="7">
        <f t="shared" si="65"/>
        <v>42.4575</v>
      </c>
      <c r="F276" s="7">
        <f t="shared" si="66"/>
        <v>44.955000000000005</v>
      </c>
      <c r="G276" s="7">
        <f t="shared" si="67"/>
        <v>47.4525</v>
      </c>
      <c r="H276" s="7">
        <v>49.95</v>
      </c>
      <c r="I276" s="5"/>
      <c r="J276" s="7">
        <f t="shared" si="68"/>
        <v>0</v>
      </c>
      <c r="K276">
        <f t="shared" si="69"/>
      </c>
    </row>
    <row r="277" spans="2:11" ht="12.75">
      <c r="B277" s="10" t="s">
        <v>158</v>
      </c>
      <c r="D277" s="22" t="s">
        <v>433</v>
      </c>
      <c r="E277" s="7">
        <f t="shared" si="65"/>
        <v>42.4575</v>
      </c>
      <c r="F277" s="7">
        <f t="shared" si="66"/>
        <v>44.955000000000005</v>
      </c>
      <c r="G277" s="7">
        <f t="shared" si="67"/>
        <v>47.4525</v>
      </c>
      <c r="H277" s="7">
        <v>49.95</v>
      </c>
      <c r="I277" s="5">
        <v>1</v>
      </c>
      <c r="J277" s="7">
        <f t="shared" si="68"/>
        <v>49.95</v>
      </c>
      <c r="K277">
        <f t="shared" si="69"/>
        <v>49.95</v>
      </c>
    </row>
    <row r="278" spans="2:11" ht="12.75">
      <c r="B278" s="10" t="s">
        <v>159</v>
      </c>
      <c r="D278" s="22" t="s">
        <v>434</v>
      </c>
      <c r="E278" s="7">
        <f t="shared" si="65"/>
        <v>42.4575</v>
      </c>
      <c r="F278" s="7">
        <f t="shared" si="66"/>
        <v>44.955000000000005</v>
      </c>
      <c r="G278" s="7">
        <f t="shared" si="67"/>
        <v>47.4525</v>
      </c>
      <c r="H278" s="7">
        <v>49.95</v>
      </c>
      <c r="I278" s="5"/>
      <c r="J278" s="7">
        <f t="shared" si="68"/>
        <v>0</v>
      </c>
      <c r="K278">
        <f t="shared" si="69"/>
      </c>
    </row>
    <row r="279" spans="2:11" ht="12.75">
      <c r="B279" s="10" t="s">
        <v>161</v>
      </c>
      <c r="D279" s="22" t="s">
        <v>439</v>
      </c>
      <c r="E279" s="7">
        <f t="shared" si="65"/>
        <v>44.1915</v>
      </c>
      <c r="F279" s="7">
        <f t="shared" si="66"/>
        <v>46.791</v>
      </c>
      <c r="G279" s="7">
        <f t="shared" si="67"/>
        <v>49.390499999999996</v>
      </c>
      <c r="H279" s="7">
        <v>51.989999999999995</v>
      </c>
      <c r="I279" s="5"/>
      <c r="J279" s="7">
        <f t="shared" si="68"/>
        <v>0</v>
      </c>
      <c r="K279">
        <f t="shared" si="69"/>
      </c>
    </row>
    <row r="280" spans="2:11" ht="12.75">
      <c r="B280" s="10" t="s">
        <v>162</v>
      </c>
      <c r="D280" s="22" t="s">
        <v>440</v>
      </c>
      <c r="E280" s="7">
        <f t="shared" si="65"/>
        <v>44.1915</v>
      </c>
      <c r="F280" s="7">
        <f t="shared" si="66"/>
        <v>46.791</v>
      </c>
      <c r="G280" s="7">
        <f t="shared" si="67"/>
        <v>49.390499999999996</v>
      </c>
      <c r="H280" s="7">
        <v>51.989999999999995</v>
      </c>
      <c r="I280" s="5"/>
      <c r="J280" s="7">
        <f t="shared" si="68"/>
        <v>0</v>
      </c>
      <c r="K280">
        <f t="shared" si="69"/>
      </c>
    </row>
    <row r="281" spans="2:11" ht="12.75">
      <c r="B281" s="10" t="s">
        <v>163</v>
      </c>
      <c r="D281" s="22" t="s">
        <v>441</v>
      </c>
      <c r="E281" s="7">
        <f t="shared" si="65"/>
        <v>44.1915</v>
      </c>
      <c r="F281" s="7">
        <f t="shared" si="66"/>
        <v>46.791</v>
      </c>
      <c r="G281" s="7">
        <f t="shared" si="67"/>
        <v>49.390499999999996</v>
      </c>
      <c r="H281" s="7">
        <v>51.989999999999995</v>
      </c>
      <c r="I281" s="5"/>
      <c r="J281" s="7">
        <f t="shared" si="68"/>
        <v>0</v>
      </c>
      <c r="K281">
        <f t="shared" si="69"/>
      </c>
    </row>
    <row r="282" spans="2:12" ht="12.75">
      <c r="B282" s="10" t="s">
        <v>155</v>
      </c>
      <c r="D282" s="22" t="s">
        <v>442</v>
      </c>
      <c r="E282" s="7">
        <f t="shared" si="65"/>
        <v>44.1915</v>
      </c>
      <c r="F282" s="7">
        <f t="shared" si="66"/>
        <v>46.791</v>
      </c>
      <c r="G282" s="7">
        <f t="shared" si="67"/>
        <v>49.390499999999996</v>
      </c>
      <c r="H282" s="7">
        <v>51.989999999999995</v>
      </c>
      <c r="I282" s="5"/>
      <c r="J282" s="7">
        <f t="shared" si="68"/>
        <v>0</v>
      </c>
      <c r="K282">
        <f t="shared" si="69"/>
      </c>
      <c r="L282" s="47"/>
    </row>
    <row r="283" spans="2:11" ht="12.75">
      <c r="B283" s="10" t="s">
        <v>156</v>
      </c>
      <c r="D283" s="22" t="s">
        <v>443</v>
      </c>
      <c r="E283" s="7">
        <f t="shared" si="65"/>
        <v>44.1915</v>
      </c>
      <c r="F283" s="7">
        <f t="shared" si="66"/>
        <v>46.791</v>
      </c>
      <c r="G283" s="7">
        <f t="shared" si="67"/>
        <v>49.390499999999996</v>
      </c>
      <c r="H283" s="7">
        <v>51.989999999999995</v>
      </c>
      <c r="I283" s="5"/>
      <c r="J283" s="7">
        <f t="shared" si="68"/>
        <v>0</v>
      </c>
      <c r="K283">
        <f t="shared" si="69"/>
      </c>
    </row>
    <row r="284" spans="2:11" ht="12.75">
      <c r="B284" s="10" t="s">
        <v>157</v>
      </c>
      <c r="D284" s="22" t="s">
        <v>444</v>
      </c>
      <c r="E284" s="7">
        <f t="shared" si="65"/>
        <v>44.1915</v>
      </c>
      <c r="F284" s="7">
        <f t="shared" si="66"/>
        <v>46.791</v>
      </c>
      <c r="G284" s="7">
        <f t="shared" si="67"/>
        <v>49.390499999999996</v>
      </c>
      <c r="H284" s="7">
        <v>51.989999999999995</v>
      </c>
      <c r="I284" s="5"/>
      <c r="J284" s="7">
        <f t="shared" si="68"/>
        <v>0</v>
      </c>
      <c r="K284">
        <f t="shared" si="69"/>
      </c>
    </row>
    <row r="285" spans="2:11" ht="12.75">
      <c r="B285" s="10" t="s">
        <v>158</v>
      </c>
      <c r="D285" s="78" t="s">
        <v>445</v>
      </c>
      <c r="E285" s="79">
        <f t="shared" si="65"/>
        <v>20.357499999999998</v>
      </c>
      <c r="F285" s="79">
        <f t="shared" si="66"/>
        <v>21.555</v>
      </c>
      <c r="G285" s="79">
        <f t="shared" si="67"/>
        <v>22.752499999999998</v>
      </c>
      <c r="H285" s="79">
        <v>23.95</v>
      </c>
      <c r="I285" s="5"/>
      <c r="J285" s="7">
        <f t="shared" si="68"/>
        <v>0</v>
      </c>
      <c r="K285">
        <f t="shared" si="69"/>
      </c>
    </row>
    <row r="286" spans="2:11" ht="12.75">
      <c r="B286" s="10" t="s">
        <v>159</v>
      </c>
      <c r="D286" s="78" t="s">
        <v>446</v>
      </c>
      <c r="E286" s="79">
        <f t="shared" si="65"/>
        <v>20.357499999999998</v>
      </c>
      <c r="F286" s="79">
        <f t="shared" si="66"/>
        <v>21.555</v>
      </c>
      <c r="G286" s="79">
        <f t="shared" si="67"/>
        <v>22.752499999999998</v>
      </c>
      <c r="H286" s="79">
        <v>23.95</v>
      </c>
      <c r="I286" s="5">
        <v>1</v>
      </c>
      <c r="J286" s="7">
        <f t="shared" si="68"/>
        <v>23.95</v>
      </c>
      <c r="K286">
        <f t="shared" si="69"/>
        <v>23.95</v>
      </c>
    </row>
    <row r="287" spans="2:11" ht="12.75">
      <c r="B287" s="10" t="s">
        <v>160</v>
      </c>
      <c r="D287" s="78" t="s">
        <v>447</v>
      </c>
      <c r="E287" s="79">
        <f t="shared" si="65"/>
        <v>20.357499999999998</v>
      </c>
      <c r="F287" s="79">
        <f t="shared" si="66"/>
        <v>21.555</v>
      </c>
      <c r="G287" s="79">
        <f t="shared" si="67"/>
        <v>22.752499999999998</v>
      </c>
      <c r="H287" s="79">
        <v>23.95</v>
      </c>
      <c r="I287" s="5"/>
      <c r="J287" s="7">
        <f t="shared" si="68"/>
        <v>0</v>
      </c>
      <c r="K287">
        <f t="shared" si="69"/>
      </c>
    </row>
    <row r="288" spans="2:11" ht="12.75">
      <c r="B288" s="10" t="s">
        <v>159</v>
      </c>
      <c r="D288" s="78" t="s">
        <v>448</v>
      </c>
      <c r="E288" s="79">
        <f t="shared" si="65"/>
        <v>20.357499999999998</v>
      </c>
      <c r="F288" s="79">
        <f t="shared" si="66"/>
        <v>21.555</v>
      </c>
      <c r="G288" s="79">
        <f t="shared" si="67"/>
        <v>22.752499999999998</v>
      </c>
      <c r="H288" s="79">
        <v>23.95</v>
      </c>
      <c r="I288" s="5"/>
      <c r="J288" s="7">
        <f>I288*H288</f>
        <v>0</v>
      </c>
      <c r="K288">
        <f>IF(I288&lt;&gt;0,J288/I288,"")</f>
      </c>
    </row>
    <row r="289" spans="2:11" ht="12.75">
      <c r="B289" s="10" t="s">
        <v>160</v>
      </c>
      <c r="D289" s="78" t="s">
        <v>449</v>
      </c>
      <c r="E289" s="79">
        <f t="shared" si="65"/>
        <v>20.357499999999998</v>
      </c>
      <c r="F289" s="79">
        <f t="shared" si="66"/>
        <v>21.555</v>
      </c>
      <c r="G289" s="79">
        <f t="shared" si="67"/>
        <v>22.752499999999998</v>
      </c>
      <c r="H289" s="79">
        <v>23.95</v>
      </c>
      <c r="I289" s="5"/>
      <c r="J289" s="7">
        <f>I289*H289</f>
        <v>0</v>
      </c>
      <c r="K289">
        <f>IF(I289&lt;&gt;0,J289/I289,"")</f>
      </c>
    </row>
    <row r="290" spans="2:11" ht="12.75">
      <c r="B290" s="10" t="s">
        <v>161</v>
      </c>
      <c r="D290" s="78" t="s">
        <v>450</v>
      </c>
      <c r="E290" s="79">
        <f t="shared" si="65"/>
        <v>20.357499999999998</v>
      </c>
      <c r="F290" s="79">
        <f t="shared" si="66"/>
        <v>21.555</v>
      </c>
      <c r="G290" s="79">
        <f t="shared" si="67"/>
        <v>22.752499999999998</v>
      </c>
      <c r="H290" s="79">
        <v>23.95</v>
      </c>
      <c r="I290" s="5"/>
      <c r="J290" s="7">
        <f aca="true" t="shared" si="70" ref="J290:J305">I290*H290</f>
        <v>0</v>
      </c>
      <c r="K290">
        <f aca="true" t="shared" si="71" ref="K290:K305">IF(I290&lt;&gt;0,J290/I290,"")</f>
      </c>
    </row>
    <row r="291" spans="2:11" ht="12.75">
      <c r="B291" s="10" t="s">
        <v>162</v>
      </c>
      <c r="D291" s="22" t="s">
        <v>451</v>
      </c>
      <c r="E291" s="7">
        <f t="shared" si="65"/>
        <v>66.25750000000001</v>
      </c>
      <c r="F291" s="7">
        <f t="shared" si="66"/>
        <v>70.155</v>
      </c>
      <c r="G291" s="7">
        <f t="shared" si="67"/>
        <v>74.0525</v>
      </c>
      <c r="H291" s="7">
        <v>77.95</v>
      </c>
      <c r="I291" s="5"/>
      <c r="J291" s="7">
        <f t="shared" si="70"/>
        <v>0</v>
      </c>
      <c r="K291">
        <f t="shared" si="71"/>
      </c>
    </row>
    <row r="292" spans="2:11" ht="12.75">
      <c r="B292" s="10" t="s">
        <v>163</v>
      </c>
      <c r="D292" s="22" t="s">
        <v>452</v>
      </c>
      <c r="E292" s="7">
        <f t="shared" si="65"/>
        <v>66.25750000000001</v>
      </c>
      <c r="F292" s="7">
        <f t="shared" si="66"/>
        <v>70.155</v>
      </c>
      <c r="G292" s="7">
        <f t="shared" si="67"/>
        <v>74.0525</v>
      </c>
      <c r="H292" s="7">
        <v>77.95</v>
      </c>
      <c r="I292" s="5"/>
      <c r="J292" s="7">
        <f t="shared" si="70"/>
        <v>0</v>
      </c>
      <c r="K292">
        <f t="shared" si="71"/>
      </c>
    </row>
    <row r="293" spans="2:12" ht="12.75">
      <c r="B293" s="10" t="s">
        <v>155</v>
      </c>
      <c r="D293" s="22" t="s">
        <v>453</v>
      </c>
      <c r="E293" s="7">
        <f t="shared" si="65"/>
        <v>66.25750000000001</v>
      </c>
      <c r="F293" s="7">
        <f t="shared" si="66"/>
        <v>70.155</v>
      </c>
      <c r="G293" s="7">
        <f t="shared" si="67"/>
        <v>74.0525</v>
      </c>
      <c r="H293" s="7">
        <v>77.95</v>
      </c>
      <c r="I293" s="5"/>
      <c r="J293" s="7">
        <f t="shared" si="70"/>
        <v>0</v>
      </c>
      <c r="K293">
        <f t="shared" si="71"/>
      </c>
      <c r="L293" s="47"/>
    </row>
    <row r="294" spans="2:11" ht="12.75">
      <c r="B294" s="10" t="s">
        <v>156</v>
      </c>
      <c r="D294" s="22" t="s">
        <v>454</v>
      </c>
      <c r="E294" s="7">
        <f t="shared" si="65"/>
        <v>66.25750000000001</v>
      </c>
      <c r="F294" s="7">
        <f t="shared" si="66"/>
        <v>70.155</v>
      </c>
      <c r="G294" s="7">
        <f t="shared" si="67"/>
        <v>74.0525</v>
      </c>
      <c r="H294" s="7">
        <v>77.95</v>
      </c>
      <c r="I294" s="5"/>
      <c r="J294" s="7">
        <f t="shared" si="70"/>
        <v>0</v>
      </c>
      <c r="K294">
        <f t="shared" si="71"/>
      </c>
    </row>
    <row r="295" spans="2:11" ht="12.75">
      <c r="B295" s="10" t="s">
        <v>157</v>
      </c>
      <c r="D295" s="78" t="s">
        <v>455</v>
      </c>
      <c r="E295" s="79">
        <f t="shared" si="65"/>
        <v>22.057499999999997</v>
      </c>
      <c r="F295" s="79">
        <f t="shared" si="66"/>
        <v>23.355</v>
      </c>
      <c r="G295" s="79">
        <f t="shared" si="67"/>
        <v>24.6525</v>
      </c>
      <c r="H295" s="79">
        <v>25.95</v>
      </c>
      <c r="I295" s="5"/>
      <c r="J295" s="7">
        <f t="shared" si="70"/>
        <v>0</v>
      </c>
      <c r="K295">
        <f t="shared" si="71"/>
      </c>
    </row>
    <row r="296" spans="2:11" ht="12.75">
      <c r="B296" s="10" t="s">
        <v>158</v>
      </c>
      <c r="D296" s="78" t="s">
        <v>456</v>
      </c>
      <c r="E296" s="79">
        <f t="shared" si="65"/>
        <v>22.057499999999997</v>
      </c>
      <c r="F296" s="79">
        <f t="shared" si="66"/>
        <v>23.355</v>
      </c>
      <c r="G296" s="79">
        <f t="shared" si="67"/>
        <v>24.6525</v>
      </c>
      <c r="H296" s="79">
        <v>25.95</v>
      </c>
      <c r="I296" s="5">
        <v>1</v>
      </c>
      <c r="J296" s="7">
        <f t="shared" si="70"/>
        <v>25.95</v>
      </c>
      <c r="K296">
        <f t="shared" si="71"/>
        <v>25.95</v>
      </c>
    </row>
    <row r="297" spans="2:11" ht="12.75">
      <c r="B297" s="10" t="s">
        <v>159</v>
      </c>
      <c r="D297" s="78" t="s">
        <v>457</v>
      </c>
      <c r="E297" s="79">
        <f t="shared" si="65"/>
        <v>22.057499999999997</v>
      </c>
      <c r="F297" s="79">
        <f t="shared" si="66"/>
        <v>23.355</v>
      </c>
      <c r="G297" s="79">
        <f t="shared" si="67"/>
        <v>24.6525</v>
      </c>
      <c r="H297" s="79">
        <v>25.95</v>
      </c>
      <c r="I297" s="5"/>
      <c r="J297" s="7">
        <f t="shared" si="70"/>
        <v>0</v>
      </c>
      <c r="K297">
        <f t="shared" si="71"/>
      </c>
    </row>
    <row r="298" spans="2:11" ht="12.75">
      <c r="B298" s="10" t="s">
        <v>160</v>
      </c>
      <c r="D298" s="78" t="s">
        <v>458</v>
      </c>
      <c r="E298" s="79">
        <f t="shared" si="65"/>
        <v>22.057499999999997</v>
      </c>
      <c r="F298" s="79">
        <f t="shared" si="66"/>
        <v>23.355</v>
      </c>
      <c r="G298" s="79">
        <f t="shared" si="67"/>
        <v>24.6525</v>
      </c>
      <c r="H298" s="79">
        <v>25.95</v>
      </c>
      <c r="I298" s="5"/>
      <c r="J298" s="7">
        <f t="shared" si="70"/>
        <v>0</v>
      </c>
      <c r="K298">
        <f t="shared" si="71"/>
      </c>
    </row>
    <row r="299" spans="2:11" ht="21" customHeight="1">
      <c r="B299" s="10" t="s">
        <v>161</v>
      </c>
      <c r="D299" s="18" t="s">
        <v>466</v>
      </c>
      <c r="E299" s="7">
        <f t="shared" si="65"/>
        <v>0</v>
      </c>
      <c r="F299" s="7">
        <f t="shared" si="66"/>
        <v>0</v>
      </c>
      <c r="G299" s="7">
        <f t="shared" si="67"/>
        <v>0</v>
      </c>
      <c r="H299" s="7"/>
      <c r="I299" s="5"/>
      <c r="J299" s="7">
        <f t="shared" si="70"/>
        <v>0</v>
      </c>
      <c r="K299">
        <f t="shared" si="71"/>
      </c>
    </row>
    <row r="300" spans="2:11" ht="12.75">
      <c r="B300" s="10" t="s">
        <v>160</v>
      </c>
      <c r="D300" s="22" t="s">
        <v>435</v>
      </c>
      <c r="E300" s="7">
        <f>H300*0.85</f>
        <v>64.5575</v>
      </c>
      <c r="F300" s="7">
        <f>H300*0.9</f>
        <v>68.355</v>
      </c>
      <c r="G300" s="7">
        <f>H300*0.95</f>
        <v>72.1525</v>
      </c>
      <c r="H300" s="7">
        <v>75.95</v>
      </c>
      <c r="I300" s="5"/>
      <c r="J300" s="7">
        <f>I300*H300</f>
        <v>0</v>
      </c>
      <c r="K300">
        <f>IF(I300&lt;&gt;0,J300/I300,"")</f>
      </c>
    </row>
    <row r="301" spans="2:11" ht="15" customHeight="1">
      <c r="B301" s="10" t="s">
        <v>161</v>
      </c>
      <c r="D301" s="22" t="s">
        <v>436</v>
      </c>
      <c r="E301" s="7">
        <f>H301*0.85</f>
        <v>64.5575</v>
      </c>
      <c r="F301" s="7">
        <f>H301*0.9</f>
        <v>68.355</v>
      </c>
      <c r="G301" s="7">
        <f>H301*0.95</f>
        <v>72.1525</v>
      </c>
      <c r="H301" s="7">
        <v>75.95</v>
      </c>
      <c r="I301" s="5"/>
      <c r="J301" s="7">
        <f>I301*H301</f>
        <v>0</v>
      </c>
      <c r="K301">
        <f>IF(I301&lt;&gt;0,J301/I301,"")</f>
      </c>
    </row>
    <row r="302" spans="2:11" ht="12.75">
      <c r="B302" s="10" t="s">
        <v>162</v>
      </c>
      <c r="D302" s="22" t="s">
        <v>437</v>
      </c>
      <c r="E302" s="7">
        <f>H302*0.85</f>
        <v>64.5575</v>
      </c>
      <c r="F302" s="7">
        <f>H302*0.9</f>
        <v>68.355</v>
      </c>
      <c r="G302" s="7">
        <f>H302*0.95</f>
        <v>72.1525</v>
      </c>
      <c r="H302" s="7">
        <v>75.95</v>
      </c>
      <c r="I302" s="5"/>
      <c r="J302" s="7">
        <f>I302*H302</f>
        <v>0</v>
      </c>
      <c r="K302">
        <f>IF(I302&lt;&gt;0,J302/I302,"")</f>
      </c>
    </row>
    <row r="303" spans="2:11" ht="12.75">
      <c r="B303" s="10" t="s">
        <v>163</v>
      </c>
      <c r="D303" s="22" t="s">
        <v>438</v>
      </c>
      <c r="E303" s="7">
        <f>H303*0.85</f>
        <v>64.5575</v>
      </c>
      <c r="F303" s="7">
        <f>H303*0.9</f>
        <v>68.355</v>
      </c>
      <c r="G303" s="7">
        <f>H303*0.95</f>
        <v>72.1525</v>
      </c>
      <c r="H303" s="7">
        <v>75.95</v>
      </c>
      <c r="I303" s="5"/>
      <c r="J303" s="7">
        <f>I303*H303</f>
        <v>0</v>
      </c>
      <c r="K303">
        <f>IF(I303&lt;&gt;0,J303/I303,"")</f>
      </c>
    </row>
    <row r="304" spans="2:11" ht="12.75">
      <c r="B304" s="10" t="s">
        <v>162</v>
      </c>
      <c r="D304" s="22"/>
      <c r="E304" s="7">
        <f t="shared" si="65"/>
        <v>0</v>
      </c>
      <c r="F304" s="7">
        <f t="shared" si="66"/>
        <v>0</v>
      </c>
      <c r="G304" s="7">
        <f t="shared" si="67"/>
        <v>0</v>
      </c>
      <c r="H304" s="7"/>
      <c r="I304" s="5"/>
      <c r="J304" s="7">
        <f t="shared" si="70"/>
        <v>0</v>
      </c>
      <c r="K304">
        <f t="shared" si="71"/>
      </c>
    </row>
    <row r="305" spans="2:11" ht="15">
      <c r="B305" s="10" t="s">
        <v>163</v>
      </c>
      <c r="D305" s="18" t="s">
        <v>470</v>
      </c>
      <c r="E305" s="7">
        <f t="shared" si="65"/>
        <v>0</v>
      </c>
      <c r="F305" s="7">
        <f t="shared" si="66"/>
        <v>0</v>
      </c>
      <c r="G305" s="7">
        <f t="shared" si="67"/>
        <v>0</v>
      </c>
      <c r="H305" s="7"/>
      <c r="I305" s="5"/>
      <c r="J305" s="7">
        <f t="shared" si="70"/>
        <v>0</v>
      </c>
      <c r="K305">
        <f t="shared" si="71"/>
      </c>
    </row>
    <row r="306" spans="2:11" ht="12.75" customHeight="1">
      <c r="B306" s="10" t="s">
        <v>161</v>
      </c>
      <c r="D306" s="22" t="s">
        <v>462</v>
      </c>
      <c r="E306" s="7">
        <f aca="true" t="shared" si="72" ref="E306:E317">H306*0.85</f>
        <v>62.8575</v>
      </c>
      <c r="F306" s="7">
        <f aca="true" t="shared" si="73" ref="F306:F317">H306*0.9</f>
        <v>66.555</v>
      </c>
      <c r="G306" s="7">
        <f aca="true" t="shared" si="74" ref="G306:G317">H306*0.95</f>
        <v>70.2525</v>
      </c>
      <c r="H306" s="48">
        <v>73.95</v>
      </c>
      <c r="I306" s="5"/>
      <c r="J306" s="7">
        <f aca="true" t="shared" si="75" ref="J306:J317">I306*H306</f>
        <v>0</v>
      </c>
      <c r="K306">
        <f aca="true" t="shared" si="76" ref="K306:K321">IF(I306&lt;&gt;0,J306/I306,"")</f>
      </c>
    </row>
    <row r="307" spans="2:11" ht="12.75">
      <c r="B307" s="10" t="s">
        <v>162</v>
      </c>
      <c r="D307" s="22" t="s">
        <v>463</v>
      </c>
      <c r="E307" s="7">
        <f t="shared" si="72"/>
        <v>62.8575</v>
      </c>
      <c r="F307" s="7">
        <f t="shared" si="73"/>
        <v>66.555</v>
      </c>
      <c r="G307" s="7">
        <f t="shared" si="74"/>
        <v>70.2525</v>
      </c>
      <c r="H307" s="48">
        <v>73.95</v>
      </c>
      <c r="I307" s="5"/>
      <c r="J307" s="7">
        <f t="shared" si="75"/>
        <v>0</v>
      </c>
      <c r="K307">
        <f t="shared" si="76"/>
      </c>
    </row>
    <row r="308" spans="2:11" ht="12.75">
      <c r="B308" s="10" t="s">
        <v>163</v>
      </c>
      <c r="D308" s="22" t="s">
        <v>464</v>
      </c>
      <c r="E308" s="7">
        <f t="shared" si="72"/>
        <v>62.8575</v>
      </c>
      <c r="F308" s="7">
        <f t="shared" si="73"/>
        <v>66.555</v>
      </c>
      <c r="G308" s="7">
        <f t="shared" si="74"/>
        <v>70.2525</v>
      </c>
      <c r="H308" s="48">
        <v>73.95</v>
      </c>
      <c r="I308" s="5"/>
      <c r="J308" s="7">
        <f t="shared" si="75"/>
        <v>0</v>
      </c>
      <c r="K308">
        <f t="shared" si="76"/>
      </c>
    </row>
    <row r="309" spans="2:12" ht="12.75">
      <c r="B309" s="10" t="s">
        <v>155</v>
      </c>
      <c r="D309" s="22" t="s">
        <v>465</v>
      </c>
      <c r="E309" s="7">
        <f t="shared" si="72"/>
        <v>62.8575</v>
      </c>
      <c r="F309" s="7">
        <f t="shared" si="73"/>
        <v>66.555</v>
      </c>
      <c r="G309" s="7">
        <f t="shared" si="74"/>
        <v>70.2525</v>
      </c>
      <c r="H309" s="48">
        <v>73.95</v>
      </c>
      <c r="I309" s="5"/>
      <c r="J309" s="7">
        <f t="shared" si="75"/>
        <v>0</v>
      </c>
      <c r="K309">
        <f t="shared" si="76"/>
      </c>
      <c r="L309" s="47"/>
    </row>
    <row r="310" spans="2:11" ht="12.75" customHeight="1">
      <c r="B310" s="10" t="s">
        <v>475</v>
      </c>
      <c r="D310" s="22" t="s">
        <v>471</v>
      </c>
      <c r="E310" s="7">
        <f t="shared" si="72"/>
        <v>50.1075</v>
      </c>
      <c r="F310" s="7">
        <f t="shared" si="73"/>
        <v>53.05500000000001</v>
      </c>
      <c r="G310" s="7">
        <f t="shared" si="74"/>
        <v>56.0025</v>
      </c>
      <c r="H310" s="48">
        <v>58.95</v>
      </c>
      <c r="I310" s="5"/>
      <c r="J310" s="7">
        <f t="shared" si="75"/>
        <v>0</v>
      </c>
      <c r="K310">
        <f aca="true" t="shared" si="77" ref="K310:K317">IF(I310&lt;&gt;0,J310/I310,"")</f>
      </c>
    </row>
    <row r="311" spans="2:11" ht="12.75">
      <c r="B311" s="10" t="s">
        <v>475</v>
      </c>
      <c r="D311" s="22" t="s">
        <v>472</v>
      </c>
      <c r="E311" s="7">
        <f t="shared" si="72"/>
        <v>50.1075</v>
      </c>
      <c r="F311" s="7">
        <f t="shared" si="73"/>
        <v>53.05500000000001</v>
      </c>
      <c r="G311" s="7">
        <f t="shared" si="74"/>
        <v>56.0025</v>
      </c>
      <c r="H311" s="48">
        <v>58.95</v>
      </c>
      <c r="I311" s="5"/>
      <c r="J311" s="7">
        <f t="shared" si="75"/>
        <v>0</v>
      </c>
      <c r="K311">
        <f t="shared" si="77"/>
      </c>
    </row>
    <row r="312" spans="2:11" ht="12.75">
      <c r="B312" s="10" t="s">
        <v>475</v>
      </c>
      <c r="D312" s="22" t="s">
        <v>473</v>
      </c>
      <c r="E312" s="7">
        <f t="shared" si="72"/>
        <v>50.1075</v>
      </c>
      <c r="F312" s="7">
        <f t="shared" si="73"/>
        <v>53.05500000000001</v>
      </c>
      <c r="G312" s="7">
        <f t="shared" si="74"/>
        <v>56.0025</v>
      </c>
      <c r="H312" s="48">
        <v>58.95</v>
      </c>
      <c r="I312" s="5"/>
      <c r="J312" s="7">
        <f t="shared" si="75"/>
        <v>0</v>
      </c>
      <c r="K312">
        <f t="shared" si="77"/>
      </c>
    </row>
    <row r="313" spans="2:12" ht="12.75">
      <c r="B313" s="10" t="s">
        <v>475</v>
      </c>
      <c r="D313" s="22" t="s">
        <v>474</v>
      </c>
      <c r="E313" s="7">
        <f t="shared" si="72"/>
        <v>50.1075</v>
      </c>
      <c r="F313" s="7">
        <f t="shared" si="73"/>
        <v>53.05500000000001</v>
      </c>
      <c r="G313" s="7">
        <f t="shared" si="74"/>
        <v>56.0025</v>
      </c>
      <c r="H313" s="48">
        <v>58.95</v>
      </c>
      <c r="I313" s="5"/>
      <c r="J313" s="7">
        <f t="shared" si="75"/>
        <v>0</v>
      </c>
      <c r="K313">
        <f t="shared" si="77"/>
      </c>
      <c r="L313" s="47"/>
    </row>
    <row r="314" spans="2:11" ht="12.75" customHeight="1">
      <c r="B314" s="54" t="s">
        <v>480</v>
      </c>
      <c r="D314" s="22" t="s">
        <v>476</v>
      </c>
      <c r="E314" s="7">
        <f t="shared" si="72"/>
        <v>48.4075</v>
      </c>
      <c r="F314" s="7">
        <f t="shared" si="73"/>
        <v>51.255</v>
      </c>
      <c r="G314" s="7">
        <f t="shared" si="74"/>
        <v>54.1025</v>
      </c>
      <c r="H314" s="48">
        <v>56.95</v>
      </c>
      <c r="I314" s="5"/>
      <c r="J314" s="7">
        <f t="shared" si="75"/>
        <v>0</v>
      </c>
      <c r="K314">
        <f t="shared" si="77"/>
      </c>
    </row>
    <row r="315" spans="2:11" ht="12.75">
      <c r="B315" s="54" t="s">
        <v>480</v>
      </c>
      <c r="D315" s="22" t="s">
        <v>477</v>
      </c>
      <c r="E315" s="7">
        <f t="shared" si="72"/>
        <v>48.4075</v>
      </c>
      <c r="F315" s="7">
        <f t="shared" si="73"/>
        <v>51.255</v>
      </c>
      <c r="G315" s="7">
        <f t="shared" si="74"/>
        <v>54.1025</v>
      </c>
      <c r="H315" s="48">
        <v>56.95</v>
      </c>
      <c r="I315" s="5"/>
      <c r="J315" s="7">
        <f t="shared" si="75"/>
        <v>0</v>
      </c>
      <c r="K315">
        <f t="shared" si="77"/>
      </c>
    </row>
    <row r="316" spans="2:11" ht="12.75">
      <c r="B316" s="54" t="s">
        <v>480</v>
      </c>
      <c r="D316" s="22" t="s">
        <v>478</v>
      </c>
      <c r="E316" s="7">
        <f t="shared" si="72"/>
        <v>48.4075</v>
      </c>
      <c r="F316" s="7">
        <f t="shared" si="73"/>
        <v>51.255</v>
      </c>
      <c r="G316" s="7">
        <f t="shared" si="74"/>
        <v>54.1025</v>
      </c>
      <c r="H316" s="48">
        <v>56.95</v>
      </c>
      <c r="I316" s="5"/>
      <c r="J316" s="7">
        <f t="shared" si="75"/>
        <v>0</v>
      </c>
      <c r="K316">
        <f t="shared" si="77"/>
      </c>
    </row>
    <row r="317" spans="2:12" ht="12.75">
      <c r="B317" s="54" t="s">
        <v>480</v>
      </c>
      <c r="D317" s="22" t="s">
        <v>479</v>
      </c>
      <c r="E317" s="7">
        <f t="shared" si="72"/>
        <v>48.4075</v>
      </c>
      <c r="F317" s="7">
        <f t="shared" si="73"/>
        <v>51.255</v>
      </c>
      <c r="G317" s="7">
        <f t="shared" si="74"/>
        <v>54.1025</v>
      </c>
      <c r="H317" s="48">
        <v>56.95</v>
      </c>
      <c r="I317" s="5"/>
      <c r="J317" s="7">
        <f t="shared" si="75"/>
        <v>0</v>
      </c>
      <c r="K317">
        <f t="shared" si="77"/>
      </c>
      <c r="L317" s="47"/>
    </row>
    <row r="318" spans="2:11" ht="28.5" customHeight="1">
      <c r="B318" s="10" t="s">
        <v>157</v>
      </c>
      <c r="D318" s="80" t="s">
        <v>467</v>
      </c>
      <c r="E318" s="81"/>
      <c r="F318" s="81"/>
      <c r="G318" s="81"/>
      <c r="H318" s="81"/>
      <c r="I318" s="81"/>
      <c r="J318" s="81"/>
      <c r="K318">
        <f t="shared" si="76"/>
      </c>
    </row>
    <row r="319" spans="2:11" ht="12.75">
      <c r="B319" s="10" t="s">
        <v>158</v>
      </c>
      <c r="D319" s="22" t="s">
        <v>468</v>
      </c>
      <c r="E319" s="7">
        <f t="shared" si="65"/>
        <v>211.65</v>
      </c>
      <c r="F319" s="7">
        <f t="shared" si="66"/>
        <v>224.1</v>
      </c>
      <c r="G319" s="7">
        <f t="shared" si="67"/>
        <v>236.54999999999998</v>
      </c>
      <c r="H319" s="7">
        <v>249</v>
      </c>
      <c r="I319" s="5"/>
      <c r="J319" s="7">
        <f>I319*H319</f>
        <v>0</v>
      </c>
      <c r="K319">
        <f t="shared" si="76"/>
      </c>
    </row>
    <row r="320" spans="2:11" ht="12.75">
      <c r="B320" s="10" t="s">
        <v>159</v>
      </c>
      <c r="D320" s="22" t="s">
        <v>469</v>
      </c>
      <c r="E320" s="7">
        <f t="shared" si="65"/>
        <v>74.75750000000001</v>
      </c>
      <c r="F320" s="7">
        <f t="shared" si="66"/>
        <v>79.155</v>
      </c>
      <c r="G320" s="7">
        <f t="shared" si="67"/>
        <v>83.5525</v>
      </c>
      <c r="H320" s="7">
        <v>87.95</v>
      </c>
      <c r="I320" s="5"/>
      <c r="J320" s="7">
        <f>I320*H320</f>
        <v>0</v>
      </c>
      <c r="K320">
        <f t="shared" si="76"/>
      </c>
    </row>
    <row r="321" spans="2:11" ht="12.75">
      <c r="B321" s="10" t="s">
        <v>160</v>
      </c>
      <c r="D321" s="22"/>
      <c r="E321" s="7">
        <f t="shared" si="65"/>
        <v>0</v>
      </c>
      <c r="F321" s="7">
        <f t="shared" si="66"/>
        <v>0</v>
      </c>
      <c r="G321" s="7">
        <f t="shared" si="67"/>
        <v>0</v>
      </c>
      <c r="H321" s="7"/>
      <c r="I321" s="5"/>
      <c r="J321" s="7">
        <f>I321*H321</f>
        <v>0</v>
      </c>
      <c r="K321">
        <f t="shared" si="76"/>
      </c>
    </row>
    <row r="322" spans="4:10" ht="30" customHeight="1">
      <c r="D322" s="18" t="s">
        <v>56</v>
      </c>
      <c r="E322" s="19"/>
      <c r="F322" s="19"/>
      <c r="G322" s="19"/>
      <c r="H322" s="19"/>
      <c r="I322" s="19"/>
      <c r="J322" s="20"/>
    </row>
    <row r="323" spans="4:10" s="1" customFormat="1" ht="30.75" customHeight="1">
      <c r="D323" s="21"/>
      <c r="E323" s="21" t="s">
        <v>246</v>
      </c>
      <c r="F323" s="21" t="s">
        <v>247</v>
      </c>
      <c r="G323" s="21" t="s">
        <v>248</v>
      </c>
      <c r="H323" s="21" t="s">
        <v>269</v>
      </c>
      <c r="I323" s="38" t="s">
        <v>226</v>
      </c>
      <c r="J323" s="21" t="s">
        <v>222</v>
      </c>
    </row>
    <row r="324" spans="2:11" ht="12.75" customHeight="1">
      <c r="B324" s="10" t="s">
        <v>165</v>
      </c>
      <c r="D324" s="28" t="s">
        <v>171</v>
      </c>
      <c r="E324" s="7">
        <f aca="true" t="shared" si="78" ref="E324:E329">H324*0.85</f>
        <v>127.5</v>
      </c>
      <c r="F324" s="7">
        <f aca="true" t="shared" si="79" ref="F324:F329">H324*0.9</f>
        <v>135</v>
      </c>
      <c r="G324" s="7">
        <f aca="true" t="shared" si="80" ref="G324:G329">H324*0.95</f>
        <v>142.5</v>
      </c>
      <c r="H324" s="7">
        <v>150</v>
      </c>
      <c r="I324" s="5"/>
      <c r="J324" s="7">
        <f aca="true" t="shared" si="81" ref="J324:J329">I324*H324</f>
        <v>0</v>
      </c>
      <c r="K324">
        <f aca="true" t="shared" si="82" ref="K324:K329">IF(I324&lt;&gt;0,J324/I324,"")</f>
      </c>
    </row>
    <row r="325" spans="2:11" ht="12.75" customHeight="1">
      <c r="B325" s="10" t="s">
        <v>166</v>
      </c>
      <c r="D325" s="28" t="s">
        <v>58</v>
      </c>
      <c r="E325" s="7">
        <f t="shared" si="78"/>
        <v>127.5</v>
      </c>
      <c r="F325" s="7">
        <f t="shared" si="79"/>
        <v>135</v>
      </c>
      <c r="G325" s="7">
        <f t="shared" si="80"/>
        <v>142.5</v>
      </c>
      <c r="H325" s="7">
        <v>150</v>
      </c>
      <c r="I325" s="5"/>
      <c r="J325" s="7">
        <f t="shared" si="81"/>
        <v>0</v>
      </c>
      <c r="K325">
        <f t="shared" si="82"/>
      </c>
    </row>
    <row r="326" spans="2:11" ht="12.75">
      <c r="B326" s="10" t="s">
        <v>167</v>
      </c>
      <c r="D326" s="28" t="s">
        <v>57</v>
      </c>
      <c r="E326" s="7">
        <f t="shared" si="78"/>
        <v>51</v>
      </c>
      <c r="F326" s="7">
        <f t="shared" si="79"/>
        <v>54</v>
      </c>
      <c r="G326" s="7">
        <f t="shared" si="80"/>
        <v>57</v>
      </c>
      <c r="H326" s="7">
        <v>60</v>
      </c>
      <c r="I326" s="5"/>
      <c r="J326" s="7">
        <f t="shared" si="81"/>
        <v>0</v>
      </c>
      <c r="K326">
        <f t="shared" si="82"/>
      </c>
    </row>
    <row r="327" spans="2:11" ht="25.5" customHeight="1">
      <c r="B327" s="10" t="s">
        <v>168</v>
      </c>
      <c r="D327" s="28" t="s">
        <v>203</v>
      </c>
      <c r="E327" s="7">
        <f t="shared" si="78"/>
        <v>153</v>
      </c>
      <c r="F327" s="7">
        <f t="shared" si="79"/>
        <v>162</v>
      </c>
      <c r="G327" s="7">
        <f t="shared" si="80"/>
        <v>171</v>
      </c>
      <c r="H327" s="7">
        <v>180</v>
      </c>
      <c r="I327" s="5"/>
      <c r="J327" s="7">
        <f t="shared" si="81"/>
        <v>0</v>
      </c>
      <c r="K327">
        <f t="shared" si="82"/>
      </c>
    </row>
    <row r="328" spans="2:11" ht="12.75">
      <c r="B328" s="10" t="s">
        <v>169</v>
      </c>
      <c r="D328" s="28" t="s">
        <v>326</v>
      </c>
      <c r="E328" s="7">
        <f t="shared" si="78"/>
        <v>85</v>
      </c>
      <c r="F328" s="7">
        <f t="shared" si="79"/>
        <v>90</v>
      </c>
      <c r="G328" s="7">
        <f t="shared" si="80"/>
        <v>95</v>
      </c>
      <c r="H328" s="7">
        <v>100</v>
      </c>
      <c r="I328" s="5"/>
      <c r="J328" s="7">
        <f t="shared" si="81"/>
        <v>0</v>
      </c>
      <c r="K328">
        <f t="shared" si="82"/>
      </c>
    </row>
    <row r="329" spans="2:11" ht="12.75">
      <c r="B329" s="10" t="s">
        <v>170</v>
      </c>
      <c r="D329" s="28" t="s">
        <v>327</v>
      </c>
      <c r="E329" s="7">
        <f t="shared" si="78"/>
        <v>119</v>
      </c>
      <c r="F329" s="7">
        <f t="shared" si="79"/>
        <v>126</v>
      </c>
      <c r="G329" s="7">
        <f t="shared" si="80"/>
        <v>133</v>
      </c>
      <c r="H329" s="7">
        <v>140</v>
      </c>
      <c r="I329" s="5"/>
      <c r="J329" s="7">
        <f t="shared" si="81"/>
        <v>0</v>
      </c>
      <c r="K329">
        <f t="shared" si="82"/>
      </c>
    </row>
    <row r="332" spans="4:10" ht="15.75">
      <c r="D332" s="40"/>
      <c r="F332" s="9" t="s">
        <v>26</v>
      </c>
      <c r="G332" s="29" t="s">
        <v>175</v>
      </c>
      <c r="H332" s="30"/>
      <c r="I332" s="12"/>
      <c r="J332" s="35">
        <f>SUM(J28:J74)+SUM(J77:J86)+SUM(J89:J118)+SUM(J121:J134)+SUM(J137:J147)+SUM(J150:J196)+SUM(J199:J208)+SUM(J211:J220)+SUM(J223:J232)+SUM(J235:J244)+SUM(J247:J256)+SUM(J259:J321)+SUM(J324:J329)</f>
        <v>781.45425</v>
      </c>
    </row>
    <row r="333" spans="4:10" ht="15.75">
      <c r="D333" s="40"/>
      <c r="G333" s="31" t="s">
        <v>176</v>
      </c>
      <c r="H333" s="32"/>
      <c r="I333" s="36" t="str">
        <f>IF(J332&gt;=60000,15%,IF(AND(J332&lt;60000,J332&gt;=30000),10%,IF(AND(J332&lt;30000,J332&gt;=15000),5%,"0%")))</f>
        <v>0%</v>
      </c>
      <c r="J333" s="35">
        <f>J332*discnt</f>
        <v>0</v>
      </c>
    </row>
    <row r="334" spans="7:10" ht="12.75">
      <c r="G334" s="33" t="s">
        <v>224</v>
      </c>
      <c r="H334" s="34"/>
      <c r="I334" s="13"/>
      <c r="J334" s="35">
        <f>J332-J333</f>
        <v>781.45425</v>
      </c>
    </row>
  </sheetData>
  <sheetProtection/>
  <mergeCells count="10">
    <mergeCell ref="D318:J318"/>
    <mergeCell ref="E15:I15"/>
    <mergeCell ref="E16:I16"/>
    <mergeCell ref="D2:I2"/>
    <mergeCell ref="D3:I3"/>
    <mergeCell ref="E8:I8"/>
    <mergeCell ref="E11:I11"/>
    <mergeCell ref="E9:I9"/>
    <mergeCell ref="E10:I10"/>
    <mergeCell ref="E14:I14"/>
  </mergeCells>
  <printOptions/>
  <pageMargins left="0.75" right="0.3" top="0.29" bottom="0.19" header="0.27" footer="0.1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9"/>
  <sheetViews>
    <sheetView zoomScalePageLayoutView="0" workbookViewId="0" topLeftCell="A106">
      <selection activeCell="A1" sqref="A1"/>
    </sheetView>
  </sheetViews>
  <sheetFormatPr defaultColWidth="9.140625" defaultRowHeight="12.75"/>
  <cols>
    <col min="1" max="1" width="16.28125" style="0" customWidth="1"/>
  </cols>
  <sheetData>
    <row r="1" spans="1:3" ht="12.75">
      <c r="A1" t="s">
        <v>172</v>
      </c>
      <c r="B1" t="s">
        <v>173</v>
      </c>
      <c r="C1" t="s">
        <v>174</v>
      </c>
    </row>
    <row r="2" spans="1:3" ht="12.75">
      <c r="A2" t="str">
        <f>Sheet1!B29</f>
        <v>00-00000044</v>
      </c>
      <c r="B2">
        <f>Sheet1!I29</f>
        <v>0</v>
      </c>
      <c r="C2" s="37">
        <f>Sheet1!K29</f>
      </c>
    </row>
    <row r="3" spans="1:3" ht="12.75">
      <c r="A3" t="str">
        <f>Sheet1!B30</f>
        <v>00-00000045</v>
      </c>
      <c r="B3">
        <f>Sheet1!I30</f>
        <v>0</v>
      </c>
      <c r="C3" s="37">
        <f>Sheet1!K30</f>
      </c>
    </row>
    <row r="4" spans="1:3" ht="12.75">
      <c r="A4" t="str">
        <f>Sheet1!B31</f>
        <v>00-00000046</v>
      </c>
      <c r="B4">
        <f>Sheet1!I31</f>
        <v>0</v>
      </c>
      <c r="C4" s="37">
        <f>Sheet1!K31</f>
      </c>
    </row>
    <row r="5" spans="1:3" ht="12.75">
      <c r="A5" t="str">
        <f>Sheet1!B32</f>
        <v>00-00000080</v>
      </c>
      <c r="B5">
        <f>Sheet1!I32</f>
        <v>0</v>
      </c>
      <c r="C5" s="37">
        <f>Sheet1!K32</f>
      </c>
    </row>
    <row r="6" spans="1:3" ht="12.75">
      <c r="A6" t="str">
        <f>Sheet1!B33</f>
        <v>00-00000047</v>
      </c>
      <c r="B6">
        <f>Sheet1!I33</f>
        <v>0</v>
      </c>
      <c r="C6" s="37">
        <f>Sheet1!K33</f>
      </c>
    </row>
    <row r="7" spans="1:3" ht="12.75">
      <c r="A7" t="str">
        <f>Sheet1!B34</f>
        <v>00-00000082</v>
      </c>
      <c r="B7">
        <f>Sheet1!I34</f>
        <v>0</v>
      </c>
      <c r="C7" s="37">
        <f>Sheet1!K34</f>
      </c>
    </row>
    <row r="8" spans="1:3" ht="12.75">
      <c r="A8" t="str">
        <f>Sheet1!B35</f>
        <v>00-00000290</v>
      </c>
      <c r="B8">
        <f>Sheet1!I35</f>
        <v>0</v>
      </c>
      <c r="C8" s="37">
        <f>Sheet1!K35</f>
      </c>
    </row>
    <row r="9" spans="1:3" ht="12.75">
      <c r="A9" t="str">
        <f>Sheet1!B36</f>
        <v>00-00000048</v>
      </c>
      <c r="B9">
        <f>Sheet1!I36</f>
        <v>0</v>
      </c>
      <c r="C9" s="37">
        <f>Sheet1!K36</f>
      </c>
    </row>
    <row r="10" spans="1:3" ht="12.75">
      <c r="A10" t="str">
        <f>Sheet1!B37</f>
        <v>00-00000049</v>
      </c>
      <c r="B10">
        <f>Sheet1!I37</f>
        <v>0</v>
      </c>
      <c r="C10" s="37">
        <f>Sheet1!K37</f>
      </c>
    </row>
    <row r="11" spans="1:3" ht="12.75">
      <c r="A11" t="str">
        <f>Sheet1!B38</f>
        <v>00-00000291</v>
      </c>
      <c r="B11">
        <f>Sheet1!I38</f>
        <v>0</v>
      </c>
      <c r="C11" s="37">
        <f>Sheet1!K38</f>
      </c>
    </row>
    <row r="12" spans="1:3" ht="12.75">
      <c r="A12" t="str">
        <f>Sheet1!B39</f>
        <v>00-00000501</v>
      </c>
      <c r="B12">
        <f>Sheet1!I39</f>
        <v>0</v>
      </c>
      <c r="C12" s="37">
        <f>Sheet1!K39</f>
      </c>
    </row>
    <row r="13" spans="1:3" ht="12.75">
      <c r="A13" t="str">
        <f>Sheet1!B40</f>
        <v>00-00000051</v>
      </c>
      <c r="B13">
        <f>Sheet1!I40</f>
        <v>0</v>
      </c>
      <c r="C13" s="37">
        <f>Sheet1!K40</f>
      </c>
    </row>
    <row r="14" spans="1:3" ht="12.75">
      <c r="A14" t="str">
        <f>Sheet1!B41</f>
        <v>00-00000052</v>
      </c>
      <c r="B14">
        <f>Sheet1!I41</f>
        <v>0</v>
      </c>
      <c r="C14" s="37">
        <f>Sheet1!K41</f>
      </c>
    </row>
    <row r="15" spans="1:3" ht="12.75">
      <c r="A15" t="str">
        <f>Sheet1!B42</f>
        <v>00-00000053</v>
      </c>
      <c r="B15">
        <f>Sheet1!I42</f>
        <v>0</v>
      </c>
      <c r="C15" s="37">
        <f>Sheet1!K42</f>
      </c>
    </row>
    <row r="16" spans="1:3" ht="12.75">
      <c r="A16" t="str">
        <f>Sheet1!B43</f>
        <v>00-00000054</v>
      </c>
      <c r="B16">
        <f>Sheet1!I43</f>
        <v>0</v>
      </c>
      <c r="C16" s="37">
        <f>Sheet1!K43</f>
      </c>
    </row>
    <row r="17" spans="1:3" ht="12.75">
      <c r="A17" t="str">
        <f>Sheet1!B44</f>
        <v>00-00000055</v>
      </c>
      <c r="B17">
        <f>Sheet1!I44</f>
        <v>0</v>
      </c>
      <c r="C17" s="37">
        <f>Sheet1!K44</f>
      </c>
    </row>
    <row r="18" spans="1:3" ht="12.75">
      <c r="A18" t="str">
        <f>Sheet1!B45</f>
        <v>00-00000056</v>
      </c>
      <c r="B18">
        <f>Sheet1!I45</f>
        <v>0</v>
      </c>
      <c r="C18" s="37">
        <f>Sheet1!K45</f>
      </c>
    </row>
    <row r="19" spans="1:3" ht="12.75">
      <c r="A19" t="str">
        <f>Sheet1!B46</f>
        <v>00-00000292</v>
      </c>
      <c r="B19">
        <f>Sheet1!I46</f>
        <v>0</v>
      </c>
      <c r="C19" s="37">
        <f>Sheet1!K46</f>
      </c>
    </row>
    <row r="20" spans="1:3" ht="12.75">
      <c r="A20" t="str">
        <f>Sheet1!B47</f>
        <v>00-00000293</v>
      </c>
      <c r="B20">
        <f>Sheet1!I47</f>
        <v>0</v>
      </c>
      <c r="C20" s="37">
        <f>Sheet1!K47</f>
      </c>
    </row>
    <row r="21" spans="1:3" ht="12.75">
      <c r="A21" t="str">
        <f>Sheet1!B48</f>
        <v>00-00000057</v>
      </c>
      <c r="B21">
        <f>Sheet1!I48</f>
        <v>0</v>
      </c>
      <c r="C21" s="37">
        <f>Sheet1!K48</f>
      </c>
    </row>
    <row r="22" spans="1:3" ht="12.75">
      <c r="A22" t="str">
        <f>Sheet1!B49</f>
        <v>00-00000058</v>
      </c>
      <c r="B22">
        <f>Sheet1!I49</f>
        <v>0</v>
      </c>
      <c r="C22" s="37">
        <f>Sheet1!K49</f>
      </c>
    </row>
    <row r="23" spans="1:3" ht="12.75">
      <c r="A23" t="str">
        <f>Sheet1!B50</f>
        <v>00-00000059</v>
      </c>
      <c r="B23">
        <f>Sheet1!I50</f>
        <v>0</v>
      </c>
      <c r="C23" s="37">
        <f>Sheet1!K50</f>
      </c>
    </row>
    <row r="24" spans="1:3" ht="12.75">
      <c r="A24" t="str">
        <f>Sheet1!B51</f>
        <v>00-00000060</v>
      </c>
      <c r="B24">
        <f>Sheet1!I51</f>
        <v>0</v>
      </c>
      <c r="C24" s="37">
        <f>Sheet1!K51</f>
      </c>
    </row>
    <row r="25" spans="1:3" ht="12.75">
      <c r="A25" t="str">
        <f>Sheet1!B52</f>
        <v>00-00000061</v>
      </c>
      <c r="B25">
        <f>Sheet1!I52</f>
        <v>0</v>
      </c>
      <c r="C25" s="37">
        <f>Sheet1!K52</f>
      </c>
    </row>
    <row r="26" spans="1:3" ht="12.75">
      <c r="A26" t="str">
        <f>Sheet1!B53</f>
        <v>00-00000083</v>
      </c>
      <c r="B26">
        <f>Sheet1!I53</f>
        <v>0</v>
      </c>
      <c r="C26" s="37">
        <f>Sheet1!K53</f>
      </c>
    </row>
    <row r="27" spans="1:3" ht="12.75">
      <c r="A27" t="str">
        <f>Sheet1!B54</f>
        <v>00-00000502</v>
      </c>
      <c r="B27">
        <f>Sheet1!I54</f>
        <v>0</v>
      </c>
      <c r="C27" s="37">
        <f>Sheet1!K54</f>
      </c>
    </row>
    <row r="28" spans="1:3" ht="12.75">
      <c r="A28" t="str">
        <f>Sheet1!B55</f>
        <v>00-00000063</v>
      </c>
      <c r="B28">
        <f>Sheet1!I55</f>
        <v>0</v>
      </c>
      <c r="C28" s="37">
        <f>Sheet1!K55</f>
      </c>
    </row>
    <row r="29" spans="1:3" ht="12.75">
      <c r="A29" t="str">
        <f>Sheet1!B56</f>
        <v>00-00000064</v>
      </c>
      <c r="B29">
        <f>Sheet1!I56</f>
        <v>0</v>
      </c>
      <c r="C29" s="37">
        <f>Sheet1!K56</f>
      </c>
    </row>
    <row r="30" spans="1:3" ht="12.75">
      <c r="A30" t="str">
        <f>Sheet1!B57</f>
        <v>00-00000065</v>
      </c>
      <c r="B30">
        <f>Sheet1!I57</f>
        <v>0</v>
      </c>
      <c r="C30" s="37">
        <f>Sheet1!K57</f>
      </c>
    </row>
    <row r="31" spans="1:3" ht="12.75">
      <c r="A31" t="str">
        <f>Sheet1!B58</f>
        <v>00-00000066</v>
      </c>
      <c r="B31">
        <f>Sheet1!I58</f>
        <v>0</v>
      </c>
      <c r="C31" s="37">
        <f>Sheet1!K58</f>
      </c>
    </row>
    <row r="32" spans="1:3" ht="12.75">
      <c r="A32" t="str">
        <f>Sheet1!B59</f>
        <v>00-00000067</v>
      </c>
      <c r="B32">
        <f>Sheet1!I59</f>
        <v>0</v>
      </c>
      <c r="C32" s="37">
        <f>Sheet1!K59</f>
      </c>
    </row>
    <row r="33" spans="1:3" ht="12.75">
      <c r="A33" t="str">
        <f>Sheet1!B60</f>
        <v>00-00000068</v>
      </c>
      <c r="B33">
        <f>Sheet1!I60</f>
        <v>0</v>
      </c>
      <c r="C33" s="37">
        <f>Sheet1!K60</f>
      </c>
    </row>
    <row r="34" spans="1:3" ht="12.75">
      <c r="A34" t="str">
        <f>Sheet1!B61</f>
        <v>00-00000069</v>
      </c>
      <c r="B34">
        <f>Sheet1!I61</f>
        <v>0</v>
      </c>
      <c r="C34" s="37">
        <f>Sheet1!K61</f>
      </c>
    </row>
    <row r="35" spans="1:3" ht="12.75">
      <c r="A35" t="str">
        <f>Sheet1!B62</f>
        <v>00-00000294</v>
      </c>
      <c r="B35">
        <f>Sheet1!I62</f>
        <v>0</v>
      </c>
      <c r="C35" s="37">
        <f>Sheet1!K62</f>
      </c>
    </row>
    <row r="36" spans="1:3" ht="12.75">
      <c r="A36" t="str">
        <f>Sheet1!B63</f>
        <v>00-00000084</v>
      </c>
      <c r="B36">
        <f>Sheet1!I63</f>
        <v>0</v>
      </c>
      <c r="C36" s="37">
        <f>Sheet1!K63</f>
      </c>
    </row>
    <row r="37" spans="1:3" ht="12.75">
      <c r="A37" t="str">
        <f>Sheet1!B64</f>
        <v>00-00000070</v>
      </c>
      <c r="B37">
        <f>Sheet1!I64</f>
        <v>0</v>
      </c>
      <c r="C37" s="37">
        <f>Sheet1!K64</f>
      </c>
    </row>
    <row r="38" spans="1:3" ht="12.75">
      <c r="A38" t="str">
        <f>Sheet1!B65</f>
        <v>00-00000071</v>
      </c>
      <c r="B38">
        <f>Sheet1!I65</f>
        <v>0</v>
      </c>
      <c r="C38" s="37">
        <f>Sheet1!K65</f>
      </c>
    </row>
    <row r="39" spans="1:3" ht="12.75">
      <c r="A39" t="str">
        <f>Sheet1!B66</f>
        <v>00-00000072</v>
      </c>
      <c r="B39">
        <f>Sheet1!I66</f>
        <v>0</v>
      </c>
      <c r="C39" s="37">
        <f>Sheet1!K66</f>
      </c>
    </row>
    <row r="40" spans="1:3" ht="12.75">
      <c r="A40" t="str">
        <f>Sheet1!B67</f>
        <v>00-00000295</v>
      </c>
      <c r="B40">
        <f>Sheet1!I67</f>
        <v>0</v>
      </c>
      <c r="C40" s="37">
        <f>Sheet1!K67</f>
      </c>
    </row>
    <row r="41" spans="1:3" ht="12.75">
      <c r="A41" t="str">
        <f>Sheet1!B68</f>
        <v>00-00000073</v>
      </c>
      <c r="B41">
        <f>Sheet1!I68</f>
        <v>0</v>
      </c>
      <c r="C41" s="37">
        <f>Sheet1!K68</f>
      </c>
    </row>
    <row r="42" spans="1:3" ht="12.75">
      <c r="A42" t="str">
        <f>Sheet1!B69</f>
        <v>00-00000074</v>
      </c>
      <c r="B42">
        <f>Sheet1!I69</f>
        <v>0</v>
      </c>
      <c r="C42" s="37">
        <f>Sheet1!K69</f>
      </c>
    </row>
    <row r="43" spans="1:3" ht="12.75">
      <c r="A43" t="str">
        <f>Sheet1!B70</f>
        <v>00-00000075</v>
      </c>
      <c r="B43">
        <f>Sheet1!I70</f>
        <v>0</v>
      </c>
      <c r="C43" s="37">
        <f>Sheet1!K70</f>
      </c>
    </row>
    <row r="44" spans="1:3" ht="12.75">
      <c r="A44" t="str">
        <f>Sheet1!B71</f>
        <v>00-00000076</v>
      </c>
      <c r="B44">
        <f>Sheet1!I71</f>
        <v>0</v>
      </c>
      <c r="C44" s="37">
        <f>Sheet1!K71</f>
      </c>
    </row>
    <row r="45" spans="1:3" ht="12.75">
      <c r="A45" t="str">
        <f>Sheet1!B72</f>
        <v>00-00000077</v>
      </c>
      <c r="B45">
        <f>Sheet1!I72</f>
        <v>0</v>
      </c>
      <c r="C45" s="37">
        <f>Sheet1!K72</f>
      </c>
    </row>
    <row r="46" spans="1:3" ht="12.75">
      <c r="A46" t="str">
        <f>Sheet1!B73</f>
        <v>00-00000078</v>
      </c>
      <c r="B46">
        <f>Sheet1!I73</f>
        <v>0</v>
      </c>
      <c r="C46" s="37">
        <f>Sheet1!K73</f>
      </c>
    </row>
    <row r="47" spans="1:3" ht="12.75">
      <c r="A47" t="str">
        <f>Sheet1!B74</f>
        <v>00-00000079</v>
      </c>
      <c r="B47">
        <f>Sheet1!I74</f>
        <v>0</v>
      </c>
      <c r="C47" s="37">
        <f>Sheet1!K74</f>
      </c>
    </row>
    <row r="48" spans="1:3" ht="12.75">
      <c r="A48" t="str">
        <f>Sheet1!B77</f>
        <v>00-00000297</v>
      </c>
      <c r="B48">
        <f>Sheet1!I77</f>
        <v>0</v>
      </c>
      <c r="C48" s="37">
        <f>Sheet1!K77</f>
      </c>
    </row>
    <row r="49" spans="1:3" ht="12.75">
      <c r="A49" t="str">
        <f>Sheet1!B78</f>
        <v>00-00000298</v>
      </c>
      <c r="B49">
        <f>Sheet1!I78</f>
        <v>0</v>
      </c>
      <c r="C49" s="37">
        <f>Sheet1!K78</f>
      </c>
    </row>
    <row r="50" spans="1:3" ht="12.75">
      <c r="A50" t="str">
        <f>Sheet1!B79</f>
        <v>00-00000299</v>
      </c>
      <c r="B50">
        <f>Sheet1!I79</f>
        <v>0</v>
      </c>
      <c r="C50" s="37">
        <f>Sheet1!K79</f>
      </c>
    </row>
    <row r="51" spans="1:3" ht="12.75">
      <c r="A51" t="str">
        <f>Sheet1!B80</f>
        <v>00-00000300</v>
      </c>
      <c r="B51">
        <f>Sheet1!I80</f>
        <v>0</v>
      </c>
      <c r="C51" s="37">
        <f>Sheet1!K80</f>
      </c>
    </row>
    <row r="52" spans="1:3" ht="12.75">
      <c r="A52" t="str">
        <f>Sheet1!B81</f>
        <v>00-00000301</v>
      </c>
      <c r="B52">
        <f>Sheet1!I81</f>
        <v>0</v>
      </c>
      <c r="C52" s="37">
        <f>Sheet1!K81</f>
      </c>
    </row>
    <row r="53" spans="1:3" ht="12.75">
      <c r="A53" t="str">
        <f>Sheet1!B82</f>
        <v>00-00000302</v>
      </c>
      <c r="B53">
        <f>Sheet1!I82</f>
        <v>0</v>
      </c>
      <c r="C53" s="37">
        <f>Sheet1!K82</f>
      </c>
    </row>
    <row r="54" spans="1:3" ht="12.75">
      <c r="A54" t="str">
        <f>Sheet1!B83</f>
        <v>00-00000303</v>
      </c>
      <c r="B54">
        <f>Sheet1!I83</f>
        <v>0</v>
      </c>
      <c r="C54" s="37">
        <f>Sheet1!K83</f>
      </c>
    </row>
    <row r="55" spans="1:3" ht="12.75">
      <c r="A55" t="str">
        <f>Sheet1!B84</f>
        <v>00-00000304</v>
      </c>
      <c r="B55">
        <f>Sheet1!I84</f>
        <v>0</v>
      </c>
      <c r="C55" s="37">
        <f>Sheet1!K84</f>
      </c>
    </row>
    <row r="56" spans="1:3" ht="12.75">
      <c r="A56" t="str">
        <f>Sheet1!B85</f>
        <v>00-00000305</v>
      </c>
      <c r="B56">
        <f>Sheet1!I85</f>
        <v>0</v>
      </c>
      <c r="C56" s="37">
        <f>Sheet1!K85</f>
      </c>
    </row>
    <row r="57" spans="1:3" ht="12.75">
      <c r="A57" t="str">
        <f>Sheet1!B86</f>
        <v>00-00000306</v>
      </c>
      <c r="B57">
        <f>Sheet1!I86</f>
        <v>0</v>
      </c>
      <c r="C57" s="37">
        <f>Sheet1!K86</f>
      </c>
    </row>
    <row r="58" spans="1:3" ht="12.75">
      <c r="A58" t="str">
        <f>Sheet1!B137</f>
        <v>00-00000418</v>
      </c>
      <c r="B58">
        <f>Sheet1!I137</f>
        <v>1</v>
      </c>
      <c r="C58" s="37">
        <f>Sheet1!K137</f>
        <v>71.95185000000001</v>
      </c>
    </row>
    <row r="59" spans="1:3" ht="12.75">
      <c r="A59" t="str">
        <f>Sheet1!B139</f>
        <v>00-00000358</v>
      </c>
      <c r="B59">
        <f>Sheet1!I139</f>
        <v>0</v>
      </c>
      <c r="C59" s="37">
        <f>Sheet1!K139</f>
      </c>
    </row>
    <row r="60" spans="1:3" ht="12.75">
      <c r="A60" t="str">
        <f>Sheet1!B140</f>
        <v>00-00000359</v>
      </c>
      <c r="B60">
        <f>Sheet1!I140</f>
        <v>0</v>
      </c>
      <c r="C60" s="37">
        <f>Sheet1!K140</f>
      </c>
    </row>
    <row r="61" spans="1:3" ht="12.75">
      <c r="A61" t="str">
        <f>Sheet1!B141</f>
        <v>00-00000360</v>
      </c>
      <c r="B61">
        <f>Sheet1!I141</f>
        <v>0</v>
      </c>
      <c r="C61" s="37">
        <f>Sheet1!K141</f>
      </c>
    </row>
    <row r="62" spans="1:3" ht="12.75">
      <c r="A62" t="str">
        <f>Sheet1!B142</f>
        <v>00-00000361</v>
      </c>
      <c r="B62">
        <f>Sheet1!I142</f>
        <v>0</v>
      </c>
      <c r="C62" s="37">
        <f>Sheet1!K142</f>
      </c>
    </row>
    <row r="63" spans="1:3" ht="12.75">
      <c r="A63" t="str">
        <f>Sheet1!B143</f>
        <v>00-00000362</v>
      </c>
      <c r="B63">
        <f>Sheet1!I143</f>
        <v>0</v>
      </c>
      <c r="C63" s="37">
        <f>Sheet1!K143</f>
      </c>
    </row>
    <row r="64" spans="1:3" ht="12.75">
      <c r="A64" t="str">
        <f>Sheet1!B144</f>
        <v>00-00000363</v>
      </c>
      <c r="B64">
        <f>Sheet1!I144</f>
        <v>0</v>
      </c>
      <c r="C64" s="37">
        <f>Sheet1!K144</f>
      </c>
    </row>
    <row r="65" spans="1:3" ht="12.75">
      <c r="A65" t="str">
        <f>Sheet1!B145</f>
        <v>00-00000364</v>
      </c>
      <c r="B65">
        <f>Sheet1!I145</f>
        <v>0</v>
      </c>
      <c r="C65" s="37">
        <f>Sheet1!K145</f>
      </c>
    </row>
    <row r="66" spans="1:3" ht="12.75">
      <c r="A66" t="str">
        <f>Sheet1!B146</f>
        <v>00-00000365</v>
      </c>
      <c r="B66">
        <f>Sheet1!I146</f>
        <v>0</v>
      </c>
      <c r="C66" s="37">
        <f>Sheet1!K146</f>
      </c>
    </row>
    <row r="67" spans="1:3" ht="12.75">
      <c r="A67" t="str">
        <f>Sheet1!B147</f>
        <v>00-00000366</v>
      </c>
      <c r="B67">
        <f>Sheet1!I147</f>
        <v>0</v>
      </c>
      <c r="C67" s="37">
        <f>Sheet1!K147</f>
      </c>
    </row>
    <row r="68" spans="1:3" ht="12.75">
      <c r="A68" t="str">
        <f>Sheet1!B153</f>
        <v>00-00000005</v>
      </c>
      <c r="B68">
        <f>Sheet1!I153</f>
        <v>0</v>
      </c>
      <c r="C68" s="37">
        <f>Sheet1!K153</f>
      </c>
    </row>
    <row r="69" spans="1:3" ht="12.75">
      <c r="A69" t="str">
        <f>Sheet1!B154</f>
        <v>00-00000006</v>
      </c>
      <c r="B69">
        <f>Sheet1!I154</f>
        <v>0</v>
      </c>
      <c r="C69" s="37">
        <f>Sheet1!K154</f>
      </c>
    </row>
    <row r="70" spans="1:3" ht="12.75">
      <c r="A70" t="str">
        <f>Sheet1!B155</f>
        <v>00-00000007</v>
      </c>
      <c r="B70">
        <f>Sheet1!I155</f>
        <v>0</v>
      </c>
      <c r="C70" s="37">
        <f>Sheet1!K155</f>
      </c>
    </row>
    <row r="71" spans="1:3" ht="12.75">
      <c r="A71" t="str">
        <f>Sheet1!B156</f>
        <v>00-00000081</v>
      </c>
      <c r="B71">
        <f>Sheet1!I156</f>
        <v>0</v>
      </c>
      <c r="C71" s="37">
        <f>Sheet1!K156</f>
      </c>
    </row>
    <row r="72" spans="1:3" ht="12.75">
      <c r="A72" t="str">
        <f>Sheet1!B157</f>
        <v>00-00000008</v>
      </c>
      <c r="B72">
        <f>Sheet1!I157</f>
        <v>0</v>
      </c>
      <c r="C72" s="37">
        <f>Sheet1!K157</f>
      </c>
    </row>
    <row r="73" spans="1:3" ht="12.75">
      <c r="A73" t="str">
        <f>Sheet1!B158</f>
        <v>00-00000009</v>
      </c>
      <c r="B73">
        <f>Sheet1!I158</f>
        <v>0</v>
      </c>
      <c r="C73" s="37">
        <f>Sheet1!K158</f>
      </c>
    </row>
    <row r="74" spans="1:3" ht="12.75">
      <c r="A74" t="str">
        <f>Sheet1!B159</f>
        <v>00-00000307</v>
      </c>
      <c r="B74">
        <f>Sheet1!I159</f>
        <v>0</v>
      </c>
      <c r="C74" s="37">
        <f>Sheet1!K159</f>
      </c>
    </row>
    <row r="75" spans="1:3" ht="12.75">
      <c r="A75" t="str">
        <f>Sheet1!B160</f>
        <v>00-00000010</v>
      </c>
      <c r="B75">
        <f>Sheet1!I160</f>
        <v>0</v>
      </c>
      <c r="C75" s="37">
        <f>Sheet1!K160</f>
      </c>
    </row>
    <row r="76" spans="1:3" ht="12.75">
      <c r="A76" t="str">
        <f>Sheet1!B161</f>
        <v>00-00000011</v>
      </c>
      <c r="B76">
        <f>Sheet1!I161</f>
        <v>0</v>
      </c>
      <c r="C76" s="37">
        <f>Sheet1!K161</f>
      </c>
    </row>
    <row r="77" spans="1:3" ht="12.75">
      <c r="A77" t="str">
        <f>Sheet1!B162</f>
        <v>00-00000308</v>
      </c>
      <c r="B77">
        <f>Sheet1!I162</f>
        <v>0</v>
      </c>
      <c r="C77" s="37">
        <f>Sheet1!K162</f>
      </c>
    </row>
    <row r="78" spans="1:3" ht="12.75">
      <c r="A78" t="e">
        <f>Sheet1!#REF!</f>
        <v>#REF!</v>
      </c>
      <c r="B78" t="e">
        <f>Sheet1!#REF!</f>
        <v>#REF!</v>
      </c>
      <c r="C78" s="37" t="e">
        <f>Sheet1!#REF!</f>
        <v>#REF!</v>
      </c>
    </row>
    <row r="79" spans="1:3" ht="12.75">
      <c r="A79" t="str">
        <f>Sheet1!B163</f>
        <v>00-00000013</v>
      </c>
      <c r="B79">
        <f>Sheet1!I163</f>
        <v>0</v>
      </c>
      <c r="C79" s="37">
        <f>Sheet1!K163</f>
      </c>
    </row>
    <row r="80" spans="1:3" ht="12.75">
      <c r="A80" t="str">
        <f>Sheet1!B164</f>
        <v>00-00000014</v>
      </c>
      <c r="B80">
        <f>Sheet1!I164</f>
        <v>0</v>
      </c>
      <c r="C80" s="37">
        <f>Sheet1!K164</f>
      </c>
    </row>
    <row r="81" spans="1:3" ht="12.75">
      <c r="A81" t="str">
        <f>Sheet1!B165</f>
        <v>00-00000015</v>
      </c>
      <c r="B81">
        <f>Sheet1!I165</f>
        <v>0</v>
      </c>
      <c r="C81" s="37">
        <f>Sheet1!K165</f>
      </c>
    </row>
    <row r="82" spans="1:3" ht="12.75">
      <c r="A82" t="str">
        <f>Sheet1!B166</f>
        <v>00-00000016</v>
      </c>
      <c r="B82">
        <f>Sheet1!I166</f>
        <v>0</v>
      </c>
      <c r="C82" s="37">
        <f>Sheet1!K166</f>
      </c>
    </row>
    <row r="83" spans="1:3" ht="12.75">
      <c r="A83" t="str">
        <f>Sheet1!B167</f>
        <v>00-00000017</v>
      </c>
      <c r="B83">
        <f>Sheet1!I167</f>
        <v>0</v>
      </c>
      <c r="C83" s="37">
        <f>Sheet1!K167</f>
      </c>
    </row>
    <row r="84" spans="1:3" ht="12.75">
      <c r="A84" t="str">
        <f>Sheet1!B168</f>
        <v>00-00000018</v>
      </c>
      <c r="B84">
        <f>Sheet1!I168</f>
        <v>0</v>
      </c>
      <c r="C84" s="37">
        <f>Sheet1!K168</f>
      </c>
    </row>
    <row r="85" spans="1:3" ht="12.75">
      <c r="A85" t="str">
        <f>Sheet1!B169</f>
        <v>00-00000309</v>
      </c>
      <c r="B85">
        <f>Sheet1!I169</f>
        <v>0</v>
      </c>
      <c r="C85" s="37">
        <f>Sheet1!K169</f>
      </c>
    </row>
    <row r="86" spans="1:3" ht="12.75">
      <c r="A86" t="str">
        <f>Sheet1!B170</f>
        <v>00-00000310</v>
      </c>
      <c r="B86">
        <f>Sheet1!I170</f>
        <v>0</v>
      </c>
      <c r="C86" s="37">
        <f>Sheet1!K170</f>
      </c>
    </row>
    <row r="87" spans="1:3" ht="12.75">
      <c r="A87" t="str">
        <f>Sheet1!B171</f>
        <v>00-00000019</v>
      </c>
      <c r="B87">
        <f>Sheet1!I171</f>
        <v>0</v>
      </c>
      <c r="C87" s="37">
        <f>Sheet1!K171</f>
      </c>
    </row>
    <row r="88" spans="1:3" ht="12.75">
      <c r="A88" t="str">
        <f>Sheet1!B172</f>
        <v>00-00000020</v>
      </c>
      <c r="B88">
        <f>Sheet1!I172</f>
        <v>0</v>
      </c>
      <c r="C88" s="37">
        <f>Sheet1!K172</f>
      </c>
    </row>
    <row r="89" spans="1:3" ht="12.75">
      <c r="A89" t="str">
        <f>Sheet1!B173</f>
        <v>00-00000021</v>
      </c>
      <c r="B89">
        <f>Sheet1!I173</f>
        <v>0</v>
      </c>
      <c r="C89" s="37">
        <f>Sheet1!K173</f>
      </c>
    </row>
    <row r="90" spans="1:3" ht="12.75">
      <c r="A90" t="str">
        <f>Sheet1!B174</f>
        <v>00-00000022</v>
      </c>
      <c r="B90">
        <f>Sheet1!I174</f>
        <v>0</v>
      </c>
      <c r="C90" s="37">
        <f>Sheet1!K174</f>
      </c>
    </row>
    <row r="91" spans="1:3" ht="12.75">
      <c r="A91" t="str">
        <f>Sheet1!B175</f>
        <v>00-00000023</v>
      </c>
      <c r="B91">
        <f>Sheet1!I175</f>
        <v>0</v>
      </c>
      <c r="C91" s="37">
        <f>Sheet1!K175</f>
      </c>
    </row>
    <row r="92" spans="1:3" ht="12.75">
      <c r="A92" t="str">
        <f>Sheet1!B176</f>
        <v>00-00000024</v>
      </c>
      <c r="B92">
        <f>Sheet1!I176</f>
        <v>0</v>
      </c>
      <c r="C92" s="37">
        <f>Sheet1!K176</f>
      </c>
    </row>
    <row r="93" spans="1:3" ht="12.75">
      <c r="A93" t="e">
        <f>Sheet1!#REF!</f>
        <v>#REF!</v>
      </c>
      <c r="B93" t="e">
        <f>Sheet1!#REF!</f>
        <v>#REF!</v>
      </c>
      <c r="C93" s="37" t="e">
        <f>Sheet1!#REF!</f>
        <v>#REF!</v>
      </c>
    </row>
    <row r="94" spans="1:3" ht="12.75">
      <c r="A94" t="str">
        <f>Sheet1!B177</f>
        <v>00-00000026</v>
      </c>
      <c r="B94">
        <f>Sheet1!I177</f>
        <v>0</v>
      </c>
      <c r="C94" s="37">
        <f>Sheet1!K177</f>
      </c>
    </row>
    <row r="95" spans="1:3" ht="12.75">
      <c r="A95" t="str">
        <f>Sheet1!B178</f>
        <v>00-00000027</v>
      </c>
      <c r="B95">
        <f>Sheet1!I178</f>
        <v>0</v>
      </c>
      <c r="C95" s="37">
        <f>Sheet1!K178</f>
      </c>
    </row>
    <row r="96" spans="1:3" ht="12.75">
      <c r="A96" t="str">
        <f>Sheet1!B179</f>
        <v>00-00000028</v>
      </c>
      <c r="B96">
        <f>Sheet1!I179</f>
        <v>0</v>
      </c>
      <c r="C96" s="37">
        <f>Sheet1!K179</f>
      </c>
    </row>
    <row r="97" spans="1:3" ht="12.75">
      <c r="A97" t="str">
        <f>Sheet1!B180</f>
        <v>00-00000029</v>
      </c>
      <c r="B97">
        <f>Sheet1!I180</f>
        <v>0</v>
      </c>
      <c r="C97" s="37">
        <f>Sheet1!K180</f>
      </c>
    </row>
    <row r="98" spans="1:3" ht="12.75">
      <c r="A98" t="str">
        <f>Sheet1!B181</f>
        <v>00-00000030</v>
      </c>
      <c r="B98">
        <f>Sheet1!I181</f>
        <v>0</v>
      </c>
      <c r="C98" s="37">
        <f>Sheet1!K181</f>
      </c>
    </row>
    <row r="99" spans="1:3" ht="12.75">
      <c r="A99" t="str">
        <f>Sheet1!B182</f>
        <v>00-00000031</v>
      </c>
      <c r="B99">
        <f>Sheet1!I182</f>
        <v>0</v>
      </c>
      <c r="C99" s="37">
        <f>Sheet1!K182</f>
      </c>
    </row>
    <row r="100" spans="1:3" ht="12.75">
      <c r="A100" t="str">
        <f>Sheet1!B183</f>
        <v>00-00000032</v>
      </c>
      <c r="B100">
        <f>Sheet1!I183</f>
        <v>0</v>
      </c>
      <c r="C100" s="37">
        <f>Sheet1!K183</f>
      </c>
    </row>
    <row r="101" spans="1:3" ht="12.75">
      <c r="A101" t="str">
        <f>Sheet1!B184</f>
        <v>00-00000311</v>
      </c>
      <c r="B101">
        <f>Sheet1!I184</f>
        <v>0</v>
      </c>
      <c r="C101" s="37">
        <f>Sheet1!K184</f>
      </c>
    </row>
    <row r="102" spans="1:3" ht="12.75">
      <c r="A102" t="str">
        <f>Sheet1!B185</f>
        <v>00-00000033</v>
      </c>
      <c r="B102">
        <f>Sheet1!I185</f>
        <v>0</v>
      </c>
      <c r="C102" s="37">
        <f>Sheet1!K185</f>
      </c>
    </row>
    <row r="103" spans="1:3" ht="12.75">
      <c r="A103" t="str">
        <f>Sheet1!B186</f>
        <v>00-00000034</v>
      </c>
      <c r="B103">
        <f>Sheet1!I186</f>
        <v>0</v>
      </c>
      <c r="C103" s="37">
        <f>Sheet1!K186</f>
      </c>
    </row>
    <row r="104" spans="1:3" ht="12.75">
      <c r="A104" t="str">
        <f>Sheet1!B187</f>
        <v>00-00000035</v>
      </c>
      <c r="B104">
        <f>Sheet1!I187</f>
        <v>0</v>
      </c>
      <c r="C104" s="37">
        <f>Sheet1!K187</f>
      </c>
    </row>
    <row r="105" spans="1:3" ht="12.75">
      <c r="A105" t="str">
        <f>Sheet1!B188</f>
        <v>00-00000036</v>
      </c>
      <c r="B105">
        <f>Sheet1!I188</f>
        <v>0</v>
      </c>
      <c r="C105" s="37">
        <f>Sheet1!K188</f>
      </c>
    </row>
    <row r="106" spans="1:3" ht="12.75">
      <c r="A106" t="str">
        <f>Sheet1!B189</f>
        <v>00-00000312</v>
      </c>
      <c r="B106">
        <f>Sheet1!I189</f>
        <v>0</v>
      </c>
      <c r="C106" s="37">
        <f>Sheet1!K189</f>
      </c>
    </row>
    <row r="107" spans="1:3" ht="12.75">
      <c r="A107" t="str">
        <f>Sheet1!B190</f>
        <v>00-00000037</v>
      </c>
      <c r="B107">
        <f>Sheet1!I190</f>
        <v>0</v>
      </c>
      <c r="C107" s="37">
        <f>Sheet1!K190</f>
      </c>
    </row>
    <row r="108" spans="1:3" ht="12.75">
      <c r="A108" t="str">
        <f>Sheet1!B191</f>
        <v>00-00000038</v>
      </c>
      <c r="B108">
        <f>Sheet1!I191</f>
        <v>0</v>
      </c>
      <c r="C108" s="37">
        <f>Sheet1!K191</f>
      </c>
    </row>
    <row r="109" spans="1:3" ht="12.75">
      <c r="A109" t="str">
        <f>Sheet1!B192</f>
        <v>00-00000039</v>
      </c>
      <c r="B109">
        <f>Sheet1!I192</f>
        <v>0</v>
      </c>
      <c r="C109" s="37">
        <f>Sheet1!K192</f>
      </c>
    </row>
    <row r="110" spans="1:3" ht="12.75">
      <c r="A110" t="str">
        <f>Sheet1!B193</f>
        <v>00-00000040</v>
      </c>
      <c r="B110">
        <f>Sheet1!I193</f>
        <v>0</v>
      </c>
      <c r="C110" s="37">
        <f>Sheet1!K193</f>
      </c>
    </row>
    <row r="111" spans="1:3" ht="12.75">
      <c r="A111" t="str">
        <f>Sheet1!B194</f>
        <v>00-00000041</v>
      </c>
      <c r="B111">
        <f>Sheet1!I194</f>
        <v>0</v>
      </c>
      <c r="C111" s="37">
        <f>Sheet1!K194</f>
      </c>
    </row>
    <row r="112" spans="1:3" ht="12.75">
      <c r="A112" t="str">
        <f>Sheet1!B195</f>
        <v>00-00000042</v>
      </c>
      <c r="B112">
        <f>Sheet1!I195</f>
        <v>0</v>
      </c>
      <c r="C112" s="37">
        <f>Sheet1!K195</f>
      </c>
    </row>
    <row r="113" spans="1:3" ht="12.75">
      <c r="A113" t="str">
        <f>Sheet1!B196</f>
        <v>00-00000043</v>
      </c>
      <c r="B113">
        <f>Sheet1!I196</f>
        <v>0</v>
      </c>
      <c r="C113" s="37">
        <f>Sheet1!K196</f>
      </c>
    </row>
    <row r="114" spans="1:3" ht="12.75">
      <c r="A114" t="str">
        <f>Sheet1!B199</f>
        <v>00-00000314</v>
      </c>
      <c r="B114">
        <f>Sheet1!I199</f>
        <v>0</v>
      </c>
      <c r="C114" s="37">
        <f>Sheet1!K199</f>
      </c>
    </row>
    <row r="115" spans="1:3" ht="12.75">
      <c r="A115" t="str">
        <f>Sheet1!B200</f>
        <v>00-00000315</v>
      </c>
      <c r="B115">
        <f>Sheet1!I200</f>
        <v>0</v>
      </c>
      <c r="C115" s="37">
        <f>Sheet1!K200</f>
      </c>
    </row>
    <row r="116" spans="1:3" ht="12.75">
      <c r="A116" t="str">
        <f>Sheet1!B201</f>
        <v>00-00000316</v>
      </c>
      <c r="B116">
        <f>Sheet1!I201</f>
        <v>0</v>
      </c>
      <c r="C116" s="37">
        <f>Sheet1!K201</f>
      </c>
    </row>
    <row r="117" spans="1:3" ht="12.75">
      <c r="A117" t="str">
        <f>Sheet1!B202</f>
        <v>00-00000317</v>
      </c>
      <c r="B117">
        <f>Sheet1!I202</f>
        <v>0</v>
      </c>
      <c r="C117" s="37">
        <f>Sheet1!K202</f>
      </c>
    </row>
    <row r="118" spans="1:3" ht="12.75">
      <c r="A118" t="str">
        <f>Sheet1!B203</f>
        <v>00-00000318</v>
      </c>
      <c r="B118">
        <f>Sheet1!I203</f>
        <v>0</v>
      </c>
      <c r="C118" s="37">
        <f>Sheet1!K203</f>
      </c>
    </row>
    <row r="119" spans="1:3" ht="12.75">
      <c r="A119" t="str">
        <f>Sheet1!B204</f>
        <v>00-00000319</v>
      </c>
      <c r="B119">
        <f>Sheet1!I204</f>
        <v>0</v>
      </c>
      <c r="C119" s="37">
        <f>Sheet1!K204</f>
      </c>
    </row>
    <row r="120" spans="1:3" ht="12.75">
      <c r="A120" t="str">
        <f>Sheet1!B205</f>
        <v>00-00000320</v>
      </c>
      <c r="B120">
        <f>Sheet1!I205</f>
        <v>0</v>
      </c>
      <c r="C120" s="37">
        <f>Sheet1!K205</f>
      </c>
    </row>
    <row r="121" spans="1:3" ht="12.75">
      <c r="A121" t="str">
        <f>Sheet1!B206</f>
        <v>00-00000321</v>
      </c>
      <c r="B121">
        <f>Sheet1!I206</f>
        <v>0</v>
      </c>
      <c r="C121" s="37">
        <f>Sheet1!K206</f>
      </c>
    </row>
    <row r="122" spans="1:3" ht="12.75">
      <c r="A122" t="str">
        <f>Sheet1!B207</f>
        <v>00-00000322</v>
      </c>
      <c r="B122">
        <f>Sheet1!I207</f>
        <v>0</v>
      </c>
      <c r="C122" s="37">
        <f>Sheet1!K207</f>
      </c>
    </row>
    <row r="123" spans="1:3" ht="12.75">
      <c r="A123" t="str">
        <f>Sheet1!B208</f>
        <v>00-00000323</v>
      </c>
      <c r="B123">
        <f>Sheet1!I208</f>
        <v>0</v>
      </c>
      <c r="C123" s="37">
        <f>Sheet1!K208</f>
      </c>
    </row>
    <row r="124" spans="1:3" ht="12.75">
      <c r="A124" t="str">
        <f>Sheet1!B211</f>
        <v>00-00000240</v>
      </c>
      <c r="B124">
        <f>Sheet1!I211</f>
        <v>0</v>
      </c>
      <c r="C124" s="37">
        <f>Sheet1!K211</f>
      </c>
    </row>
    <row r="125" spans="1:3" ht="12.75">
      <c r="A125" t="str">
        <f>Sheet1!B212</f>
        <v>00-00000241</v>
      </c>
      <c r="B125">
        <f>Sheet1!I212</f>
        <v>0</v>
      </c>
      <c r="C125" s="37">
        <f>Sheet1!K212</f>
      </c>
    </row>
    <row r="126" spans="1:3" ht="12.75">
      <c r="A126" t="str">
        <f>Sheet1!B213</f>
        <v>00-00000242</v>
      </c>
      <c r="B126">
        <f>Sheet1!I213</f>
        <v>0</v>
      </c>
      <c r="C126" s="37">
        <f>Sheet1!K213</f>
      </c>
    </row>
    <row r="127" spans="1:3" ht="12.75">
      <c r="A127" t="str">
        <f>Sheet1!B214</f>
        <v>00-00000243</v>
      </c>
      <c r="B127">
        <f>Sheet1!I214</f>
        <v>0</v>
      </c>
      <c r="C127" s="37">
        <f>Sheet1!K214</f>
      </c>
    </row>
    <row r="128" spans="1:3" ht="12.75">
      <c r="A128" t="str">
        <f>Sheet1!B215</f>
        <v>00-00000244</v>
      </c>
      <c r="B128">
        <f>Sheet1!I215</f>
        <v>0</v>
      </c>
      <c r="C128" s="37">
        <f>Sheet1!K215</f>
      </c>
    </row>
    <row r="129" spans="1:3" ht="12.75">
      <c r="A129" t="str">
        <f>Sheet1!B216</f>
        <v>00-00000245</v>
      </c>
      <c r="B129">
        <f>Sheet1!I216</f>
        <v>0</v>
      </c>
      <c r="C129" s="37">
        <f>Sheet1!K216</f>
      </c>
    </row>
    <row r="130" spans="1:3" ht="12.75">
      <c r="A130" t="str">
        <f>Sheet1!B217</f>
        <v>00-00000246</v>
      </c>
      <c r="B130">
        <f>Sheet1!I217</f>
        <v>0</v>
      </c>
      <c r="C130" s="37">
        <f>Sheet1!K217</f>
      </c>
    </row>
    <row r="131" spans="1:3" ht="12.75">
      <c r="A131" t="str">
        <f>Sheet1!B218</f>
        <v>00-00000247</v>
      </c>
      <c r="B131">
        <f>Sheet1!I218</f>
        <v>0</v>
      </c>
      <c r="C131" s="37">
        <f>Sheet1!K218</f>
      </c>
    </row>
    <row r="132" spans="1:3" ht="12.75">
      <c r="A132" t="str">
        <f>Sheet1!B219</f>
        <v>00-00000248</v>
      </c>
      <c r="B132">
        <f>Sheet1!I219</f>
        <v>0</v>
      </c>
      <c r="C132" s="37">
        <f>Sheet1!K219</f>
      </c>
    </row>
    <row r="133" spans="1:3" ht="12.75">
      <c r="A133" t="str">
        <f>Sheet1!B220</f>
        <v>00-00000249</v>
      </c>
      <c r="B133">
        <f>Sheet1!I220</f>
        <v>0</v>
      </c>
      <c r="C133" s="37">
        <f>Sheet1!K220</f>
      </c>
    </row>
    <row r="134" spans="1:3" ht="12.75">
      <c r="A134" t="str">
        <f>Sheet1!B223</f>
        <v>00-00000262</v>
      </c>
      <c r="B134">
        <f>Sheet1!I223</f>
        <v>0</v>
      </c>
      <c r="C134" s="37">
        <f>Sheet1!K223</f>
      </c>
    </row>
    <row r="135" spans="1:3" ht="12.75">
      <c r="A135" t="str">
        <f>Sheet1!B224</f>
        <v>00-00000274</v>
      </c>
      <c r="B135">
        <f>Sheet1!I224</f>
        <v>0</v>
      </c>
      <c r="C135" s="37">
        <f>Sheet1!K224</f>
      </c>
    </row>
    <row r="136" spans="1:3" ht="12.75">
      <c r="A136" t="str">
        <f>Sheet1!B225</f>
        <v>00-00000275</v>
      </c>
      <c r="B136">
        <f>Sheet1!I225</f>
        <v>0</v>
      </c>
      <c r="C136" s="37">
        <f>Sheet1!K225</f>
      </c>
    </row>
    <row r="137" spans="1:3" ht="12.75">
      <c r="A137" t="str">
        <f>Sheet1!B226</f>
        <v>00-00000276</v>
      </c>
      <c r="B137">
        <f>Sheet1!I226</f>
        <v>0</v>
      </c>
      <c r="C137" s="37">
        <f>Sheet1!K226</f>
      </c>
    </row>
    <row r="138" spans="1:3" ht="12.75">
      <c r="A138" t="str">
        <f>Sheet1!B227</f>
        <v>00-00000281</v>
      </c>
      <c r="B138">
        <f>Sheet1!I227</f>
        <v>0</v>
      </c>
      <c r="C138" s="37">
        <f>Sheet1!K227</f>
      </c>
    </row>
    <row r="139" spans="1:3" ht="12.75">
      <c r="A139" t="str">
        <f>Sheet1!B228</f>
        <v>00-00000278</v>
      </c>
      <c r="B139">
        <f>Sheet1!I228</f>
        <v>0</v>
      </c>
      <c r="C139" s="37">
        <f>Sheet1!K228</f>
      </c>
    </row>
    <row r="140" spans="1:3" ht="12.75">
      <c r="A140" t="str">
        <f>Sheet1!B229</f>
        <v>00-00000277</v>
      </c>
      <c r="B140">
        <f>Sheet1!I229</f>
        <v>0</v>
      </c>
      <c r="C140" s="37">
        <f>Sheet1!K229</f>
      </c>
    </row>
    <row r="141" spans="1:3" ht="12.75">
      <c r="A141" t="str">
        <f>Sheet1!B230</f>
        <v>00-00000279</v>
      </c>
      <c r="B141">
        <f>Sheet1!I230</f>
        <v>0</v>
      </c>
      <c r="C141" s="37">
        <f>Sheet1!K230</f>
      </c>
    </row>
    <row r="142" spans="1:3" ht="12.75">
      <c r="A142" t="str">
        <f>Sheet1!B231</f>
        <v>00-00000280</v>
      </c>
      <c r="B142">
        <f>Sheet1!I231</f>
        <v>0</v>
      </c>
      <c r="C142" s="37">
        <f>Sheet1!K231</f>
      </c>
    </row>
    <row r="143" spans="1:3" ht="12.75">
      <c r="A143" t="str">
        <f>Sheet1!B232</f>
        <v>00-00000282</v>
      </c>
      <c r="B143">
        <f>Sheet1!I232</f>
        <v>0</v>
      </c>
      <c r="C143" s="37">
        <f>Sheet1!K232</f>
      </c>
    </row>
    <row r="144" spans="1:3" ht="12.75">
      <c r="A144" t="str">
        <f>Sheet1!B235</f>
        <v>00-00000191</v>
      </c>
      <c r="B144">
        <f>Sheet1!I235</f>
        <v>0</v>
      </c>
      <c r="C144" s="37">
        <f>Sheet1!K235</f>
      </c>
    </row>
    <row r="145" spans="1:3" ht="12.75">
      <c r="A145" t="str">
        <f>Sheet1!B236</f>
        <v>00-00000196</v>
      </c>
      <c r="B145">
        <f>Sheet1!I236</f>
        <v>0</v>
      </c>
      <c r="C145" s="37">
        <f>Sheet1!K236</f>
      </c>
    </row>
    <row r="146" spans="1:3" ht="12.75">
      <c r="A146" t="str">
        <f>Sheet1!B237</f>
        <v>00-00000199</v>
      </c>
      <c r="B146">
        <f>Sheet1!I237</f>
        <v>0</v>
      </c>
      <c r="C146" s="37">
        <f>Sheet1!K237</f>
      </c>
    </row>
    <row r="147" spans="1:3" ht="12.75">
      <c r="A147" t="str">
        <f>Sheet1!B238</f>
        <v>00-00000192</v>
      </c>
      <c r="B147">
        <f>Sheet1!I238</f>
        <v>0</v>
      </c>
      <c r="C147" s="37">
        <f>Sheet1!K238</f>
      </c>
    </row>
    <row r="148" spans="1:3" ht="12.75">
      <c r="A148" t="str">
        <f>Sheet1!B239</f>
        <v>00-00000179</v>
      </c>
      <c r="B148">
        <f>Sheet1!I239</f>
        <v>0</v>
      </c>
      <c r="C148" s="37">
        <f>Sheet1!K239</f>
      </c>
    </row>
    <row r="149" spans="1:3" ht="12.75">
      <c r="A149" t="str">
        <f>Sheet1!B240</f>
        <v>00-00000198</v>
      </c>
      <c r="B149">
        <f>Sheet1!I240</f>
        <v>0</v>
      </c>
      <c r="C149" s="37">
        <f>Sheet1!K240</f>
      </c>
    </row>
    <row r="150" spans="1:3" ht="12.75">
      <c r="A150" t="str">
        <f>Sheet1!B241</f>
        <v>00-00000194</v>
      </c>
      <c r="B150">
        <f>Sheet1!I241</f>
        <v>0</v>
      </c>
      <c r="C150" s="37">
        <f>Sheet1!K241</f>
      </c>
    </row>
    <row r="151" spans="1:3" ht="12.75">
      <c r="A151" t="str">
        <f>Sheet1!B242</f>
        <v>00-00000197</v>
      </c>
      <c r="B151">
        <f>Sheet1!I242</f>
        <v>0</v>
      </c>
      <c r="C151" s="37">
        <f>Sheet1!K242</f>
      </c>
    </row>
    <row r="152" spans="1:3" ht="12.75">
      <c r="A152" t="str">
        <f>Sheet1!B243</f>
        <v>00-00000195</v>
      </c>
      <c r="B152">
        <f>Sheet1!I243</f>
        <v>0</v>
      </c>
      <c r="C152" s="37">
        <f>Sheet1!K243</f>
      </c>
    </row>
    <row r="153" spans="1:3" ht="12.75">
      <c r="A153" t="str">
        <f>Sheet1!B244</f>
        <v>00-00000193</v>
      </c>
      <c r="B153">
        <f>Sheet1!I244</f>
        <v>0</v>
      </c>
      <c r="C153" s="37">
        <f>Sheet1!K244</f>
      </c>
    </row>
    <row r="154" spans="1:3" ht="12.75">
      <c r="A154" t="str">
        <f>Sheet1!B324</f>
        <v>00-00000285</v>
      </c>
      <c r="B154">
        <f>Sheet1!I324</f>
        <v>0</v>
      </c>
      <c r="C154" s="37">
        <f>Sheet1!K324</f>
      </c>
    </row>
    <row r="155" spans="1:3" ht="12.75">
      <c r="A155" t="str">
        <f>Sheet1!B325</f>
        <v>00-00000287</v>
      </c>
      <c r="B155">
        <f>Sheet1!I325</f>
        <v>0</v>
      </c>
      <c r="C155" s="37">
        <f>Sheet1!K325</f>
      </c>
    </row>
    <row r="156" spans="1:3" ht="12.75">
      <c r="A156" t="str">
        <f>Sheet1!B326</f>
        <v>00-00000286</v>
      </c>
      <c r="B156">
        <f>Sheet1!I326</f>
        <v>0</v>
      </c>
      <c r="C156" s="37">
        <f>Sheet1!K326</f>
      </c>
    </row>
    <row r="157" spans="1:3" ht="12.75">
      <c r="A157" t="str">
        <f>Sheet1!B327</f>
        <v>00-00000288</v>
      </c>
      <c r="B157">
        <f>Sheet1!I327</f>
        <v>0</v>
      </c>
      <c r="C157" s="37">
        <f>Sheet1!K327</f>
      </c>
    </row>
    <row r="158" spans="1:3" ht="12.75">
      <c r="A158" t="str">
        <f>Sheet1!B328</f>
        <v>00-00000289</v>
      </c>
      <c r="B158">
        <f>Sheet1!I328</f>
        <v>0</v>
      </c>
      <c r="C158" s="37">
        <f>Sheet1!K328</f>
      </c>
    </row>
    <row r="159" spans="1:3" ht="12.75">
      <c r="A159" t="str">
        <f>Sheet1!B329</f>
        <v>00-00000284</v>
      </c>
      <c r="B159">
        <f>Sheet1!I329</f>
        <v>0</v>
      </c>
      <c r="C159" s="37">
        <f>Sheet1!K329</f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ANNA</cp:lastModifiedBy>
  <cp:lastPrinted>2012-04-27T11:17:57Z</cp:lastPrinted>
  <dcterms:created xsi:type="dcterms:W3CDTF">2011-03-29T07:47:52Z</dcterms:created>
  <dcterms:modified xsi:type="dcterms:W3CDTF">2014-11-25T18:31:08Z</dcterms:modified>
  <cp:category/>
  <cp:version/>
  <cp:contentType/>
  <cp:contentStatus/>
</cp:coreProperties>
</file>