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sanec\AppData\Local\Microsoft\Windows\Temporary Internet Files\Content.Outlook\J41JU1Q4\"/>
    </mc:Choice>
  </mc:AlternateContent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TDSheet!$A$7:$K$7</definedName>
  </definedNames>
  <calcPr calcId="152511" refMode="R1C1"/>
</workbook>
</file>

<file path=xl/calcChain.xml><?xml version="1.0" encoding="utf-8"?>
<calcChain xmlns="http://schemas.openxmlformats.org/spreadsheetml/2006/main">
  <c r="C11" i="1" l="1"/>
  <c r="C10" i="1"/>
  <c r="C9" i="1"/>
  <c r="C8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77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</calcChain>
</file>

<file path=xl/sharedStrings.xml><?xml version="1.0" encoding="utf-8"?>
<sst xmlns="http://schemas.openxmlformats.org/spreadsheetml/2006/main" count="791" uniqueCount="425">
  <si>
    <t>№</t>
  </si>
  <si>
    <t>ФОТО</t>
  </si>
  <si>
    <t>Штрихкод</t>
  </si>
  <si>
    <t>Наименование</t>
  </si>
  <si>
    <t>Артикул</t>
  </si>
  <si>
    <t>Цвет</t>
  </si>
  <si>
    <t>Продажная
 единица,
шт.</t>
  </si>
  <si>
    <t>Нет Фото</t>
  </si>
  <si>
    <t>Ваза Трубка (стекло), D20xH45см</t>
  </si>
  <si>
    <t>002-04</t>
  </si>
  <si>
    <t>Ваза Трубка (стекло), D19xH70см</t>
  </si>
  <si>
    <t>Ваза Трубка (стекло), D15xH60см</t>
  </si>
  <si>
    <t>Ваза Трубка (стекло), D25xH60см</t>
  </si>
  <si>
    <t>Ваза Трубка (стекло), D35xH25см</t>
  </si>
  <si>
    <t>Ваза Трубка (стекло), D15xH50см</t>
  </si>
  <si>
    <t>Ваза Трубка (стекло), D19xH40см</t>
  </si>
  <si>
    <t>Ваза Трубка (стекло), D20xH25см</t>
  </si>
  <si>
    <t>Ваза Трубка (стекло), D25xH20см</t>
  </si>
  <si>
    <t>Ваза Трубка (стекло), D15xH40см</t>
  </si>
  <si>
    <t>303-03</t>
  </si>
  <si>
    <t>Ваза (стекло), D32xH44см</t>
  </si>
  <si>
    <t>308-01</t>
  </si>
  <si>
    <t>Ваза (стекло), D24xH34см</t>
  </si>
  <si>
    <t>308-02</t>
  </si>
  <si>
    <t>Ваза (стекло), D18xH66см</t>
  </si>
  <si>
    <t>012-10</t>
  </si>
  <si>
    <t>Ваза (стекло), D30xH50см</t>
  </si>
  <si>
    <t>Ваза (стекло), D30xH25см</t>
  </si>
  <si>
    <t>Ваза (стекло), D18xH60см</t>
  </si>
  <si>
    <t>Ваза (стекло), D22.5xH60см</t>
  </si>
  <si>
    <t>274-02</t>
  </si>
  <si>
    <t>Ваза (стекло), H60см</t>
  </si>
  <si>
    <t>075-05</t>
  </si>
  <si>
    <t>Ваза (стекло), D29xH95.5см</t>
  </si>
  <si>
    <t>141-01</t>
  </si>
  <si>
    <t>Ваза Шар (стекло), D30xH25см</t>
  </si>
  <si>
    <t>009-01</t>
  </si>
  <si>
    <t>Ваза Шар (стекло), D25xH20.5см</t>
  </si>
  <si>
    <t>Ваза Шар (стекло), D29xH24см</t>
  </si>
  <si>
    <t>Ваза (стекло), D25xH35см</t>
  </si>
  <si>
    <t>316-02</t>
  </si>
  <si>
    <t>Ваза (стекло), H40см</t>
  </si>
  <si>
    <t>090-07</t>
  </si>
  <si>
    <t>Ваза (стекло), D21xH60см</t>
  </si>
  <si>
    <t>204-01</t>
  </si>
  <si>
    <t>Чаша (стекло), D30xH5см</t>
  </si>
  <si>
    <t>Ваза (стекло), D17xH50см</t>
  </si>
  <si>
    <t>254-02</t>
  </si>
  <si>
    <t>Ваза Мартини (стекло), D35хH90см</t>
  </si>
  <si>
    <t>294-01</t>
  </si>
  <si>
    <t>Ваза (стекло), D35xH55см</t>
  </si>
  <si>
    <t>Ваза (стекло), D19xH40см</t>
  </si>
  <si>
    <t>313-03</t>
  </si>
  <si>
    <t>Ваза (стекло), D26xH40см</t>
  </si>
  <si>
    <t>224-02/OF</t>
  </si>
  <si>
    <t>Ваза (стекло), D14xH80см</t>
  </si>
  <si>
    <t>206-01</t>
  </si>
  <si>
    <t>Ваза (стекло), D29xH96см</t>
  </si>
  <si>
    <t>Ваза Мартини (стекло), D37xH25см</t>
  </si>
  <si>
    <t>182-01</t>
  </si>
  <si>
    <t>Ваза Амфора (стекло), D36xH34см</t>
  </si>
  <si>
    <t>166-01</t>
  </si>
  <si>
    <t>Ваза (стекло), D32xH46см</t>
  </si>
  <si>
    <t>223-01/S</t>
  </si>
  <si>
    <t>Ваза (стекло), D24xH35см</t>
  </si>
  <si>
    <t>Ваза (стекло), D26xH37см</t>
  </si>
  <si>
    <t>223-02/OFS</t>
  </si>
  <si>
    <t>224-02/OFS</t>
  </si>
  <si>
    <t>Ваза (стекло), D27xH44см</t>
  </si>
  <si>
    <t>243-01/S</t>
  </si>
  <si>
    <t>Ваза Бренди (стекло), H65см</t>
  </si>
  <si>
    <t>Ваза (стекло), D19xH70см</t>
  </si>
  <si>
    <t>Ваза (стекло), H30см</t>
  </si>
  <si>
    <t>Ваза (стекло), D19xH24см</t>
  </si>
  <si>
    <t>Ваза (стекло), D13xH10см</t>
  </si>
  <si>
    <t>Ваза (стекло)D23xH30 см</t>
  </si>
  <si>
    <t>272-01</t>
  </si>
  <si>
    <t>012-00/S</t>
  </si>
  <si>
    <t>Ваза (стекло)D40xH23 см</t>
  </si>
  <si>
    <t>267-01</t>
  </si>
  <si>
    <t>Ваза Квадратная (стекло), 25xH25см</t>
  </si>
  <si>
    <t>Ваза (стекло), D24.5xH13см</t>
  </si>
  <si>
    <t>267-03</t>
  </si>
  <si>
    <t>Ваза (стекло), D24xH40см</t>
  </si>
  <si>
    <t>257-02</t>
  </si>
  <si>
    <t>Ваза (стекло), D21xH32см</t>
  </si>
  <si>
    <t>259-01</t>
  </si>
  <si>
    <t>Ваза Шар (стекло), D24xH20см</t>
  </si>
  <si>
    <t>Ваза (стекло), D17xH17см</t>
  </si>
  <si>
    <t>271-03</t>
  </si>
  <si>
    <t>Ваза (стекло), D23xH35см</t>
  </si>
  <si>
    <t>Ваза (стекло), D28xH28см</t>
  </si>
  <si>
    <t>271-01</t>
  </si>
  <si>
    <t>Ваза Шар (стекло), D27xH24см</t>
  </si>
  <si>
    <t>Ваза Трубка (стекло), D20xH40см</t>
  </si>
  <si>
    <t>Ваза Шар (стекло), D35xH30см</t>
  </si>
  <si>
    <t>009-07</t>
  </si>
  <si>
    <t>Ваза (стекло), D40xH23см</t>
  </si>
  <si>
    <t>267-02</t>
  </si>
  <si>
    <t>Ваза (стекло), D20.5xH38см</t>
  </si>
  <si>
    <t>258-02/S</t>
  </si>
  <si>
    <t>Набор корзин плетеных (ива), 56х37хH16/38см, 48x31xH13.5/33см, 41x25xH11/28см, 3 шт.</t>
  </si>
  <si>
    <t>TS-1814 S/3</t>
  </si>
  <si>
    <t>Натуральный</t>
  </si>
  <si>
    <t>Набор корзин плетеных (ива), 50x42xH19/49см, 42x36xH16/42см, 34x29xH14/34см, 3шт.</t>
  </si>
  <si>
    <t>TS-1536D S/3</t>
  </si>
  <si>
    <t>Набор корзин плетеных (ива), 52х52х21х16х44см, 3 шт.</t>
  </si>
  <si>
    <t>TS-M010 S/3</t>
  </si>
  <si>
    <t>Корзина плетеная (ива), D30.5xН20/52см</t>
  </si>
  <si>
    <t>TS-4852 PC</t>
  </si>
  <si>
    <t>Старые цены</t>
  </si>
  <si>
    <t>Новые цены</t>
  </si>
  <si>
    <t>Скидка</t>
  </si>
  <si>
    <t>=ГИПЕРССЫЛКА("http://7flowers-decor.ru/upload/1c_catalog/import_files/8004496080111.jpg")</t>
  </si>
  <si>
    <t>Бумага гофрированная, металл с переходом, 50cmx2,5m (180 gr)</t>
  </si>
  <si>
    <t>801-1</t>
  </si>
  <si>
    <t>Оранжевый</t>
  </si>
  <si>
    <t>=ГИПЕРССЫЛКА("http://7flowers-decor.ru/upload/1c_catalog/import_files/8004496080128.jpg")</t>
  </si>
  <si>
    <t>801-2</t>
  </si>
  <si>
    <t>Желто-зеленый</t>
  </si>
  <si>
    <t>=ГИПЕРССЫЛКА("http://7flowers-decor.ru/upload/1c_catalog/import_files/8004496080210.jpg")</t>
  </si>
  <si>
    <t>802-1</t>
  </si>
  <si>
    <t>Сиреневый</t>
  </si>
  <si>
    <t>=ГИПЕРССЫЛКА("http://7flowers-decor.ru/upload/1c_catalog/import_files/8004496080227.jpg")</t>
  </si>
  <si>
    <t>802-2</t>
  </si>
  <si>
    <t>Голубой</t>
  </si>
  <si>
    <t>=ГИПЕРССЫЛКА("http://7flowers-decor.ru/upload/1c_catalog/import_files/8004496080104.jpg")</t>
  </si>
  <si>
    <t>Бумага гофрированная, металл, 50cmx2,5m (180 gr)</t>
  </si>
  <si>
    <t>Золото</t>
  </si>
  <si>
    <t>=ГИПЕРССЫЛКА("http://7flowers-decor.ru/upload/1c_catalog/import_files/8004496080203.jpg")</t>
  </si>
  <si>
    <t>Серебро</t>
  </si>
  <si>
    <t>=ГИПЕРССЫЛКА("http://7flowers-decor.ru/upload/1c_catalog/import_files/8004496080302.jpg")</t>
  </si>
  <si>
    <t>Красный</t>
  </si>
  <si>
    <t>=ГИПЕРССЫЛКА("http://7flowers-decor.ru/upload/1c_catalog/import_files/8004496080401.jpg")</t>
  </si>
  <si>
    <t>Зеленый</t>
  </si>
  <si>
    <t>=ГИПЕРССЫЛКА("http://7flowers-decor.ru/upload/1c_catalog/import_files/8004496080500.jpg")</t>
  </si>
  <si>
    <t>Синий</t>
  </si>
  <si>
    <t>=ГИПЕРССЫЛКА("http://7flowers-decor.ru/upload/1c_catalog/import_files/8004496080609.jpg")</t>
  </si>
  <si>
    <t>бронзовый</t>
  </si>
  <si>
    <t>=ГИПЕРССЫЛКА("http://7flowers-decor.ru/upload/1c_catalog/import_files/8004496057694.jpg")</t>
  </si>
  <si>
    <t>Бумага гофрированная, с переходом, 50cmx2,5m (180 gr)</t>
  </si>
  <si>
    <t>576-9</t>
  </si>
  <si>
    <t>=ГИПЕРССЫЛКА("http://7flowers-decor.ru/upload/1c_catalog/import_files/8004496060014.jpg")</t>
  </si>
  <si>
    <t>600-1</t>
  </si>
  <si>
    <t>Бело-розовый</t>
  </si>
  <si>
    <t>=ГИПЕРССЫЛКА("http://7flowers-decor.ru/upload/1c_catalog/import_files/8004496060021.jpg")</t>
  </si>
  <si>
    <t>600-2</t>
  </si>
  <si>
    <t>Бело-голубой</t>
  </si>
  <si>
    <t>=ГИПЕРССЫЛКА("http://7flowers-decor.ru/upload/1c_catalog/import_files/8004496060045.jpg")</t>
  </si>
  <si>
    <t>600-4</t>
  </si>
  <si>
    <t>Светло-розовый</t>
  </si>
  <si>
    <t>=ГИПЕРССЫЛКА("http://7flowers-decor.ru/upload/1c_catalog/import_files/8004496060052.jpg")</t>
  </si>
  <si>
    <t>600-5</t>
  </si>
  <si>
    <t>=ГИПЕРССЫЛКА("http://7flowers-decor.ru/upload/1c_catalog/import_files/4606500380374.jpg")</t>
  </si>
  <si>
    <t>Ветка искусственная Ягоды, 23см</t>
  </si>
  <si>
    <t>GF13797B  CR/GR DY110</t>
  </si>
  <si>
    <t>Белый</t>
  </si>
  <si>
    <t>=ГИПЕРССЫЛКА("http://7flowers-decor.ru/upload/1c_catalog/import_files/4606500380381.jpg")</t>
  </si>
  <si>
    <t>GF13797B RED DY169</t>
  </si>
  <si>
    <t>=ГИПЕРССЫЛКА("http://7flowers-decor.ru/upload/1c_catalog/import_files/4606500380428.jpg")</t>
  </si>
  <si>
    <t>Ветка искусственная Ягоды, 31см</t>
  </si>
  <si>
    <t>GF13792 CR DY167</t>
  </si>
  <si>
    <t>=ГИПЕРССЫЛКА("http://7flowers-decor.ru/upload/1c_catalog/import_files/4606500380435.jpg")</t>
  </si>
  <si>
    <t>GF13792 BUR DY165</t>
  </si>
  <si>
    <t>=ГИПЕРССЫЛКА("http://7flowers-decor.ru/upload/1c_catalog/import_files/4606500380404.jpg")</t>
  </si>
  <si>
    <t>Ветка искусственная Ягоды, 36см</t>
  </si>
  <si>
    <t>GF14042A OR DY174</t>
  </si>
  <si>
    <t>=ГИПЕРССЫЛКА("http://7flowers-decor.ru/upload/1c_catalog/import_files/4606500380411.jpg")</t>
  </si>
  <si>
    <t>GF14042A RED DY44</t>
  </si>
  <si>
    <t>=ГИПЕРССЫЛКА("http://7flowers-decor.ru/upload/1c_catalog/import_files/4606500380442.jpg")</t>
  </si>
  <si>
    <t>Ветка искусственная Ягоды, 37см</t>
  </si>
  <si>
    <t>GF13794 RED DY141</t>
  </si>
  <si>
    <t>=ГИПЕРССЫЛКА("http://7flowers-decor.ru/upload/1c_catalog/import_files/4606500380459.jpg")</t>
  </si>
  <si>
    <t>GF13794  OR DY174</t>
  </si>
  <si>
    <t>=ГИПЕРССЫЛКА("http://7flowers-decor.ru/upload/1c_catalog/import_files/4606500380466.jpg")</t>
  </si>
  <si>
    <t>Ветка искусственная Ягоды, 61см</t>
  </si>
  <si>
    <t>GF11254C   OR DY174</t>
  </si>
  <si>
    <t>=ГИПЕРССЫЛКА("http://7flowers-decor.ru/upload/1c_catalog/import_files/4606500479214.jpg")</t>
  </si>
  <si>
    <t>Ветка искусственная Ягоды, 74см</t>
  </si>
  <si>
    <t>GF10633A  RED DY169</t>
  </si>
  <si>
    <t>=ГИПЕРССЫЛКА("http://7flowers-decor.ru/upload/1c_catalog/import_files/4606500479191.jpg")</t>
  </si>
  <si>
    <t>Ветка искусственная Ягоды, 90см</t>
  </si>
  <si>
    <t>GF14506 RED DY25</t>
  </si>
  <si>
    <t>=ГИПЕРССЫЛКА("http://7flowers-decor.ru/upload/1c_catalog/import_files/4606500451340.jpg")</t>
  </si>
  <si>
    <t>Лента декоративная (органза), 1,9смх23м</t>
  </si>
  <si>
    <t>DE</t>
  </si>
  <si>
    <t>Бежевый</t>
  </si>
  <si>
    <t>=ГИПЕРССЫЛКА("http://7flowers-decor.ru/upload/1c_catalog/import_files/4606500451357.jpg")</t>
  </si>
  <si>
    <t>=ГИПЕРССЫЛКА("http://7flowers-decor.ru/upload/1c_catalog/import_files/4606500451364.jpg")</t>
  </si>
  <si>
    <t>=ГИПЕРССЫЛКА("http://7flowers-decor.ru/upload/1c_catalog/import_files/4606500451371.jpg")</t>
  </si>
  <si>
    <t>Розовый</t>
  </si>
  <si>
    <t>=ГИПЕРССЫЛКА("http://7flowers-decor.ru/upload/1c_catalog/import_files/4606500157068.jpg")</t>
  </si>
  <si>
    <t>Лента декоративная СОТЫ (тафта), 2.5cмх23м</t>
  </si>
  <si>
    <t>A050171</t>
  </si>
  <si>
    <t>=ГИПЕРССЫЛКА("http://7flowers-decor.ru/upload/1c_catalog/import_files/4606500157105.jpg")</t>
  </si>
  <si>
    <t>=ГИПЕРССЫЛКА("http://7flowers-decor.ru/upload/1c_catalog/import_files/4606500157129.jpg")</t>
  </si>
  <si>
    <t>Слоновая кость</t>
  </si>
  <si>
    <t>=ГИПЕРССЫЛКА("http://7flowers-decor.ru/upload/1c_catalog/import_files/4606500157136.jpg")</t>
  </si>
  <si>
    <t>Зеленое яблоко</t>
  </si>
  <si>
    <t>=ГИПЕРССЫЛКА("http://7flowers-decor.ru/upload/1c_catalog/import_files/4606500451388.jpg")</t>
  </si>
  <si>
    <t>Лента декоративная тканная, 1cмх23м</t>
  </si>
  <si>
    <t>A010127</t>
  </si>
  <si>
    <t>Кремовый</t>
  </si>
  <si>
    <t>=ГИПЕРССЫЛКА("http://7flowers-decor.ru/upload/1c_catalog/import_files/4606500451395.jpg")</t>
  </si>
  <si>
    <t>=ГИПЕРССЫЛКА("http://7flowers-decor.ru/upload/1c_catalog/import_files/4606500451401.jpg")</t>
  </si>
  <si>
    <t>=ГИПЕРССЫЛКА("http://7flowers-decor.ru/upload/1c_catalog/import_files/4606500451418.jpg")</t>
  </si>
  <si>
    <t>=ГИПЕРССЫЛКА("http://7flowers-decor.ru/upload/1c_catalog/import_files/4606500451425.jpg")</t>
  </si>
  <si>
    <t>Лента декоративная тканная, 6ммх23м</t>
  </si>
  <si>
    <t>G011271</t>
  </si>
  <si>
    <t>=ГИПЕРССЫЛКА("http://7flowers-decor.ru/upload/1c_catalog/import_files/4606500087037.jpg")</t>
  </si>
  <si>
    <t>Набор каркасов для букета 30см,сизаль (10шт)</t>
  </si>
  <si>
    <t>WF1102W30</t>
  </si>
  <si>
    <t>=ГИПЕРССЫЛКА("http://7flowers-decor.ru/upload/1c_catalog/import_files/4606500087051.jpg")</t>
  </si>
  <si>
    <t>WF1102P30</t>
  </si>
  <si>
    <t>=ГИПЕРССЫЛКА("http://7flowers-decor.ru/upload/1c_catalog/import_files/4606500087068.jpg")</t>
  </si>
  <si>
    <t>WF1102Y30</t>
  </si>
  <si>
    <t>Желтый</t>
  </si>
  <si>
    <t>=ГИПЕРССЫЛКА("http://7flowers-decor.ru/upload/1c_catalog/import_files/4606500087075.jpg")</t>
  </si>
  <si>
    <t>WF1102O30</t>
  </si>
  <si>
    <t>=ГИПЕРССЫЛКА("http://7flowers-decor.ru/upload/1c_catalog/import_files/4606500087082.jpg")</t>
  </si>
  <si>
    <t>WF1102R30</t>
  </si>
  <si>
    <t>=ГИПЕРССЫЛКА("http://7flowers-decor.ru/upload/1c_catalog/import_files/4606500087099.jpg")</t>
  </si>
  <si>
    <t>WF1102LG30</t>
  </si>
  <si>
    <t>=ГИПЕРССЫЛКА("http://7flowers-decor.ru/upload/1c_catalog/import_files/4606500087105.jpg")</t>
  </si>
  <si>
    <t>WF1102G30</t>
  </si>
  <si>
    <t>=ГИПЕРССЫЛКА("http://7flowers-decor.ru/upload/1c_catalog/import_files/4606500087112.jpg")</t>
  </si>
  <si>
    <t>WF1102V30</t>
  </si>
  <si>
    <t>=ГИПЕРССЫЛКА("http://7flowers-decor.ru/upload/1c_catalog/import_files/4606500116430.jpg")</t>
  </si>
  <si>
    <t>WF1102MP30</t>
  </si>
  <si>
    <t>=ГИПЕРССЫЛКА("http://7flowers-decor.ru/upload/1c_catalog/import_files/4606500126125.jpg")</t>
  </si>
  <si>
    <t>Органза флокированная БАБОЧКИ, 70смх9м</t>
  </si>
  <si>
    <t>=ГИПЕРССЫЛКА("http://7flowers-decor.ru/upload/1c_catalog/import_files/4606500126156.jpg")</t>
  </si>
  <si>
    <t>=ГИПЕРССЫЛКА("http://7flowers-decor.ru/upload/1c_catalog/import_files/4606500126163.jpg")</t>
  </si>
  <si>
    <t>=ГИПЕРССЫЛКА("http://7flowers-decor.ru/upload/1c_catalog/import_files/4606500126170.jpg")</t>
  </si>
  <si>
    <t>=ГИПЕРССЫЛКА("http://7flowers-decor.ru/upload/1c_catalog/import_files/4606500126194.jpg")</t>
  </si>
  <si>
    <t>=ГИПЕРССЫЛКА("http://7flowers-decor.ru/upload/1c_catalog/import_files/4606500126217.jpg")</t>
  </si>
  <si>
    <t>Светло-сиреневый</t>
  </si>
  <si>
    <t>=ГИПЕРССЫЛКА("http://7flowers-decor.ru/upload/1c_catalog/import_files/4606500126231.jpg")</t>
  </si>
  <si>
    <t>Органза флокированная ОРНАМЕНТ, 70смх9м</t>
  </si>
  <si>
    <t>=ГИПЕРССЫЛКА("http://7flowers-decor.ru/upload/1c_catalog/import_files/4606500126279.jpg")</t>
  </si>
  <si>
    <t>=ГИПЕРССЫЛКА("http://7flowers-decor.ru/upload/1c_catalog/import_files/4606500126286.jpg")</t>
  </si>
  <si>
    <t>=ГИПЕРССЫЛКА("http://7flowers-decor.ru/upload/1c_catalog/import_files/4606500126293.jpg")</t>
  </si>
  <si>
    <t>=ГИПЕРССЫЛКА("http://7flowers-decor.ru/upload/1c_catalog/import_files/4606500126309.jpg")</t>
  </si>
  <si>
    <t>=ГИПЕРССЫЛКА("http://7flowers-decor.ru/upload/1c_catalog/import_files/4606500126316.jpg")</t>
  </si>
  <si>
    <t>=ГИПЕРССЫЛКА("http://7flowers-decor.ru/upload/1c_catalog/import_files/4606500126323.jpg")</t>
  </si>
  <si>
    <t>=ГИПЕРССЫЛКА("http://7flowers-decor.ru/upload/1c_catalog/import_files/4606500126330.jpg")</t>
  </si>
  <si>
    <t>=ГИПЕРССЫЛКА("http://7flowers-decor.ru/upload/1c_catalog/import_files/4606500403530.jpg")</t>
  </si>
  <si>
    <t>Органза флокированная Пузырьки, 70смх9м</t>
  </si>
  <si>
    <t>012+012</t>
  </si>
  <si>
    <t>=ГИПЕРССЫЛКА("http://7flowers-decor.ru/upload/1c_catalog/import_files/4606500403547.jpg")</t>
  </si>
  <si>
    <t>043+043</t>
  </si>
  <si>
    <t>=ГИПЕРССЫЛКА("http://7flowers-decor.ru/upload/1c_catalog/import_files/4606500403554.jpg")</t>
  </si>
  <si>
    <t>001+001</t>
  </si>
  <si>
    <t>=ГИПЕРССЫЛКА("http://7flowers-decor.ru/upload/1c_catalog/import_files/4606500403561.jpg")</t>
  </si>
  <si>
    <t>=ГИПЕРССЫЛКА("http://7flowers-decor.ru/upload/1c_catalog/import_files/4606500472307.jpg")</t>
  </si>
  <si>
    <t>Самшит искусственный, D24см</t>
  </si>
  <si>
    <t>GB112763-24</t>
  </si>
  <si>
    <t>=ГИПЕРССЫЛКА("http://7flowers-decor.ru/upload/1c_catalog/import_files/4606500221738.jpg")</t>
  </si>
  <si>
    <t>Самшит искусственный, D30см</t>
  </si>
  <si>
    <t>GB11649-30</t>
  </si>
  <si>
    <t>Зелёный</t>
  </si>
  <si>
    <t>=ГИПЕРССЫЛКА("http://7flowers-decor.ru/upload/1c_catalog/import_files/4606500321087.jpg")</t>
  </si>
  <si>
    <t>Сетка-акцент 2-х цветная, 53смх8м, пластик</t>
  </si>
  <si>
    <t>P800-52</t>
  </si>
  <si>
    <t>Салатовый-белый</t>
  </si>
  <si>
    <t>=ГИПЕРССЫЛКА("http://7flowers-decor.ru/upload/1c_catalog/import_files/4606500321094.jpg")</t>
  </si>
  <si>
    <t>P800-54</t>
  </si>
  <si>
    <t>Зеленый-белый</t>
  </si>
  <si>
    <t>=ГИПЕРССЫЛКА("http://7flowers-decor.ru/upload/1c_catalog/import_files/4606500321100.jpg")</t>
  </si>
  <si>
    <t>P800-55</t>
  </si>
  <si>
    <t>Красный-белый</t>
  </si>
  <si>
    <t>=ГИПЕРССЫЛКА("http://7flowers-decor.ru/upload/1c_catalog/import_files/4606500321117.jpg")</t>
  </si>
  <si>
    <t>P800-57</t>
  </si>
  <si>
    <t>Розовый-белый</t>
  </si>
  <si>
    <t>=ГИПЕРССЫЛКА("http://7flowers-decor.ru/upload/1c_catalog/import_files/4606500110278.jpg")</t>
  </si>
  <si>
    <t>Сетка-акцент, 53смх8м, пластик</t>
  </si>
  <si>
    <t>P800-02</t>
  </si>
  <si>
    <t>=ГИПЕРССЫЛКА("http://7flowers-decor.ru/upload/1c_catalog/import_files/4606500110285.jpg")</t>
  </si>
  <si>
    <t>P800-03</t>
  </si>
  <si>
    <t>=ГИПЕРССЫЛКА("http://7flowers-decor.ru/upload/1c_catalog/import_files/4606500110292.jpg")</t>
  </si>
  <si>
    <t>P800-04</t>
  </si>
  <si>
    <t>=ГИПЕРССЫЛКА("http://7flowers-decor.ru/upload/1c_catalog/import_files/4606500110315.jpg")</t>
  </si>
  <si>
    <t>P800-07</t>
  </si>
  <si>
    <t>=ГИПЕРССЫЛКА("http://7flowers-decor.ru/upload/1c_catalog/import_files/4606500110322.jpg")</t>
  </si>
  <si>
    <t>P800-08</t>
  </si>
  <si>
    <t>=ГИПЕРССЫЛКА("http://7flowers-decor.ru/upload/1c_catalog/import_files/4606500110339.jpg")</t>
  </si>
  <si>
    <t>P800-09</t>
  </si>
  <si>
    <t>=ГИПЕРССЫЛКА("http://7flowers-decor.ru/upload/1c_catalog/import_files/4606500110346.jpg")</t>
  </si>
  <si>
    <t>P800-10</t>
  </si>
  <si>
    <t>=ГИПЕРССЫЛКА("http://7flowers-decor.ru/upload/1c_catalog/import_files/4606500110353.jpg")</t>
  </si>
  <si>
    <t>P800-13</t>
  </si>
  <si>
    <t>Салатовый</t>
  </si>
  <si>
    <t>=ГИПЕРССЫЛКА("http://7flowers-decor.ru/upload/1c_catalog/import_files/4606500110360.jpg")</t>
  </si>
  <si>
    <t>P800-14</t>
  </si>
  <si>
    <t>=ГИПЕРССЫЛКА("http://7flowers-decor.ru/upload/1c_catalog/import_files/4606500466320.jpg")</t>
  </si>
  <si>
    <t>Сетка-джут, 54смх5,5м, пластик</t>
  </si>
  <si>
    <t>P2100-#11 Khaki-Golden</t>
  </si>
  <si>
    <t>Зеленый/золото</t>
  </si>
  <si>
    <t>=ГИПЕРССЫЛКА("http://7flowers-decor.ru/upload/1c_catalog/import_files/4606500466337.jpg")</t>
  </si>
  <si>
    <t>P2100-#15 Lt.Br-Lt.Pink-R</t>
  </si>
  <si>
    <t>Коричневый/Розовый/Красный</t>
  </si>
  <si>
    <t>=ГИПЕРССЫЛКА("http://7flowers-decor.ru/upload/1c_catalog/import_files/4606500466344.jpg")</t>
  </si>
  <si>
    <t>P2100-#17 Multi color</t>
  </si>
  <si>
    <t>Желтый/Оранжевый/Коричневый/Зеленый</t>
  </si>
  <si>
    <t>=ГИПЕРССЫЛКА("http://7flowers-decor.ru/upload/1c_catalog/import_files/4606500466351.jpg")</t>
  </si>
  <si>
    <t>P2100-#19 Lt.Brown-Dk.Bro</t>
  </si>
  <si>
    <t>Темно - коричневый/Светло - коричневый</t>
  </si>
  <si>
    <t>=ГИПЕРССЫЛКА("http://7flowers-decor.ru/upload/1c_catalog/import_files/4606500480708.jpg")</t>
  </si>
  <si>
    <t>B08 red+yellow</t>
  </si>
  <si>
    <t>красный-желтый</t>
  </si>
  <si>
    <t>=ГИПЕРССЫЛКА("http://7flowers-decor.ru/upload/1c_catalog/import_files/4606500480715.jpg")</t>
  </si>
  <si>
    <t>B10 green+red</t>
  </si>
  <si>
    <t>зеленый - красный</t>
  </si>
  <si>
    <t>=ГИПЕРССЫЛКА("http://7flowers-decor.ru/upload/1c_catalog/import_files/4606500480722.jpg")</t>
  </si>
  <si>
    <t>B18 brown+green</t>
  </si>
  <si>
    <t>коричневый - зеленый</t>
  </si>
  <si>
    <t>=ГИПЕРССЫЛКА("http://7flowers-decor.ru/upload/1c_catalog/import_files/4606500480739.jpg")</t>
  </si>
  <si>
    <t>B27 natural-green</t>
  </si>
  <si>
    <t>натуральный - зеленый</t>
  </si>
  <si>
    <t>=ГИПЕРССЫЛКА("http://7flowers-decor.ru/upload/1c_catalog/import_files/4606500480746.jpg")</t>
  </si>
  <si>
    <t>B28 brown</t>
  </si>
  <si>
    <t>Коричневый</t>
  </si>
  <si>
    <t>=ГИПЕРССЫЛКА("http://7flowers-decor.ru/upload/1c_catalog/import_files/4606500480753.jpg")</t>
  </si>
  <si>
    <t>B30 orange+yellow+brown</t>
  </si>
  <si>
    <t>оранж-коричневый - зеленый</t>
  </si>
  <si>
    <t>=ГИПЕРССЫЛКА("http://7flowers-decor.ru/upload/1c_catalog/import_files/4606500480371.jpg")</t>
  </si>
  <si>
    <t>Упак. материал джут с блеском, 53 см х 5,5 м</t>
  </si>
  <si>
    <t>raspberry 05</t>
  </si>
  <si>
    <t>Малиновый</t>
  </si>
  <si>
    <t>=ГИПЕРССЫЛКА("http://7flowers-decor.ru/upload/1c_catalog/import_files/4606500480401.jpg")</t>
  </si>
  <si>
    <t>green 16</t>
  </si>
  <si>
    <t>=ГИПЕРССЫЛКА("http://7flowers-decor.ru/upload/1c_catalog/import_files/4606500041404.jpg")</t>
  </si>
  <si>
    <t>Упак. материал Розы крупные, 50смх12м, фетр</t>
  </si>
  <si>
    <t>F87</t>
  </si>
  <si>
    <t>=ГИПЕРССЫЛКА("http://7flowers-decor.ru/upload/1c_catalog/import_files/4606500041411.jpg")</t>
  </si>
  <si>
    <t>F88</t>
  </si>
  <si>
    <t>=ГИПЕРССЫЛКА("http://7flowers-decor.ru/upload/1c_catalog/import_files/4606500041428.jpg")</t>
  </si>
  <si>
    <t>F90</t>
  </si>
  <si>
    <t>Бордо-белый</t>
  </si>
  <si>
    <t>=ГИПЕРССЫЛКА("http://7flowers-decor.ru/upload/1c_catalog/import_files/4606500402694.jpg")</t>
  </si>
  <si>
    <t>Цветок искусственный Гортензия в кашпо, 18см</t>
  </si>
  <si>
    <t>PM00216-  WHLV</t>
  </si>
  <si>
    <t>Бело-зеленый</t>
  </si>
  <si>
    <t>=ГИПЕРССЫЛКА("http://7flowers-decor.ru/upload/1c_catalog/import_files/4606500402717.jpg")</t>
  </si>
  <si>
    <t>PM00216-  DP</t>
  </si>
  <si>
    <t>=ГИПЕРССЫЛКА("http://7flowers-decor.ru/upload/1c_catalog/import_files/4606500402670.jpg")</t>
  </si>
  <si>
    <t>Цветок искусственный Жасмин в кашпо, 18см</t>
  </si>
  <si>
    <t>PM02103 - PK</t>
  </si>
  <si>
    <t>Розово-кремовый</t>
  </si>
  <si>
    <t>=ГИПЕРССЫЛКА("http://7flowers-decor.ru/upload/1c_catalog/import_files/4606500402724.jpg")</t>
  </si>
  <si>
    <t>Цветок искусственный Лютик в кашпо, 27см</t>
  </si>
  <si>
    <t>PM00710- RD</t>
  </si>
  <si>
    <t>=ГИПЕРССЫЛКА("http://7flowers-decor.ru/upload/1c_catalog/import_files/4606500402731.jpg")</t>
  </si>
  <si>
    <t>PM00710- CRPK</t>
  </si>
  <si>
    <t>Желто-розовый</t>
  </si>
  <si>
    <t>=ГИПЕРССЫЛКА("http://7flowers-decor.ru/upload/1c_catalog/import_files/4606500402748.jpg")</t>
  </si>
  <si>
    <t>PM00710- OR</t>
  </si>
  <si>
    <t>=ГИПЕРССЫЛКА("http://7flowers-decor.ru/upload/1c_catalog/import_files/4606500402755.jpg")</t>
  </si>
  <si>
    <t>Цветок искусственный Роза в кашпо, 26см</t>
  </si>
  <si>
    <t>PM00340-CR</t>
  </si>
  <si>
    <t>=ГИПЕРССЫЛКА("http://7flowers-decor.ru/upload/1c_catalog/import_files/4606500402762.jpg")</t>
  </si>
  <si>
    <t>PM00340-DL</t>
  </si>
  <si>
    <t>=ГИПЕРССЫЛКА("http://7flowers-decor.ru/upload/1c_catalog/import_files/4606500402779.jpg")</t>
  </si>
  <si>
    <t>PM00340-RDA</t>
  </si>
  <si>
    <t>=ГИПЕРССЫЛКА("http://7flowers-decor.ru/upload/1c_catalog/import_files/4606500498703.jpg")</t>
  </si>
  <si>
    <t>Горшок керамика D16xН14,5 (роз.гортензия)</t>
  </si>
  <si>
    <t>NC6015-3925</t>
  </si>
  <si>
    <t>=ГИПЕРССЫЛКА("http://7flowers-decor.ru/upload/1c_catalog/import_files/4606500498710.jpg")</t>
  </si>
  <si>
    <t>Горшок керамика D13,5xН12,5 (роз.гортензия)</t>
  </si>
  <si>
    <t>NC6015A-3925</t>
  </si>
  <si>
    <t>=ГИПЕРССЫЛКА("http://7flowers-decor.ru/upload/1c_catalog/import_files/4606500498727.jpg")</t>
  </si>
  <si>
    <t>Горшок керамика D10,5xН8,5 (роз.гортензия)</t>
  </si>
  <si>
    <t>NC6015C-3925</t>
  </si>
  <si>
    <t>=ГИПЕРССЫЛКА("http://7flowers-decor.ru/upload/1c_catalog/import_files/4606500498765.jpg")</t>
  </si>
  <si>
    <t>Горшок керамика D16xН14,5 (желт. гортензия)</t>
  </si>
  <si>
    <t>NC6015-3923</t>
  </si>
  <si>
    <t>=ГИПЕРССЫЛКА("http://7flowers-decor.ru/upload/1c_catalog/import_files/4606500498772.jpg")</t>
  </si>
  <si>
    <t>Горшок керамика D13,5xН12,5 (желт. гортензия)</t>
  </si>
  <si>
    <t>NC6015A-3923</t>
  </si>
  <si>
    <t>=ГИПЕРССЫЛКА("http://7flowers-decor.ru/upload/1c_catalog/import_files/4606500498789.jpg")</t>
  </si>
  <si>
    <t>Горшок керамика D10,5xН8,5 (желт. гортензия)</t>
  </si>
  <si>
    <t>NC6015C-3923</t>
  </si>
  <si>
    <t>=ГИПЕРССЫЛКА("http://7flowers-decor.ru/upload/1c_catalog/import_files/4606500498819.jpg")</t>
  </si>
  <si>
    <t>Горшок керамика D10,5xН8,5 (голуб. гортензия)</t>
  </si>
  <si>
    <t>NC6015C-3057</t>
  </si>
  <si>
    <t>=ГИПЕРССЫЛКА("http://7flowers-decor.ru/upload/1c_catalog/import_files/4606500498826.jpg")</t>
  </si>
  <si>
    <t>Горшок керамика D16xН14,5(цветн. гортензии)</t>
  </si>
  <si>
    <t>NC6015-3190</t>
  </si>
  <si>
    <t>=ГИПЕРССЫЛКА("http://7flowers-decor.ru/upload/1c_catalog/import_files/4606500498833.jpg")</t>
  </si>
  <si>
    <t>Горшок керамика D13,5xН12,5 (цветн. гортензии)</t>
  </si>
  <si>
    <t>NC6015A-3190</t>
  </si>
  <si>
    <t>=ГИПЕРССЫЛКА("http://7flowers-decor.ru/upload/1c_catalog/import_files/4606500498840.jpg")</t>
  </si>
  <si>
    <t>Горшок керамика D10,5xН8,5(цветн. гортензии)</t>
  </si>
  <si>
    <t>NC6015C-3190</t>
  </si>
  <si>
    <t>=ГИПЕРССЫЛКА("http://7flowers-decor.ru/upload/1c_catalog/import_files/4606500498857.jpg")</t>
  </si>
  <si>
    <t>Горшок керамика D16xН14,5 (лаванд. поля)</t>
  </si>
  <si>
    <t>NC6015-8480</t>
  </si>
  <si>
    <t>=ГИПЕРССЫЛКА("http://7flowers-decor.ru/upload/1c_catalog/import_files/4606500498864.jpg")</t>
  </si>
  <si>
    <t>Горшок керамика D13,5xН12,5 (лаванд. поля)</t>
  </si>
  <si>
    <t>NC6015A-8480</t>
  </si>
  <si>
    <t>=ГИПЕРССЫЛКА("http://7flowers-decor.ru/upload/1c_catalog/import_files/4606500498871.jpg")</t>
  </si>
  <si>
    <t>Горшок керамика D10,5xН8,5  (лаванд. поля)</t>
  </si>
  <si>
    <t>NC6015C-8480</t>
  </si>
  <si>
    <t>=ГИПЕРССЫЛКА("http://7flowers-decor.ru/upload/1c_catalog/import_files/4606500498918.jpg")</t>
  </si>
  <si>
    <t>Горшок керамика D16xН14,5 (бабочка)</t>
  </si>
  <si>
    <t>NC6015-8418</t>
  </si>
  <si>
    <t>=ГИПЕРССЫЛКА("http://7flowers-decor.ru/upload/1c_catalog/import_files/4606500498925.jpg")</t>
  </si>
  <si>
    <t>Горшок керамика D13,5xН12,5 (бабочка)</t>
  </si>
  <si>
    <t>NC6015A-8418</t>
  </si>
  <si>
    <t>=ГИПЕРССЫЛКА("http://7flowers-decor.ru/upload/1c_catalog/import_files/4606500498932.jpg")</t>
  </si>
  <si>
    <t>Горшок керамика D10,5xН8,5 (бабочка)</t>
  </si>
  <si>
    <t>NC6015C-8418</t>
  </si>
  <si>
    <t>=ГИПЕРССЫЛКА("http://7flowers-decor.ru/upload/1c_catalog/import_files/4606500498949.jpg")</t>
  </si>
  <si>
    <t>Горшок керамика D16xН14,5 (роз.гортензия открытка)</t>
  </si>
  <si>
    <t>NC6015-8415</t>
  </si>
  <si>
    <t>=ГИПЕРССЫЛКА("http://7flowers-decor.ru/upload/1c_catalog/import_files/4606500498956.jpg")</t>
  </si>
  <si>
    <t>Горшок керамика D13,5xН12,5 (роз.гортензия открытка)</t>
  </si>
  <si>
    <t>NC6015A-8415</t>
  </si>
  <si>
    <t>=ГИПЕРССЫЛКА("http://7flowers-decor.ru/upload/1c_catalog/import_files/4606500498963.jpg")</t>
  </si>
  <si>
    <t>Горшок керамика D10,5xН8,5 (роз.гортензия открытка)</t>
  </si>
  <si>
    <t>NC6015C-8415</t>
  </si>
  <si>
    <t>=ГИПЕРССЫЛКА("http://7flowers-decor.ru/upload/1c_catalog/import_files/4606500498994.jpg")</t>
  </si>
  <si>
    <t>Горшок керамика D10,5xН8,5 (роза роз. открытка)</t>
  </si>
  <si>
    <t>NC6015C-8231</t>
  </si>
  <si>
    <t>Заказ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</si>
</sst>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&quot;+G&quot;"/>
  </numFmts>
  <fonts count="8" x14ac:knownFonts="1">
    <font>
      <sz val="8"/>
      <name val="Arial"/>
    </font>
    <font>
      <sz val="10"/>
      <name val="Arial"/>
      <family val="2"/>
    </font>
    <font>
      <u/>
      <sz val="8"/>
      <color theme="10"/>
      <name val="Arial"/>
    </font>
    <font>
      <sz val="8"/>
      <name val="Arial"/>
      <family val="2"/>
      <charset val="204"/>
    </font>
    <font>
      <sz val="8"/>
      <name val="Arial"/>
    </font>
    <font>
      <b/>
      <sz val="10"/>
      <name val="Arial"/>
      <family val="2"/>
      <charset val="204"/>
    </font>
    <font>
      <sz val="8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-0.249977111117893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3" fillId="0" borderId="0">
      <alignment horizontal="left"/>
    </xf>
    <xf numFmtId="9" fontId="4" fillId="0" borderId="0" applyFont="0" applyFill="0" applyBorder="0" applyAlignment="0" applyProtection="0"/>
  </cellStyleXfs>
  <cellXfs count="40">
    <xf numFmtId="0" fontId="0" fillId="0" borderId="0" xfId="0"/>
    <xf numFmtId="0" fontId="0" fillId="0" borderId="0" xfId="0" applyAlignment="1">
      <alignment horizontal="left"/>
    </xf>
    <xf numFmtId="1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left"/>
    </xf>
    <xf numFmtId="0" fontId="0" fillId="0" borderId="0" xfId="0" applyFill="1"/>
    <xf numFmtId="164" fontId="1" fillId="0" borderId="1" xfId="0" applyNumberFormat="1" applyFont="1" applyFill="1" applyBorder="1" applyAlignment="1">
      <alignment horizontal="center" vertical="center"/>
    </xf>
    <xf numFmtId="1" fontId="1" fillId="0" borderId="3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2" fillId="0" borderId="3" xfId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 wrapText="1"/>
    </xf>
    <xf numFmtId="1" fontId="1" fillId="0" borderId="7" xfId="0" applyNumberFormat="1" applyFont="1" applyFill="1" applyBorder="1" applyAlignment="1">
      <alignment horizontal="center" vertical="center"/>
    </xf>
    <xf numFmtId="1" fontId="1" fillId="0" borderId="8" xfId="0" applyNumberFormat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1" fontId="5" fillId="3" borderId="9" xfId="0" applyNumberFormat="1" applyFont="1" applyFill="1" applyBorder="1" applyAlignment="1">
      <alignment horizontal="center" vertical="center" wrapText="1"/>
    </xf>
    <xf numFmtId="1" fontId="5" fillId="3" borderId="10" xfId="0" applyNumberFormat="1" applyFont="1" applyFill="1" applyBorder="1" applyAlignment="1">
      <alignment horizontal="center" vertical="center" wrapText="1"/>
    </xf>
    <xf numFmtId="1" fontId="5" fillId="3" borderId="11" xfId="0" applyNumberFormat="1" applyFont="1" applyFill="1" applyBorder="1" applyAlignment="1">
      <alignment horizontal="center" vertical="center"/>
    </xf>
    <xf numFmtId="3" fontId="5" fillId="3" borderId="11" xfId="0" applyNumberFormat="1" applyFont="1" applyFill="1" applyBorder="1" applyAlignment="1">
      <alignment horizontal="center" vertical="center"/>
    </xf>
    <xf numFmtId="1" fontId="5" fillId="3" borderId="12" xfId="0" applyNumberFormat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4" borderId="13" xfId="0" applyFont="1" applyFill="1" applyBorder="1" applyAlignment="1">
      <alignment horizontal="center" vertical="center" wrapText="1"/>
    </xf>
    <xf numFmtId="9" fontId="5" fillId="4" borderId="13" xfId="2" applyNumberFormat="1" applyFont="1" applyFill="1" applyBorder="1" applyAlignment="1">
      <alignment horizontal="center" vertical="center" wrapText="1"/>
    </xf>
    <xf numFmtId="0" fontId="0" fillId="0" borderId="13" xfId="0" applyFill="1" applyBorder="1" applyAlignment="1">
      <alignment horizontal="left"/>
    </xf>
    <xf numFmtId="9" fontId="5" fillId="4" borderId="13" xfId="3" applyFont="1" applyFill="1" applyBorder="1" applyAlignment="1">
      <alignment horizontal="center" vertical="center" wrapText="1"/>
    </xf>
    <xf numFmtId="9" fontId="5" fillId="4" borderId="13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/>
    </xf>
    <xf numFmtId="0" fontId="7" fillId="2" borderId="14" xfId="0" applyFont="1" applyFill="1" applyBorder="1" applyAlignment="1">
      <alignment horizontal="center" vertical="center" wrapText="1"/>
    </xf>
    <xf numFmtId="1" fontId="7" fillId="2" borderId="15" xfId="0" applyNumberFormat="1" applyFont="1" applyFill="1" applyBorder="1" applyAlignment="1">
      <alignment horizontal="center" vertical="center" wrapText="1"/>
    </xf>
    <xf numFmtId="1" fontId="7" fillId="2" borderId="16" xfId="0" applyNumberFormat="1" applyFont="1" applyFill="1" applyBorder="1" applyAlignment="1">
      <alignment horizontal="center" vertical="center" wrapText="1"/>
    </xf>
    <xf numFmtId="1" fontId="7" fillId="2" borderId="17" xfId="0" applyNumberFormat="1" applyFont="1" applyFill="1" applyBorder="1" applyAlignment="1">
      <alignment horizontal="center" vertical="center"/>
    </xf>
    <xf numFmtId="1" fontId="7" fillId="2" borderId="18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/>
    </xf>
    <xf numFmtId="0" fontId="5" fillId="2" borderId="13" xfId="0" applyFont="1" applyFill="1" applyBorder="1" applyAlignment="1">
      <alignment horizontal="center" vertical="center"/>
    </xf>
  </cellXfs>
  <cellStyles count="4">
    <cellStyle name="Гиперссылка" xfId="1" builtinId="8"/>
    <cellStyle name="Обычный" xfId="0" builtinId="0"/>
    <cellStyle name="Обычный_Лист1" xfId="2"/>
    <cellStyle name="Процентный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72" Type="http://schemas.openxmlformats.org/officeDocument/2006/relationships/image" Target="../media/image172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85725</xdr:rowOff>
    </xdr:from>
    <xdr:to>
      <xdr:col>4</xdr:col>
      <xdr:colOff>1028700</xdr:colOff>
      <xdr:row>5</xdr:row>
      <xdr:rowOff>38100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85725"/>
          <a:ext cx="3800475" cy="666750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11</xdr:row>
      <xdr:rowOff>85725</xdr:rowOff>
    </xdr:from>
    <xdr:to>
      <xdr:col>1</xdr:col>
      <xdr:colOff>952500</xdr:colOff>
      <xdr:row>11</xdr:row>
      <xdr:rowOff>1028700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5475" y="20288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12</xdr:row>
      <xdr:rowOff>85725</xdr:rowOff>
    </xdr:from>
    <xdr:to>
      <xdr:col>1</xdr:col>
      <xdr:colOff>952500</xdr:colOff>
      <xdr:row>12</xdr:row>
      <xdr:rowOff>1028700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5475" y="31146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13</xdr:row>
      <xdr:rowOff>85725</xdr:rowOff>
    </xdr:from>
    <xdr:to>
      <xdr:col>1</xdr:col>
      <xdr:colOff>952500</xdr:colOff>
      <xdr:row>13</xdr:row>
      <xdr:rowOff>1028700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5475" y="42005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14</xdr:row>
      <xdr:rowOff>85725</xdr:rowOff>
    </xdr:from>
    <xdr:to>
      <xdr:col>1</xdr:col>
      <xdr:colOff>952500</xdr:colOff>
      <xdr:row>14</xdr:row>
      <xdr:rowOff>1028700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5475" y="52863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15</xdr:row>
      <xdr:rowOff>85725</xdr:rowOff>
    </xdr:from>
    <xdr:to>
      <xdr:col>1</xdr:col>
      <xdr:colOff>952500</xdr:colOff>
      <xdr:row>15</xdr:row>
      <xdr:rowOff>1028700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25475" y="63722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16</xdr:row>
      <xdr:rowOff>85725</xdr:rowOff>
    </xdr:from>
    <xdr:to>
      <xdr:col>1</xdr:col>
      <xdr:colOff>952500</xdr:colOff>
      <xdr:row>16</xdr:row>
      <xdr:rowOff>1028700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5475" y="74580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17</xdr:row>
      <xdr:rowOff>85725</xdr:rowOff>
    </xdr:from>
    <xdr:to>
      <xdr:col>1</xdr:col>
      <xdr:colOff>952500</xdr:colOff>
      <xdr:row>17</xdr:row>
      <xdr:rowOff>1028700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25475" y="85439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18</xdr:row>
      <xdr:rowOff>85725</xdr:rowOff>
    </xdr:from>
    <xdr:to>
      <xdr:col>1</xdr:col>
      <xdr:colOff>952500</xdr:colOff>
      <xdr:row>18</xdr:row>
      <xdr:rowOff>1028700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5475" y="96297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19</xdr:row>
      <xdr:rowOff>85725</xdr:rowOff>
    </xdr:from>
    <xdr:to>
      <xdr:col>1</xdr:col>
      <xdr:colOff>952500</xdr:colOff>
      <xdr:row>19</xdr:row>
      <xdr:rowOff>1028700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25475" y="107156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20</xdr:row>
      <xdr:rowOff>85725</xdr:rowOff>
    </xdr:from>
    <xdr:to>
      <xdr:col>1</xdr:col>
      <xdr:colOff>952500</xdr:colOff>
      <xdr:row>20</xdr:row>
      <xdr:rowOff>1028700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25475" y="118014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21</xdr:row>
      <xdr:rowOff>85725</xdr:rowOff>
    </xdr:from>
    <xdr:to>
      <xdr:col>1</xdr:col>
      <xdr:colOff>952500</xdr:colOff>
      <xdr:row>21</xdr:row>
      <xdr:rowOff>1028700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25475" y="128873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22</xdr:row>
      <xdr:rowOff>85725</xdr:rowOff>
    </xdr:from>
    <xdr:to>
      <xdr:col>1</xdr:col>
      <xdr:colOff>952500</xdr:colOff>
      <xdr:row>22</xdr:row>
      <xdr:rowOff>1028700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25475" y="139731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23</xdr:row>
      <xdr:rowOff>85725</xdr:rowOff>
    </xdr:from>
    <xdr:to>
      <xdr:col>1</xdr:col>
      <xdr:colOff>952500</xdr:colOff>
      <xdr:row>23</xdr:row>
      <xdr:rowOff>1028700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25475" y="150590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24</xdr:row>
      <xdr:rowOff>85725</xdr:rowOff>
    </xdr:from>
    <xdr:to>
      <xdr:col>1</xdr:col>
      <xdr:colOff>952500</xdr:colOff>
      <xdr:row>24</xdr:row>
      <xdr:rowOff>1028700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25475" y="161448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25</xdr:row>
      <xdr:rowOff>85725</xdr:rowOff>
    </xdr:from>
    <xdr:to>
      <xdr:col>1</xdr:col>
      <xdr:colOff>952500</xdr:colOff>
      <xdr:row>25</xdr:row>
      <xdr:rowOff>1028700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25475" y="172307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26</xdr:row>
      <xdr:rowOff>85725</xdr:rowOff>
    </xdr:from>
    <xdr:to>
      <xdr:col>1</xdr:col>
      <xdr:colOff>952500</xdr:colOff>
      <xdr:row>26</xdr:row>
      <xdr:rowOff>1028700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25475" y="183165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27</xdr:row>
      <xdr:rowOff>85725</xdr:rowOff>
    </xdr:from>
    <xdr:to>
      <xdr:col>1</xdr:col>
      <xdr:colOff>952500</xdr:colOff>
      <xdr:row>27</xdr:row>
      <xdr:rowOff>1028700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25475" y="194024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28</xdr:row>
      <xdr:rowOff>85725</xdr:rowOff>
    </xdr:from>
    <xdr:to>
      <xdr:col>1</xdr:col>
      <xdr:colOff>952500</xdr:colOff>
      <xdr:row>28</xdr:row>
      <xdr:rowOff>1028700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25475" y="204882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29</xdr:row>
      <xdr:rowOff>85725</xdr:rowOff>
    </xdr:from>
    <xdr:to>
      <xdr:col>1</xdr:col>
      <xdr:colOff>952500</xdr:colOff>
      <xdr:row>29</xdr:row>
      <xdr:rowOff>1028700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25475" y="215741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30</xdr:row>
      <xdr:rowOff>85725</xdr:rowOff>
    </xdr:from>
    <xdr:to>
      <xdr:col>1</xdr:col>
      <xdr:colOff>952500</xdr:colOff>
      <xdr:row>30</xdr:row>
      <xdr:rowOff>1028700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25475" y="226599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31</xdr:row>
      <xdr:rowOff>85725</xdr:rowOff>
    </xdr:from>
    <xdr:to>
      <xdr:col>1</xdr:col>
      <xdr:colOff>952500</xdr:colOff>
      <xdr:row>31</xdr:row>
      <xdr:rowOff>1028700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5475" y="237458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32</xdr:row>
      <xdr:rowOff>85725</xdr:rowOff>
    </xdr:from>
    <xdr:to>
      <xdr:col>1</xdr:col>
      <xdr:colOff>952500</xdr:colOff>
      <xdr:row>32</xdr:row>
      <xdr:rowOff>1028700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25475" y="248316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33</xdr:row>
      <xdr:rowOff>85725</xdr:rowOff>
    </xdr:from>
    <xdr:to>
      <xdr:col>1</xdr:col>
      <xdr:colOff>952500</xdr:colOff>
      <xdr:row>33</xdr:row>
      <xdr:rowOff>1028700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25475" y="259175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34</xdr:row>
      <xdr:rowOff>85725</xdr:rowOff>
    </xdr:from>
    <xdr:to>
      <xdr:col>1</xdr:col>
      <xdr:colOff>952500</xdr:colOff>
      <xdr:row>34</xdr:row>
      <xdr:rowOff>1028700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25475" y="270033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35</xdr:row>
      <xdr:rowOff>85725</xdr:rowOff>
    </xdr:from>
    <xdr:to>
      <xdr:col>1</xdr:col>
      <xdr:colOff>952500</xdr:colOff>
      <xdr:row>35</xdr:row>
      <xdr:rowOff>1028700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25475" y="280892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36</xdr:row>
      <xdr:rowOff>85725</xdr:rowOff>
    </xdr:from>
    <xdr:to>
      <xdr:col>1</xdr:col>
      <xdr:colOff>952500</xdr:colOff>
      <xdr:row>36</xdr:row>
      <xdr:rowOff>1028700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25475" y="291750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37</xdr:row>
      <xdr:rowOff>85725</xdr:rowOff>
    </xdr:from>
    <xdr:to>
      <xdr:col>1</xdr:col>
      <xdr:colOff>952500</xdr:colOff>
      <xdr:row>37</xdr:row>
      <xdr:rowOff>1028700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25475" y="302609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38</xdr:row>
      <xdr:rowOff>85725</xdr:rowOff>
    </xdr:from>
    <xdr:to>
      <xdr:col>1</xdr:col>
      <xdr:colOff>952500</xdr:colOff>
      <xdr:row>38</xdr:row>
      <xdr:rowOff>1028700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25475" y="313467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39</xdr:row>
      <xdr:rowOff>85725</xdr:rowOff>
    </xdr:from>
    <xdr:to>
      <xdr:col>1</xdr:col>
      <xdr:colOff>952500</xdr:colOff>
      <xdr:row>39</xdr:row>
      <xdr:rowOff>1028700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25475" y="324326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40</xdr:row>
      <xdr:rowOff>85725</xdr:rowOff>
    </xdr:from>
    <xdr:to>
      <xdr:col>1</xdr:col>
      <xdr:colOff>952500</xdr:colOff>
      <xdr:row>40</xdr:row>
      <xdr:rowOff>1028700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25475" y="335184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41</xdr:row>
      <xdr:rowOff>85725</xdr:rowOff>
    </xdr:from>
    <xdr:to>
      <xdr:col>1</xdr:col>
      <xdr:colOff>952500</xdr:colOff>
      <xdr:row>41</xdr:row>
      <xdr:rowOff>1028700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25475" y="346043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42</xdr:row>
      <xdr:rowOff>85725</xdr:rowOff>
    </xdr:from>
    <xdr:to>
      <xdr:col>1</xdr:col>
      <xdr:colOff>952500</xdr:colOff>
      <xdr:row>42</xdr:row>
      <xdr:rowOff>1028700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25475" y="356901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43</xdr:row>
      <xdr:rowOff>85725</xdr:rowOff>
    </xdr:from>
    <xdr:to>
      <xdr:col>1</xdr:col>
      <xdr:colOff>952500</xdr:colOff>
      <xdr:row>43</xdr:row>
      <xdr:rowOff>1028700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25475" y="367760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76</xdr:row>
      <xdr:rowOff>85725</xdr:rowOff>
    </xdr:from>
    <xdr:to>
      <xdr:col>1</xdr:col>
      <xdr:colOff>952500</xdr:colOff>
      <xdr:row>76</xdr:row>
      <xdr:rowOff>1028700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25475" y="378618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44</xdr:row>
      <xdr:rowOff>85725</xdr:rowOff>
    </xdr:from>
    <xdr:to>
      <xdr:col>1</xdr:col>
      <xdr:colOff>952500</xdr:colOff>
      <xdr:row>44</xdr:row>
      <xdr:rowOff>1028700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25475" y="389477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45</xdr:row>
      <xdr:rowOff>85725</xdr:rowOff>
    </xdr:from>
    <xdr:to>
      <xdr:col>1</xdr:col>
      <xdr:colOff>952500</xdr:colOff>
      <xdr:row>45</xdr:row>
      <xdr:rowOff>1028700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25475" y="400335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46</xdr:row>
      <xdr:rowOff>85725</xdr:rowOff>
    </xdr:from>
    <xdr:to>
      <xdr:col>1</xdr:col>
      <xdr:colOff>952500</xdr:colOff>
      <xdr:row>46</xdr:row>
      <xdr:rowOff>1028700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25475" y="411194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47</xdr:row>
      <xdr:rowOff>85725</xdr:rowOff>
    </xdr:from>
    <xdr:to>
      <xdr:col>1</xdr:col>
      <xdr:colOff>952500</xdr:colOff>
      <xdr:row>47</xdr:row>
      <xdr:rowOff>1028700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25475" y="422052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48</xdr:row>
      <xdr:rowOff>85725</xdr:rowOff>
    </xdr:from>
    <xdr:to>
      <xdr:col>1</xdr:col>
      <xdr:colOff>952500</xdr:colOff>
      <xdr:row>48</xdr:row>
      <xdr:rowOff>1028700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25475" y="432911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49</xdr:row>
      <xdr:rowOff>85725</xdr:rowOff>
    </xdr:from>
    <xdr:to>
      <xdr:col>1</xdr:col>
      <xdr:colOff>952500</xdr:colOff>
      <xdr:row>49</xdr:row>
      <xdr:rowOff>1028700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625475" y="443769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50</xdr:row>
      <xdr:rowOff>85725</xdr:rowOff>
    </xdr:from>
    <xdr:to>
      <xdr:col>1</xdr:col>
      <xdr:colOff>952500</xdr:colOff>
      <xdr:row>50</xdr:row>
      <xdr:rowOff>1028700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25475" y="454628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51</xdr:row>
      <xdr:rowOff>85725</xdr:rowOff>
    </xdr:from>
    <xdr:to>
      <xdr:col>1</xdr:col>
      <xdr:colOff>952500</xdr:colOff>
      <xdr:row>51</xdr:row>
      <xdr:rowOff>1028700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25475" y="465486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52</xdr:row>
      <xdr:rowOff>85725</xdr:rowOff>
    </xdr:from>
    <xdr:to>
      <xdr:col>1</xdr:col>
      <xdr:colOff>952500</xdr:colOff>
      <xdr:row>52</xdr:row>
      <xdr:rowOff>1028700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25475" y="476345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53</xdr:row>
      <xdr:rowOff>85725</xdr:rowOff>
    </xdr:from>
    <xdr:to>
      <xdr:col>1</xdr:col>
      <xdr:colOff>952500</xdr:colOff>
      <xdr:row>53</xdr:row>
      <xdr:rowOff>1028700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25475" y="487203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54</xdr:row>
      <xdr:rowOff>85725</xdr:rowOff>
    </xdr:from>
    <xdr:to>
      <xdr:col>1</xdr:col>
      <xdr:colOff>952500</xdr:colOff>
      <xdr:row>54</xdr:row>
      <xdr:rowOff>1028700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25475" y="498062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55</xdr:row>
      <xdr:rowOff>85725</xdr:rowOff>
    </xdr:from>
    <xdr:to>
      <xdr:col>1</xdr:col>
      <xdr:colOff>952500</xdr:colOff>
      <xdr:row>55</xdr:row>
      <xdr:rowOff>1028700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25475" y="508920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56</xdr:row>
      <xdr:rowOff>85725</xdr:rowOff>
    </xdr:from>
    <xdr:to>
      <xdr:col>1</xdr:col>
      <xdr:colOff>952500</xdr:colOff>
      <xdr:row>56</xdr:row>
      <xdr:rowOff>1028700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25475" y="519779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57</xdr:row>
      <xdr:rowOff>85725</xdr:rowOff>
    </xdr:from>
    <xdr:to>
      <xdr:col>1</xdr:col>
      <xdr:colOff>952500</xdr:colOff>
      <xdr:row>57</xdr:row>
      <xdr:rowOff>1028700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25475" y="530637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58</xdr:row>
      <xdr:rowOff>85725</xdr:rowOff>
    </xdr:from>
    <xdr:to>
      <xdr:col>1</xdr:col>
      <xdr:colOff>952500</xdr:colOff>
      <xdr:row>58</xdr:row>
      <xdr:rowOff>1028700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625475" y="541496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59</xdr:row>
      <xdr:rowOff>85725</xdr:rowOff>
    </xdr:from>
    <xdr:to>
      <xdr:col>1</xdr:col>
      <xdr:colOff>952500</xdr:colOff>
      <xdr:row>59</xdr:row>
      <xdr:rowOff>1028700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25475" y="552354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60</xdr:row>
      <xdr:rowOff>85725</xdr:rowOff>
    </xdr:from>
    <xdr:to>
      <xdr:col>1</xdr:col>
      <xdr:colOff>952500</xdr:colOff>
      <xdr:row>60</xdr:row>
      <xdr:rowOff>1028700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25475" y="563213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61</xdr:row>
      <xdr:rowOff>85725</xdr:rowOff>
    </xdr:from>
    <xdr:to>
      <xdr:col>1</xdr:col>
      <xdr:colOff>952500</xdr:colOff>
      <xdr:row>61</xdr:row>
      <xdr:rowOff>1028700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25475" y="574071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62</xdr:row>
      <xdr:rowOff>85725</xdr:rowOff>
    </xdr:from>
    <xdr:to>
      <xdr:col>1</xdr:col>
      <xdr:colOff>952500</xdr:colOff>
      <xdr:row>62</xdr:row>
      <xdr:rowOff>1028700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25475" y="584930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63</xdr:row>
      <xdr:rowOff>85725</xdr:rowOff>
    </xdr:from>
    <xdr:to>
      <xdr:col>1</xdr:col>
      <xdr:colOff>952500</xdr:colOff>
      <xdr:row>63</xdr:row>
      <xdr:rowOff>1028700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5475" y="595788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64</xdr:row>
      <xdr:rowOff>85725</xdr:rowOff>
    </xdr:from>
    <xdr:to>
      <xdr:col>1</xdr:col>
      <xdr:colOff>952500</xdr:colOff>
      <xdr:row>64</xdr:row>
      <xdr:rowOff>1028700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25475" y="606647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65</xdr:row>
      <xdr:rowOff>85725</xdr:rowOff>
    </xdr:from>
    <xdr:to>
      <xdr:col>1</xdr:col>
      <xdr:colOff>952500</xdr:colOff>
      <xdr:row>65</xdr:row>
      <xdr:rowOff>1028700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25475" y="617505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66</xdr:row>
      <xdr:rowOff>85725</xdr:rowOff>
    </xdr:from>
    <xdr:to>
      <xdr:col>1</xdr:col>
      <xdr:colOff>952500</xdr:colOff>
      <xdr:row>66</xdr:row>
      <xdr:rowOff>1028700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25475" y="628364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67</xdr:row>
      <xdr:rowOff>85725</xdr:rowOff>
    </xdr:from>
    <xdr:to>
      <xdr:col>1</xdr:col>
      <xdr:colOff>952500</xdr:colOff>
      <xdr:row>67</xdr:row>
      <xdr:rowOff>1028700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25475" y="639222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68</xdr:row>
      <xdr:rowOff>85725</xdr:rowOff>
    </xdr:from>
    <xdr:to>
      <xdr:col>1</xdr:col>
      <xdr:colOff>952500</xdr:colOff>
      <xdr:row>68</xdr:row>
      <xdr:rowOff>1028700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25475" y="650081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69</xdr:row>
      <xdr:rowOff>85725</xdr:rowOff>
    </xdr:from>
    <xdr:to>
      <xdr:col>1</xdr:col>
      <xdr:colOff>952500</xdr:colOff>
      <xdr:row>69</xdr:row>
      <xdr:rowOff>1028700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25475" y="660939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70</xdr:row>
      <xdr:rowOff>85725</xdr:rowOff>
    </xdr:from>
    <xdr:to>
      <xdr:col>1</xdr:col>
      <xdr:colOff>952500</xdr:colOff>
      <xdr:row>70</xdr:row>
      <xdr:rowOff>1028700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25475" y="671798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71</xdr:row>
      <xdr:rowOff>85725</xdr:rowOff>
    </xdr:from>
    <xdr:to>
      <xdr:col>1</xdr:col>
      <xdr:colOff>952500</xdr:colOff>
      <xdr:row>71</xdr:row>
      <xdr:rowOff>1028700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25475" y="682656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72</xdr:row>
      <xdr:rowOff>85725</xdr:rowOff>
    </xdr:from>
    <xdr:to>
      <xdr:col>1</xdr:col>
      <xdr:colOff>952500</xdr:colOff>
      <xdr:row>72</xdr:row>
      <xdr:rowOff>1028700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25475" y="693515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73</xdr:row>
      <xdr:rowOff>85725</xdr:rowOff>
    </xdr:from>
    <xdr:to>
      <xdr:col>1</xdr:col>
      <xdr:colOff>952500</xdr:colOff>
      <xdr:row>73</xdr:row>
      <xdr:rowOff>1028700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25475" y="704373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74</xdr:row>
      <xdr:rowOff>85725</xdr:rowOff>
    </xdr:from>
    <xdr:to>
      <xdr:col>1</xdr:col>
      <xdr:colOff>952500</xdr:colOff>
      <xdr:row>74</xdr:row>
      <xdr:rowOff>1028700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25475" y="715232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75</xdr:row>
      <xdr:rowOff>85725</xdr:rowOff>
    </xdr:from>
    <xdr:to>
      <xdr:col>1</xdr:col>
      <xdr:colOff>952500</xdr:colOff>
      <xdr:row>75</xdr:row>
      <xdr:rowOff>1028700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625475" y="726090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7</xdr:row>
      <xdr:rowOff>85725</xdr:rowOff>
    </xdr:from>
    <xdr:to>
      <xdr:col>1</xdr:col>
      <xdr:colOff>952500</xdr:colOff>
      <xdr:row>7</xdr:row>
      <xdr:rowOff>1028700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625475" y="736949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8</xdr:row>
      <xdr:rowOff>85725</xdr:rowOff>
    </xdr:from>
    <xdr:to>
      <xdr:col>1</xdr:col>
      <xdr:colOff>952500</xdr:colOff>
      <xdr:row>8</xdr:row>
      <xdr:rowOff>1028700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625475" y="7478077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9</xdr:row>
      <xdr:rowOff>85725</xdr:rowOff>
    </xdr:from>
    <xdr:to>
      <xdr:col>1</xdr:col>
      <xdr:colOff>952500</xdr:colOff>
      <xdr:row>9</xdr:row>
      <xdr:rowOff>1028700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625475" y="75866625"/>
          <a:ext cx="879475" cy="942975"/>
        </a:xfrm>
        <a:prstGeom prst="rect">
          <a:avLst/>
        </a:prstGeom>
      </xdr:spPr>
    </xdr:pic>
    <xdr:clientData/>
  </xdr:twoCellAnchor>
  <xdr:twoCellAnchor>
    <xdr:from>
      <xdr:col>1</xdr:col>
      <xdr:colOff>73025</xdr:colOff>
      <xdr:row>10</xdr:row>
      <xdr:rowOff>85725</xdr:rowOff>
    </xdr:from>
    <xdr:to>
      <xdr:col>1</xdr:col>
      <xdr:colOff>952500</xdr:colOff>
      <xdr:row>10</xdr:row>
      <xdr:rowOff>1028700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625475" y="76952475"/>
          <a:ext cx="879475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84</xdr:row>
      <xdr:rowOff>142875</xdr:rowOff>
    </xdr:from>
    <xdr:to>
      <xdr:col>2</xdr:col>
      <xdr:colOff>9525</xdr:colOff>
      <xdr:row>85</xdr:row>
      <xdr:rowOff>9525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77850" y="911542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85</xdr:row>
      <xdr:rowOff>142875</xdr:rowOff>
    </xdr:from>
    <xdr:to>
      <xdr:col>2</xdr:col>
      <xdr:colOff>9525</xdr:colOff>
      <xdr:row>86</xdr:row>
      <xdr:rowOff>9525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77850" y="1020127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86</xdr:row>
      <xdr:rowOff>142875</xdr:rowOff>
    </xdr:from>
    <xdr:to>
      <xdr:col>2</xdr:col>
      <xdr:colOff>9525</xdr:colOff>
      <xdr:row>87</xdr:row>
      <xdr:rowOff>9525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77850" y="1128712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102</xdr:row>
      <xdr:rowOff>142875</xdr:rowOff>
    </xdr:from>
    <xdr:to>
      <xdr:col>2</xdr:col>
      <xdr:colOff>9525</xdr:colOff>
      <xdr:row>103</xdr:row>
      <xdr:rowOff>9525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577850" y="2866072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101</xdr:row>
      <xdr:rowOff>142875</xdr:rowOff>
    </xdr:from>
    <xdr:to>
      <xdr:col>2</xdr:col>
      <xdr:colOff>9525</xdr:colOff>
      <xdr:row>102</xdr:row>
      <xdr:rowOff>9525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77850" y="2757487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143</xdr:row>
      <xdr:rowOff>142875</xdr:rowOff>
    </xdr:from>
    <xdr:to>
      <xdr:col>2</xdr:col>
      <xdr:colOff>9525</xdr:colOff>
      <xdr:row>144</xdr:row>
      <xdr:rowOff>9525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77850" y="7318057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168</xdr:row>
      <xdr:rowOff>142875</xdr:rowOff>
    </xdr:from>
    <xdr:to>
      <xdr:col>2</xdr:col>
      <xdr:colOff>9525</xdr:colOff>
      <xdr:row>169</xdr:row>
      <xdr:rowOff>9525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77850" y="10032682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169</xdr:row>
      <xdr:rowOff>142875</xdr:rowOff>
    </xdr:from>
    <xdr:to>
      <xdr:col>2</xdr:col>
      <xdr:colOff>9525</xdr:colOff>
      <xdr:row>170</xdr:row>
      <xdr:rowOff>9525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577850" y="10141267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162</xdr:row>
      <xdr:rowOff>142875</xdr:rowOff>
    </xdr:from>
    <xdr:to>
      <xdr:col>2</xdr:col>
      <xdr:colOff>9525</xdr:colOff>
      <xdr:row>163</xdr:row>
      <xdr:rowOff>9526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577850" y="93811725"/>
          <a:ext cx="850900" cy="942976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163</xdr:row>
      <xdr:rowOff>142875</xdr:rowOff>
    </xdr:from>
    <xdr:to>
      <xdr:col>2</xdr:col>
      <xdr:colOff>9525</xdr:colOff>
      <xdr:row>164</xdr:row>
      <xdr:rowOff>10645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77850" y="94897575"/>
          <a:ext cx="850900" cy="94409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164</xdr:row>
      <xdr:rowOff>142875</xdr:rowOff>
    </xdr:from>
    <xdr:to>
      <xdr:col>2</xdr:col>
      <xdr:colOff>9525</xdr:colOff>
      <xdr:row>165</xdr:row>
      <xdr:rowOff>9526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77850" y="95983425"/>
          <a:ext cx="850900" cy="942976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165</xdr:row>
      <xdr:rowOff>142875</xdr:rowOff>
    </xdr:from>
    <xdr:to>
      <xdr:col>2</xdr:col>
      <xdr:colOff>9525</xdr:colOff>
      <xdr:row>166</xdr:row>
      <xdr:rowOff>9525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77850" y="9706927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166</xdr:row>
      <xdr:rowOff>142875</xdr:rowOff>
    </xdr:from>
    <xdr:to>
      <xdr:col>2</xdr:col>
      <xdr:colOff>9525</xdr:colOff>
      <xdr:row>167</xdr:row>
      <xdr:rowOff>9525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77850" y="9815512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167</xdr:row>
      <xdr:rowOff>142875</xdr:rowOff>
    </xdr:from>
    <xdr:to>
      <xdr:col>2</xdr:col>
      <xdr:colOff>9525</xdr:colOff>
      <xdr:row>168</xdr:row>
      <xdr:rowOff>9525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77850" y="9924097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144</xdr:row>
      <xdr:rowOff>142875</xdr:rowOff>
    </xdr:from>
    <xdr:to>
      <xdr:col>2</xdr:col>
      <xdr:colOff>9525</xdr:colOff>
      <xdr:row>145</xdr:row>
      <xdr:rowOff>9524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77850" y="74266425"/>
          <a:ext cx="850900" cy="942974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175</xdr:row>
      <xdr:rowOff>142875</xdr:rowOff>
    </xdr:from>
    <xdr:to>
      <xdr:col>2</xdr:col>
      <xdr:colOff>9525</xdr:colOff>
      <xdr:row>176</xdr:row>
      <xdr:rowOff>9525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577850" y="10792777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173</xdr:row>
      <xdr:rowOff>142875</xdr:rowOff>
    </xdr:from>
    <xdr:to>
      <xdr:col>2</xdr:col>
      <xdr:colOff>9525</xdr:colOff>
      <xdr:row>174</xdr:row>
      <xdr:rowOff>9525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77850" y="10575607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174</xdr:row>
      <xdr:rowOff>142875</xdr:rowOff>
    </xdr:from>
    <xdr:to>
      <xdr:col>2</xdr:col>
      <xdr:colOff>9525</xdr:colOff>
      <xdr:row>175</xdr:row>
      <xdr:rowOff>9525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77850" y="10684192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176</xdr:row>
      <xdr:rowOff>142875</xdr:rowOff>
    </xdr:from>
    <xdr:to>
      <xdr:col>2</xdr:col>
      <xdr:colOff>9525</xdr:colOff>
      <xdr:row>177</xdr:row>
      <xdr:rowOff>9526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577850" y="109013625"/>
          <a:ext cx="850900" cy="942976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177</xdr:row>
      <xdr:rowOff>142875</xdr:rowOff>
    </xdr:from>
    <xdr:to>
      <xdr:col>2</xdr:col>
      <xdr:colOff>9525</xdr:colOff>
      <xdr:row>178</xdr:row>
      <xdr:rowOff>10645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577850" y="110099475"/>
          <a:ext cx="850900" cy="94409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178</xdr:row>
      <xdr:rowOff>142875</xdr:rowOff>
    </xdr:from>
    <xdr:to>
      <xdr:col>2</xdr:col>
      <xdr:colOff>9525</xdr:colOff>
      <xdr:row>179</xdr:row>
      <xdr:rowOff>9525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577850" y="11118532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179</xdr:row>
      <xdr:rowOff>142875</xdr:rowOff>
    </xdr:from>
    <xdr:to>
      <xdr:col>2</xdr:col>
      <xdr:colOff>9525</xdr:colOff>
      <xdr:row>180</xdr:row>
      <xdr:rowOff>9525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577850" y="11227117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180</xdr:row>
      <xdr:rowOff>142875</xdr:rowOff>
    </xdr:from>
    <xdr:to>
      <xdr:col>2</xdr:col>
      <xdr:colOff>9525</xdr:colOff>
      <xdr:row>181</xdr:row>
      <xdr:rowOff>9525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77850" y="11335702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181</xdr:row>
      <xdr:rowOff>142875</xdr:rowOff>
    </xdr:from>
    <xdr:to>
      <xdr:col>2</xdr:col>
      <xdr:colOff>9525</xdr:colOff>
      <xdr:row>182</xdr:row>
      <xdr:rowOff>9526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577850" y="114442875"/>
          <a:ext cx="850900" cy="942976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125</xdr:row>
      <xdr:rowOff>142875</xdr:rowOff>
    </xdr:from>
    <xdr:to>
      <xdr:col>2</xdr:col>
      <xdr:colOff>9525</xdr:colOff>
      <xdr:row>126</xdr:row>
      <xdr:rowOff>9525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77850" y="5363527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126</xdr:row>
      <xdr:rowOff>142875</xdr:rowOff>
    </xdr:from>
    <xdr:to>
      <xdr:col>2</xdr:col>
      <xdr:colOff>9525</xdr:colOff>
      <xdr:row>127</xdr:row>
      <xdr:rowOff>9525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577850" y="5472112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127</xdr:row>
      <xdr:rowOff>142875</xdr:rowOff>
    </xdr:from>
    <xdr:to>
      <xdr:col>2</xdr:col>
      <xdr:colOff>9525</xdr:colOff>
      <xdr:row>128</xdr:row>
      <xdr:rowOff>9524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77850" y="55806975"/>
          <a:ext cx="850900" cy="942974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128</xdr:row>
      <xdr:rowOff>142875</xdr:rowOff>
    </xdr:from>
    <xdr:to>
      <xdr:col>2</xdr:col>
      <xdr:colOff>9525</xdr:colOff>
      <xdr:row>129</xdr:row>
      <xdr:rowOff>9526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577850" y="56892825"/>
          <a:ext cx="850900" cy="942976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129</xdr:row>
      <xdr:rowOff>142875</xdr:rowOff>
    </xdr:from>
    <xdr:to>
      <xdr:col>2</xdr:col>
      <xdr:colOff>9525</xdr:colOff>
      <xdr:row>130</xdr:row>
      <xdr:rowOff>9525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77850" y="5797867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130</xdr:row>
      <xdr:rowOff>142875</xdr:rowOff>
    </xdr:from>
    <xdr:to>
      <xdr:col>2</xdr:col>
      <xdr:colOff>9525</xdr:colOff>
      <xdr:row>131</xdr:row>
      <xdr:rowOff>9525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77850" y="5906452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131</xdr:row>
      <xdr:rowOff>142875</xdr:rowOff>
    </xdr:from>
    <xdr:to>
      <xdr:col>2</xdr:col>
      <xdr:colOff>9525</xdr:colOff>
      <xdr:row>132</xdr:row>
      <xdr:rowOff>9525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77850" y="6015037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132</xdr:row>
      <xdr:rowOff>142875</xdr:rowOff>
    </xdr:from>
    <xdr:to>
      <xdr:col>2</xdr:col>
      <xdr:colOff>9525</xdr:colOff>
      <xdr:row>133</xdr:row>
      <xdr:rowOff>9525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577850" y="6123622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133</xdr:row>
      <xdr:rowOff>142875</xdr:rowOff>
    </xdr:from>
    <xdr:to>
      <xdr:col>2</xdr:col>
      <xdr:colOff>9525</xdr:colOff>
      <xdr:row>134</xdr:row>
      <xdr:rowOff>9525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77850" y="6232207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134</xdr:row>
      <xdr:rowOff>142875</xdr:rowOff>
    </xdr:from>
    <xdr:to>
      <xdr:col>2</xdr:col>
      <xdr:colOff>9525</xdr:colOff>
      <xdr:row>135</xdr:row>
      <xdr:rowOff>9525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577850" y="6340792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135</xdr:row>
      <xdr:rowOff>142875</xdr:rowOff>
    </xdr:from>
    <xdr:to>
      <xdr:col>2</xdr:col>
      <xdr:colOff>9525</xdr:colOff>
      <xdr:row>136</xdr:row>
      <xdr:rowOff>9525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77850" y="6449377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136</xdr:row>
      <xdr:rowOff>142875</xdr:rowOff>
    </xdr:from>
    <xdr:to>
      <xdr:col>2</xdr:col>
      <xdr:colOff>9525</xdr:colOff>
      <xdr:row>137</xdr:row>
      <xdr:rowOff>9525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577850" y="6557962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137</xdr:row>
      <xdr:rowOff>142875</xdr:rowOff>
    </xdr:from>
    <xdr:to>
      <xdr:col>2</xdr:col>
      <xdr:colOff>9525</xdr:colOff>
      <xdr:row>138</xdr:row>
      <xdr:rowOff>9525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577850" y="6666547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138</xdr:row>
      <xdr:rowOff>142875</xdr:rowOff>
    </xdr:from>
    <xdr:to>
      <xdr:col>2</xdr:col>
      <xdr:colOff>9525</xdr:colOff>
      <xdr:row>139</xdr:row>
      <xdr:rowOff>9525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577850" y="6775132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158</xdr:row>
      <xdr:rowOff>142875</xdr:rowOff>
    </xdr:from>
    <xdr:to>
      <xdr:col>2</xdr:col>
      <xdr:colOff>9525</xdr:colOff>
      <xdr:row>159</xdr:row>
      <xdr:rowOff>10645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77850" y="89468325"/>
          <a:ext cx="850900" cy="94409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159</xdr:row>
      <xdr:rowOff>142875</xdr:rowOff>
    </xdr:from>
    <xdr:to>
      <xdr:col>2</xdr:col>
      <xdr:colOff>9525</xdr:colOff>
      <xdr:row>160</xdr:row>
      <xdr:rowOff>9526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77850" y="90554175"/>
          <a:ext cx="850900" cy="942976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160</xdr:row>
      <xdr:rowOff>142875</xdr:rowOff>
    </xdr:from>
    <xdr:to>
      <xdr:col>2</xdr:col>
      <xdr:colOff>9525</xdr:colOff>
      <xdr:row>161</xdr:row>
      <xdr:rowOff>9525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577850" y="9164002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161</xdr:row>
      <xdr:rowOff>142875</xdr:rowOff>
    </xdr:from>
    <xdr:to>
      <xdr:col>2</xdr:col>
      <xdr:colOff>9525</xdr:colOff>
      <xdr:row>162</xdr:row>
      <xdr:rowOff>9524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77850" y="92725875"/>
          <a:ext cx="850900" cy="942974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145</xdr:row>
      <xdr:rowOff>142875</xdr:rowOff>
    </xdr:from>
    <xdr:to>
      <xdr:col>2</xdr:col>
      <xdr:colOff>9525</xdr:colOff>
      <xdr:row>146</xdr:row>
      <xdr:rowOff>9526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577850" y="75352275"/>
          <a:ext cx="850900" cy="942976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146</xdr:row>
      <xdr:rowOff>142875</xdr:rowOff>
    </xdr:from>
    <xdr:to>
      <xdr:col>2</xdr:col>
      <xdr:colOff>9525</xdr:colOff>
      <xdr:row>147</xdr:row>
      <xdr:rowOff>10645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77850" y="76438125"/>
          <a:ext cx="850900" cy="94409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147</xdr:row>
      <xdr:rowOff>142875</xdr:rowOff>
    </xdr:from>
    <xdr:to>
      <xdr:col>2</xdr:col>
      <xdr:colOff>9525</xdr:colOff>
      <xdr:row>148</xdr:row>
      <xdr:rowOff>9526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577850" y="77523975"/>
          <a:ext cx="850900" cy="942976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148</xdr:row>
      <xdr:rowOff>142875</xdr:rowOff>
    </xdr:from>
    <xdr:to>
      <xdr:col>2</xdr:col>
      <xdr:colOff>9525</xdr:colOff>
      <xdr:row>149</xdr:row>
      <xdr:rowOff>9525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577850" y="7860982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81</xdr:row>
      <xdr:rowOff>142875</xdr:rowOff>
    </xdr:from>
    <xdr:to>
      <xdr:col>2</xdr:col>
      <xdr:colOff>9525</xdr:colOff>
      <xdr:row>82</xdr:row>
      <xdr:rowOff>9526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577850" y="5857875"/>
          <a:ext cx="850900" cy="942976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82</xdr:row>
      <xdr:rowOff>142875</xdr:rowOff>
    </xdr:from>
    <xdr:to>
      <xdr:col>2</xdr:col>
      <xdr:colOff>9525</xdr:colOff>
      <xdr:row>83</xdr:row>
      <xdr:rowOff>10645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77850" y="6943725"/>
          <a:ext cx="850900" cy="94409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83</xdr:row>
      <xdr:rowOff>142875</xdr:rowOff>
    </xdr:from>
    <xdr:to>
      <xdr:col>2</xdr:col>
      <xdr:colOff>9525</xdr:colOff>
      <xdr:row>84</xdr:row>
      <xdr:rowOff>9525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577850" y="802957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124</xdr:row>
      <xdr:rowOff>142875</xdr:rowOff>
    </xdr:from>
    <xdr:to>
      <xdr:col>2</xdr:col>
      <xdr:colOff>9525</xdr:colOff>
      <xdr:row>125</xdr:row>
      <xdr:rowOff>9525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77850" y="5254942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80</xdr:row>
      <xdr:rowOff>142875</xdr:rowOff>
    </xdr:from>
    <xdr:to>
      <xdr:col>2</xdr:col>
      <xdr:colOff>9525</xdr:colOff>
      <xdr:row>81</xdr:row>
      <xdr:rowOff>10645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577850" y="4772025"/>
          <a:ext cx="850900" cy="94409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87</xdr:row>
      <xdr:rowOff>142875</xdr:rowOff>
    </xdr:from>
    <xdr:to>
      <xdr:col>2</xdr:col>
      <xdr:colOff>9525</xdr:colOff>
      <xdr:row>88</xdr:row>
      <xdr:rowOff>9525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577850" y="1237297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171</xdr:row>
      <xdr:rowOff>142875</xdr:rowOff>
    </xdr:from>
    <xdr:to>
      <xdr:col>2</xdr:col>
      <xdr:colOff>9525</xdr:colOff>
      <xdr:row>172</xdr:row>
      <xdr:rowOff>9525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577850" y="10358437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77</xdr:row>
      <xdr:rowOff>142875</xdr:rowOff>
    </xdr:from>
    <xdr:to>
      <xdr:col>2</xdr:col>
      <xdr:colOff>9525</xdr:colOff>
      <xdr:row>78</xdr:row>
      <xdr:rowOff>9526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77850" y="1514475"/>
          <a:ext cx="850900" cy="942976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78</xdr:row>
      <xdr:rowOff>142875</xdr:rowOff>
    </xdr:from>
    <xdr:to>
      <xdr:col>2</xdr:col>
      <xdr:colOff>9525</xdr:colOff>
      <xdr:row>79</xdr:row>
      <xdr:rowOff>10645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577850" y="2600325"/>
          <a:ext cx="850900" cy="94409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91</xdr:row>
      <xdr:rowOff>142875</xdr:rowOff>
    </xdr:from>
    <xdr:to>
      <xdr:col>2</xdr:col>
      <xdr:colOff>9525</xdr:colOff>
      <xdr:row>92</xdr:row>
      <xdr:rowOff>9526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77850" y="16716375"/>
          <a:ext cx="850900" cy="942976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170</xdr:row>
      <xdr:rowOff>142875</xdr:rowOff>
    </xdr:from>
    <xdr:to>
      <xdr:col>2</xdr:col>
      <xdr:colOff>9525</xdr:colOff>
      <xdr:row>171</xdr:row>
      <xdr:rowOff>9525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77850" y="10249852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89</xdr:row>
      <xdr:rowOff>142875</xdr:rowOff>
    </xdr:from>
    <xdr:to>
      <xdr:col>2</xdr:col>
      <xdr:colOff>9525</xdr:colOff>
      <xdr:row>90</xdr:row>
      <xdr:rowOff>9525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577850" y="1454467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172</xdr:row>
      <xdr:rowOff>142875</xdr:rowOff>
    </xdr:from>
    <xdr:to>
      <xdr:col>2</xdr:col>
      <xdr:colOff>9525</xdr:colOff>
      <xdr:row>173</xdr:row>
      <xdr:rowOff>9525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77850" y="10467022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88</xdr:row>
      <xdr:rowOff>142875</xdr:rowOff>
    </xdr:from>
    <xdr:to>
      <xdr:col>2</xdr:col>
      <xdr:colOff>9525</xdr:colOff>
      <xdr:row>89</xdr:row>
      <xdr:rowOff>9524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77850" y="13458825"/>
          <a:ext cx="850900" cy="942974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79</xdr:row>
      <xdr:rowOff>142875</xdr:rowOff>
    </xdr:from>
    <xdr:to>
      <xdr:col>2</xdr:col>
      <xdr:colOff>9525</xdr:colOff>
      <xdr:row>80</xdr:row>
      <xdr:rowOff>9526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77850" y="3686175"/>
          <a:ext cx="850900" cy="942976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90</xdr:row>
      <xdr:rowOff>142875</xdr:rowOff>
    </xdr:from>
    <xdr:to>
      <xdr:col>2</xdr:col>
      <xdr:colOff>9525</xdr:colOff>
      <xdr:row>91</xdr:row>
      <xdr:rowOff>9525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577850" y="1563052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107</xdr:row>
      <xdr:rowOff>142875</xdr:rowOff>
    </xdr:from>
    <xdr:to>
      <xdr:col>2</xdr:col>
      <xdr:colOff>9525</xdr:colOff>
      <xdr:row>108</xdr:row>
      <xdr:rowOff>10645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77850" y="34089975"/>
          <a:ext cx="850900" cy="94409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108</xdr:row>
      <xdr:rowOff>142875</xdr:rowOff>
    </xdr:from>
    <xdr:to>
      <xdr:col>2</xdr:col>
      <xdr:colOff>9525</xdr:colOff>
      <xdr:row>109</xdr:row>
      <xdr:rowOff>9526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577850" y="35175825"/>
          <a:ext cx="850900" cy="942976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109</xdr:row>
      <xdr:rowOff>142875</xdr:rowOff>
    </xdr:from>
    <xdr:to>
      <xdr:col>2</xdr:col>
      <xdr:colOff>9525</xdr:colOff>
      <xdr:row>110</xdr:row>
      <xdr:rowOff>10645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577850" y="36261675"/>
          <a:ext cx="850900" cy="94409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110</xdr:row>
      <xdr:rowOff>142875</xdr:rowOff>
    </xdr:from>
    <xdr:to>
      <xdr:col>2</xdr:col>
      <xdr:colOff>9525</xdr:colOff>
      <xdr:row>111</xdr:row>
      <xdr:rowOff>9525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77850" y="3734752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139</xdr:row>
      <xdr:rowOff>142875</xdr:rowOff>
    </xdr:from>
    <xdr:to>
      <xdr:col>2</xdr:col>
      <xdr:colOff>9525</xdr:colOff>
      <xdr:row>140</xdr:row>
      <xdr:rowOff>9525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77850" y="6883717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140</xdr:row>
      <xdr:rowOff>142875</xdr:rowOff>
    </xdr:from>
    <xdr:to>
      <xdr:col>2</xdr:col>
      <xdr:colOff>9525</xdr:colOff>
      <xdr:row>141</xdr:row>
      <xdr:rowOff>9525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77850" y="6992302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141</xdr:row>
      <xdr:rowOff>142875</xdr:rowOff>
    </xdr:from>
    <xdr:to>
      <xdr:col>2</xdr:col>
      <xdr:colOff>9525</xdr:colOff>
      <xdr:row>142</xdr:row>
      <xdr:rowOff>9525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577850" y="7100887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142</xdr:row>
      <xdr:rowOff>142875</xdr:rowOff>
    </xdr:from>
    <xdr:to>
      <xdr:col>2</xdr:col>
      <xdr:colOff>9525</xdr:colOff>
      <xdr:row>143</xdr:row>
      <xdr:rowOff>9525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77850" y="7209472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116</xdr:row>
      <xdr:rowOff>142875</xdr:rowOff>
    </xdr:from>
    <xdr:to>
      <xdr:col>2</xdr:col>
      <xdr:colOff>9525</xdr:colOff>
      <xdr:row>117</xdr:row>
      <xdr:rowOff>9525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577850" y="4386262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117</xdr:row>
      <xdr:rowOff>142875</xdr:rowOff>
    </xdr:from>
    <xdr:to>
      <xdr:col>2</xdr:col>
      <xdr:colOff>9525</xdr:colOff>
      <xdr:row>118</xdr:row>
      <xdr:rowOff>10645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77850" y="44948475"/>
          <a:ext cx="850900" cy="94409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118</xdr:row>
      <xdr:rowOff>142875</xdr:rowOff>
    </xdr:from>
    <xdr:to>
      <xdr:col>2</xdr:col>
      <xdr:colOff>9525</xdr:colOff>
      <xdr:row>119</xdr:row>
      <xdr:rowOff>9526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77850" y="46034325"/>
          <a:ext cx="850900" cy="942976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119</xdr:row>
      <xdr:rowOff>142875</xdr:rowOff>
    </xdr:from>
    <xdr:to>
      <xdr:col>2</xdr:col>
      <xdr:colOff>9525</xdr:colOff>
      <xdr:row>120</xdr:row>
      <xdr:rowOff>9525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577850" y="4712017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120</xdr:row>
      <xdr:rowOff>142875</xdr:rowOff>
    </xdr:from>
    <xdr:to>
      <xdr:col>2</xdr:col>
      <xdr:colOff>9525</xdr:colOff>
      <xdr:row>121</xdr:row>
      <xdr:rowOff>9525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577850" y="4820602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121</xdr:row>
      <xdr:rowOff>142875</xdr:rowOff>
    </xdr:from>
    <xdr:to>
      <xdr:col>2</xdr:col>
      <xdr:colOff>9525</xdr:colOff>
      <xdr:row>122</xdr:row>
      <xdr:rowOff>9525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577850" y="4929187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122</xdr:row>
      <xdr:rowOff>142875</xdr:rowOff>
    </xdr:from>
    <xdr:to>
      <xdr:col>2</xdr:col>
      <xdr:colOff>9525</xdr:colOff>
      <xdr:row>123</xdr:row>
      <xdr:rowOff>9524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577850" y="50377725"/>
          <a:ext cx="850900" cy="942974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123</xdr:row>
      <xdr:rowOff>142875</xdr:rowOff>
    </xdr:from>
    <xdr:to>
      <xdr:col>2</xdr:col>
      <xdr:colOff>9525</xdr:colOff>
      <xdr:row>124</xdr:row>
      <xdr:rowOff>9526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577850" y="51463575"/>
          <a:ext cx="850900" cy="942976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149</xdr:row>
      <xdr:rowOff>142875</xdr:rowOff>
    </xdr:from>
    <xdr:to>
      <xdr:col>2</xdr:col>
      <xdr:colOff>9525</xdr:colOff>
      <xdr:row>150</xdr:row>
      <xdr:rowOff>9526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577850" y="79695675"/>
          <a:ext cx="850900" cy="942976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150</xdr:row>
      <xdr:rowOff>142875</xdr:rowOff>
    </xdr:from>
    <xdr:to>
      <xdr:col>2</xdr:col>
      <xdr:colOff>9525</xdr:colOff>
      <xdr:row>151</xdr:row>
      <xdr:rowOff>10645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77850" y="80781525"/>
          <a:ext cx="850900" cy="94409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151</xdr:row>
      <xdr:rowOff>142875</xdr:rowOff>
    </xdr:from>
    <xdr:to>
      <xdr:col>2</xdr:col>
      <xdr:colOff>9525</xdr:colOff>
      <xdr:row>152</xdr:row>
      <xdr:rowOff>9525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577850" y="8186737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152</xdr:row>
      <xdr:rowOff>142875</xdr:rowOff>
    </xdr:from>
    <xdr:to>
      <xdr:col>2</xdr:col>
      <xdr:colOff>9525</xdr:colOff>
      <xdr:row>153</xdr:row>
      <xdr:rowOff>9525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577850" y="8295322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153</xdr:row>
      <xdr:rowOff>142875</xdr:rowOff>
    </xdr:from>
    <xdr:to>
      <xdr:col>2</xdr:col>
      <xdr:colOff>9525</xdr:colOff>
      <xdr:row>154</xdr:row>
      <xdr:rowOff>9525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577850" y="8403907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154</xdr:row>
      <xdr:rowOff>142875</xdr:rowOff>
    </xdr:from>
    <xdr:to>
      <xdr:col>2</xdr:col>
      <xdr:colOff>9525</xdr:colOff>
      <xdr:row>155</xdr:row>
      <xdr:rowOff>9526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77850" y="85124925"/>
          <a:ext cx="850900" cy="942976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155</xdr:row>
      <xdr:rowOff>142875</xdr:rowOff>
    </xdr:from>
    <xdr:to>
      <xdr:col>2</xdr:col>
      <xdr:colOff>9525</xdr:colOff>
      <xdr:row>156</xdr:row>
      <xdr:rowOff>10645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577850" y="86210775"/>
          <a:ext cx="850900" cy="94409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156</xdr:row>
      <xdr:rowOff>142875</xdr:rowOff>
    </xdr:from>
    <xdr:to>
      <xdr:col>2</xdr:col>
      <xdr:colOff>9525</xdr:colOff>
      <xdr:row>157</xdr:row>
      <xdr:rowOff>9525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77850" y="8729662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157</xdr:row>
      <xdr:rowOff>142875</xdr:rowOff>
    </xdr:from>
    <xdr:to>
      <xdr:col>2</xdr:col>
      <xdr:colOff>9525</xdr:colOff>
      <xdr:row>158</xdr:row>
      <xdr:rowOff>9525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577850" y="8838247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103</xdr:row>
      <xdr:rowOff>142875</xdr:rowOff>
    </xdr:from>
    <xdr:to>
      <xdr:col>2</xdr:col>
      <xdr:colOff>9525</xdr:colOff>
      <xdr:row>104</xdr:row>
      <xdr:rowOff>9526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577850" y="29746575"/>
          <a:ext cx="850900" cy="942976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104</xdr:row>
      <xdr:rowOff>142875</xdr:rowOff>
    </xdr:from>
    <xdr:to>
      <xdr:col>2</xdr:col>
      <xdr:colOff>9525</xdr:colOff>
      <xdr:row>105</xdr:row>
      <xdr:rowOff>10645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577850" y="30832425"/>
          <a:ext cx="850900" cy="94409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105</xdr:row>
      <xdr:rowOff>142875</xdr:rowOff>
    </xdr:from>
    <xdr:to>
      <xdr:col>2</xdr:col>
      <xdr:colOff>9525</xdr:colOff>
      <xdr:row>106</xdr:row>
      <xdr:rowOff>9525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77850" y="3191827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106</xdr:row>
      <xdr:rowOff>142875</xdr:rowOff>
    </xdr:from>
    <xdr:to>
      <xdr:col>2</xdr:col>
      <xdr:colOff>9525</xdr:colOff>
      <xdr:row>107</xdr:row>
      <xdr:rowOff>9526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577850" y="33004125"/>
          <a:ext cx="850900" cy="942976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111</xdr:row>
      <xdr:rowOff>142875</xdr:rowOff>
    </xdr:from>
    <xdr:to>
      <xdr:col>2</xdr:col>
      <xdr:colOff>9525</xdr:colOff>
      <xdr:row>112</xdr:row>
      <xdr:rowOff>9525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577850" y="3843337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112</xdr:row>
      <xdr:rowOff>142875</xdr:rowOff>
    </xdr:from>
    <xdr:to>
      <xdr:col>2</xdr:col>
      <xdr:colOff>9525</xdr:colOff>
      <xdr:row>113</xdr:row>
      <xdr:rowOff>9525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577850" y="3951922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113</xdr:row>
      <xdr:rowOff>142875</xdr:rowOff>
    </xdr:from>
    <xdr:to>
      <xdr:col>2</xdr:col>
      <xdr:colOff>9525</xdr:colOff>
      <xdr:row>114</xdr:row>
      <xdr:rowOff>9525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577850" y="4060507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114</xdr:row>
      <xdr:rowOff>142875</xdr:rowOff>
    </xdr:from>
    <xdr:to>
      <xdr:col>2</xdr:col>
      <xdr:colOff>9525</xdr:colOff>
      <xdr:row>115</xdr:row>
      <xdr:rowOff>9525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577850" y="4169092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115</xdr:row>
      <xdr:rowOff>142875</xdr:rowOff>
    </xdr:from>
    <xdr:to>
      <xdr:col>2</xdr:col>
      <xdr:colOff>9525</xdr:colOff>
      <xdr:row>116</xdr:row>
      <xdr:rowOff>9526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577850" y="42776775"/>
          <a:ext cx="850900" cy="942976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92</xdr:row>
      <xdr:rowOff>142875</xdr:rowOff>
    </xdr:from>
    <xdr:to>
      <xdr:col>2</xdr:col>
      <xdr:colOff>9525</xdr:colOff>
      <xdr:row>93</xdr:row>
      <xdr:rowOff>9525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77850" y="1780222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93</xdr:row>
      <xdr:rowOff>142875</xdr:rowOff>
    </xdr:from>
    <xdr:to>
      <xdr:col>2</xdr:col>
      <xdr:colOff>9525</xdr:colOff>
      <xdr:row>94</xdr:row>
      <xdr:rowOff>9524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577850" y="18888075"/>
          <a:ext cx="850900" cy="942974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96</xdr:row>
      <xdr:rowOff>142875</xdr:rowOff>
    </xdr:from>
    <xdr:to>
      <xdr:col>2</xdr:col>
      <xdr:colOff>9525</xdr:colOff>
      <xdr:row>97</xdr:row>
      <xdr:rowOff>9526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577850" y="22145625"/>
          <a:ext cx="850900" cy="942976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97</xdr:row>
      <xdr:rowOff>142875</xdr:rowOff>
    </xdr:from>
    <xdr:to>
      <xdr:col>2</xdr:col>
      <xdr:colOff>9525</xdr:colOff>
      <xdr:row>98</xdr:row>
      <xdr:rowOff>10645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577850" y="23231475"/>
          <a:ext cx="850900" cy="94409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94</xdr:row>
      <xdr:rowOff>142875</xdr:rowOff>
    </xdr:from>
    <xdr:to>
      <xdr:col>2</xdr:col>
      <xdr:colOff>9525</xdr:colOff>
      <xdr:row>95</xdr:row>
      <xdr:rowOff>9526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77850" y="19973925"/>
          <a:ext cx="850900" cy="942976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95</xdr:row>
      <xdr:rowOff>142875</xdr:rowOff>
    </xdr:from>
    <xdr:to>
      <xdr:col>2</xdr:col>
      <xdr:colOff>9525</xdr:colOff>
      <xdr:row>96</xdr:row>
      <xdr:rowOff>10645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577850" y="21059775"/>
          <a:ext cx="850900" cy="94409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98</xdr:row>
      <xdr:rowOff>142875</xdr:rowOff>
    </xdr:from>
    <xdr:to>
      <xdr:col>2</xdr:col>
      <xdr:colOff>9525</xdr:colOff>
      <xdr:row>99</xdr:row>
      <xdr:rowOff>9526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577850" y="24317325"/>
          <a:ext cx="850900" cy="942976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99</xdr:row>
      <xdr:rowOff>142875</xdr:rowOff>
    </xdr:from>
    <xdr:to>
      <xdr:col>2</xdr:col>
      <xdr:colOff>9525</xdr:colOff>
      <xdr:row>100</xdr:row>
      <xdr:rowOff>10645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577850" y="25403175"/>
          <a:ext cx="850900" cy="94409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139700</xdr:colOff>
      <xdr:row>100</xdr:row>
      <xdr:rowOff>142875</xdr:rowOff>
    </xdr:from>
    <xdr:to>
      <xdr:col>2</xdr:col>
      <xdr:colOff>9525</xdr:colOff>
      <xdr:row>101</xdr:row>
      <xdr:rowOff>9525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577850" y="26489025"/>
          <a:ext cx="850900" cy="942975"/>
        </a:xfrm>
        <a:prstGeom prst="rect">
          <a:avLst/>
        </a:prstGeom>
      </xdr:spPr>
    </xdr:pic>
    <xdr:clientData fLocksWithSheet="0" fPrintsWithSheet="0"/>
  </xdr:twoCellAnchor>
  <xdr:twoCellAnchor>
    <xdr:from>
      <xdr:col>1</xdr:col>
      <xdr:colOff>53975</xdr:colOff>
      <xdr:row>182</xdr:row>
      <xdr:rowOff>85725</xdr:rowOff>
    </xdr:from>
    <xdr:to>
      <xdr:col>1</xdr:col>
      <xdr:colOff>981075</xdr:colOff>
      <xdr:row>182</xdr:row>
      <xdr:rowOff>1028700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606425" y="1457325"/>
          <a:ext cx="927100" cy="942975"/>
        </a:xfrm>
        <a:prstGeom prst="rect">
          <a:avLst/>
        </a:prstGeom>
      </xdr:spPr>
    </xdr:pic>
    <xdr:clientData/>
  </xdr:twoCellAnchor>
  <xdr:twoCellAnchor>
    <xdr:from>
      <xdr:col>1</xdr:col>
      <xdr:colOff>53975</xdr:colOff>
      <xdr:row>183</xdr:row>
      <xdr:rowOff>85725</xdr:rowOff>
    </xdr:from>
    <xdr:to>
      <xdr:col>1</xdr:col>
      <xdr:colOff>981075</xdr:colOff>
      <xdr:row>183</xdr:row>
      <xdr:rowOff>1028700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606425" y="2543175"/>
          <a:ext cx="927100" cy="942975"/>
        </a:xfrm>
        <a:prstGeom prst="rect">
          <a:avLst/>
        </a:prstGeom>
      </xdr:spPr>
    </xdr:pic>
    <xdr:clientData/>
  </xdr:twoCellAnchor>
  <xdr:twoCellAnchor>
    <xdr:from>
      <xdr:col>1</xdr:col>
      <xdr:colOff>53975</xdr:colOff>
      <xdr:row>184</xdr:row>
      <xdr:rowOff>85725</xdr:rowOff>
    </xdr:from>
    <xdr:to>
      <xdr:col>1</xdr:col>
      <xdr:colOff>981075</xdr:colOff>
      <xdr:row>184</xdr:row>
      <xdr:rowOff>1028700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606425" y="3629025"/>
          <a:ext cx="927100" cy="942975"/>
        </a:xfrm>
        <a:prstGeom prst="rect">
          <a:avLst/>
        </a:prstGeom>
      </xdr:spPr>
    </xdr:pic>
    <xdr:clientData/>
  </xdr:twoCellAnchor>
  <xdr:twoCellAnchor>
    <xdr:from>
      <xdr:col>1</xdr:col>
      <xdr:colOff>53975</xdr:colOff>
      <xdr:row>185</xdr:row>
      <xdr:rowOff>85725</xdr:rowOff>
    </xdr:from>
    <xdr:to>
      <xdr:col>1</xdr:col>
      <xdr:colOff>981075</xdr:colOff>
      <xdr:row>185</xdr:row>
      <xdr:rowOff>1028700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606425" y="4714875"/>
          <a:ext cx="927100" cy="942975"/>
        </a:xfrm>
        <a:prstGeom prst="rect">
          <a:avLst/>
        </a:prstGeom>
      </xdr:spPr>
    </xdr:pic>
    <xdr:clientData/>
  </xdr:twoCellAnchor>
  <xdr:twoCellAnchor>
    <xdr:from>
      <xdr:col>1</xdr:col>
      <xdr:colOff>53975</xdr:colOff>
      <xdr:row>186</xdr:row>
      <xdr:rowOff>85725</xdr:rowOff>
    </xdr:from>
    <xdr:to>
      <xdr:col>1</xdr:col>
      <xdr:colOff>981075</xdr:colOff>
      <xdr:row>186</xdr:row>
      <xdr:rowOff>1028700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606425" y="5800725"/>
          <a:ext cx="927100" cy="942975"/>
        </a:xfrm>
        <a:prstGeom prst="rect">
          <a:avLst/>
        </a:prstGeom>
      </xdr:spPr>
    </xdr:pic>
    <xdr:clientData/>
  </xdr:twoCellAnchor>
  <xdr:twoCellAnchor>
    <xdr:from>
      <xdr:col>1</xdr:col>
      <xdr:colOff>53975</xdr:colOff>
      <xdr:row>187</xdr:row>
      <xdr:rowOff>85725</xdr:rowOff>
    </xdr:from>
    <xdr:to>
      <xdr:col>1</xdr:col>
      <xdr:colOff>981075</xdr:colOff>
      <xdr:row>187</xdr:row>
      <xdr:rowOff>1028700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606425" y="6886575"/>
          <a:ext cx="927100" cy="942975"/>
        </a:xfrm>
        <a:prstGeom prst="rect">
          <a:avLst/>
        </a:prstGeom>
      </xdr:spPr>
    </xdr:pic>
    <xdr:clientData/>
  </xdr:twoCellAnchor>
  <xdr:twoCellAnchor>
    <xdr:from>
      <xdr:col>1</xdr:col>
      <xdr:colOff>53975</xdr:colOff>
      <xdr:row>188</xdr:row>
      <xdr:rowOff>85725</xdr:rowOff>
    </xdr:from>
    <xdr:to>
      <xdr:col>1</xdr:col>
      <xdr:colOff>981075</xdr:colOff>
      <xdr:row>188</xdr:row>
      <xdr:rowOff>1028700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606425" y="7972425"/>
          <a:ext cx="927100" cy="942975"/>
        </a:xfrm>
        <a:prstGeom prst="rect">
          <a:avLst/>
        </a:prstGeom>
      </xdr:spPr>
    </xdr:pic>
    <xdr:clientData/>
  </xdr:twoCellAnchor>
  <xdr:twoCellAnchor>
    <xdr:from>
      <xdr:col>1</xdr:col>
      <xdr:colOff>53975</xdr:colOff>
      <xdr:row>189</xdr:row>
      <xdr:rowOff>85725</xdr:rowOff>
    </xdr:from>
    <xdr:to>
      <xdr:col>1</xdr:col>
      <xdr:colOff>981075</xdr:colOff>
      <xdr:row>189</xdr:row>
      <xdr:rowOff>1028700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606425" y="9058275"/>
          <a:ext cx="927100" cy="942975"/>
        </a:xfrm>
        <a:prstGeom prst="rect">
          <a:avLst/>
        </a:prstGeom>
      </xdr:spPr>
    </xdr:pic>
    <xdr:clientData/>
  </xdr:twoCellAnchor>
  <xdr:twoCellAnchor>
    <xdr:from>
      <xdr:col>1</xdr:col>
      <xdr:colOff>53975</xdr:colOff>
      <xdr:row>190</xdr:row>
      <xdr:rowOff>85725</xdr:rowOff>
    </xdr:from>
    <xdr:to>
      <xdr:col>1</xdr:col>
      <xdr:colOff>981075</xdr:colOff>
      <xdr:row>190</xdr:row>
      <xdr:rowOff>1028700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606425" y="10144125"/>
          <a:ext cx="927100" cy="942975"/>
        </a:xfrm>
        <a:prstGeom prst="rect">
          <a:avLst/>
        </a:prstGeom>
      </xdr:spPr>
    </xdr:pic>
    <xdr:clientData/>
  </xdr:twoCellAnchor>
  <xdr:twoCellAnchor>
    <xdr:from>
      <xdr:col>1</xdr:col>
      <xdr:colOff>53975</xdr:colOff>
      <xdr:row>191</xdr:row>
      <xdr:rowOff>85725</xdr:rowOff>
    </xdr:from>
    <xdr:to>
      <xdr:col>1</xdr:col>
      <xdr:colOff>981075</xdr:colOff>
      <xdr:row>191</xdr:row>
      <xdr:rowOff>1028700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606425" y="11229975"/>
          <a:ext cx="927100" cy="942975"/>
        </a:xfrm>
        <a:prstGeom prst="rect">
          <a:avLst/>
        </a:prstGeom>
      </xdr:spPr>
    </xdr:pic>
    <xdr:clientData/>
  </xdr:twoCellAnchor>
  <xdr:twoCellAnchor>
    <xdr:from>
      <xdr:col>1</xdr:col>
      <xdr:colOff>53975</xdr:colOff>
      <xdr:row>192</xdr:row>
      <xdr:rowOff>85725</xdr:rowOff>
    </xdr:from>
    <xdr:to>
      <xdr:col>1</xdr:col>
      <xdr:colOff>981075</xdr:colOff>
      <xdr:row>192</xdr:row>
      <xdr:rowOff>1028700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606425" y="12315825"/>
          <a:ext cx="927100" cy="942975"/>
        </a:xfrm>
        <a:prstGeom prst="rect">
          <a:avLst/>
        </a:prstGeom>
      </xdr:spPr>
    </xdr:pic>
    <xdr:clientData/>
  </xdr:twoCellAnchor>
  <xdr:twoCellAnchor>
    <xdr:from>
      <xdr:col>1</xdr:col>
      <xdr:colOff>53975</xdr:colOff>
      <xdr:row>193</xdr:row>
      <xdr:rowOff>85725</xdr:rowOff>
    </xdr:from>
    <xdr:to>
      <xdr:col>1</xdr:col>
      <xdr:colOff>981075</xdr:colOff>
      <xdr:row>193</xdr:row>
      <xdr:rowOff>1028700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606425" y="13401675"/>
          <a:ext cx="927100" cy="942975"/>
        </a:xfrm>
        <a:prstGeom prst="rect">
          <a:avLst/>
        </a:prstGeom>
      </xdr:spPr>
    </xdr:pic>
    <xdr:clientData/>
  </xdr:twoCellAnchor>
  <xdr:twoCellAnchor>
    <xdr:from>
      <xdr:col>1</xdr:col>
      <xdr:colOff>53975</xdr:colOff>
      <xdr:row>194</xdr:row>
      <xdr:rowOff>85725</xdr:rowOff>
    </xdr:from>
    <xdr:to>
      <xdr:col>1</xdr:col>
      <xdr:colOff>981075</xdr:colOff>
      <xdr:row>194</xdr:row>
      <xdr:rowOff>1028700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606425" y="14487525"/>
          <a:ext cx="927100" cy="942975"/>
        </a:xfrm>
        <a:prstGeom prst="rect">
          <a:avLst/>
        </a:prstGeom>
      </xdr:spPr>
    </xdr:pic>
    <xdr:clientData/>
  </xdr:twoCellAnchor>
  <xdr:twoCellAnchor>
    <xdr:from>
      <xdr:col>1</xdr:col>
      <xdr:colOff>53975</xdr:colOff>
      <xdr:row>195</xdr:row>
      <xdr:rowOff>85725</xdr:rowOff>
    </xdr:from>
    <xdr:to>
      <xdr:col>1</xdr:col>
      <xdr:colOff>981075</xdr:colOff>
      <xdr:row>195</xdr:row>
      <xdr:rowOff>1028700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606425" y="15573375"/>
          <a:ext cx="927100" cy="942975"/>
        </a:xfrm>
        <a:prstGeom prst="rect">
          <a:avLst/>
        </a:prstGeom>
      </xdr:spPr>
    </xdr:pic>
    <xdr:clientData/>
  </xdr:twoCellAnchor>
  <xdr:twoCellAnchor>
    <xdr:from>
      <xdr:col>1</xdr:col>
      <xdr:colOff>53975</xdr:colOff>
      <xdr:row>196</xdr:row>
      <xdr:rowOff>85725</xdr:rowOff>
    </xdr:from>
    <xdr:to>
      <xdr:col>1</xdr:col>
      <xdr:colOff>981075</xdr:colOff>
      <xdr:row>196</xdr:row>
      <xdr:rowOff>1028700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606425" y="16659225"/>
          <a:ext cx="927100" cy="942975"/>
        </a:xfrm>
        <a:prstGeom prst="rect">
          <a:avLst/>
        </a:prstGeom>
      </xdr:spPr>
    </xdr:pic>
    <xdr:clientData/>
  </xdr:twoCellAnchor>
  <xdr:twoCellAnchor>
    <xdr:from>
      <xdr:col>1</xdr:col>
      <xdr:colOff>53975</xdr:colOff>
      <xdr:row>197</xdr:row>
      <xdr:rowOff>85725</xdr:rowOff>
    </xdr:from>
    <xdr:to>
      <xdr:col>1</xdr:col>
      <xdr:colOff>981075</xdr:colOff>
      <xdr:row>197</xdr:row>
      <xdr:rowOff>1028700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606425" y="17745075"/>
          <a:ext cx="927100" cy="942975"/>
        </a:xfrm>
        <a:prstGeom prst="rect">
          <a:avLst/>
        </a:prstGeom>
      </xdr:spPr>
    </xdr:pic>
    <xdr:clientData/>
  </xdr:twoCellAnchor>
  <xdr:twoCellAnchor>
    <xdr:from>
      <xdr:col>1</xdr:col>
      <xdr:colOff>53975</xdr:colOff>
      <xdr:row>198</xdr:row>
      <xdr:rowOff>85725</xdr:rowOff>
    </xdr:from>
    <xdr:to>
      <xdr:col>1</xdr:col>
      <xdr:colOff>981075</xdr:colOff>
      <xdr:row>198</xdr:row>
      <xdr:rowOff>1028700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606425" y="18830925"/>
          <a:ext cx="927100" cy="942975"/>
        </a:xfrm>
        <a:prstGeom prst="rect">
          <a:avLst/>
        </a:prstGeom>
      </xdr:spPr>
    </xdr:pic>
    <xdr:clientData/>
  </xdr:twoCellAnchor>
  <xdr:twoCellAnchor>
    <xdr:from>
      <xdr:col>1</xdr:col>
      <xdr:colOff>53975</xdr:colOff>
      <xdr:row>199</xdr:row>
      <xdr:rowOff>85725</xdr:rowOff>
    </xdr:from>
    <xdr:to>
      <xdr:col>1</xdr:col>
      <xdr:colOff>981075</xdr:colOff>
      <xdr:row>199</xdr:row>
      <xdr:rowOff>1028700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606425" y="19916775"/>
          <a:ext cx="927100" cy="942975"/>
        </a:xfrm>
        <a:prstGeom prst="rect">
          <a:avLst/>
        </a:prstGeom>
      </xdr:spPr>
    </xdr:pic>
    <xdr:clientData/>
  </xdr:twoCellAnchor>
  <xdr:twoCellAnchor>
    <xdr:from>
      <xdr:col>1</xdr:col>
      <xdr:colOff>53975</xdr:colOff>
      <xdr:row>200</xdr:row>
      <xdr:rowOff>85725</xdr:rowOff>
    </xdr:from>
    <xdr:to>
      <xdr:col>1</xdr:col>
      <xdr:colOff>981075</xdr:colOff>
      <xdr:row>200</xdr:row>
      <xdr:rowOff>1028700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606425" y="21002625"/>
          <a:ext cx="927100" cy="942975"/>
        </a:xfrm>
        <a:prstGeom prst="rect">
          <a:avLst/>
        </a:prstGeom>
      </xdr:spPr>
    </xdr:pic>
    <xdr:clientData/>
  </xdr:twoCellAnchor>
  <xdr:twoCellAnchor>
    <xdr:from>
      <xdr:col>1</xdr:col>
      <xdr:colOff>53975</xdr:colOff>
      <xdr:row>201</xdr:row>
      <xdr:rowOff>85725</xdr:rowOff>
    </xdr:from>
    <xdr:to>
      <xdr:col>1</xdr:col>
      <xdr:colOff>981075</xdr:colOff>
      <xdr:row>201</xdr:row>
      <xdr:rowOff>1028700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606425" y="22088475"/>
          <a:ext cx="927100" cy="942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T208"/>
  <sheetViews>
    <sheetView tabSelected="1" workbookViewId="0">
      <selection activeCell="N7" sqref="N7"/>
    </sheetView>
  </sheetViews>
  <sheetFormatPr defaultColWidth="10.1640625" defaultRowHeight="84.75" customHeight="1" x14ac:dyDescent="0.2"/>
  <cols>
    <col min="1" max="1" width="7.6640625" style="1" customWidth="1"/>
    <col min="2" max="2" width="17.1640625" style="1" customWidth="1"/>
    <col min="3" max="3" width="6.33203125" style="1" customWidth="1"/>
    <col min="4" max="4" width="16.33203125" style="1" customWidth="1"/>
    <col min="5" max="5" width="38.33203125" style="1" customWidth="1"/>
    <col min="6" max="7" width="11.33203125" style="1" customWidth="1"/>
    <col min="8" max="8" width="12.6640625" style="1" customWidth="1"/>
    <col min="9" max="9" width="10.1640625" style="1" customWidth="1"/>
    <col min="10" max="10" width="12.1640625" style="32" customWidth="1"/>
    <col min="11" max="11" width="12.6640625" style="1" customWidth="1"/>
    <col min="12" max="12" width="10.1640625" style="1" customWidth="1"/>
    <col min="13" max="14" width="12.1640625" style="1" customWidth="1"/>
    <col min="15" max="18" width="10.1640625" style="1" customWidth="1"/>
    <col min="19" max="19" width="12.6640625" style="1" customWidth="1"/>
    <col min="20" max="20" width="27.1640625" style="1" customWidth="1"/>
  </cols>
  <sheetData>
    <row r="1" spans="1:12" ht="9.75" customHeight="1" x14ac:dyDescent="0.2"/>
    <row r="2" spans="1:12" ht="11.25" customHeight="1" x14ac:dyDescent="0.2"/>
    <row r="3" spans="1:12" ht="12.75" customHeight="1" x14ac:dyDescent="0.2"/>
    <row r="4" spans="1:12" ht="12.75" customHeight="1" x14ac:dyDescent="0.2"/>
    <row r="5" spans="1:12" ht="10.5" customHeight="1" x14ac:dyDescent="0.2"/>
    <row r="6" spans="1:12" ht="12.75" customHeight="1" thickBot="1" x14ac:dyDescent="0.25"/>
    <row r="7" spans="1:12" ht="54.75" customHeight="1" thickBot="1" x14ac:dyDescent="0.25">
      <c r="A7" s="15" t="s">
        <v>0</v>
      </c>
      <c r="B7" s="26" t="s">
        <v>1</v>
      </c>
      <c r="C7" s="26"/>
      <c r="D7" s="16" t="s">
        <v>2</v>
      </c>
      <c r="E7" s="16" t="s">
        <v>3</v>
      </c>
      <c r="F7" s="16" t="s">
        <v>4</v>
      </c>
      <c r="G7" s="16" t="s">
        <v>5</v>
      </c>
      <c r="H7" s="17" t="s">
        <v>6</v>
      </c>
      <c r="I7" s="20" t="s">
        <v>110</v>
      </c>
      <c r="J7" s="33" t="s">
        <v>111</v>
      </c>
      <c r="K7" s="27" t="s">
        <v>112</v>
      </c>
      <c r="L7" s="39" t="s">
        <v>424</v>
      </c>
    </row>
    <row r="8" spans="1:12" s="7" customFormat="1" ht="84.75" customHeight="1" x14ac:dyDescent="0.2">
      <c r="A8" s="10">
        <v>1</v>
      </c>
      <c r="B8" s="11" t="s">
        <v>7</v>
      </c>
      <c r="C8" s="12" t="str">
        <f>HYPERLINK("http://7flowers-decor.ru/upload/1c_catalog/import_files/4606500186280.jpg")</f>
        <v>http://7flowers-decor.ru/upload/1c_catalog/import_files/4606500186280.jpg</v>
      </c>
      <c r="D8" s="10">
        <v>4606500186280</v>
      </c>
      <c r="E8" s="13" t="s">
        <v>101</v>
      </c>
      <c r="F8" s="11" t="s">
        <v>102</v>
      </c>
      <c r="G8" s="14" t="s">
        <v>103</v>
      </c>
      <c r="H8" s="18">
        <v>1</v>
      </c>
      <c r="I8" s="21">
        <v>1155</v>
      </c>
      <c r="J8" s="34">
        <v>693</v>
      </c>
      <c r="K8" s="28">
        <v>-0.4</v>
      </c>
      <c r="L8" s="29"/>
    </row>
    <row r="9" spans="1:12" s="7" customFormat="1" ht="84.75" customHeight="1" x14ac:dyDescent="0.2">
      <c r="A9" s="2">
        <v>2</v>
      </c>
      <c r="B9" s="3" t="s">
        <v>7</v>
      </c>
      <c r="C9" s="4" t="str">
        <f>HYPERLINK("http://7flowers-decor.ru/upload/1c_catalog/import_files/4606500285785.jpg")</f>
        <v>http://7flowers-decor.ru/upload/1c_catalog/import_files/4606500285785.jpg</v>
      </c>
      <c r="D9" s="2">
        <v>4606500285785</v>
      </c>
      <c r="E9" s="5" t="s">
        <v>104</v>
      </c>
      <c r="F9" s="3" t="s">
        <v>105</v>
      </c>
      <c r="G9" s="6" t="s">
        <v>103</v>
      </c>
      <c r="H9" s="19">
        <v>1</v>
      </c>
      <c r="I9" s="22">
        <v>2353</v>
      </c>
      <c r="J9" s="35">
        <v>1411.8</v>
      </c>
      <c r="K9" s="28">
        <v>-0.4</v>
      </c>
      <c r="L9" s="29"/>
    </row>
    <row r="10" spans="1:12" s="7" customFormat="1" ht="84.75" customHeight="1" x14ac:dyDescent="0.2">
      <c r="A10" s="2">
        <v>3</v>
      </c>
      <c r="B10" s="3" t="s">
        <v>7</v>
      </c>
      <c r="C10" s="4" t="str">
        <f>HYPERLINK("http://7flowers-decor.ru/upload/1c_catalog/import_files/4606500300624.jpg")</f>
        <v>http://7flowers-decor.ru/upload/1c_catalog/import_files/4606500300624.jpg</v>
      </c>
      <c r="D10" s="2">
        <v>4606500300624</v>
      </c>
      <c r="E10" s="5" t="s">
        <v>106</v>
      </c>
      <c r="F10" s="3" t="s">
        <v>107</v>
      </c>
      <c r="G10" s="6" t="s">
        <v>103</v>
      </c>
      <c r="H10" s="19">
        <v>1</v>
      </c>
      <c r="I10" s="22">
        <v>2294</v>
      </c>
      <c r="J10" s="35">
        <v>1376.3999999999999</v>
      </c>
      <c r="K10" s="28">
        <v>-0.40000000000000008</v>
      </c>
      <c r="L10" s="29"/>
    </row>
    <row r="11" spans="1:12" s="7" customFormat="1" ht="84.75" customHeight="1" x14ac:dyDescent="0.2">
      <c r="A11" s="2">
        <v>4</v>
      </c>
      <c r="B11" s="3" t="s">
        <v>7</v>
      </c>
      <c r="C11" s="4" t="str">
        <f>HYPERLINK("http://7flowers-decor.ru/upload/1c_catalog/import_files/4606500312597.jpg")</f>
        <v>http://7flowers-decor.ru/upload/1c_catalog/import_files/4606500312597.jpg</v>
      </c>
      <c r="D11" s="2">
        <v>4606500312597</v>
      </c>
      <c r="E11" s="5" t="s">
        <v>108</v>
      </c>
      <c r="F11" s="3" t="s">
        <v>109</v>
      </c>
      <c r="G11" s="6" t="s">
        <v>103</v>
      </c>
      <c r="H11" s="19">
        <v>1</v>
      </c>
      <c r="I11" s="22">
        <v>468</v>
      </c>
      <c r="J11" s="35">
        <v>280.8</v>
      </c>
      <c r="K11" s="28">
        <v>-0.39999999999999997</v>
      </c>
      <c r="L11" s="29"/>
    </row>
    <row r="12" spans="1:12" s="7" customFormat="1" ht="84.75" customHeight="1" x14ac:dyDescent="0.2">
      <c r="A12" s="2">
        <v>5</v>
      </c>
      <c r="B12" s="3" t="s">
        <v>7</v>
      </c>
      <c r="C12" s="4" t="str">
        <f>HYPERLINK("http://7flowers-decor.ru/upload/1c_catalog/import_files/4606500507207.jpg")</f>
        <v>http://7flowers-decor.ru/upload/1c_catalog/import_files/4606500507207.jpg</v>
      </c>
      <c r="D12" s="2">
        <v>4606500507207</v>
      </c>
      <c r="E12" s="5" t="s">
        <v>8</v>
      </c>
      <c r="F12" s="3" t="s">
        <v>9</v>
      </c>
      <c r="G12" s="6"/>
      <c r="H12" s="19">
        <v>1</v>
      </c>
      <c r="I12" s="22">
        <v>1722</v>
      </c>
      <c r="J12" s="35">
        <v>1119.3</v>
      </c>
      <c r="K12" s="28">
        <v>-0.35000000000000003</v>
      </c>
      <c r="L12" s="29"/>
    </row>
    <row r="13" spans="1:12" s="7" customFormat="1" ht="84.75" customHeight="1" x14ac:dyDescent="0.2">
      <c r="A13" s="2">
        <v>6</v>
      </c>
      <c r="B13" s="3" t="s">
        <v>7</v>
      </c>
      <c r="C13" s="4" t="str">
        <f>HYPERLINK("http://7flowers-decor.ru/upload/1c_catalog/import_files/4606500507214.jpg")</f>
        <v>http://7flowers-decor.ru/upload/1c_catalog/import_files/4606500507214.jpg</v>
      </c>
      <c r="D13" s="2">
        <v>4606500507214</v>
      </c>
      <c r="E13" s="5" t="s">
        <v>10</v>
      </c>
      <c r="F13" s="3" t="s">
        <v>9</v>
      </c>
      <c r="G13" s="6"/>
      <c r="H13" s="19">
        <v>1</v>
      </c>
      <c r="I13" s="22">
        <v>1722</v>
      </c>
      <c r="J13" s="35">
        <v>1119.3</v>
      </c>
      <c r="K13" s="28">
        <v>-0.35000000000000003</v>
      </c>
      <c r="L13" s="29"/>
    </row>
    <row r="14" spans="1:12" s="7" customFormat="1" ht="84.75" customHeight="1" x14ac:dyDescent="0.2">
      <c r="A14" s="2">
        <v>7</v>
      </c>
      <c r="B14" s="3" t="s">
        <v>7</v>
      </c>
      <c r="C14" s="4" t="str">
        <f>HYPERLINK("http://7flowers-decor.ru/upload/1c_catalog/import_files/4606500507221.jpg")</f>
        <v>http://7flowers-decor.ru/upload/1c_catalog/import_files/4606500507221.jpg</v>
      </c>
      <c r="D14" s="2">
        <v>4606500507221</v>
      </c>
      <c r="E14" s="5" t="s">
        <v>11</v>
      </c>
      <c r="F14" s="3" t="s">
        <v>9</v>
      </c>
      <c r="G14" s="6"/>
      <c r="H14" s="19">
        <v>1</v>
      </c>
      <c r="I14" s="22">
        <v>1432</v>
      </c>
      <c r="J14" s="35">
        <v>930.80000000000007</v>
      </c>
      <c r="K14" s="28">
        <v>-0.35</v>
      </c>
      <c r="L14" s="29"/>
    </row>
    <row r="15" spans="1:12" s="7" customFormat="1" ht="84.75" customHeight="1" x14ac:dyDescent="0.2">
      <c r="A15" s="2">
        <v>8</v>
      </c>
      <c r="B15" s="3" t="s">
        <v>7</v>
      </c>
      <c r="C15" s="4" t="str">
        <f>HYPERLINK("http://7flowers-decor.ru/upload/1c_catalog/import_files/4606500507238.jpg")</f>
        <v>http://7flowers-decor.ru/upload/1c_catalog/import_files/4606500507238.jpg</v>
      </c>
      <c r="D15" s="2">
        <v>4606500507238</v>
      </c>
      <c r="E15" s="5" t="s">
        <v>12</v>
      </c>
      <c r="F15" s="3" t="s">
        <v>9</v>
      </c>
      <c r="G15" s="6"/>
      <c r="H15" s="19">
        <v>1</v>
      </c>
      <c r="I15" s="22">
        <v>2199</v>
      </c>
      <c r="J15" s="35">
        <v>1429.3500000000001</v>
      </c>
      <c r="K15" s="28">
        <v>-0.34999999999999992</v>
      </c>
      <c r="L15" s="29"/>
    </row>
    <row r="16" spans="1:12" s="7" customFormat="1" ht="84.75" customHeight="1" x14ac:dyDescent="0.2">
      <c r="A16" s="2">
        <v>9</v>
      </c>
      <c r="B16" s="3" t="s">
        <v>7</v>
      </c>
      <c r="C16" s="4" t="str">
        <f>HYPERLINK("http://7flowers-decor.ru/upload/1c_catalog/import_files/4606500507245.jpg")</f>
        <v>http://7flowers-decor.ru/upload/1c_catalog/import_files/4606500507245.jpg</v>
      </c>
      <c r="D16" s="2">
        <v>4606500507245</v>
      </c>
      <c r="E16" s="5" t="s">
        <v>13</v>
      </c>
      <c r="F16" s="3" t="s">
        <v>9</v>
      </c>
      <c r="G16" s="6"/>
      <c r="H16" s="19">
        <v>1</v>
      </c>
      <c r="I16" s="22">
        <v>2272</v>
      </c>
      <c r="J16" s="35">
        <v>1476.8</v>
      </c>
      <c r="K16" s="28">
        <v>-0.35000000000000003</v>
      </c>
      <c r="L16" s="29"/>
    </row>
    <row r="17" spans="1:12" s="7" customFormat="1" ht="84.75" customHeight="1" x14ac:dyDescent="0.2">
      <c r="A17" s="2">
        <v>10</v>
      </c>
      <c r="B17" s="3" t="s">
        <v>7</v>
      </c>
      <c r="C17" s="4" t="str">
        <f>HYPERLINK("http://7flowers-decor.ru/upload/1c_catalog/import_files/4606500507252.jpg")</f>
        <v>http://7flowers-decor.ru/upload/1c_catalog/import_files/4606500507252.jpg</v>
      </c>
      <c r="D17" s="2">
        <v>4606500507252</v>
      </c>
      <c r="E17" s="5" t="s">
        <v>14</v>
      </c>
      <c r="F17" s="3" t="s">
        <v>9</v>
      </c>
      <c r="G17" s="6"/>
      <c r="H17" s="19">
        <v>1</v>
      </c>
      <c r="I17" s="22">
        <v>845</v>
      </c>
      <c r="J17" s="35">
        <v>549.25</v>
      </c>
      <c r="K17" s="28">
        <v>-0.35</v>
      </c>
      <c r="L17" s="29"/>
    </row>
    <row r="18" spans="1:12" s="7" customFormat="1" ht="84.75" customHeight="1" x14ac:dyDescent="0.2">
      <c r="A18" s="2">
        <v>11</v>
      </c>
      <c r="B18" s="3" t="s">
        <v>7</v>
      </c>
      <c r="C18" s="4" t="str">
        <f>HYPERLINK("http://7flowers-decor.ru/upload/1c_catalog/import_files/4606500507269.jpg")</f>
        <v>http://7flowers-decor.ru/upload/1c_catalog/import_files/4606500507269.jpg</v>
      </c>
      <c r="D18" s="2">
        <v>4606500507269</v>
      </c>
      <c r="E18" s="5" t="s">
        <v>15</v>
      </c>
      <c r="F18" s="3" t="s">
        <v>9</v>
      </c>
      <c r="G18" s="6"/>
      <c r="H18" s="19">
        <v>1</v>
      </c>
      <c r="I18" s="22">
        <v>1722</v>
      </c>
      <c r="J18" s="35">
        <v>1119.3</v>
      </c>
      <c r="K18" s="28">
        <v>-0.35000000000000003</v>
      </c>
      <c r="L18" s="29"/>
    </row>
    <row r="19" spans="1:12" s="7" customFormat="1" ht="84.75" customHeight="1" x14ac:dyDescent="0.2">
      <c r="A19" s="2">
        <v>12</v>
      </c>
      <c r="B19" s="3" t="s">
        <v>7</v>
      </c>
      <c r="C19" s="4" t="str">
        <f>HYPERLINK("http://7flowers-decor.ru/upload/1c_catalog/import_files/4606500507276.jpg")</f>
        <v>http://7flowers-decor.ru/upload/1c_catalog/import_files/4606500507276.jpg</v>
      </c>
      <c r="D19" s="2">
        <v>4606500507276</v>
      </c>
      <c r="E19" s="5" t="s">
        <v>16</v>
      </c>
      <c r="F19" s="3" t="s">
        <v>9</v>
      </c>
      <c r="G19" s="6"/>
      <c r="H19" s="19">
        <v>1</v>
      </c>
      <c r="I19" s="22">
        <v>1146</v>
      </c>
      <c r="J19" s="35">
        <v>744.9</v>
      </c>
      <c r="K19" s="28">
        <v>-0.35000000000000003</v>
      </c>
      <c r="L19" s="29"/>
    </row>
    <row r="20" spans="1:12" s="7" customFormat="1" ht="84.75" customHeight="1" x14ac:dyDescent="0.2">
      <c r="A20" s="2">
        <v>13</v>
      </c>
      <c r="B20" s="3" t="s">
        <v>7</v>
      </c>
      <c r="C20" s="4" t="str">
        <f>HYPERLINK("http://7flowers-decor.ru/upload/1c_catalog/import_files/4606500507283.jpg")</f>
        <v>http://7flowers-decor.ru/upload/1c_catalog/import_files/4606500507283.jpg</v>
      </c>
      <c r="D20" s="2">
        <v>4606500507283</v>
      </c>
      <c r="E20" s="5" t="s">
        <v>17</v>
      </c>
      <c r="F20" s="3" t="s">
        <v>9</v>
      </c>
      <c r="G20" s="6"/>
      <c r="H20" s="19">
        <v>1</v>
      </c>
      <c r="I20" s="22">
        <v>1163</v>
      </c>
      <c r="J20" s="35">
        <v>755.95</v>
      </c>
      <c r="K20" s="28">
        <v>-0.35</v>
      </c>
      <c r="L20" s="29"/>
    </row>
    <row r="21" spans="1:12" s="7" customFormat="1" ht="84.75" customHeight="1" x14ac:dyDescent="0.2">
      <c r="A21" s="2">
        <v>14</v>
      </c>
      <c r="B21" s="3" t="s">
        <v>7</v>
      </c>
      <c r="C21" s="4" t="str">
        <f>HYPERLINK("http://7flowers-decor.ru/upload/1c_catalog/import_files/4606500507290.jpg")</f>
        <v>http://7flowers-decor.ru/upload/1c_catalog/import_files/4606500507290.jpg</v>
      </c>
      <c r="D21" s="2">
        <v>4606500507290</v>
      </c>
      <c r="E21" s="5" t="s">
        <v>18</v>
      </c>
      <c r="F21" s="3" t="s">
        <v>19</v>
      </c>
      <c r="G21" s="6"/>
      <c r="H21" s="19">
        <v>1</v>
      </c>
      <c r="I21" s="22">
        <v>1071</v>
      </c>
      <c r="J21" s="35">
        <v>696.15</v>
      </c>
      <c r="K21" s="28">
        <v>-0.35000000000000003</v>
      </c>
      <c r="L21" s="29"/>
    </row>
    <row r="22" spans="1:12" s="7" customFormat="1" ht="84.75" customHeight="1" x14ac:dyDescent="0.2">
      <c r="A22" s="2">
        <v>15</v>
      </c>
      <c r="B22" s="3" t="s">
        <v>7</v>
      </c>
      <c r="C22" s="4" t="str">
        <f>HYPERLINK("http://7flowers-decor.ru/upload/1c_catalog/import_files/4606500507306.jpg")</f>
        <v>http://7flowers-decor.ru/upload/1c_catalog/import_files/4606500507306.jpg</v>
      </c>
      <c r="D22" s="2">
        <v>4606500507306</v>
      </c>
      <c r="E22" s="5" t="s">
        <v>20</v>
      </c>
      <c r="F22" s="3" t="s">
        <v>21</v>
      </c>
      <c r="G22" s="6"/>
      <c r="H22" s="19">
        <v>1</v>
      </c>
      <c r="I22" s="22">
        <v>2452</v>
      </c>
      <c r="J22" s="35">
        <v>1593.8</v>
      </c>
      <c r="K22" s="28">
        <v>-0.35000000000000003</v>
      </c>
      <c r="L22" s="29"/>
    </row>
    <row r="23" spans="1:12" s="7" customFormat="1" ht="84.75" customHeight="1" x14ac:dyDescent="0.2">
      <c r="A23" s="2">
        <v>16</v>
      </c>
      <c r="B23" s="3" t="s">
        <v>7</v>
      </c>
      <c r="C23" s="4" t="str">
        <f>HYPERLINK("http://7flowers-decor.ru/upload/1c_catalog/import_files/4606500507313.jpg")</f>
        <v>http://7flowers-decor.ru/upload/1c_catalog/import_files/4606500507313.jpg</v>
      </c>
      <c r="D23" s="2">
        <v>4606500507313</v>
      </c>
      <c r="E23" s="5" t="s">
        <v>22</v>
      </c>
      <c r="F23" s="3" t="s">
        <v>23</v>
      </c>
      <c r="G23" s="6"/>
      <c r="H23" s="19">
        <v>1</v>
      </c>
      <c r="I23" s="22">
        <v>1620</v>
      </c>
      <c r="J23" s="35">
        <v>1053</v>
      </c>
      <c r="K23" s="28">
        <v>-0.35</v>
      </c>
      <c r="L23" s="29"/>
    </row>
    <row r="24" spans="1:12" s="7" customFormat="1" ht="84.75" customHeight="1" x14ac:dyDescent="0.2">
      <c r="A24" s="2">
        <v>17</v>
      </c>
      <c r="B24" s="3" t="s">
        <v>7</v>
      </c>
      <c r="C24" s="4" t="str">
        <f>HYPERLINK("http://7flowers-decor.ru/upload/1c_catalog/import_files/4606500507320.jpg")</f>
        <v>http://7flowers-decor.ru/upload/1c_catalog/import_files/4606500507320.jpg</v>
      </c>
      <c r="D24" s="2">
        <v>4606500507320</v>
      </c>
      <c r="E24" s="5" t="s">
        <v>24</v>
      </c>
      <c r="F24" s="3" t="s">
        <v>25</v>
      </c>
      <c r="G24" s="6"/>
      <c r="H24" s="19">
        <v>1</v>
      </c>
      <c r="I24" s="22">
        <v>1353</v>
      </c>
      <c r="J24" s="35">
        <v>879.45</v>
      </c>
      <c r="K24" s="28">
        <v>-0.35</v>
      </c>
      <c r="L24" s="29"/>
    </row>
    <row r="25" spans="1:12" s="7" customFormat="1" ht="84.75" customHeight="1" x14ac:dyDescent="0.2">
      <c r="A25" s="2">
        <v>18</v>
      </c>
      <c r="B25" s="3" t="s">
        <v>7</v>
      </c>
      <c r="C25" s="4" t="str">
        <f>HYPERLINK("http://7flowers-decor.ru/upload/1c_catalog/import_files/4606500507337.jpg")</f>
        <v>http://7flowers-decor.ru/upload/1c_catalog/import_files/4606500507337.jpg</v>
      </c>
      <c r="D25" s="2">
        <v>4606500507337</v>
      </c>
      <c r="E25" s="5" t="s">
        <v>26</v>
      </c>
      <c r="F25" s="3" t="s">
        <v>25</v>
      </c>
      <c r="G25" s="6"/>
      <c r="H25" s="19">
        <v>1</v>
      </c>
      <c r="I25" s="22">
        <v>2206</v>
      </c>
      <c r="J25" s="35">
        <v>1433.9</v>
      </c>
      <c r="K25" s="28">
        <v>-0.35</v>
      </c>
      <c r="L25" s="29"/>
    </row>
    <row r="26" spans="1:12" s="7" customFormat="1" ht="84.75" customHeight="1" x14ac:dyDescent="0.2">
      <c r="A26" s="2">
        <v>19</v>
      </c>
      <c r="B26" s="3" t="s">
        <v>7</v>
      </c>
      <c r="C26" s="4" t="str">
        <f>HYPERLINK("http://7flowers-decor.ru/upload/1c_catalog/import_files/4606500507344.jpg")</f>
        <v>http://7flowers-decor.ru/upload/1c_catalog/import_files/4606500507344.jpg</v>
      </c>
      <c r="D26" s="2">
        <v>4606500507344</v>
      </c>
      <c r="E26" s="5" t="s">
        <v>27</v>
      </c>
      <c r="F26" s="3" t="s">
        <v>25</v>
      </c>
      <c r="G26" s="6"/>
      <c r="H26" s="19">
        <v>1</v>
      </c>
      <c r="I26" s="22">
        <v>1636</v>
      </c>
      <c r="J26" s="35">
        <v>1063.4000000000001</v>
      </c>
      <c r="K26" s="28">
        <v>-0.34999999999999992</v>
      </c>
      <c r="L26" s="29"/>
    </row>
    <row r="27" spans="1:12" s="7" customFormat="1" ht="84.75" customHeight="1" x14ac:dyDescent="0.2">
      <c r="A27" s="2">
        <v>20</v>
      </c>
      <c r="B27" s="3" t="s">
        <v>7</v>
      </c>
      <c r="C27" s="4" t="str">
        <f>HYPERLINK("http://7flowers-decor.ru/upload/1c_catalog/import_files/4606500507351.jpg")</f>
        <v>http://7flowers-decor.ru/upload/1c_catalog/import_files/4606500507351.jpg</v>
      </c>
      <c r="D27" s="2">
        <v>4606500507351</v>
      </c>
      <c r="E27" s="5" t="s">
        <v>28</v>
      </c>
      <c r="F27" s="3" t="s">
        <v>25</v>
      </c>
      <c r="G27" s="6"/>
      <c r="H27" s="19">
        <v>1</v>
      </c>
      <c r="I27" s="22">
        <v>946</v>
      </c>
      <c r="J27" s="35">
        <v>614.9</v>
      </c>
      <c r="K27" s="28">
        <v>-0.35000000000000003</v>
      </c>
      <c r="L27" s="29"/>
    </row>
    <row r="28" spans="1:12" s="7" customFormat="1" ht="84.75" customHeight="1" x14ac:dyDescent="0.2">
      <c r="A28" s="2">
        <v>21</v>
      </c>
      <c r="B28" s="3" t="s">
        <v>7</v>
      </c>
      <c r="C28" s="4" t="str">
        <f>HYPERLINK("http://7flowers-decor.ru/upload/1c_catalog/import_files/4606500507368.jpg")</f>
        <v>http://7flowers-decor.ru/upload/1c_catalog/import_files/4606500507368.jpg</v>
      </c>
      <c r="D28" s="2">
        <v>4606500507368</v>
      </c>
      <c r="E28" s="5" t="s">
        <v>29</v>
      </c>
      <c r="F28" s="3" t="s">
        <v>30</v>
      </c>
      <c r="G28" s="6"/>
      <c r="H28" s="19">
        <v>1</v>
      </c>
      <c r="I28" s="22">
        <v>2539</v>
      </c>
      <c r="J28" s="35">
        <v>1650.3500000000001</v>
      </c>
      <c r="K28" s="28">
        <v>-0.34999999999999992</v>
      </c>
      <c r="L28" s="29"/>
    </row>
    <row r="29" spans="1:12" s="7" customFormat="1" ht="84.75" customHeight="1" x14ac:dyDescent="0.2">
      <c r="A29" s="2">
        <v>22</v>
      </c>
      <c r="B29" s="3" t="s">
        <v>7</v>
      </c>
      <c r="C29" s="4" t="str">
        <f>HYPERLINK("http://7flowers-decor.ru/upload/1c_catalog/import_files/4606500507375.jpg")</f>
        <v>http://7flowers-decor.ru/upload/1c_catalog/import_files/4606500507375.jpg</v>
      </c>
      <c r="D29" s="2">
        <v>4606500507375</v>
      </c>
      <c r="E29" s="5" t="s">
        <v>31</v>
      </c>
      <c r="F29" s="3" t="s">
        <v>32</v>
      </c>
      <c r="G29" s="6"/>
      <c r="H29" s="19">
        <v>1</v>
      </c>
      <c r="I29" s="22">
        <v>1200</v>
      </c>
      <c r="J29" s="35">
        <v>780</v>
      </c>
      <c r="K29" s="28">
        <v>-0.35</v>
      </c>
      <c r="L29" s="29"/>
    </row>
    <row r="30" spans="1:12" s="7" customFormat="1" ht="84.75" customHeight="1" x14ac:dyDescent="0.2">
      <c r="A30" s="2">
        <v>23</v>
      </c>
      <c r="B30" s="3" t="s">
        <v>7</v>
      </c>
      <c r="C30" s="4" t="str">
        <f>HYPERLINK("http://7flowers-decor.ru/upload/1c_catalog/import_files/4606500507382.jpg")</f>
        <v>http://7flowers-decor.ru/upload/1c_catalog/import_files/4606500507382.jpg</v>
      </c>
      <c r="D30" s="2">
        <v>4606500507382</v>
      </c>
      <c r="E30" s="5" t="s">
        <v>33</v>
      </c>
      <c r="F30" s="3" t="s">
        <v>34</v>
      </c>
      <c r="G30" s="6"/>
      <c r="H30" s="19">
        <v>1</v>
      </c>
      <c r="I30" s="22">
        <v>1929</v>
      </c>
      <c r="J30" s="35">
        <v>1253.8500000000001</v>
      </c>
      <c r="K30" s="28">
        <v>-0.34999999999999992</v>
      </c>
      <c r="L30" s="29"/>
    </row>
    <row r="31" spans="1:12" s="7" customFormat="1" ht="84.75" customHeight="1" x14ac:dyDescent="0.2">
      <c r="A31" s="2">
        <v>24</v>
      </c>
      <c r="B31" s="3" t="s">
        <v>7</v>
      </c>
      <c r="C31" s="4" t="str">
        <f>HYPERLINK("http://7flowers-decor.ru/upload/1c_catalog/import_files/4606500507399.jpg")</f>
        <v>http://7flowers-decor.ru/upload/1c_catalog/import_files/4606500507399.jpg</v>
      </c>
      <c r="D31" s="2">
        <v>4606500507399</v>
      </c>
      <c r="E31" s="5" t="s">
        <v>35</v>
      </c>
      <c r="F31" s="3" t="s">
        <v>36</v>
      </c>
      <c r="G31" s="6"/>
      <c r="H31" s="19">
        <v>1</v>
      </c>
      <c r="I31" s="22">
        <v>1636</v>
      </c>
      <c r="J31" s="35">
        <v>1063.4000000000001</v>
      </c>
      <c r="K31" s="28">
        <v>-0.34999999999999992</v>
      </c>
      <c r="L31" s="29"/>
    </row>
    <row r="32" spans="1:12" s="7" customFormat="1" ht="84.75" customHeight="1" x14ac:dyDescent="0.2">
      <c r="A32" s="2">
        <v>25</v>
      </c>
      <c r="B32" s="3" t="s">
        <v>7</v>
      </c>
      <c r="C32" s="4" t="str">
        <f>HYPERLINK("http://7flowers-decor.ru/upload/1c_catalog/import_files/4606500507405.jpg")</f>
        <v>http://7flowers-decor.ru/upload/1c_catalog/import_files/4606500507405.jpg</v>
      </c>
      <c r="D32" s="2">
        <v>4606500507405</v>
      </c>
      <c r="E32" s="5" t="s">
        <v>37</v>
      </c>
      <c r="F32" s="3" t="s">
        <v>36</v>
      </c>
      <c r="G32" s="6"/>
      <c r="H32" s="19">
        <v>1</v>
      </c>
      <c r="I32" s="22">
        <v>1182</v>
      </c>
      <c r="J32" s="35">
        <v>768.30000000000007</v>
      </c>
      <c r="K32" s="28">
        <v>-0.34999999999999992</v>
      </c>
      <c r="L32" s="29"/>
    </row>
    <row r="33" spans="1:12" s="7" customFormat="1" ht="84.75" customHeight="1" x14ac:dyDescent="0.2">
      <c r="A33" s="2">
        <v>26</v>
      </c>
      <c r="B33" s="3" t="s">
        <v>7</v>
      </c>
      <c r="C33" s="4" t="str">
        <f>HYPERLINK("http://7flowers-decor.ru/upload/1c_catalog/import_files/4606500507412.jpg")</f>
        <v>http://7flowers-decor.ru/upload/1c_catalog/import_files/4606500507412.jpg</v>
      </c>
      <c r="D33" s="2">
        <v>4606500507412</v>
      </c>
      <c r="E33" s="5" t="s">
        <v>38</v>
      </c>
      <c r="F33" s="3" t="s">
        <v>36</v>
      </c>
      <c r="G33" s="6"/>
      <c r="H33" s="19">
        <v>1</v>
      </c>
      <c r="I33" s="22">
        <v>1636</v>
      </c>
      <c r="J33" s="35">
        <v>1063.4000000000001</v>
      </c>
      <c r="K33" s="28">
        <v>-0.34999999999999992</v>
      </c>
      <c r="L33" s="29"/>
    </row>
    <row r="34" spans="1:12" s="7" customFormat="1" ht="84.75" customHeight="1" x14ac:dyDescent="0.2">
      <c r="A34" s="2">
        <v>27</v>
      </c>
      <c r="B34" s="3" t="s">
        <v>7</v>
      </c>
      <c r="C34" s="4" t="str">
        <f>HYPERLINK("http://7flowers-decor.ru/upload/1c_catalog/import_files/4606500507429.jpg")</f>
        <v>http://7flowers-decor.ru/upload/1c_catalog/import_files/4606500507429.jpg</v>
      </c>
      <c r="D34" s="2">
        <v>4606500507429</v>
      </c>
      <c r="E34" s="5" t="s">
        <v>39</v>
      </c>
      <c r="F34" s="3" t="s">
        <v>40</v>
      </c>
      <c r="G34" s="6"/>
      <c r="H34" s="19">
        <v>1</v>
      </c>
      <c r="I34" s="22">
        <v>1620</v>
      </c>
      <c r="J34" s="35">
        <v>1053</v>
      </c>
      <c r="K34" s="28">
        <v>-0.35</v>
      </c>
      <c r="L34" s="29"/>
    </row>
    <row r="35" spans="1:12" s="7" customFormat="1" ht="84.75" customHeight="1" x14ac:dyDescent="0.2">
      <c r="A35" s="2">
        <v>28</v>
      </c>
      <c r="B35" s="3" t="s">
        <v>7</v>
      </c>
      <c r="C35" s="4" t="str">
        <f>HYPERLINK("http://7flowers-decor.ru/upload/1c_catalog/import_files/4606500507436.jpg")</f>
        <v>http://7flowers-decor.ru/upload/1c_catalog/import_files/4606500507436.jpg</v>
      </c>
      <c r="D35" s="2">
        <v>4606500507436</v>
      </c>
      <c r="E35" s="5" t="s">
        <v>41</v>
      </c>
      <c r="F35" s="3" t="s">
        <v>42</v>
      </c>
      <c r="G35" s="6"/>
      <c r="H35" s="19">
        <v>1</v>
      </c>
      <c r="I35" s="22">
        <v>1818</v>
      </c>
      <c r="J35" s="35">
        <v>1181.7</v>
      </c>
      <c r="K35" s="28">
        <v>-0.35</v>
      </c>
      <c r="L35" s="29"/>
    </row>
    <row r="36" spans="1:12" s="7" customFormat="1" ht="84.75" customHeight="1" x14ac:dyDescent="0.2">
      <c r="A36" s="2">
        <v>29</v>
      </c>
      <c r="B36" s="3" t="s">
        <v>7</v>
      </c>
      <c r="C36" s="4" t="str">
        <f>HYPERLINK("http://7flowers-decor.ru/upload/1c_catalog/import_files/4606500507443.jpg")</f>
        <v>http://7flowers-decor.ru/upload/1c_catalog/import_files/4606500507443.jpg</v>
      </c>
      <c r="D36" s="2">
        <v>4606500507443</v>
      </c>
      <c r="E36" s="5" t="s">
        <v>43</v>
      </c>
      <c r="F36" s="3" t="s">
        <v>44</v>
      </c>
      <c r="G36" s="6"/>
      <c r="H36" s="19">
        <v>1</v>
      </c>
      <c r="I36" s="22">
        <v>2326</v>
      </c>
      <c r="J36" s="35">
        <v>1511.9</v>
      </c>
      <c r="K36" s="28">
        <v>-0.35</v>
      </c>
      <c r="L36" s="29"/>
    </row>
    <row r="37" spans="1:12" s="7" customFormat="1" ht="84.75" customHeight="1" x14ac:dyDescent="0.2">
      <c r="A37" s="2">
        <v>30</v>
      </c>
      <c r="B37" s="3" t="s">
        <v>7</v>
      </c>
      <c r="C37" s="4" t="str">
        <f>HYPERLINK("http://7flowers-decor.ru/upload/1c_catalog/import_files/4606500507450.jpg")</f>
        <v>http://7flowers-decor.ru/upload/1c_catalog/import_files/4606500507450.jpg</v>
      </c>
      <c r="D37" s="2">
        <v>4606500507450</v>
      </c>
      <c r="E37" s="5" t="s">
        <v>45</v>
      </c>
      <c r="F37" s="3"/>
      <c r="G37" s="6"/>
      <c r="H37" s="19">
        <v>1</v>
      </c>
      <c r="I37" s="22">
        <v>1841</v>
      </c>
      <c r="J37" s="35">
        <v>1196.6500000000001</v>
      </c>
      <c r="K37" s="28">
        <v>-0.35</v>
      </c>
      <c r="L37" s="29"/>
    </row>
    <row r="38" spans="1:12" s="7" customFormat="1" ht="84.75" customHeight="1" x14ac:dyDescent="0.2">
      <c r="A38" s="2">
        <v>31</v>
      </c>
      <c r="B38" s="3" t="s">
        <v>7</v>
      </c>
      <c r="C38" s="4" t="str">
        <f>HYPERLINK("http://7flowers-decor.ru/upload/1c_catalog/import_files/4606500507467.jpg")</f>
        <v>http://7flowers-decor.ru/upload/1c_catalog/import_files/4606500507467.jpg</v>
      </c>
      <c r="D38" s="2">
        <v>4606500507467</v>
      </c>
      <c r="E38" s="5" t="s">
        <v>46</v>
      </c>
      <c r="F38" s="3" t="s">
        <v>47</v>
      </c>
      <c r="G38" s="6"/>
      <c r="H38" s="19">
        <v>1</v>
      </c>
      <c r="I38" s="22">
        <v>1112</v>
      </c>
      <c r="J38" s="35">
        <v>722.80000000000007</v>
      </c>
      <c r="K38" s="28">
        <v>-0.34999999999999992</v>
      </c>
      <c r="L38" s="29"/>
    </row>
    <row r="39" spans="1:12" s="7" customFormat="1" ht="84.75" customHeight="1" x14ac:dyDescent="0.2">
      <c r="A39" s="2">
        <v>32</v>
      </c>
      <c r="B39" s="3" t="s">
        <v>7</v>
      </c>
      <c r="C39" s="4" t="str">
        <f>HYPERLINK("http://7flowers-decor.ru/upload/1c_catalog/import_files/4606500507474.jpg")</f>
        <v>http://7flowers-decor.ru/upload/1c_catalog/import_files/4606500507474.jpg</v>
      </c>
      <c r="D39" s="2">
        <v>4606500507474</v>
      </c>
      <c r="E39" s="5" t="s">
        <v>48</v>
      </c>
      <c r="F39" s="3" t="s">
        <v>49</v>
      </c>
      <c r="G39" s="6"/>
      <c r="H39" s="19">
        <v>1</v>
      </c>
      <c r="I39" s="22">
        <v>3862</v>
      </c>
      <c r="J39" s="35">
        <v>2510.3000000000002</v>
      </c>
      <c r="K39" s="28">
        <v>-0.35</v>
      </c>
      <c r="L39" s="29"/>
    </row>
    <row r="40" spans="1:12" s="7" customFormat="1" ht="84.75" customHeight="1" x14ac:dyDescent="0.2">
      <c r="A40" s="2">
        <v>33</v>
      </c>
      <c r="B40" s="3" t="s">
        <v>7</v>
      </c>
      <c r="C40" s="4" t="str">
        <f>HYPERLINK("http://7flowers-decor.ru/upload/1c_catalog/import_files/4606500507481.jpg")</f>
        <v>http://7flowers-decor.ru/upload/1c_catalog/import_files/4606500507481.jpg</v>
      </c>
      <c r="D40" s="2">
        <v>4606500507481</v>
      </c>
      <c r="E40" s="5" t="s">
        <v>50</v>
      </c>
      <c r="F40" s="3"/>
      <c r="G40" s="6"/>
      <c r="H40" s="19">
        <v>1</v>
      </c>
      <c r="I40" s="22">
        <v>4398</v>
      </c>
      <c r="J40" s="35">
        <v>2858.7000000000003</v>
      </c>
      <c r="K40" s="28">
        <v>-0.34999999999999992</v>
      </c>
      <c r="L40" s="29"/>
    </row>
    <row r="41" spans="1:12" s="7" customFormat="1" ht="84.75" customHeight="1" x14ac:dyDescent="0.2">
      <c r="A41" s="2">
        <v>34</v>
      </c>
      <c r="B41" s="3" t="s">
        <v>7</v>
      </c>
      <c r="C41" s="4" t="str">
        <f>HYPERLINK("http://7flowers-decor.ru/upload/1c_catalog/import_files/4606500507498.jpg")</f>
        <v>http://7flowers-decor.ru/upload/1c_catalog/import_files/4606500507498.jpg</v>
      </c>
      <c r="D41" s="2">
        <v>4606500507498</v>
      </c>
      <c r="E41" s="5" t="s">
        <v>51</v>
      </c>
      <c r="F41" s="3" t="s">
        <v>52</v>
      </c>
      <c r="G41" s="6"/>
      <c r="H41" s="19">
        <v>1</v>
      </c>
      <c r="I41" s="22">
        <v>1573</v>
      </c>
      <c r="J41" s="35">
        <v>1022.45</v>
      </c>
      <c r="K41" s="28">
        <v>-0.35</v>
      </c>
      <c r="L41" s="29"/>
    </row>
    <row r="42" spans="1:12" s="7" customFormat="1" ht="84.75" customHeight="1" x14ac:dyDescent="0.2">
      <c r="A42" s="2">
        <v>35</v>
      </c>
      <c r="B42" s="3" t="s">
        <v>7</v>
      </c>
      <c r="C42" s="4" t="str">
        <f>HYPERLINK("http://7flowers-decor.ru/upload/1c_catalog/import_files/4606500507504.jpg")</f>
        <v>http://7flowers-decor.ru/upload/1c_catalog/import_files/4606500507504.jpg</v>
      </c>
      <c r="D42" s="2">
        <v>4606500507504</v>
      </c>
      <c r="E42" s="5" t="s">
        <v>53</v>
      </c>
      <c r="F42" s="3" t="s">
        <v>54</v>
      </c>
      <c r="G42" s="6"/>
      <c r="H42" s="19">
        <v>1</v>
      </c>
      <c r="I42" s="22">
        <v>2226</v>
      </c>
      <c r="J42" s="35">
        <v>1446.9</v>
      </c>
      <c r="K42" s="28">
        <v>-0.35</v>
      </c>
      <c r="L42" s="29"/>
    </row>
    <row r="43" spans="1:12" s="7" customFormat="1" ht="84.75" customHeight="1" x14ac:dyDescent="0.2">
      <c r="A43" s="2">
        <v>36</v>
      </c>
      <c r="B43" s="3" t="s">
        <v>7</v>
      </c>
      <c r="C43" s="4" t="str">
        <f>HYPERLINK("http://7flowers-decor.ru/upload/1c_catalog/import_files/4606500507511.jpg")</f>
        <v>http://7flowers-decor.ru/upload/1c_catalog/import_files/4606500507511.jpg</v>
      </c>
      <c r="D43" s="2">
        <v>4606500507511</v>
      </c>
      <c r="E43" s="5" t="s">
        <v>55</v>
      </c>
      <c r="F43" s="3" t="s">
        <v>56</v>
      </c>
      <c r="G43" s="6"/>
      <c r="H43" s="19">
        <v>1</v>
      </c>
      <c r="I43" s="22">
        <v>2958</v>
      </c>
      <c r="J43" s="35">
        <v>1922.7</v>
      </c>
      <c r="K43" s="28">
        <v>-0.35</v>
      </c>
      <c r="L43" s="29"/>
    </row>
    <row r="44" spans="1:12" s="7" customFormat="1" ht="84.75" customHeight="1" x14ac:dyDescent="0.2">
      <c r="A44" s="2">
        <v>37</v>
      </c>
      <c r="B44" s="3" t="s">
        <v>7</v>
      </c>
      <c r="C44" s="4" t="str">
        <f>HYPERLINK("http://7flowers-decor.ru/upload/1c_catalog/import_files/4606500512522.jpg")</f>
        <v>http://7flowers-decor.ru/upload/1c_catalog/import_files/4606500512522.jpg</v>
      </c>
      <c r="D44" s="2">
        <v>4606500512522</v>
      </c>
      <c r="E44" s="5" t="s">
        <v>35</v>
      </c>
      <c r="F44" s="3" t="s">
        <v>36</v>
      </c>
      <c r="G44" s="6"/>
      <c r="H44" s="19">
        <v>1</v>
      </c>
      <c r="I44" s="22">
        <v>1089</v>
      </c>
      <c r="J44" s="35">
        <v>707.85</v>
      </c>
      <c r="K44" s="28">
        <v>-0.35</v>
      </c>
      <c r="L44" s="29"/>
    </row>
    <row r="45" spans="1:12" s="7" customFormat="1" ht="84.75" customHeight="1" x14ac:dyDescent="0.2">
      <c r="A45" s="2">
        <v>38</v>
      </c>
      <c r="B45" s="3" t="s">
        <v>7</v>
      </c>
      <c r="C45" s="4" t="str">
        <f>HYPERLINK("http://7flowers-decor.ru/upload/1c_catalog/import_files/4606500512539.jpg")</f>
        <v>http://7flowers-decor.ru/upload/1c_catalog/import_files/4606500512539.jpg</v>
      </c>
      <c r="D45" s="2">
        <v>4606500512539</v>
      </c>
      <c r="E45" s="5" t="s">
        <v>58</v>
      </c>
      <c r="F45" s="3" t="s">
        <v>59</v>
      </c>
      <c r="G45" s="6"/>
      <c r="H45" s="19">
        <v>1</v>
      </c>
      <c r="I45" s="22">
        <v>1731</v>
      </c>
      <c r="J45" s="35">
        <v>1125.1500000000001</v>
      </c>
      <c r="K45" s="28">
        <v>-0.34999999999999992</v>
      </c>
      <c r="L45" s="29"/>
    </row>
    <row r="46" spans="1:12" s="7" customFormat="1" ht="84.75" customHeight="1" x14ac:dyDescent="0.2">
      <c r="A46" s="2">
        <v>39</v>
      </c>
      <c r="B46" s="3" t="s">
        <v>7</v>
      </c>
      <c r="C46" s="4" t="str">
        <f>HYPERLINK("http://7flowers-decor.ru/upload/1c_catalog/import_files/4606500512546.jpg")</f>
        <v>http://7flowers-decor.ru/upload/1c_catalog/import_files/4606500512546.jpg</v>
      </c>
      <c r="D46" s="2">
        <v>4606500512546</v>
      </c>
      <c r="E46" s="5" t="s">
        <v>60</v>
      </c>
      <c r="F46" s="3" t="s">
        <v>61</v>
      </c>
      <c r="G46" s="6"/>
      <c r="H46" s="19">
        <v>1</v>
      </c>
      <c r="I46" s="22">
        <v>1731</v>
      </c>
      <c r="J46" s="35">
        <v>1125.1500000000001</v>
      </c>
      <c r="K46" s="28">
        <v>-0.34999999999999992</v>
      </c>
      <c r="L46" s="29"/>
    </row>
    <row r="47" spans="1:12" s="7" customFormat="1" ht="84.75" customHeight="1" x14ac:dyDescent="0.2">
      <c r="A47" s="2">
        <v>40</v>
      </c>
      <c r="B47" s="3" t="s">
        <v>7</v>
      </c>
      <c r="C47" s="4" t="str">
        <f>HYPERLINK("http://7flowers-decor.ru/upload/1c_catalog/import_files/4606500512553.jpg")</f>
        <v>http://7flowers-decor.ru/upload/1c_catalog/import_files/4606500512553.jpg</v>
      </c>
      <c r="D47" s="2">
        <v>4606500512553</v>
      </c>
      <c r="E47" s="5" t="s">
        <v>62</v>
      </c>
      <c r="F47" s="3" t="s">
        <v>63</v>
      </c>
      <c r="G47" s="6"/>
      <c r="H47" s="19">
        <v>1</v>
      </c>
      <c r="I47" s="22">
        <v>1502</v>
      </c>
      <c r="J47" s="35">
        <v>976.30000000000007</v>
      </c>
      <c r="K47" s="28">
        <v>-0.35</v>
      </c>
      <c r="L47" s="29"/>
    </row>
    <row r="48" spans="1:12" s="7" customFormat="1" ht="84.75" customHeight="1" x14ac:dyDescent="0.2">
      <c r="A48" s="2">
        <v>41</v>
      </c>
      <c r="B48" s="3" t="s">
        <v>7</v>
      </c>
      <c r="C48" s="4" t="str">
        <f>HYPERLINK("http://7flowers-decor.ru/upload/1c_catalog/import_files/4606500512560.jpg")</f>
        <v>http://7flowers-decor.ru/upload/1c_catalog/import_files/4606500512560.jpg</v>
      </c>
      <c r="D48" s="2">
        <v>4606500512560</v>
      </c>
      <c r="E48" s="5" t="s">
        <v>64</v>
      </c>
      <c r="F48" s="3"/>
      <c r="G48" s="6"/>
      <c r="H48" s="19">
        <v>1</v>
      </c>
      <c r="I48" s="22">
        <v>1105</v>
      </c>
      <c r="J48" s="35">
        <v>718.25</v>
      </c>
      <c r="K48" s="28">
        <v>-0.35</v>
      </c>
      <c r="L48" s="29"/>
    </row>
    <row r="49" spans="1:12" s="7" customFormat="1" ht="84.75" customHeight="1" x14ac:dyDescent="0.2">
      <c r="A49" s="2">
        <v>42</v>
      </c>
      <c r="B49" s="3" t="s">
        <v>7</v>
      </c>
      <c r="C49" s="4" t="str">
        <f>HYPERLINK("http://7flowers-decor.ru/upload/1c_catalog/import_files/4606500512577.jpg")</f>
        <v>http://7flowers-decor.ru/upload/1c_catalog/import_files/4606500512577.jpg</v>
      </c>
      <c r="D49" s="2">
        <v>4606500512577</v>
      </c>
      <c r="E49" s="5" t="s">
        <v>65</v>
      </c>
      <c r="F49" s="3" t="s">
        <v>66</v>
      </c>
      <c r="G49" s="6"/>
      <c r="H49" s="19">
        <v>1</v>
      </c>
      <c r="I49" s="22">
        <v>1386</v>
      </c>
      <c r="J49" s="35">
        <v>900.9</v>
      </c>
      <c r="K49" s="28">
        <v>-0.35000000000000003</v>
      </c>
      <c r="L49" s="29"/>
    </row>
    <row r="50" spans="1:12" s="7" customFormat="1" ht="84.75" customHeight="1" x14ac:dyDescent="0.2">
      <c r="A50" s="2">
        <v>43</v>
      </c>
      <c r="B50" s="3" t="s">
        <v>7</v>
      </c>
      <c r="C50" s="4" t="str">
        <f>HYPERLINK("http://7flowers-decor.ru/upload/1c_catalog/import_files/4606500512584.jpg")</f>
        <v>http://7flowers-decor.ru/upload/1c_catalog/import_files/4606500512584.jpg</v>
      </c>
      <c r="D50" s="2">
        <v>4606500512584</v>
      </c>
      <c r="E50" s="5" t="s">
        <v>53</v>
      </c>
      <c r="F50" s="3" t="s">
        <v>67</v>
      </c>
      <c r="G50" s="6"/>
      <c r="H50" s="19">
        <v>1</v>
      </c>
      <c r="I50" s="22">
        <v>1386</v>
      </c>
      <c r="J50" s="35">
        <v>900.9</v>
      </c>
      <c r="K50" s="28">
        <v>-0.35000000000000003</v>
      </c>
      <c r="L50" s="29"/>
    </row>
    <row r="51" spans="1:12" s="7" customFormat="1" ht="84.75" customHeight="1" x14ac:dyDescent="0.2">
      <c r="A51" s="2">
        <v>44</v>
      </c>
      <c r="B51" s="3" t="s">
        <v>7</v>
      </c>
      <c r="C51" s="4" t="str">
        <f>HYPERLINK("http://7flowers-decor.ru/upload/1c_catalog/import_files/4606500512591.jpg")</f>
        <v>http://7flowers-decor.ru/upload/1c_catalog/import_files/4606500512591.jpg</v>
      </c>
      <c r="D51" s="2">
        <v>4606500512591</v>
      </c>
      <c r="E51" s="5" t="s">
        <v>68</v>
      </c>
      <c r="F51" s="3" t="s">
        <v>69</v>
      </c>
      <c r="G51" s="6"/>
      <c r="H51" s="19">
        <v>1</v>
      </c>
      <c r="I51" s="22">
        <v>1386</v>
      </c>
      <c r="J51" s="35">
        <v>900.9</v>
      </c>
      <c r="K51" s="28">
        <v>-0.35000000000000003</v>
      </c>
      <c r="L51" s="29"/>
    </row>
    <row r="52" spans="1:12" s="7" customFormat="1" ht="84.75" customHeight="1" x14ac:dyDescent="0.2">
      <c r="A52" s="2">
        <v>45</v>
      </c>
      <c r="B52" s="3" t="s">
        <v>7</v>
      </c>
      <c r="C52" s="4" t="str">
        <f>HYPERLINK("http://7flowers-decor.ru/upload/1c_catalog/import_files/4606500512607.jpg")</f>
        <v>http://7flowers-decor.ru/upload/1c_catalog/import_files/4606500512607.jpg</v>
      </c>
      <c r="D52" s="2">
        <v>4606500512607</v>
      </c>
      <c r="E52" s="5" t="s">
        <v>70</v>
      </c>
      <c r="F52" s="3"/>
      <c r="G52" s="6"/>
      <c r="H52" s="19">
        <v>1</v>
      </c>
      <c r="I52" s="22">
        <v>1585</v>
      </c>
      <c r="J52" s="35">
        <v>1030.25</v>
      </c>
      <c r="K52" s="28">
        <v>-0.35</v>
      </c>
      <c r="L52" s="29"/>
    </row>
    <row r="53" spans="1:12" s="7" customFormat="1" ht="84.75" customHeight="1" x14ac:dyDescent="0.2">
      <c r="A53" s="2">
        <v>46</v>
      </c>
      <c r="B53" s="3" t="s">
        <v>7</v>
      </c>
      <c r="C53" s="4" t="str">
        <f>HYPERLINK("http://7flowers-decor.ru/upload/1c_catalog/import_files/4606500512614.jpg")</f>
        <v>http://7flowers-decor.ru/upload/1c_catalog/import_files/4606500512614.jpg</v>
      </c>
      <c r="D53" s="2">
        <v>4606500512614</v>
      </c>
      <c r="E53" s="5" t="s">
        <v>71</v>
      </c>
      <c r="F53" s="3"/>
      <c r="G53" s="6"/>
      <c r="H53" s="19">
        <v>1</v>
      </c>
      <c r="I53" s="22">
        <v>874</v>
      </c>
      <c r="J53" s="35">
        <v>568.1</v>
      </c>
      <c r="K53" s="28">
        <v>-0.35</v>
      </c>
      <c r="L53" s="29"/>
    </row>
    <row r="54" spans="1:12" s="7" customFormat="1" ht="84.75" customHeight="1" x14ac:dyDescent="0.2">
      <c r="A54" s="2">
        <v>47</v>
      </c>
      <c r="B54" s="3" t="s">
        <v>7</v>
      </c>
      <c r="C54" s="4" t="str">
        <f>HYPERLINK("http://7flowers-decor.ru/upload/1c_catalog/import_files/4606500512621.jpg")</f>
        <v>http://7flowers-decor.ru/upload/1c_catalog/import_files/4606500512621.jpg</v>
      </c>
      <c r="D54" s="2">
        <v>4606500512621</v>
      </c>
      <c r="E54" s="5" t="s">
        <v>72</v>
      </c>
      <c r="F54" s="3"/>
      <c r="G54" s="6"/>
      <c r="H54" s="19">
        <v>1</v>
      </c>
      <c r="I54" s="22">
        <v>842</v>
      </c>
      <c r="J54" s="35">
        <v>547.30000000000007</v>
      </c>
      <c r="K54" s="28">
        <v>-0.34999999999999992</v>
      </c>
      <c r="L54" s="29"/>
    </row>
    <row r="55" spans="1:12" s="7" customFormat="1" ht="84.75" customHeight="1" x14ac:dyDescent="0.2">
      <c r="A55" s="2">
        <v>48</v>
      </c>
      <c r="B55" s="3" t="s">
        <v>7</v>
      </c>
      <c r="C55" s="4" t="str">
        <f>HYPERLINK("http://7flowers-decor.ru/upload/1c_catalog/import_files/4606500512638.jpg")</f>
        <v>http://7flowers-decor.ru/upload/1c_catalog/import_files/4606500512638.jpg</v>
      </c>
      <c r="D55" s="2">
        <v>4606500512638</v>
      </c>
      <c r="E55" s="5" t="s">
        <v>73</v>
      </c>
      <c r="F55" s="3"/>
      <c r="G55" s="6"/>
      <c r="H55" s="19">
        <v>1</v>
      </c>
      <c r="I55" s="22">
        <v>693</v>
      </c>
      <c r="J55" s="35">
        <v>450.45</v>
      </c>
      <c r="K55" s="28">
        <v>-0.35000000000000003</v>
      </c>
      <c r="L55" s="29"/>
    </row>
    <row r="56" spans="1:12" s="7" customFormat="1" ht="84.75" customHeight="1" x14ac:dyDescent="0.2">
      <c r="A56" s="2">
        <v>49</v>
      </c>
      <c r="B56" s="3" t="s">
        <v>7</v>
      </c>
      <c r="C56" s="4" t="str">
        <f>HYPERLINK("http://7flowers-decor.ru/upload/1c_catalog/import_files/4606500512645.jpg")</f>
        <v>http://7flowers-decor.ru/upload/1c_catalog/import_files/4606500512645.jpg</v>
      </c>
      <c r="D56" s="2">
        <v>4606500512645</v>
      </c>
      <c r="E56" s="5" t="s">
        <v>74</v>
      </c>
      <c r="F56" s="3"/>
      <c r="G56" s="6"/>
      <c r="H56" s="19">
        <v>1</v>
      </c>
      <c r="I56" s="22">
        <v>362</v>
      </c>
      <c r="J56" s="35">
        <v>235.3</v>
      </c>
      <c r="K56" s="28">
        <v>-0.35</v>
      </c>
      <c r="L56" s="29"/>
    </row>
    <row r="57" spans="1:12" s="7" customFormat="1" ht="84.75" customHeight="1" x14ac:dyDescent="0.2">
      <c r="A57" s="2">
        <v>50</v>
      </c>
      <c r="B57" s="3" t="s">
        <v>7</v>
      </c>
      <c r="C57" s="4" t="str">
        <f>HYPERLINK("http://7flowers-decor.ru/upload/1c_catalog/import_files/4606500512652.jpg")</f>
        <v>http://7flowers-decor.ru/upload/1c_catalog/import_files/4606500512652.jpg</v>
      </c>
      <c r="D57" s="2">
        <v>4606500512652</v>
      </c>
      <c r="E57" s="5" t="s">
        <v>75</v>
      </c>
      <c r="F57" s="3" t="s">
        <v>76</v>
      </c>
      <c r="G57" s="6"/>
      <c r="H57" s="19">
        <v>1</v>
      </c>
      <c r="I57" s="22">
        <v>908</v>
      </c>
      <c r="J57" s="35">
        <v>590.20000000000005</v>
      </c>
      <c r="K57" s="28">
        <v>-0.34999999999999992</v>
      </c>
      <c r="L57" s="29"/>
    </row>
    <row r="58" spans="1:12" s="7" customFormat="1" ht="84.75" customHeight="1" x14ac:dyDescent="0.2">
      <c r="A58" s="2">
        <v>51</v>
      </c>
      <c r="B58" s="3" t="s">
        <v>7</v>
      </c>
      <c r="C58" s="4" t="str">
        <f>HYPERLINK("http://7flowers-decor.ru/upload/1c_catalog/import_files/4606500512669.jpg")</f>
        <v>http://7flowers-decor.ru/upload/1c_catalog/import_files/4606500512669.jpg</v>
      </c>
      <c r="D58" s="2">
        <v>4606500512669</v>
      </c>
      <c r="E58" s="5" t="s">
        <v>71</v>
      </c>
      <c r="F58" s="3" t="s">
        <v>77</v>
      </c>
      <c r="G58" s="6"/>
      <c r="H58" s="19">
        <v>1</v>
      </c>
      <c r="I58" s="22">
        <v>874</v>
      </c>
      <c r="J58" s="35">
        <v>568.1</v>
      </c>
      <c r="K58" s="28">
        <v>-0.35</v>
      </c>
      <c r="L58" s="29"/>
    </row>
    <row r="59" spans="1:12" s="7" customFormat="1" ht="84.75" customHeight="1" x14ac:dyDescent="0.2">
      <c r="A59" s="2">
        <v>52</v>
      </c>
      <c r="B59" s="3" t="s">
        <v>7</v>
      </c>
      <c r="C59" s="4" t="str">
        <f>HYPERLINK("http://7flowers-decor.ru/upload/1c_catalog/import_files/4606500512676.jpg")</f>
        <v>http://7flowers-decor.ru/upload/1c_catalog/import_files/4606500512676.jpg</v>
      </c>
      <c r="D59" s="2">
        <v>4606500512676</v>
      </c>
      <c r="E59" s="5" t="s">
        <v>41</v>
      </c>
      <c r="F59" s="3"/>
      <c r="G59" s="6"/>
      <c r="H59" s="19">
        <v>1</v>
      </c>
      <c r="I59" s="22">
        <v>1386</v>
      </c>
      <c r="J59" s="35">
        <v>900.9</v>
      </c>
      <c r="K59" s="28">
        <v>-0.35000000000000003</v>
      </c>
      <c r="L59" s="29"/>
    </row>
    <row r="60" spans="1:12" s="7" customFormat="1" ht="84.75" customHeight="1" x14ac:dyDescent="0.2">
      <c r="A60" s="2">
        <v>53</v>
      </c>
      <c r="B60" s="3" t="s">
        <v>7</v>
      </c>
      <c r="C60" s="4" t="str">
        <f>HYPERLINK("http://7flowers-decor.ru/upload/1c_catalog/import_files/4606500512683.jpg")</f>
        <v>http://7flowers-decor.ru/upload/1c_catalog/import_files/4606500512683.jpg</v>
      </c>
      <c r="D60" s="2">
        <v>4606500512683</v>
      </c>
      <c r="E60" s="5" t="s">
        <v>78</v>
      </c>
      <c r="F60" s="3" t="s">
        <v>79</v>
      </c>
      <c r="G60" s="6"/>
      <c r="H60" s="19">
        <v>1</v>
      </c>
      <c r="I60" s="22">
        <v>1369</v>
      </c>
      <c r="J60" s="35">
        <v>889.85</v>
      </c>
      <c r="K60" s="28">
        <v>-0.35</v>
      </c>
      <c r="L60" s="29"/>
    </row>
    <row r="61" spans="1:12" s="7" customFormat="1" ht="84.75" customHeight="1" x14ac:dyDescent="0.2">
      <c r="A61" s="2">
        <v>54</v>
      </c>
      <c r="B61" s="3" t="s">
        <v>7</v>
      </c>
      <c r="C61" s="4" t="str">
        <f>HYPERLINK("http://7flowers-decor.ru/upload/1c_catalog/import_files/4606500512690.jpg")</f>
        <v>http://7flowers-decor.ru/upload/1c_catalog/import_files/4606500512690.jpg</v>
      </c>
      <c r="D61" s="2">
        <v>4606500512690</v>
      </c>
      <c r="E61" s="5" t="s">
        <v>80</v>
      </c>
      <c r="F61" s="3"/>
      <c r="G61" s="6"/>
      <c r="H61" s="19">
        <v>1</v>
      </c>
      <c r="I61" s="22">
        <v>1402</v>
      </c>
      <c r="J61" s="35">
        <v>911.30000000000007</v>
      </c>
      <c r="K61" s="28">
        <v>-0.35</v>
      </c>
      <c r="L61" s="29"/>
    </row>
    <row r="62" spans="1:12" s="7" customFormat="1" ht="84.75" customHeight="1" x14ac:dyDescent="0.2">
      <c r="A62" s="2">
        <v>55</v>
      </c>
      <c r="B62" s="3" t="s">
        <v>7</v>
      </c>
      <c r="C62" s="4" t="str">
        <f>HYPERLINK("http://7flowers-decor.ru/upload/1c_catalog/import_files/4606500512706.jpg")</f>
        <v>http://7flowers-decor.ru/upload/1c_catalog/import_files/4606500512706.jpg</v>
      </c>
      <c r="D62" s="2">
        <v>4606500512706</v>
      </c>
      <c r="E62" s="5" t="s">
        <v>81</v>
      </c>
      <c r="F62" s="3" t="s">
        <v>82</v>
      </c>
      <c r="G62" s="6"/>
      <c r="H62" s="19">
        <v>1</v>
      </c>
      <c r="I62" s="22">
        <v>693</v>
      </c>
      <c r="J62" s="35">
        <v>450.45</v>
      </c>
      <c r="K62" s="28">
        <v>-0.35000000000000003</v>
      </c>
      <c r="L62" s="29"/>
    </row>
    <row r="63" spans="1:12" s="7" customFormat="1" ht="84.75" customHeight="1" x14ac:dyDescent="0.2">
      <c r="A63" s="2">
        <v>56</v>
      </c>
      <c r="B63" s="3" t="s">
        <v>7</v>
      </c>
      <c r="C63" s="4" t="str">
        <f>HYPERLINK("http://7flowers-decor.ru/upload/1c_catalog/import_files/4606500512713.jpg")</f>
        <v>http://7flowers-decor.ru/upload/1c_catalog/import_files/4606500512713.jpg</v>
      </c>
      <c r="D63" s="2">
        <v>4606500512713</v>
      </c>
      <c r="E63" s="5" t="s">
        <v>83</v>
      </c>
      <c r="F63" s="3" t="s">
        <v>84</v>
      </c>
      <c r="G63" s="6"/>
      <c r="H63" s="19">
        <v>1</v>
      </c>
      <c r="I63" s="22">
        <v>1038</v>
      </c>
      <c r="J63" s="35">
        <v>674.7</v>
      </c>
      <c r="K63" s="28">
        <v>-0.35</v>
      </c>
      <c r="L63" s="29"/>
    </row>
    <row r="64" spans="1:12" s="7" customFormat="1" ht="84.75" customHeight="1" x14ac:dyDescent="0.2">
      <c r="A64" s="2">
        <v>57</v>
      </c>
      <c r="B64" s="3" t="s">
        <v>7</v>
      </c>
      <c r="C64" s="4" t="str">
        <f>HYPERLINK("http://7flowers-decor.ru/upload/1c_catalog/import_files/4606500512720.jpg")</f>
        <v>http://7flowers-decor.ru/upload/1c_catalog/import_files/4606500512720.jpg</v>
      </c>
      <c r="D64" s="2">
        <v>4606500512720</v>
      </c>
      <c r="E64" s="5" t="s">
        <v>85</v>
      </c>
      <c r="F64" s="3" t="s">
        <v>86</v>
      </c>
      <c r="G64" s="6"/>
      <c r="H64" s="19">
        <v>1</v>
      </c>
      <c r="I64" s="22">
        <v>1038</v>
      </c>
      <c r="J64" s="35">
        <v>674.7</v>
      </c>
      <c r="K64" s="28">
        <v>-0.35</v>
      </c>
      <c r="L64" s="29"/>
    </row>
    <row r="65" spans="1:20" s="7" customFormat="1" ht="84.75" customHeight="1" x14ac:dyDescent="0.2">
      <c r="A65" s="2">
        <v>58</v>
      </c>
      <c r="B65" s="3" t="s">
        <v>7</v>
      </c>
      <c r="C65" s="4" t="str">
        <f>HYPERLINK("http://7flowers-decor.ru/upload/1c_catalog/import_files/4606500512737.jpg")</f>
        <v>http://7flowers-decor.ru/upload/1c_catalog/import_files/4606500512737.jpg</v>
      </c>
      <c r="D65" s="2">
        <v>4606500512737</v>
      </c>
      <c r="E65" s="5" t="s">
        <v>26</v>
      </c>
      <c r="F65" s="3"/>
      <c r="G65" s="6"/>
      <c r="H65" s="19">
        <v>1</v>
      </c>
      <c r="I65" s="22">
        <v>1583</v>
      </c>
      <c r="J65" s="35">
        <v>1028.95</v>
      </c>
      <c r="K65" s="28">
        <v>-0.35</v>
      </c>
      <c r="L65" s="29"/>
    </row>
    <row r="66" spans="1:20" s="7" customFormat="1" ht="84.75" customHeight="1" x14ac:dyDescent="0.2">
      <c r="A66" s="2">
        <v>59</v>
      </c>
      <c r="B66" s="3" t="s">
        <v>7</v>
      </c>
      <c r="C66" s="4" t="str">
        <f>HYPERLINK("http://7flowers-decor.ru/upload/1c_catalog/import_files/4606500512744.jpg")</f>
        <v>http://7flowers-decor.ru/upload/1c_catalog/import_files/4606500512744.jpg</v>
      </c>
      <c r="D66" s="2">
        <v>4606500512744</v>
      </c>
      <c r="E66" s="5" t="s">
        <v>87</v>
      </c>
      <c r="F66" s="3"/>
      <c r="G66" s="6"/>
      <c r="H66" s="19">
        <v>1</v>
      </c>
      <c r="I66" s="22">
        <v>693</v>
      </c>
      <c r="J66" s="35">
        <v>450.45</v>
      </c>
      <c r="K66" s="28">
        <v>-0.35000000000000003</v>
      </c>
      <c r="L66" s="29"/>
    </row>
    <row r="67" spans="1:20" s="7" customFormat="1" ht="84.75" customHeight="1" x14ac:dyDescent="0.2">
      <c r="A67" s="2">
        <v>60</v>
      </c>
      <c r="B67" s="3" t="s">
        <v>7</v>
      </c>
      <c r="C67" s="4" t="str">
        <f>HYPERLINK("http://7flowers-decor.ru/upload/1c_catalog/import_files/4606500512751.jpg")</f>
        <v>http://7flowers-decor.ru/upload/1c_catalog/import_files/4606500512751.jpg</v>
      </c>
      <c r="D67" s="2">
        <v>4606500512751</v>
      </c>
      <c r="E67" s="5" t="s">
        <v>11</v>
      </c>
      <c r="F67" s="3"/>
      <c r="G67" s="6"/>
      <c r="H67" s="19">
        <v>1</v>
      </c>
      <c r="I67" s="22">
        <v>759</v>
      </c>
      <c r="J67" s="35">
        <v>493.35</v>
      </c>
      <c r="K67" s="28">
        <v>-0.35</v>
      </c>
      <c r="L67" s="29"/>
    </row>
    <row r="68" spans="1:20" s="7" customFormat="1" ht="84.75" customHeight="1" x14ac:dyDescent="0.2">
      <c r="A68" s="2">
        <v>61</v>
      </c>
      <c r="B68" s="3" t="s">
        <v>7</v>
      </c>
      <c r="C68" s="4" t="str">
        <f>HYPERLINK("http://7flowers-decor.ru/upload/1c_catalog/import_files/4606500512768.jpg")</f>
        <v>http://7flowers-decor.ru/upload/1c_catalog/import_files/4606500512768.jpg</v>
      </c>
      <c r="D68" s="2">
        <v>4606500512768</v>
      </c>
      <c r="E68" s="5" t="s">
        <v>88</v>
      </c>
      <c r="F68" s="3" t="s">
        <v>89</v>
      </c>
      <c r="G68" s="6"/>
      <c r="H68" s="19">
        <v>1</v>
      </c>
      <c r="I68" s="22">
        <v>610</v>
      </c>
      <c r="J68" s="35">
        <v>396.5</v>
      </c>
      <c r="K68" s="28">
        <v>-0.35</v>
      </c>
      <c r="L68" s="29"/>
    </row>
    <row r="69" spans="1:20" s="7" customFormat="1" ht="84.75" customHeight="1" x14ac:dyDescent="0.2">
      <c r="A69" s="2">
        <v>62</v>
      </c>
      <c r="B69" s="3" t="s">
        <v>7</v>
      </c>
      <c r="C69" s="4" t="str">
        <f>HYPERLINK("http://7flowers-decor.ru/upload/1c_catalog/import_files/4606500512775.jpg")</f>
        <v>http://7flowers-decor.ru/upload/1c_catalog/import_files/4606500512775.jpg</v>
      </c>
      <c r="D69" s="2">
        <v>4606500512775</v>
      </c>
      <c r="E69" s="5" t="s">
        <v>90</v>
      </c>
      <c r="F69" s="3"/>
      <c r="G69" s="6"/>
      <c r="H69" s="19">
        <v>1</v>
      </c>
      <c r="I69" s="22">
        <v>1105</v>
      </c>
      <c r="J69" s="35">
        <v>718.25</v>
      </c>
      <c r="K69" s="28">
        <v>-0.35</v>
      </c>
      <c r="L69" s="29"/>
    </row>
    <row r="70" spans="1:20" s="7" customFormat="1" ht="84.75" customHeight="1" x14ac:dyDescent="0.2">
      <c r="A70" s="2">
        <v>63</v>
      </c>
      <c r="B70" s="3" t="s">
        <v>7</v>
      </c>
      <c r="C70" s="4" t="str">
        <f>HYPERLINK("http://7flowers-decor.ru/upload/1c_catalog/import_files/4606500512782.jpg")</f>
        <v>http://7flowers-decor.ru/upload/1c_catalog/import_files/4606500512782.jpg</v>
      </c>
      <c r="D70" s="2">
        <v>4606500512782</v>
      </c>
      <c r="E70" s="5" t="s">
        <v>91</v>
      </c>
      <c r="F70" s="3" t="s">
        <v>92</v>
      </c>
      <c r="G70" s="6"/>
      <c r="H70" s="19">
        <v>1</v>
      </c>
      <c r="I70" s="22">
        <v>991</v>
      </c>
      <c r="J70" s="35">
        <v>644.15</v>
      </c>
      <c r="K70" s="28">
        <v>-0.35000000000000003</v>
      </c>
      <c r="L70" s="29"/>
    </row>
    <row r="71" spans="1:20" s="7" customFormat="1" ht="84.75" customHeight="1" x14ac:dyDescent="0.2">
      <c r="A71" s="2">
        <v>64</v>
      </c>
      <c r="B71" s="3" t="s">
        <v>7</v>
      </c>
      <c r="C71" s="4" t="str">
        <f>HYPERLINK("http://7flowers-decor.ru/upload/1c_catalog/import_files/4606500512799.jpg")</f>
        <v>http://7flowers-decor.ru/upload/1c_catalog/import_files/4606500512799.jpg</v>
      </c>
      <c r="D71" s="2">
        <v>4606500512799</v>
      </c>
      <c r="E71" s="5" t="s">
        <v>93</v>
      </c>
      <c r="F71" s="3"/>
      <c r="G71" s="6"/>
      <c r="H71" s="19">
        <v>1</v>
      </c>
      <c r="I71" s="22">
        <v>957</v>
      </c>
      <c r="J71" s="35">
        <v>622.05000000000007</v>
      </c>
      <c r="K71" s="28">
        <v>-0.34999999999999992</v>
      </c>
      <c r="L71" s="29"/>
    </row>
    <row r="72" spans="1:20" s="7" customFormat="1" ht="84.75" customHeight="1" x14ac:dyDescent="0.2">
      <c r="A72" s="2">
        <v>65</v>
      </c>
      <c r="B72" s="3" t="s">
        <v>7</v>
      </c>
      <c r="C72" s="4" t="str">
        <f>HYPERLINK("http://7flowers-decor.ru/upload/1c_catalog/import_files/4606500512805.jpg")</f>
        <v>http://7flowers-decor.ru/upload/1c_catalog/import_files/4606500512805.jpg</v>
      </c>
      <c r="D72" s="2">
        <v>4606500512805</v>
      </c>
      <c r="E72" s="5" t="s">
        <v>94</v>
      </c>
      <c r="F72" s="3"/>
      <c r="G72" s="6"/>
      <c r="H72" s="19">
        <v>1</v>
      </c>
      <c r="I72" s="22">
        <v>1055</v>
      </c>
      <c r="J72" s="35">
        <v>685.75</v>
      </c>
      <c r="K72" s="28">
        <v>-0.35</v>
      </c>
      <c r="L72" s="29"/>
    </row>
    <row r="73" spans="1:20" s="7" customFormat="1" ht="84.75" customHeight="1" x14ac:dyDescent="0.2">
      <c r="A73" s="2">
        <v>66</v>
      </c>
      <c r="B73" s="3" t="s">
        <v>7</v>
      </c>
      <c r="C73" s="4" t="str">
        <f>HYPERLINK("http://7flowers-decor.ru/upload/1c_catalog/import_files/4606500512812.jpg")</f>
        <v>http://7flowers-decor.ru/upload/1c_catalog/import_files/4606500512812.jpg</v>
      </c>
      <c r="D73" s="2">
        <v>4606500512812</v>
      </c>
      <c r="E73" s="5" t="s">
        <v>95</v>
      </c>
      <c r="F73" s="3" t="s">
        <v>96</v>
      </c>
      <c r="G73" s="6"/>
      <c r="H73" s="19">
        <v>1</v>
      </c>
      <c r="I73" s="22">
        <v>1236</v>
      </c>
      <c r="J73" s="35">
        <v>803.4</v>
      </c>
      <c r="K73" s="28">
        <v>-0.35000000000000003</v>
      </c>
      <c r="L73" s="29"/>
    </row>
    <row r="74" spans="1:20" s="7" customFormat="1" ht="84.75" customHeight="1" x14ac:dyDescent="0.2">
      <c r="A74" s="2">
        <v>67</v>
      </c>
      <c r="B74" s="3" t="s">
        <v>7</v>
      </c>
      <c r="C74" s="4" t="str">
        <f>HYPERLINK("http://7flowers-decor.ru/upload/1c_catalog/import_files/4606500512829.jpg")</f>
        <v>http://7flowers-decor.ru/upload/1c_catalog/import_files/4606500512829.jpg</v>
      </c>
      <c r="D74" s="2">
        <v>4606500512829</v>
      </c>
      <c r="E74" s="5" t="s">
        <v>97</v>
      </c>
      <c r="F74" s="3" t="s">
        <v>98</v>
      </c>
      <c r="G74" s="6"/>
      <c r="H74" s="19">
        <v>1</v>
      </c>
      <c r="I74" s="22">
        <v>792</v>
      </c>
      <c r="J74" s="35">
        <v>514.80000000000007</v>
      </c>
      <c r="K74" s="28">
        <v>-0.34999999999999992</v>
      </c>
      <c r="L74" s="29"/>
    </row>
    <row r="75" spans="1:20" s="7" customFormat="1" ht="84.75" customHeight="1" x14ac:dyDescent="0.2">
      <c r="A75" s="2">
        <v>68</v>
      </c>
      <c r="B75" s="3" t="s">
        <v>7</v>
      </c>
      <c r="C75" s="4" t="str">
        <f>HYPERLINK("http://7flowers-decor.ru/upload/1c_catalog/import_files/4606500512836.jpg")</f>
        <v>http://7flowers-decor.ru/upload/1c_catalog/import_files/4606500512836.jpg</v>
      </c>
      <c r="D75" s="2">
        <v>4606500512836</v>
      </c>
      <c r="E75" s="5" t="s">
        <v>46</v>
      </c>
      <c r="F75" s="3"/>
      <c r="G75" s="6"/>
      <c r="H75" s="19">
        <v>1</v>
      </c>
      <c r="I75" s="22">
        <v>676</v>
      </c>
      <c r="J75" s="35">
        <v>439.40000000000003</v>
      </c>
      <c r="K75" s="28">
        <v>-0.34999999999999992</v>
      </c>
      <c r="L75" s="29"/>
    </row>
    <row r="76" spans="1:20" s="7" customFormat="1" ht="84.75" customHeight="1" x14ac:dyDescent="0.2">
      <c r="A76" s="2">
        <v>69</v>
      </c>
      <c r="B76" s="3" t="s">
        <v>7</v>
      </c>
      <c r="C76" s="4" t="str">
        <f>HYPERLINK("http://7flowers-decor.ru/upload/1c_catalog/import_files/4606500512843.jpg")</f>
        <v>http://7flowers-decor.ru/upload/1c_catalog/import_files/4606500512843.jpg</v>
      </c>
      <c r="D76" s="2">
        <v>4606500512843</v>
      </c>
      <c r="E76" s="5" t="s">
        <v>99</v>
      </c>
      <c r="F76" s="3" t="s">
        <v>100</v>
      </c>
      <c r="G76" s="6"/>
      <c r="H76" s="19">
        <v>1</v>
      </c>
      <c r="I76" s="22">
        <v>973</v>
      </c>
      <c r="J76" s="35">
        <v>632.45000000000005</v>
      </c>
      <c r="K76" s="28">
        <v>-0.35</v>
      </c>
      <c r="L76" s="29"/>
    </row>
    <row r="77" spans="1:20" s="7" customFormat="1" ht="84.75" customHeight="1" x14ac:dyDescent="0.2">
      <c r="A77" s="2">
        <v>70</v>
      </c>
      <c r="B77" s="3" t="s">
        <v>7</v>
      </c>
      <c r="C77" s="4" t="str">
        <f>HYPERLINK("http://7flowers-decor.ru/upload/1c_catalog/import_files/4606500512850.jpg")</f>
        <v>http://7flowers-decor.ru/upload/1c_catalog/import_files/4606500512850.jpg</v>
      </c>
      <c r="D77" s="2">
        <v>4606500512850</v>
      </c>
      <c r="E77" s="5" t="s">
        <v>57</v>
      </c>
      <c r="F77" s="3" t="s">
        <v>34</v>
      </c>
      <c r="G77" s="6"/>
      <c r="H77" s="19">
        <v>1</v>
      </c>
      <c r="I77" s="22">
        <v>1929</v>
      </c>
      <c r="J77" s="35">
        <v>1253.8500000000001</v>
      </c>
      <c r="K77" s="28">
        <v>-0.34999999999999992</v>
      </c>
      <c r="L77" s="29"/>
    </row>
    <row r="78" spans="1:20" s="8" customFormat="1" ht="84.75" customHeight="1" x14ac:dyDescent="0.2">
      <c r="A78" s="2">
        <v>71</v>
      </c>
      <c r="B78" s="3" t="s">
        <v>7</v>
      </c>
      <c r="C78" s="3" t="s">
        <v>113</v>
      </c>
      <c r="D78" s="2">
        <v>8004496080111</v>
      </c>
      <c r="E78" s="5" t="s">
        <v>114</v>
      </c>
      <c r="F78" s="3" t="s">
        <v>115</v>
      </c>
      <c r="G78" s="6" t="s">
        <v>116</v>
      </c>
      <c r="H78" s="19">
        <v>1</v>
      </c>
      <c r="I78" s="23">
        <v>315</v>
      </c>
      <c r="J78" s="36">
        <v>199</v>
      </c>
      <c r="K78" s="30">
        <v>-0.368253968253968</v>
      </c>
      <c r="L78" s="29"/>
      <c r="M78" s="7"/>
      <c r="N78" s="7"/>
      <c r="O78" s="7"/>
      <c r="P78" s="7"/>
      <c r="Q78" s="7"/>
      <c r="R78" s="7"/>
      <c r="S78" s="7"/>
      <c r="T78" s="7"/>
    </row>
    <row r="79" spans="1:20" s="8" customFormat="1" ht="84.75" customHeight="1" x14ac:dyDescent="0.2">
      <c r="A79" s="2">
        <v>72</v>
      </c>
      <c r="B79" s="3" t="s">
        <v>7</v>
      </c>
      <c r="C79" s="3" t="s">
        <v>117</v>
      </c>
      <c r="D79" s="2">
        <v>8004496080128</v>
      </c>
      <c r="E79" s="5" t="s">
        <v>114</v>
      </c>
      <c r="F79" s="3" t="s">
        <v>118</v>
      </c>
      <c r="G79" s="6" t="s">
        <v>119</v>
      </c>
      <c r="H79" s="19">
        <v>1</v>
      </c>
      <c r="I79" s="23">
        <v>315</v>
      </c>
      <c r="J79" s="36">
        <v>199</v>
      </c>
      <c r="K79" s="30">
        <v>-0.36825396825396828</v>
      </c>
      <c r="L79" s="29"/>
      <c r="M79" s="7"/>
      <c r="N79" s="7"/>
      <c r="O79" s="7"/>
      <c r="P79" s="7"/>
      <c r="Q79" s="7"/>
      <c r="R79" s="7"/>
      <c r="S79" s="7"/>
      <c r="T79" s="7"/>
    </row>
    <row r="80" spans="1:20" s="8" customFormat="1" ht="84.75" customHeight="1" x14ac:dyDescent="0.2">
      <c r="A80" s="2">
        <v>73</v>
      </c>
      <c r="B80" s="3" t="s">
        <v>7</v>
      </c>
      <c r="C80" s="3" t="s">
        <v>120</v>
      </c>
      <c r="D80" s="2">
        <v>8004496080210</v>
      </c>
      <c r="E80" s="5" t="s">
        <v>114</v>
      </c>
      <c r="F80" s="3" t="s">
        <v>121</v>
      </c>
      <c r="G80" s="6" t="s">
        <v>122</v>
      </c>
      <c r="H80" s="19">
        <v>1</v>
      </c>
      <c r="I80" s="23">
        <v>315</v>
      </c>
      <c r="J80" s="36">
        <v>199</v>
      </c>
      <c r="K80" s="30">
        <v>-0.36825396825396828</v>
      </c>
      <c r="L80" s="29"/>
      <c r="M80" s="7"/>
      <c r="N80" s="7"/>
      <c r="O80" s="7"/>
      <c r="P80" s="7"/>
      <c r="Q80" s="7"/>
      <c r="R80" s="7"/>
      <c r="S80" s="7"/>
      <c r="T80" s="7"/>
    </row>
    <row r="81" spans="1:20" s="8" customFormat="1" ht="84.75" customHeight="1" x14ac:dyDescent="0.2">
      <c r="A81" s="2">
        <v>74</v>
      </c>
      <c r="B81" s="3" t="s">
        <v>7</v>
      </c>
      <c r="C81" s="3" t="s">
        <v>123</v>
      </c>
      <c r="D81" s="2">
        <v>8004496080227</v>
      </c>
      <c r="E81" s="5" t="s">
        <v>114</v>
      </c>
      <c r="F81" s="3" t="s">
        <v>124</v>
      </c>
      <c r="G81" s="6" t="s">
        <v>125</v>
      </c>
      <c r="H81" s="19">
        <v>1</v>
      </c>
      <c r="I81" s="23">
        <v>315</v>
      </c>
      <c r="J81" s="36">
        <v>199</v>
      </c>
      <c r="K81" s="30">
        <v>-0.36825396825396828</v>
      </c>
      <c r="L81" s="29"/>
      <c r="M81" s="7"/>
      <c r="N81" s="7"/>
      <c r="O81" s="7"/>
      <c r="P81" s="7"/>
      <c r="Q81" s="7"/>
      <c r="R81" s="7"/>
      <c r="S81" s="7"/>
      <c r="T81" s="7"/>
    </row>
    <row r="82" spans="1:20" s="8" customFormat="1" ht="84.75" customHeight="1" x14ac:dyDescent="0.2">
      <c r="A82" s="2">
        <v>75</v>
      </c>
      <c r="B82" s="3" t="s">
        <v>7</v>
      </c>
      <c r="C82" s="3" t="s">
        <v>126</v>
      </c>
      <c r="D82" s="2">
        <v>8004496080104</v>
      </c>
      <c r="E82" s="5" t="s">
        <v>127</v>
      </c>
      <c r="F82" s="2">
        <v>801</v>
      </c>
      <c r="G82" s="6" t="s">
        <v>128</v>
      </c>
      <c r="H82" s="19">
        <v>1</v>
      </c>
      <c r="I82" s="23">
        <v>294</v>
      </c>
      <c r="J82" s="36">
        <v>179</v>
      </c>
      <c r="K82" s="30">
        <v>-0.391156462585034</v>
      </c>
      <c r="L82" s="29"/>
      <c r="M82" s="7"/>
      <c r="N82" s="7"/>
      <c r="O82" s="7"/>
      <c r="P82" s="7"/>
      <c r="Q82" s="7"/>
      <c r="R82" s="7"/>
      <c r="S82" s="7"/>
      <c r="T82" s="7"/>
    </row>
    <row r="83" spans="1:20" s="8" customFormat="1" ht="84.75" customHeight="1" x14ac:dyDescent="0.2">
      <c r="A83" s="2">
        <v>76</v>
      </c>
      <c r="B83" s="3" t="s">
        <v>7</v>
      </c>
      <c r="C83" s="3" t="s">
        <v>129</v>
      </c>
      <c r="D83" s="2">
        <v>8004496080203</v>
      </c>
      <c r="E83" s="5" t="s">
        <v>127</v>
      </c>
      <c r="F83" s="2">
        <v>802</v>
      </c>
      <c r="G83" s="6" t="s">
        <v>130</v>
      </c>
      <c r="H83" s="19">
        <v>1</v>
      </c>
      <c r="I83" s="23">
        <v>294</v>
      </c>
      <c r="J83" s="36">
        <v>179</v>
      </c>
      <c r="K83" s="30">
        <v>-0.391156462585034</v>
      </c>
      <c r="L83" s="29"/>
      <c r="M83" s="7"/>
      <c r="N83" s="7"/>
      <c r="O83" s="7"/>
      <c r="P83" s="7"/>
      <c r="Q83" s="7"/>
      <c r="R83" s="7"/>
      <c r="S83" s="7"/>
      <c r="T83" s="7"/>
    </row>
    <row r="84" spans="1:20" s="8" customFormat="1" ht="84.75" customHeight="1" x14ac:dyDescent="0.2">
      <c r="A84" s="2">
        <v>77</v>
      </c>
      <c r="B84" s="3" t="s">
        <v>7</v>
      </c>
      <c r="C84" s="3" t="s">
        <v>131</v>
      </c>
      <c r="D84" s="2">
        <v>8004496080302</v>
      </c>
      <c r="E84" s="5" t="s">
        <v>127</v>
      </c>
      <c r="F84" s="2">
        <v>803</v>
      </c>
      <c r="G84" s="6" t="s">
        <v>132</v>
      </c>
      <c r="H84" s="19">
        <v>1</v>
      </c>
      <c r="I84" s="23">
        <v>294</v>
      </c>
      <c r="J84" s="36">
        <v>179</v>
      </c>
      <c r="K84" s="30">
        <v>-0.391156462585034</v>
      </c>
      <c r="L84" s="29"/>
      <c r="M84" s="7"/>
      <c r="N84" s="7"/>
      <c r="O84" s="7"/>
      <c r="P84" s="7"/>
      <c r="Q84" s="7"/>
      <c r="R84" s="7"/>
      <c r="S84" s="7"/>
      <c r="T84" s="7"/>
    </row>
    <row r="85" spans="1:20" s="8" customFormat="1" ht="84.75" customHeight="1" x14ac:dyDescent="0.2">
      <c r="A85" s="2">
        <v>78</v>
      </c>
      <c r="B85" s="3" t="s">
        <v>7</v>
      </c>
      <c r="C85" s="3" t="s">
        <v>133</v>
      </c>
      <c r="D85" s="2">
        <v>8004496080401</v>
      </c>
      <c r="E85" s="5" t="s">
        <v>127</v>
      </c>
      <c r="F85" s="2">
        <v>804</v>
      </c>
      <c r="G85" s="6" t="s">
        <v>134</v>
      </c>
      <c r="H85" s="19">
        <v>1</v>
      </c>
      <c r="I85" s="23">
        <v>294</v>
      </c>
      <c r="J85" s="36">
        <v>179</v>
      </c>
      <c r="K85" s="30">
        <v>-0.391156462585034</v>
      </c>
      <c r="L85" s="29"/>
      <c r="M85" s="7"/>
      <c r="N85" s="7"/>
      <c r="O85" s="7"/>
      <c r="P85" s="7"/>
      <c r="Q85" s="7"/>
      <c r="R85" s="7"/>
      <c r="S85" s="7"/>
      <c r="T85" s="7"/>
    </row>
    <row r="86" spans="1:20" s="8" customFormat="1" ht="84.75" customHeight="1" x14ac:dyDescent="0.2">
      <c r="A86" s="2">
        <v>79</v>
      </c>
      <c r="B86" s="3" t="s">
        <v>7</v>
      </c>
      <c r="C86" s="3" t="s">
        <v>135</v>
      </c>
      <c r="D86" s="2">
        <v>8004496080500</v>
      </c>
      <c r="E86" s="5" t="s">
        <v>127</v>
      </c>
      <c r="F86" s="2">
        <v>805</v>
      </c>
      <c r="G86" s="6" t="s">
        <v>136</v>
      </c>
      <c r="H86" s="19">
        <v>1</v>
      </c>
      <c r="I86" s="23">
        <v>294</v>
      </c>
      <c r="J86" s="36">
        <v>179</v>
      </c>
      <c r="K86" s="30">
        <v>-0.391156462585034</v>
      </c>
      <c r="L86" s="29"/>
      <c r="M86" s="7"/>
      <c r="N86" s="7"/>
      <c r="O86" s="7"/>
      <c r="P86" s="7"/>
      <c r="Q86" s="7"/>
      <c r="R86" s="7"/>
      <c r="S86" s="7"/>
      <c r="T86" s="7"/>
    </row>
    <row r="87" spans="1:20" s="8" customFormat="1" ht="84.75" customHeight="1" x14ac:dyDescent="0.2">
      <c r="A87" s="2">
        <v>80</v>
      </c>
      <c r="B87" s="3" t="s">
        <v>7</v>
      </c>
      <c r="C87" s="3" t="s">
        <v>137</v>
      </c>
      <c r="D87" s="2">
        <v>8004496080609</v>
      </c>
      <c r="E87" s="5" t="s">
        <v>127</v>
      </c>
      <c r="F87" s="2">
        <v>806</v>
      </c>
      <c r="G87" s="6" t="s">
        <v>138</v>
      </c>
      <c r="H87" s="19">
        <v>1</v>
      </c>
      <c r="I87" s="23">
        <v>294</v>
      </c>
      <c r="J87" s="36">
        <v>179</v>
      </c>
      <c r="K87" s="30">
        <v>-0.391156462585034</v>
      </c>
      <c r="L87" s="29"/>
      <c r="M87" s="7"/>
      <c r="N87" s="7"/>
      <c r="O87" s="7"/>
      <c r="P87" s="7"/>
      <c r="Q87" s="7"/>
      <c r="R87" s="7"/>
      <c r="S87" s="7"/>
      <c r="T87" s="7"/>
    </row>
    <row r="88" spans="1:20" s="8" customFormat="1" ht="84.75" customHeight="1" x14ac:dyDescent="0.2">
      <c r="A88" s="2">
        <v>81</v>
      </c>
      <c r="B88" s="3" t="s">
        <v>7</v>
      </c>
      <c r="C88" s="3" t="s">
        <v>139</v>
      </c>
      <c r="D88" s="2">
        <v>8004496057694</v>
      </c>
      <c r="E88" s="5" t="s">
        <v>140</v>
      </c>
      <c r="F88" s="3" t="s">
        <v>141</v>
      </c>
      <c r="G88" s="6" t="s">
        <v>116</v>
      </c>
      <c r="H88" s="19">
        <v>1</v>
      </c>
      <c r="I88" s="23">
        <v>157</v>
      </c>
      <c r="J88" s="36">
        <v>99</v>
      </c>
      <c r="K88" s="30">
        <v>-0.36942675159235666</v>
      </c>
      <c r="L88" s="29"/>
      <c r="M88" s="7"/>
      <c r="N88" s="7"/>
      <c r="O88" s="7"/>
      <c r="P88" s="7"/>
      <c r="Q88" s="7"/>
      <c r="R88" s="7"/>
      <c r="S88" s="7"/>
      <c r="T88" s="7"/>
    </row>
    <row r="89" spans="1:20" s="8" customFormat="1" ht="84.75" customHeight="1" x14ac:dyDescent="0.2">
      <c r="A89" s="2">
        <v>82</v>
      </c>
      <c r="B89" s="3" t="s">
        <v>7</v>
      </c>
      <c r="C89" s="3" t="s">
        <v>142</v>
      </c>
      <c r="D89" s="2">
        <v>8004496060014</v>
      </c>
      <c r="E89" s="5" t="s">
        <v>140</v>
      </c>
      <c r="F89" s="3" t="s">
        <v>143</v>
      </c>
      <c r="G89" s="6" t="s">
        <v>144</v>
      </c>
      <c r="H89" s="19">
        <v>1</v>
      </c>
      <c r="I89" s="23">
        <v>157</v>
      </c>
      <c r="J89" s="36">
        <v>99</v>
      </c>
      <c r="K89" s="30">
        <v>-0.36942675159235666</v>
      </c>
      <c r="L89" s="29"/>
      <c r="M89" s="7"/>
      <c r="N89" s="7"/>
      <c r="O89" s="7"/>
      <c r="P89" s="7"/>
      <c r="Q89" s="7"/>
      <c r="R89" s="7"/>
      <c r="S89" s="7"/>
      <c r="T89" s="7"/>
    </row>
    <row r="90" spans="1:20" s="8" customFormat="1" ht="84.75" customHeight="1" x14ac:dyDescent="0.2">
      <c r="A90" s="2">
        <v>83</v>
      </c>
      <c r="B90" s="3" t="s">
        <v>7</v>
      </c>
      <c r="C90" s="3" t="s">
        <v>145</v>
      </c>
      <c r="D90" s="2">
        <v>8004496060021</v>
      </c>
      <c r="E90" s="5" t="s">
        <v>140</v>
      </c>
      <c r="F90" s="3" t="s">
        <v>146</v>
      </c>
      <c r="G90" s="6" t="s">
        <v>147</v>
      </c>
      <c r="H90" s="19">
        <v>1</v>
      </c>
      <c r="I90" s="23">
        <v>157</v>
      </c>
      <c r="J90" s="36">
        <v>99</v>
      </c>
      <c r="K90" s="30">
        <v>-0.36942675159235666</v>
      </c>
      <c r="L90" s="29"/>
      <c r="M90" s="7"/>
      <c r="N90" s="7"/>
      <c r="O90" s="7"/>
      <c r="P90" s="7"/>
      <c r="Q90" s="7"/>
      <c r="R90" s="7"/>
      <c r="S90" s="7"/>
      <c r="T90" s="7"/>
    </row>
    <row r="91" spans="1:20" s="8" customFormat="1" ht="84.75" customHeight="1" x14ac:dyDescent="0.2">
      <c r="A91" s="2">
        <v>84</v>
      </c>
      <c r="B91" s="3" t="s">
        <v>7</v>
      </c>
      <c r="C91" s="3" t="s">
        <v>148</v>
      </c>
      <c r="D91" s="2">
        <v>8004496060045</v>
      </c>
      <c r="E91" s="5" t="s">
        <v>140</v>
      </c>
      <c r="F91" s="3" t="s">
        <v>149</v>
      </c>
      <c r="G91" s="6" t="s">
        <v>150</v>
      </c>
      <c r="H91" s="19">
        <v>1</v>
      </c>
      <c r="I91" s="23">
        <v>157</v>
      </c>
      <c r="J91" s="36">
        <v>99</v>
      </c>
      <c r="K91" s="30">
        <v>-0.36942675159235666</v>
      </c>
      <c r="L91" s="29"/>
      <c r="M91" s="7"/>
      <c r="N91" s="7"/>
      <c r="O91" s="7"/>
      <c r="P91" s="7"/>
      <c r="Q91" s="7"/>
      <c r="R91" s="7"/>
      <c r="S91" s="7"/>
      <c r="T91" s="7"/>
    </row>
    <row r="92" spans="1:20" s="8" customFormat="1" ht="84.75" customHeight="1" x14ac:dyDescent="0.2">
      <c r="A92" s="2">
        <v>85</v>
      </c>
      <c r="B92" s="3" t="s">
        <v>7</v>
      </c>
      <c r="C92" s="3" t="s">
        <v>151</v>
      </c>
      <c r="D92" s="2">
        <v>8004496060052</v>
      </c>
      <c r="E92" s="5" t="s">
        <v>140</v>
      </c>
      <c r="F92" s="3" t="s">
        <v>152</v>
      </c>
      <c r="G92" s="6" t="s">
        <v>119</v>
      </c>
      <c r="H92" s="19">
        <v>1</v>
      </c>
      <c r="I92" s="23">
        <v>157</v>
      </c>
      <c r="J92" s="36">
        <v>99</v>
      </c>
      <c r="K92" s="30">
        <v>-0.36942675159235666</v>
      </c>
      <c r="L92" s="29"/>
      <c r="M92" s="7"/>
      <c r="N92" s="7"/>
      <c r="O92" s="7"/>
      <c r="P92" s="7"/>
      <c r="Q92" s="7"/>
      <c r="R92" s="7"/>
      <c r="S92" s="7"/>
      <c r="T92" s="7"/>
    </row>
    <row r="93" spans="1:20" s="8" customFormat="1" ht="84.75" customHeight="1" x14ac:dyDescent="0.2">
      <c r="A93" s="2">
        <v>86</v>
      </c>
      <c r="B93" s="3" t="s">
        <v>7</v>
      </c>
      <c r="C93" s="3" t="s">
        <v>153</v>
      </c>
      <c r="D93" s="2">
        <v>4606500380374</v>
      </c>
      <c r="E93" s="5" t="s">
        <v>154</v>
      </c>
      <c r="F93" s="3" t="s">
        <v>155</v>
      </c>
      <c r="G93" s="6" t="s">
        <v>156</v>
      </c>
      <c r="H93" s="19">
        <v>1</v>
      </c>
      <c r="I93" s="23">
        <v>97</v>
      </c>
      <c r="J93" s="36">
        <v>48.5</v>
      </c>
      <c r="K93" s="30">
        <v>-0.5</v>
      </c>
      <c r="L93" s="29"/>
      <c r="M93" s="7"/>
      <c r="N93" s="7"/>
      <c r="O93" s="7"/>
      <c r="P93" s="7"/>
      <c r="Q93" s="7"/>
      <c r="R93" s="7"/>
      <c r="S93" s="7"/>
      <c r="T93" s="7"/>
    </row>
    <row r="94" spans="1:20" s="8" customFormat="1" ht="84.75" customHeight="1" x14ac:dyDescent="0.2">
      <c r="A94" s="2">
        <v>87</v>
      </c>
      <c r="B94" s="3" t="s">
        <v>7</v>
      </c>
      <c r="C94" s="3" t="s">
        <v>157</v>
      </c>
      <c r="D94" s="2">
        <v>4606500380381</v>
      </c>
      <c r="E94" s="5" t="s">
        <v>154</v>
      </c>
      <c r="F94" s="3" t="s">
        <v>158</v>
      </c>
      <c r="G94" s="6" t="s">
        <v>132</v>
      </c>
      <c r="H94" s="19">
        <v>1</v>
      </c>
      <c r="I94" s="23">
        <v>97</v>
      </c>
      <c r="J94" s="36">
        <v>48.5</v>
      </c>
      <c r="K94" s="30">
        <v>-0.5</v>
      </c>
      <c r="L94" s="29"/>
      <c r="M94" s="7"/>
      <c r="N94" s="7"/>
      <c r="O94" s="7"/>
      <c r="P94" s="7"/>
      <c r="Q94" s="7"/>
      <c r="R94" s="7"/>
      <c r="S94" s="7"/>
      <c r="T94" s="7"/>
    </row>
    <row r="95" spans="1:20" s="8" customFormat="1" ht="84.75" customHeight="1" x14ac:dyDescent="0.2">
      <c r="A95" s="2">
        <v>88</v>
      </c>
      <c r="B95" s="3" t="s">
        <v>7</v>
      </c>
      <c r="C95" s="3" t="s">
        <v>159</v>
      </c>
      <c r="D95" s="2">
        <v>4606500380428</v>
      </c>
      <c r="E95" s="5" t="s">
        <v>160</v>
      </c>
      <c r="F95" s="3" t="s">
        <v>161</v>
      </c>
      <c r="G95" s="6" t="s">
        <v>156</v>
      </c>
      <c r="H95" s="19">
        <v>1</v>
      </c>
      <c r="I95" s="23">
        <v>156</v>
      </c>
      <c r="J95" s="36">
        <v>78</v>
      </c>
      <c r="K95" s="30">
        <v>-0.5</v>
      </c>
      <c r="L95" s="29"/>
      <c r="M95" s="7"/>
      <c r="N95" s="7"/>
      <c r="O95" s="7"/>
      <c r="P95" s="7"/>
      <c r="Q95" s="7"/>
      <c r="R95" s="7"/>
      <c r="S95" s="7"/>
      <c r="T95" s="7"/>
    </row>
    <row r="96" spans="1:20" s="8" customFormat="1" ht="84.75" customHeight="1" x14ac:dyDescent="0.2">
      <c r="A96" s="2">
        <v>89</v>
      </c>
      <c r="B96" s="3" t="s">
        <v>7</v>
      </c>
      <c r="C96" s="3" t="s">
        <v>162</v>
      </c>
      <c r="D96" s="2">
        <v>4606500380435</v>
      </c>
      <c r="E96" s="5" t="s">
        <v>160</v>
      </c>
      <c r="F96" s="3" t="s">
        <v>163</v>
      </c>
      <c r="G96" s="6" t="s">
        <v>136</v>
      </c>
      <c r="H96" s="19">
        <v>1</v>
      </c>
      <c r="I96" s="23">
        <v>156</v>
      </c>
      <c r="J96" s="36">
        <v>78</v>
      </c>
      <c r="K96" s="30">
        <v>-0.5</v>
      </c>
      <c r="L96" s="29"/>
      <c r="M96" s="7"/>
      <c r="N96" s="7"/>
      <c r="O96" s="7"/>
      <c r="P96" s="7"/>
      <c r="Q96" s="7"/>
      <c r="R96" s="7"/>
      <c r="S96" s="7"/>
      <c r="T96" s="7"/>
    </row>
    <row r="97" spans="1:20" s="8" customFormat="1" ht="84.75" customHeight="1" x14ac:dyDescent="0.2">
      <c r="A97" s="2">
        <v>90</v>
      </c>
      <c r="B97" s="3" t="s">
        <v>7</v>
      </c>
      <c r="C97" s="3" t="s">
        <v>164</v>
      </c>
      <c r="D97" s="2">
        <v>4606500380404</v>
      </c>
      <c r="E97" s="5" t="s">
        <v>165</v>
      </c>
      <c r="F97" s="3" t="s">
        <v>166</v>
      </c>
      <c r="G97" s="6" t="s">
        <v>116</v>
      </c>
      <c r="H97" s="19">
        <v>1</v>
      </c>
      <c r="I97" s="23">
        <v>171</v>
      </c>
      <c r="J97" s="36">
        <v>85.5</v>
      </c>
      <c r="K97" s="30">
        <v>-0.5</v>
      </c>
      <c r="L97" s="29"/>
      <c r="M97" s="7"/>
      <c r="N97" s="7"/>
      <c r="O97" s="7"/>
      <c r="P97" s="7"/>
      <c r="Q97" s="7"/>
      <c r="R97" s="7"/>
      <c r="S97" s="7"/>
      <c r="T97" s="7"/>
    </row>
    <row r="98" spans="1:20" s="8" customFormat="1" ht="84.75" customHeight="1" x14ac:dyDescent="0.2">
      <c r="A98" s="2">
        <v>91</v>
      </c>
      <c r="B98" s="3" t="s">
        <v>7</v>
      </c>
      <c r="C98" s="3" t="s">
        <v>167</v>
      </c>
      <c r="D98" s="2">
        <v>4606500380411</v>
      </c>
      <c r="E98" s="5" t="s">
        <v>165</v>
      </c>
      <c r="F98" s="3" t="s">
        <v>168</v>
      </c>
      <c r="G98" s="6" t="s">
        <v>132</v>
      </c>
      <c r="H98" s="19">
        <v>1</v>
      </c>
      <c r="I98" s="23">
        <v>171</v>
      </c>
      <c r="J98" s="36">
        <v>85.5</v>
      </c>
      <c r="K98" s="30">
        <v>-0.5</v>
      </c>
      <c r="L98" s="29"/>
      <c r="M98" s="7"/>
      <c r="N98" s="7"/>
      <c r="O98" s="7"/>
      <c r="P98" s="7"/>
      <c r="Q98" s="7"/>
      <c r="R98" s="7"/>
      <c r="S98" s="7"/>
      <c r="T98" s="7"/>
    </row>
    <row r="99" spans="1:20" s="8" customFormat="1" ht="84.75" customHeight="1" x14ac:dyDescent="0.2">
      <c r="A99" s="2">
        <v>92</v>
      </c>
      <c r="B99" s="3" t="s">
        <v>7</v>
      </c>
      <c r="C99" s="3" t="s">
        <v>169</v>
      </c>
      <c r="D99" s="2">
        <v>4606500380442</v>
      </c>
      <c r="E99" s="5" t="s">
        <v>170</v>
      </c>
      <c r="F99" s="3" t="s">
        <v>171</v>
      </c>
      <c r="G99" s="6" t="s">
        <v>132</v>
      </c>
      <c r="H99" s="19">
        <v>1</v>
      </c>
      <c r="I99" s="23">
        <v>186</v>
      </c>
      <c r="J99" s="36">
        <v>93</v>
      </c>
      <c r="K99" s="30">
        <v>-0.5</v>
      </c>
      <c r="L99" s="29"/>
      <c r="M99" s="7"/>
      <c r="N99" s="7"/>
      <c r="O99" s="7"/>
      <c r="P99" s="7"/>
      <c r="Q99" s="7"/>
      <c r="R99" s="7"/>
      <c r="S99" s="7"/>
      <c r="T99" s="7"/>
    </row>
    <row r="100" spans="1:20" s="8" customFormat="1" ht="84.75" customHeight="1" x14ac:dyDescent="0.2">
      <c r="A100" s="2">
        <v>93</v>
      </c>
      <c r="B100" s="3" t="s">
        <v>7</v>
      </c>
      <c r="C100" s="3" t="s">
        <v>172</v>
      </c>
      <c r="D100" s="2">
        <v>4606500380459</v>
      </c>
      <c r="E100" s="5" t="s">
        <v>170</v>
      </c>
      <c r="F100" s="3" t="s">
        <v>173</v>
      </c>
      <c r="G100" s="6" t="s">
        <v>116</v>
      </c>
      <c r="H100" s="19">
        <v>1</v>
      </c>
      <c r="I100" s="23">
        <v>186</v>
      </c>
      <c r="J100" s="36">
        <v>93</v>
      </c>
      <c r="K100" s="30">
        <v>-0.5</v>
      </c>
      <c r="L100" s="29"/>
      <c r="M100" s="7"/>
      <c r="N100" s="7"/>
      <c r="O100" s="7"/>
      <c r="P100" s="7"/>
      <c r="Q100" s="7"/>
      <c r="R100" s="7"/>
      <c r="S100" s="7"/>
      <c r="T100" s="7"/>
    </row>
    <row r="101" spans="1:20" s="8" customFormat="1" ht="84.75" customHeight="1" x14ac:dyDescent="0.2">
      <c r="A101" s="2">
        <v>94</v>
      </c>
      <c r="B101" s="3" t="s">
        <v>7</v>
      </c>
      <c r="C101" s="3" t="s">
        <v>174</v>
      </c>
      <c r="D101" s="2">
        <v>4606500380466</v>
      </c>
      <c r="E101" s="5" t="s">
        <v>175</v>
      </c>
      <c r="F101" s="3" t="s">
        <v>176</v>
      </c>
      <c r="G101" s="6" t="s">
        <v>116</v>
      </c>
      <c r="H101" s="19">
        <v>1</v>
      </c>
      <c r="I101" s="23">
        <v>298</v>
      </c>
      <c r="J101" s="36">
        <v>149</v>
      </c>
      <c r="K101" s="30">
        <v>-0.5</v>
      </c>
      <c r="L101" s="29"/>
      <c r="M101" s="7"/>
      <c r="N101" s="7"/>
      <c r="O101" s="7"/>
      <c r="P101" s="7"/>
      <c r="Q101" s="7"/>
      <c r="R101" s="7"/>
      <c r="S101" s="7"/>
      <c r="T101" s="7"/>
    </row>
    <row r="102" spans="1:20" s="8" customFormat="1" ht="84.75" customHeight="1" x14ac:dyDescent="0.2">
      <c r="A102" s="2">
        <v>95</v>
      </c>
      <c r="B102" s="3" t="s">
        <v>7</v>
      </c>
      <c r="C102" s="3" t="s">
        <v>177</v>
      </c>
      <c r="D102" s="2">
        <v>4606500479214</v>
      </c>
      <c r="E102" s="5" t="s">
        <v>178</v>
      </c>
      <c r="F102" s="3" t="s">
        <v>179</v>
      </c>
      <c r="G102" s="6" t="s">
        <v>132</v>
      </c>
      <c r="H102" s="19">
        <v>1</v>
      </c>
      <c r="I102" s="23">
        <v>298</v>
      </c>
      <c r="J102" s="36">
        <v>149</v>
      </c>
      <c r="K102" s="30">
        <v>-0.5</v>
      </c>
      <c r="L102" s="29"/>
      <c r="M102" s="7"/>
      <c r="N102" s="7"/>
      <c r="O102" s="7"/>
      <c r="P102" s="7"/>
      <c r="Q102" s="7"/>
      <c r="R102" s="7"/>
      <c r="S102" s="7"/>
      <c r="T102" s="7"/>
    </row>
    <row r="103" spans="1:20" s="8" customFormat="1" ht="84.75" customHeight="1" x14ac:dyDescent="0.2">
      <c r="A103" s="2">
        <v>96</v>
      </c>
      <c r="B103" s="3" t="s">
        <v>7</v>
      </c>
      <c r="C103" s="3" t="s">
        <v>180</v>
      </c>
      <c r="D103" s="2">
        <v>4606500479191</v>
      </c>
      <c r="E103" s="5" t="s">
        <v>181</v>
      </c>
      <c r="F103" s="3" t="s">
        <v>182</v>
      </c>
      <c r="G103" s="6" t="s">
        <v>132</v>
      </c>
      <c r="H103" s="19">
        <v>1</v>
      </c>
      <c r="I103" s="23">
        <v>410</v>
      </c>
      <c r="J103" s="36">
        <v>205</v>
      </c>
      <c r="K103" s="30">
        <v>-0.5</v>
      </c>
      <c r="L103" s="29"/>
      <c r="M103" s="7"/>
      <c r="N103" s="7"/>
      <c r="O103" s="7"/>
      <c r="P103" s="7"/>
      <c r="Q103" s="7"/>
      <c r="R103" s="7"/>
      <c r="S103" s="7"/>
      <c r="T103" s="7"/>
    </row>
    <row r="104" spans="1:20" s="8" customFormat="1" ht="84.75" customHeight="1" x14ac:dyDescent="0.2">
      <c r="A104" s="2">
        <v>97</v>
      </c>
      <c r="B104" s="3" t="s">
        <v>7</v>
      </c>
      <c r="C104" s="3" t="s">
        <v>183</v>
      </c>
      <c r="D104" s="2">
        <v>4606500451340</v>
      </c>
      <c r="E104" s="5" t="s">
        <v>184</v>
      </c>
      <c r="F104" s="3" t="s">
        <v>185</v>
      </c>
      <c r="G104" s="6" t="s">
        <v>186</v>
      </c>
      <c r="H104" s="19">
        <v>1</v>
      </c>
      <c r="I104" s="23">
        <v>199</v>
      </c>
      <c r="J104" s="36">
        <v>139</v>
      </c>
      <c r="K104" s="30">
        <v>-0.30150753768844218</v>
      </c>
      <c r="L104" s="29"/>
      <c r="M104" s="7"/>
      <c r="N104" s="7"/>
      <c r="O104" s="7"/>
      <c r="P104" s="7"/>
      <c r="Q104" s="7"/>
      <c r="R104" s="7"/>
      <c r="S104" s="7"/>
      <c r="T104" s="7"/>
    </row>
    <row r="105" spans="1:20" s="8" customFormat="1" ht="84.75" customHeight="1" x14ac:dyDescent="0.2">
      <c r="A105" s="2">
        <v>98</v>
      </c>
      <c r="B105" s="3" t="s">
        <v>7</v>
      </c>
      <c r="C105" s="3" t="s">
        <v>187</v>
      </c>
      <c r="D105" s="2">
        <v>4606500451357</v>
      </c>
      <c r="E105" s="5" t="s">
        <v>184</v>
      </c>
      <c r="F105" s="3" t="s">
        <v>185</v>
      </c>
      <c r="G105" s="6" t="s">
        <v>134</v>
      </c>
      <c r="H105" s="19">
        <v>1</v>
      </c>
      <c r="I105" s="23">
        <v>199</v>
      </c>
      <c r="J105" s="36">
        <v>139</v>
      </c>
      <c r="K105" s="30">
        <v>-0.30150753768844218</v>
      </c>
      <c r="L105" s="29"/>
      <c r="M105" s="7"/>
      <c r="N105" s="7"/>
      <c r="O105" s="7"/>
      <c r="P105" s="7"/>
      <c r="Q105" s="7"/>
      <c r="R105" s="7"/>
      <c r="S105" s="7"/>
      <c r="T105" s="7"/>
    </row>
    <row r="106" spans="1:20" s="8" customFormat="1" ht="84.75" customHeight="1" x14ac:dyDescent="0.2">
      <c r="A106" s="2">
        <v>99</v>
      </c>
      <c r="B106" s="3" t="s">
        <v>7</v>
      </c>
      <c r="C106" s="3" t="s">
        <v>188</v>
      </c>
      <c r="D106" s="2">
        <v>4606500451364</v>
      </c>
      <c r="E106" s="5" t="s">
        <v>184</v>
      </c>
      <c r="F106" s="3" t="s">
        <v>185</v>
      </c>
      <c r="G106" s="6" t="s">
        <v>122</v>
      </c>
      <c r="H106" s="19">
        <v>1</v>
      </c>
      <c r="I106" s="23">
        <v>199</v>
      </c>
      <c r="J106" s="36">
        <v>139</v>
      </c>
      <c r="K106" s="30">
        <v>-0.30150753768844218</v>
      </c>
      <c r="L106" s="29"/>
      <c r="M106" s="7"/>
      <c r="N106" s="7"/>
      <c r="O106" s="7"/>
      <c r="P106" s="7"/>
      <c r="Q106" s="7"/>
      <c r="R106" s="7"/>
      <c r="S106" s="7"/>
      <c r="T106" s="7"/>
    </row>
    <row r="107" spans="1:20" s="8" customFormat="1" ht="84.75" customHeight="1" x14ac:dyDescent="0.2">
      <c r="A107" s="2">
        <v>100</v>
      </c>
      <c r="B107" s="3" t="s">
        <v>7</v>
      </c>
      <c r="C107" s="3" t="s">
        <v>189</v>
      </c>
      <c r="D107" s="2">
        <v>4606500451371</v>
      </c>
      <c r="E107" s="5" t="s">
        <v>184</v>
      </c>
      <c r="F107" s="3" t="s">
        <v>185</v>
      </c>
      <c r="G107" s="6" t="s">
        <v>190</v>
      </c>
      <c r="H107" s="19">
        <v>1</v>
      </c>
      <c r="I107" s="23">
        <v>199</v>
      </c>
      <c r="J107" s="36">
        <v>139</v>
      </c>
      <c r="K107" s="30">
        <v>-0.30150753768844218</v>
      </c>
      <c r="L107" s="29"/>
      <c r="M107" s="7"/>
      <c r="N107" s="7"/>
      <c r="O107" s="7"/>
      <c r="P107" s="7"/>
      <c r="Q107" s="7"/>
      <c r="R107" s="7"/>
      <c r="S107" s="7"/>
      <c r="T107" s="7"/>
    </row>
    <row r="108" spans="1:20" s="8" customFormat="1" ht="84.75" customHeight="1" x14ac:dyDescent="0.2">
      <c r="A108" s="2">
        <v>101</v>
      </c>
      <c r="B108" s="3" t="s">
        <v>7</v>
      </c>
      <c r="C108" s="3" t="s">
        <v>191</v>
      </c>
      <c r="D108" s="2">
        <v>4606500157068</v>
      </c>
      <c r="E108" s="5" t="s">
        <v>192</v>
      </c>
      <c r="F108" s="3" t="s">
        <v>193</v>
      </c>
      <c r="G108" s="6" t="s">
        <v>156</v>
      </c>
      <c r="H108" s="19">
        <v>1</v>
      </c>
      <c r="I108" s="23">
        <v>347</v>
      </c>
      <c r="J108" s="36">
        <v>173.5</v>
      </c>
      <c r="K108" s="30">
        <v>-0.5</v>
      </c>
      <c r="L108" s="29"/>
      <c r="M108" s="7"/>
      <c r="N108" s="7"/>
      <c r="O108" s="7"/>
      <c r="P108" s="7"/>
      <c r="Q108" s="7"/>
      <c r="R108" s="7"/>
      <c r="S108" s="7"/>
      <c r="T108" s="7"/>
    </row>
    <row r="109" spans="1:20" s="8" customFormat="1" ht="84.75" customHeight="1" x14ac:dyDescent="0.2">
      <c r="A109" s="2">
        <v>102</v>
      </c>
      <c r="B109" s="3" t="s">
        <v>7</v>
      </c>
      <c r="C109" s="3" t="s">
        <v>194</v>
      </c>
      <c r="D109" s="2">
        <v>4606500157105</v>
      </c>
      <c r="E109" s="5" t="s">
        <v>192</v>
      </c>
      <c r="F109" s="3" t="s">
        <v>193</v>
      </c>
      <c r="G109" s="6" t="s">
        <v>132</v>
      </c>
      <c r="H109" s="19">
        <v>1</v>
      </c>
      <c r="I109" s="23">
        <v>347</v>
      </c>
      <c r="J109" s="36">
        <v>173.5</v>
      </c>
      <c r="K109" s="30">
        <v>-0.5</v>
      </c>
      <c r="L109" s="29"/>
      <c r="M109" s="7"/>
      <c r="N109" s="7"/>
      <c r="O109" s="7"/>
      <c r="P109" s="7"/>
      <c r="Q109" s="7"/>
      <c r="R109" s="7"/>
      <c r="S109" s="7"/>
      <c r="T109" s="7"/>
    </row>
    <row r="110" spans="1:20" s="8" customFormat="1" ht="84.75" customHeight="1" x14ac:dyDescent="0.2">
      <c r="A110" s="2">
        <v>103</v>
      </c>
      <c r="B110" s="3" t="s">
        <v>7</v>
      </c>
      <c r="C110" s="3" t="s">
        <v>195</v>
      </c>
      <c r="D110" s="2">
        <v>4606500157129</v>
      </c>
      <c r="E110" s="5" t="s">
        <v>192</v>
      </c>
      <c r="F110" s="3" t="s">
        <v>193</v>
      </c>
      <c r="G110" s="6" t="s">
        <v>196</v>
      </c>
      <c r="H110" s="19">
        <v>1</v>
      </c>
      <c r="I110" s="23">
        <v>347</v>
      </c>
      <c r="J110" s="36">
        <v>173.5</v>
      </c>
      <c r="K110" s="30">
        <v>-0.5</v>
      </c>
      <c r="L110" s="29"/>
      <c r="M110" s="7"/>
      <c r="N110" s="7"/>
      <c r="O110" s="7"/>
      <c r="P110" s="7"/>
      <c r="Q110" s="7"/>
      <c r="R110" s="7"/>
      <c r="S110" s="7"/>
      <c r="T110" s="7"/>
    </row>
    <row r="111" spans="1:20" s="8" customFormat="1" ht="84.75" customHeight="1" x14ac:dyDescent="0.2">
      <c r="A111" s="2">
        <v>104</v>
      </c>
      <c r="B111" s="3" t="s">
        <v>7</v>
      </c>
      <c r="C111" s="3" t="s">
        <v>197</v>
      </c>
      <c r="D111" s="2">
        <v>4606500157136</v>
      </c>
      <c r="E111" s="5" t="s">
        <v>192</v>
      </c>
      <c r="F111" s="3" t="s">
        <v>193</v>
      </c>
      <c r="G111" s="6" t="s">
        <v>198</v>
      </c>
      <c r="H111" s="19">
        <v>1</v>
      </c>
      <c r="I111" s="23">
        <v>347</v>
      </c>
      <c r="J111" s="36">
        <v>173.5</v>
      </c>
      <c r="K111" s="30">
        <v>-0.5</v>
      </c>
      <c r="L111" s="29"/>
      <c r="M111" s="7"/>
      <c r="N111" s="7"/>
      <c r="O111" s="7"/>
      <c r="P111" s="7"/>
      <c r="Q111" s="7"/>
      <c r="R111" s="7"/>
      <c r="S111" s="7"/>
      <c r="T111" s="7"/>
    </row>
    <row r="112" spans="1:20" s="8" customFormat="1" ht="84.75" customHeight="1" x14ac:dyDescent="0.2">
      <c r="A112" s="2">
        <v>105</v>
      </c>
      <c r="B112" s="3" t="s">
        <v>7</v>
      </c>
      <c r="C112" s="3" t="s">
        <v>199</v>
      </c>
      <c r="D112" s="2">
        <v>4606500451388</v>
      </c>
      <c r="E112" s="5" t="s">
        <v>200</v>
      </c>
      <c r="F112" s="3" t="s">
        <v>201</v>
      </c>
      <c r="G112" s="6" t="s">
        <v>202</v>
      </c>
      <c r="H112" s="19">
        <v>1</v>
      </c>
      <c r="I112" s="23">
        <v>229</v>
      </c>
      <c r="J112" s="36">
        <v>148.85</v>
      </c>
      <c r="K112" s="30">
        <v>-0.35000000000000003</v>
      </c>
      <c r="L112" s="29"/>
      <c r="M112" s="7"/>
      <c r="N112" s="7"/>
      <c r="O112" s="7"/>
      <c r="P112" s="7"/>
      <c r="Q112" s="7"/>
      <c r="R112" s="7"/>
      <c r="S112" s="7"/>
      <c r="T112" s="7"/>
    </row>
    <row r="113" spans="1:20" s="8" customFormat="1" ht="84.75" customHeight="1" x14ac:dyDescent="0.2">
      <c r="A113" s="2">
        <v>106</v>
      </c>
      <c r="B113" s="3" t="s">
        <v>7</v>
      </c>
      <c r="C113" s="3" t="s">
        <v>203</v>
      </c>
      <c r="D113" s="2">
        <v>4606500451395</v>
      </c>
      <c r="E113" s="5" t="s">
        <v>200</v>
      </c>
      <c r="F113" s="3" t="s">
        <v>201</v>
      </c>
      <c r="G113" s="6" t="s">
        <v>122</v>
      </c>
      <c r="H113" s="19">
        <v>1</v>
      </c>
      <c r="I113" s="23">
        <v>229</v>
      </c>
      <c r="J113" s="36">
        <v>148.85</v>
      </c>
      <c r="K113" s="30">
        <v>-0.35000000000000003</v>
      </c>
      <c r="L113" s="29"/>
      <c r="M113" s="7"/>
      <c r="N113" s="7"/>
      <c r="O113" s="7"/>
      <c r="P113" s="7"/>
      <c r="Q113" s="7"/>
      <c r="R113" s="7"/>
      <c r="S113" s="7"/>
      <c r="T113" s="7"/>
    </row>
    <row r="114" spans="1:20" s="8" customFormat="1" ht="84.75" customHeight="1" x14ac:dyDescent="0.2">
      <c r="A114" s="2">
        <v>107</v>
      </c>
      <c r="B114" s="3" t="s">
        <v>7</v>
      </c>
      <c r="C114" s="3" t="s">
        <v>204</v>
      </c>
      <c r="D114" s="2">
        <v>4606500451401</v>
      </c>
      <c r="E114" s="5" t="s">
        <v>200</v>
      </c>
      <c r="F114" s="3" t="s">
        <v>201</v>
      </c>
      <c r="G114" s="6" t="s">
        <v>132</v>
      </c>
      <c r="H114" s="19">
        <v>1</v>
      </c>
      <c r="I114" s="23">
        <v>229</v>
      </c>
      <c r="J114" s="36">
        <v>148.85</v>
      </c>
      <c r="K114" s="30">
        <v>-0.35000000000000003</v>
      </c>
      <c r="L114" s="29"/>
      <c r="M114" s="7"/>
      <c r="N114" s="7"/>
      <c r="O114" s="7"/>
      <c r="P114" s="7"/>
      <c r="Q114" s="7"/>
      <c r="R114" s="7"/>
      <c r="S114" s="7"/>
      <c r="T114" s="7"/>
    </row>
    <row r="115" spans="1:20" s="8" customFormat="1" ht="84.75" customHeight="1" x14ac:dyDescent="0.2">
      <c r="A115" s="2">
        <v>108</v>
      </c>
      <c r="B115" s="3" t="s">
        <v>7</v>
      </c>
      <c r="C115" s="3" t="s">
        <v>205</v>
      </c>
      <c r="D115" s="2">
        <v>4606500451418</v>
      </c>
      <c r="E115" s="5" t="s">
        <v>200</v>
      </c>
      <c r="F115" s="3" t="s">
        <v>201</v>
      </c>
      <c r="G115" s="6" t="s">
        <v>190</v>
      </c>
      <c r="H115" s="19">
        <v>1</v>
      </c>
      <c r="I115" s="23">
        <v>229</v>
      </c>
      <c r="J115" s="36">
        <v>148.85</v>
      </c>
      <c r="K115" s="30">
        <v>-0.35000000000000003</v>
      </c>
      <c r="L115" s="29"/>
      <c r="M115" s="7"/>
      <c r="N115" s="7"/>
      <c r="O115" s="7"/>
      <c r="P115" s="7"/>
      <c r="Q115" s="7"/>
      <c r="R115" s="7"/>
      <c r="S115" s="7"/>
      <c r="T115" s="7"/>
    </row>
    <row r="116" spans="1:20" s="8" customFormat="1" ht="84.75" customHeight="1" x14ac:dyDescent="0.2">
      <c r="A116" s="2">
        <v>109</v>
      </c>
      <c r="B116" s="3" t="s">
        <v>7</v>
      </c>
      <c r="C116" s="3" t="s">
        <v>206</v>
      </c>
      <c r="D116" s="2">
        <v>4606500451425</v>
      </c>
      <c r="E116" s="5" t="s">
        <v>207</v>
      </c>
      <c r="F116" s="3" t="s">
        <v>208</v>
      </c>
      <c r="G116" s="6"/>
      <c r="H116" s="19">
        <v>1</v>
      </c>
      <c r="I116" s="23">
        <v>344</v>
      </c>
      <c r="J116" s="36">
        <v>199</v>
      </c>
      <c r="K116" s="30">
        <v>-0.42151162790697677</v>
      </c>
      <c r="L116" s="29"/>
      <c r="M116" s="7"/>
      <c r="N116" s="7"/>
      <c r="O116" s="7"/>
      <c r="P116" s="7"/>
      <c r="Q116" s="7"/>
      <c r="R116" s="7"/>
      <c r="S116" s="7"/>
      <c r="T116" s="7"/>
    </row>
    <row r="117" spans="1:20" s="8" customFormat="1" ht="84.75" customHeight="1" x14ac:dyDescent="0.2">
      <c r="A117" s="2">
        <v>110</v>
      </c>
      <c r="B117" s="3" t="s">
        <v>7</v>
      </c>
      <c r="C117" s="3" t="s">
        <v>209</v>
      </c>
      <c r="D117" s="2">
        <v>4606500087037</v>
      </c>
      <c r="E117" s="5" t="s">
        <v>210</v>
      </c>
      <c r="F117" s="3" t="s">
        <v>211</v>
      </c>
      <c r="G117" s="6" t="s">
        <v>156</v>
      </c>
      <c r="H117" s="19">
        <v>10</v>
      </c>
      <c r="I117" s="23">
        <v>564</v>
      </c>
      <c r="J117" s="36">
        <v>359</v>
      </c>
      <c r="K117" s="30">
        <v>-0.36347517730496454</v>
      </c>
      <c r="L117" s="29"/>
      <c r="M117" s="7"/>
      <c r="N117" s="7"/>
      <c r="O117" s="7"/>
      <c r="P117" s="7"/>
      <c r="Q117" s="7"/>
      <c r="R117" s="7"/>
      <c r="S117" s="7"/>
      <c r="T117" s="7"/>
    </row>
    <row r="118" spans="1:20" s="8" customFormat="1" ht="84.75" customHeight="1" x14ac:dyDescent="0.2">
      <c r="A118" s="2">
        <v>111</v>
      </c>
      <c r="B118" s="3" t="s">
        <v>7</v>
      </c>
      <c r="C118" s="3" t="s">
        <v>212</v>
      </c>
      <c r="D118" s="2">
        <v>4606500087051</v>
      </c>
      <c r="E118" s="5" t="s">
        <v>210</v>
      </c>
      <c r="F118" s="3" t="s">
        <v>213</v>
      </c>
      <c r="G118" s="6" t="s">
        <v>190</v>
      </c>
      <c r="H118" s="19">
        <v>10</v>
      </c>
      <c r="I118" s="23">
        <v>564</v>
      </c>
      <c r="J118" s="36">
        <v>359</v>
      </c>
      <c r="K118" s="30">
        <v>-0.36347517730496454</v>
      </c>
      <c r="L118" s="29"/>
      <c r="M118" s="7"/>
      <c r="N118" s="7"/>
      <c r="O118" s="7"/>
      <c r="P118" s="7"/>
      <c r="Q118" s="7"/>
      <c r="R118" s="7"/>
      <c r="S118" s="7"/>
      <c r="T118" s="7"/>
    </row>
    <row r="119" spans="1:20" s="8" customFormat="1" ht="84.75" customHeight="1" x14ac:dyDescent="0.2">
      <c r="A119" s="2">
        <v>112</v>
      </c>
      <c r="B119" s="3" t="s">
        <v>7</v>
      </c>
      <c r="C119" s="3" t="s">
        <v>214</v>
      </c>
      <c r="D119" s="2">
        <v>4606500087068</v>
      </c>
      <c r="E119" s="5" t="s">
        <v>210</v>
      </c>
      <c r="F119" s="3" t="s">
        <v>215</v>
      </c>
      <c r="G119" s="6" t="s">
        <v>216</v>
      </c>
      <c r="H119" s="19">
        <v>10</v>
      </c>
      <c r="I119" s="23">
        <v>564</v>
      </c>
      <c r="J119" s="36">
        <v>359</v>
      </c>
      <c r="K119" s="30">
        <v>-0.36347517730496454</v>
      </c>
      <c r="L119" s="29"/>
      <c r="M119" s="7"/>
      <c r="N119" s="7"/>
      <c r="O119" s="7"/>
      <c r="P119" s="7"/>
      <c r="Q119" s="7"/>
      <c r="R119" s="7"/>
      <c r="S119" s="7"/>
      <c r="T119" s="7"/>
    </row>
    <row r="120" spans="1:20" s="8" customFormat="1" ht="84.75" customHeight="1" x14ac:dyDescent="0.2">
      <c r="A120" s="2">
        <v>113</v>
      </c>
      <c r="B120" s="3" t="s">
        <v>7</v>
      </c>
      <c r="C120" s="3" t="s">
        <v>217</v>
      </c>
      <c r="D120" s="2">
        <v>4606500087075</v>
      </c>
      <c r="E120" s="5" t="s">
        <v>210</v>
      </c>
      <c r="F120" s="3" t="s">
        <v>218</v>
      </c>
      <c r="G120" s="6" t="s">
        <v>116</v>
      </c>
      <c r="H120" s="19">
        <v>10</v>
      </c>
      <c r="I120" s="23">
        <v>564</v>
      </c>
      <c r="J120" s="36">
        <v>359</v>
      </c>
      <c r="K120" s="30">
        <v>-0.36347517730496454</v>
      </c>
      <c r="L120" s="29"/>
      <c r="M120" s="7"/>
      <c r="N120" s="7"/>
      <c r="O120" s="7"/>
      <c r="P120" s="7"/>
      <c r="Q120" s="7"/>
      <c r="R120" s="7"/>
      <c r="S120" s="7"/>
      <c r="T120" s="7"/>
    </row>
    <row r="121" spans="1:20" s="8" customFormat="1" ht="84.75" customHeight="1" x14ac:dyDescent="0.2">
      <c r="A121" s="2">
        <v>114</v>
      </c>
      <c r="B121" s="3" t="s">
        <v>7</v>
      </c>
      <c r="C121" s="3" t="s">
        <v>219</v>
      </c>
      <c r="D121" s="2">
        <v>4606500087082</v>
      </c>
      <c r="E121" s="5" t="s">
        <v>210</v>
      </c>
      <c r="F121" s="3" t="s">
        <v>220</v>
      </c>
      <c r="G121" s="6" t="s">
        <v>132</v>
      </c>
      <c r="H121" s="19">
        <v>10</v>
      </c>
      <c r="I121" s="23">
        <v>564</v>
      </c>
      <c r="J121" s="36">
        <v>359</v>
      </c>
      <c r="K121" s="30">
        <v>-0.36347517730496454</v>
      </c>
      <c r="L121" s="29"/>
      <c r="M121" s="7"/>
      <c r="N121" s="7"/>
      <c r="O121" s="7"/>
      <c r="P121" s="7"/>
      <c r="Q121" s="7"/>
      <c r="R121" s="7"/>
      <c r="S121" s="7"/>
      <c r="T121" s="7"/>
    </row>
    <row r="122" spans="1:20" s="8" customFormat="1" ht="84.75" customHeight="1" x14ac:dyDescent="0.2">
      <c r="A122" s="2">
        <v>115</v>
      </c>
      <c r="B122" s="3" t="s">
        <v>7</v>
      </c>
      <c r="C122" s="3" t="s">
        <v>221</v>
      </c>
      <c r="D122" s="2">
        <v>4606500087099</v>
      </c>
      <c r="E122" s="5" t="s">
        <v>210</v>
      </c>
      <c r="F122" s="3" t="s">
        <v>222</v>
      </c>
      <c r="G122" s="6" t="s">
        <v>198</v>
      </c>
      <c r="H122" s="19">
        <v>10</v>
      </c>
      <c r="I122" s="23">
        <v>564</v>
      </c>
      <c r="J122" s="36">
        <v>359</v>
      </c>
      <c r="K122" s="30">
        <v>-0.36347517730496454</v>
      </c>
      <c r="L122" s="29"/>
      <c r="M122" s="7"/>
      <c r="N122" s="7"/>
      <c r="O122" s="7"/>
      <c r="P122" s="7"/>
      <c r="Q122" s="7"/>
      <c r="R122" s="7"/>
      <c r="S122" s="7"/>
      <c r="T122" s="7"/>
    </row>
    <row r="123" spans="1:20" s="8" customFormat="1" ht="84.75" customHeight="1" x14ac:dyDescent="0.2">
      <c r="A123" s="2">
        <v>116</v>
      </c>
      <c r="B123" s="3" t="s">
        <v>7</v>
      </c>
      <c r="C123" s="3" t="s">
        <v>223</v>
      </c>
      <c r="D123" s="2">
        <v>4606500087105</v>
      </c>
      <c r="E123" s="5" t="s">
        <v>210</v>
      </c>
      <c r="F123" s="3" t="s">
        <v>224</v>
      </c>
      <c r="G123" s="6" t="s">
        <v>134</v>
      </c>
      <c r="H123" s="19">
        <v>10</v>
      </c>
      <c r="I123" s="23">
        <v>564</v>
      </c>
      <c r="J123" s="36">
        <v>359</v>
      </c>
      <c r="K123" s="30">
        <v>-0.36347517730496454</v>
      </c>
      <c r="L123" s="29"/>
      <c r="M123" s="7"/>
      <c r="N123" s="7"/>
      <c r="O123" s="7"/>
      <c r="P123" s="7"/>
      <c r="Q123" s="7"/>
      <c r="R123" s="7"/>
      <c r="S123" s="7"/>
      <c r="T123" s="7"/>
    </row>
    <row r="124" spans="1:20" s="8" customFormat="1" ht="84.75" customHeight="1" x14ac:dyDescent="0.2">
      <c r="A124" s="2">
        <v>117</v>
      </c>
      <c r="B124" s="3" t="s">
        <v>7</v>
      </c>
      <c r="C124" s="3" t="s">
        <v>225</v>
      </c>
      <c r="D124" s="2">
        <v>4606500087112</v>
      </c>
      <c r="E124" s="5" t="s">
        <v>210</v>
      </c>
      <c r="F124" s="3" t="s">
        <v>226</v>
      </c>
      <c r="G124" s="6" t="s">
        <v>122</v>
      </c>
      <c r="H124" s="19">
        <v>10</v>
      </c>
      <c r="I124" s="23">
        <v>564</v>
      </c>
      <c r="J124" s="36">
        <v>359</v>
      </c>
      <c r="K124" s="30">
        <v>-0.36347517730496454</v>
      </c>
      <c r="L124" s="29"/>
      <c r="M124" s="7"/>
      <c r="N124" s="7"/>
      <c r="O124" s="7"/>
      <c r="P124" s="7"/>
      <c r="Q124" s="7"/>
      <c r="R124" s="7"/>
      <c r="S124" s="7"/>
      <c r="T124" s="7"/>
    </row>
    <row r="125" spans="1:20" s="8" customFormat="1" ht="84.75" customHeight="1" x14ac:dyDescent="0.2">
      <c r="A125" s="2">
        <v>118</v>
      </c>
      <c r="B125" s="3" t="s">
        <v>7</v>
      </c>
      <c r="C125" s="3" t="s">
        <v>227</v>
      </c>
      <c r="D125" s="2">
        <v>4606500116430</v>
      </c>
      <c r="E125" s="5" t="s">
        <v>210</v>
      </c>
      <c r="F125" s="3" t="s">
        <v>228</v>
      </c>
      <c r="G125" s="6" t="s">
        <v>150</v>
      </c>
      <c r="H125" s="19">
        <v>10</v>
      </c>
      <c r="I125" s="23">
        <v>564</v>
      </c>
      <c r="J125" s="36">
        <v>359</v>
      </c>
      <c r="K125" s="30">
        <v>-0.36347517730496454</v>
      </c>
      <c r="L125" s="29"/>
      <c r="M125" s="7"/>
      <c r="N125" s="7"/>
      <c r="O125" s="7"/>
      <c r="P125" s="7"/>
      <c r="Q125" s="7"/>
      <c r="R125" s="7"/>
      <c r="S125" s="7"/>
      <c r="T125" s="7"/>
    </row>
    <row r="126" spans="1:20" s="8" customFormat="1" ht="84.75" customHeight="1" x14ac:dyDescent="0.2">
      <c r="A126" s="2">
        <v>119</v>
      </c>
      <c r="B126" s="3" t="s">
        <v>7</v>
      </c>
      <c r="C126" s="3" t="s">
        <v>229</v>
      </c>
      <c r="D126" s="2">
        <v>4606500126125</v>
      </c>
      <c r="E126" s="5" t="s">
        <v>230</v>
      </c>
      <c r="F126" s="3"/>
      <c r="G126" s="6" t="s">
        <v>132</v>
      </c>
      <c r="H126" s="19">
        <v>1</v>
      </c>
      <c r="I126" s="23">
        <v>525</v>
      </c>
      <c r="J126" s="36">
        <v>315</v>
      </c>
      <c r="K126" s="30">
        <v>-0.4</v>
      </c>
      <c r="L126" s="29"/>
      <c r="M126" s="7"/>
      <c r="N126" s="7"/>
      <c r="O126" s="7"/>
      <c r="P126" s="7"/>
      <c r="Q126" s="7"/>
      <c r="R126" s="7"/>
      <c r="S126" s="7"/>
      <c r="T126" s="7"/>
    </row>
    <row r="127" spans="1:20" s="8" customFormat="1" ht="84.75" customHeight="1" x14ac:dyDescent="0.2">
      <c r="A127" s="2">
        <v>120</v>
      </c>
      <c r="B127" s="3" t="s">
        <v>7</v>
      </c>
      <c r="C127" s="3" t="s">
        <v>231</v>
      </c>
      <c r="D127" s="2">
        <v>4606500126156</v>
      </c>
      <c r="E127" s="5" t="s">
        <v>230</v>
      </c>
      <c r="F127" s="3"/>
      <c r="G127" s="6" t="s">
        <v>216</v>
      </c>
      <c r="H127" s="19">
        <v>1</v>
      </c>
      <c r="I127" s="23">
        <v>525</v>
      </c>
      <c r="J127" s="36">
        <v>315</v>
      </c>
      <c r="K127" s="30">
        <v>-0.4</v>
      </c>
      <c r="L127" s="29"/>
      <c r="M127" s="7"/>
      <c r="N127" s="7"/>
      <c r="O127" s="7"/>
      <c r="P127" s="7"/>
      <c r="Q127" s="7"/>
      <c r="R127" s="7"/>
      <c r="S127" s="7"/>
      <c r="T127" s="7"/>
    </row>
    <row r="128" spans="1:20" s="8" customFormat="1" ht="84.75" customHeight="1" x14ac:dyDescent="0.2">
      <c r="A128" s="2">
        <v>121</v>
      </c>
      <c r="B128" s="3" t="s">
        <v>7</v>
      </c>
      <c r="C128" s="3" t="s">
        <v>232</v>
      </c>
      <c r="D128" s="2">
        <v>4606500126163</v>
      </c>
      <c r="E128" s="5" t="s">
        <v>230</v>
      </c>
      <c r="F128" s="3"/>
      <c r="G128" s="6" t="s">
        <v>198</v>
      </c>
      <c r="H128" s="19">
        <v>1</v>
      </c>
      <c r="I128" s="23">
        <v>525</v>
      </c>
      <c r="J128" s="36">
        <v>315</v>
      </c>
      <c r="K128" s="30">
        <v>-0.4</v>
      </c>
      <c r="L128" s="29"/>
      <c r="M128" s="7"/>
      <c r="N128" s="7"/>
      <c r="O128" s="7"/>
      <c r="P128" s="7"/>
      <c r="Q128" s="7"/>
      <c r="R128" s="7"/>
      <c r="S128" s="7"/>
      <c r="T128" s="7"/>
    </row>
    <row r="129" spans="1:20" s="8" customFormat="1" ht="84.75" customHeight="1" x14ac:dyDescent="0.2">
      <c r="A129" s="2">
        <v>122</v>
      </c>
      <c r="B129" s="3" t="s">
        <v>7</v>
      </c>
      <c r="C129" s="3" t="s">
        <v>233</v>
      </c>
      <c r="D129" s="2">
        <v>4606500126170</v>
      </c>
      <c r="E129" s="5" t="s">
        <v>230</v>
      </c>
      <c r="F129" s="3"/>
      <c r="G129" s="6" t="s">
        <v>156</v>
      </c>
      <c r="H129" s="19">
        <v>1</v>
      </c>
      <c r="I129" s="23">
        <v>525</v>
      </c>
      <c r="J129" s="36">
        <v>315</v>
      </c>
      <c r="K129" s="30">
        <v>-0.4</v>
      </c>
      <c r="L129" s="29"/>
      <c r="M129" s="7"/>
      <c r="N129" s="7"/>
      <c r="O129" s="7"/>
      <c r="P129" s="7"/>
      <c r="Q129" s="7"/>
      <c r="R129" s="7"/>
      <c r="S129" s="7"/>
      <c r="T129" s="7"/>
    </row>
    <row r="130" spans="1:20" s="8" customFormat="1" ht="84.75" customHeight="1" x14ac:dyDescent="0.2">
      <c r="A130" s="2">
        <v>123</v>
      </c>
      <c r="B130" s="3" t="s">
        <v>7</v>
      </c>
      <c r="C130" s="3" t="s">
        <v>234</v>
      </c>
      <c r="D130" s="2">
        <v>4606500126194</v>
      </c>
      <c r="E130" s="5" t="s">
        <v>230</v>
      </c>
      <c r="F130" s="3"/>
      <c r="G130" s="6" t="s">
        <v>150</v>
      </c>
      <c r="H130" s="19">
        <v>1</v>
      </c>
      <c r="I130" s="23">
        <v>525</v>
      </c>
      <c r="J130" s="36">
        <v>315</v>
      </c>
      <c r="K130" s="30">
        <v>-0.4</v>
      </c>
      <c r="L130" s="29"/>
      <c r="M130" s="7"/>
      <c r="N130" s="7"/>
      <c r="O130" s="7"/>
      <c r="P130" s="7"/>
      <c r="Q130" s="7"/>
      <c r="R130" s="7"/>
      <c r="S130" s="7"/>
      <c r="T130" s="7"/>
    </row>
    <row r="131" spans="1:20" s="8" customFormat="1" ht="84.75" customHeight="1" x14ac:dyDescent="0.2">
      <c r="A131" s="2">
        <v>124</v>
      </c>
      <c r="B131" s="3" t="s">
        <v>7</v>
      </c>
      <c r="C131" s="3" t="s">
        <v>235</v>
      </c>
      <c r="D131" s="2">
        <v>4606500126217</v>
      </c>
      <c r="E131" s="5" t="s">
        <v>230</v>
      </c>
      <c r="F131" s="3"/>
      <c r="G131" s="6" t="s">
        <v>236</v>
      </c>
      <c r="H131" s="19">
        <v>1</v>
      </c>
      <c r="I131" s="23">
        <v>525</v>
      </c>
      <c r="J131" s="36">
        <v>315</v>
      </c>
      <c r="K131" s="30">
        <v>-0.4</v>
      </c>
      <c r="L131" s="29"/>
      <c r="M131" s="7"/>
      <c r="N131" s="7"/>
      <c r="O131" s="7"/>
      <c r="P131" s="7"/>
      <c r="Q131" s="7"/>
      <c r="R131" s="7"/>
      <c r="S131" s="7"/>
      <c r="T131" s="7"/>
    </row>
    <row r="132" spans="1:20" s="8" customFormat="1" ht="84.75" customHeight="1" x14ac:dyDescent="0.2">
      <c r="A132" s="2">
        <v>125</v>
      </c>
      <c r="B132" s="3" t="s">
        <v>7</v>
      </c>
      <c r="C132" s="3" t="s">
        <v>237</v>
      </c>
      <c r="D132" s="2">
        <v>4606500126231</v>
      </c>
      <c r="E132" s="5" t="s">
        <v>238</v>
      </c>
      <c r="F132" s="3"/>
      <c r="G132" s="6" t="s">
        <v>132</v>
      </c>
      <c r="H132" s="19">
        <v>1</v>
      </c>
      <c r="I132" s="23">
        <v>499</v>
      </c>
      <c r="J132" s="36">
        <v>299.39999999999998</v>
      </c>
      <c r="K132" s="30">
        <v>-0.4</v>
      </c>
      <c r="L132" s="29"/>
      <c r="M132" s="7"/>
      <c r="N132" s="7"/>
      <c r="O132" s="7"/>
      <c r="P132" s="7"/>
      <c r="Q132" s="7"/>
      <c r="R132" s="7"/>
      <c r="S132" s="7"/>
      <c r="T132" s="7"/>
    </row>
    <row r="133" spans="1:20" s="8" customFormat="1" ht="84.75" customHeight="1" x14ac:dyDescent="0.2">
      <c r="A133" s="2">
        <v>126</v>
      </c>
      <c r="B133" s="3" t="s">
        <v>7</v>
      </c>
      <c r="C133" s="3" t="s">
        <v>239</v>
      </c>
      <c r="D133" s="2">
        <v>4606500126279</v>
      </c>
      <c r="E133" s="5" t="s">
        <v>238</v>
      </c>
      <c r="F133" s="3"/>
      <c r="G133" s="6" t="s">
        <v>198</v>
      </c>
      <c r="H133" s="19">
        <v>1</v>
      </c>
      <c r="I133" s="23">
        <v>499</v>
      </c>
      <c r="J133" s="36">
        <v>299.39999999999998</v>
      </c>
      <c r="K133" s="30">
        <v>-0.4</v>
      </c>
      <c r="L133" s="29"/>
      <c r="M133" s="7"/>
      <c r="N133" s="7"/>
      <c r="O133" s="7"/>
      <c r="P133" s="7"/>
      <c r="Q133" s="7"/>
      <c r="R133" s="7"/>
      <c r="S133" s="7"/>
      <c r="T133" s="7"/>
    </row>
    <row r="134" spans="1:20" s="8" customFormat="1" ht="84.75" customHeight="1" x14ac:dyDescent="0.2">
      <c r="A134" s="2">
        <v>127</v>
      </c>
      <c r="B134" s="3" t="s">
        <v>7</v>
      </c>
      <c r="C134" s="3" t="s">
        <v>240</v>
      </c>
      <c r="D134" s="2">
        <v>4606500126286</v>
      </c>
      <c r="E134" s="5" t="s">
        <v>238</v>
      </c>
      <c r="F134" s="3"/>
      <c r="G134" s="6" t="s">
        <v>156</v>
      </c>
      <c r="H134" s="19">
        <v>1</v>
      </c>
      <c r="I134" s="23">
        <v>499</v>
      </c>
      <c r="J134" s="36">
        <v>299.39999999999998</v>
      </c>
      <c r="K134" s="30">
        <v>-0.4</v>
      </c>
      <c r="L134" s="29"/>
      <c r="M134" s="7"/>
      <c r="N134" s="7"/>
      <c r="O134" s="7"/>
      <c r="P134" s="7"/>
      <c r="Q134" s="7"/>
      <c r="R134" s="7"/>
      <c r="S134" s="7"/>
      <c r="T134" s="7"/>
    </row>
    <row r="135" spans="1:20" s="8" customFormat="1" ht="84.75" customHeight="1" x14ac:dyDescent="0.2">
      <c r="A135" s="2">
        <v>128</v>
      </c>
      <c r="B135" s="3" t="s">
        <v>7</v>
      </c>
      <c r="C135" s="3" t="s">
        <v>241</v>
      </c>
      <c r="D135" s="2">
        <v>4606500126293</v>
      </c>
      <c r="E135" s="5" t="s">
        <v>238</v>
      </c>
      <c r="F135" s="3"/>
      <c r="G135" s="6" t="s">
        <v>202</v>
      </c>
      <c r="H135" s="19">
        <v>1</v>
      </c>
      <c r="I135" s="23">
        <v>499</v>
      </c>
      <c r="J135" s="36">
        <v>299.39999999999998</v>
      </c>
      <c r="K135" s="30">
        <v>-0.4</v>
      </c>
      <c r="L135" s="29"/>
      <c r="M135" s="7"/>
      <c r="N135" s="7"/>
      <c r="O135" s="7"/>
      <c r="P135" s="7"/>
      <c r="Q135" s="7"/>
      <c r="R135" s="7"/>
      <c r="S135" s="7"/>
      <c r="T135" s="7"/>
    </row>
    <row r="136" spans="1:20" s="8" customFormat="1" ht="84.75" customHeight="1" x14ac:dyDescent="0.2">
      <c r="A136" s="2">
        <v>129</v>
      </c>
      <c r="B136" s="3" t="s">
        <v>7</v>
      </c>
      <c r="C136" s="3" t="s">
        <v>242</v>
      </c>
      <c r="D136" s="2">
        <v>4606500126309</v>
      </c>
      <c r="E136" s="5" t="s">
        <v>238</v>
      </c>
      <c r="F136" s="3"/>
      <c r="G136" s="6" t="s">
        <v>150</v>
      </c>
      <c r="H136" s="19">
        <v>1</v>
      </c>
      <c r="I136" s="23">
        <v>499</v>
      </c>
      <c r="J136" s="36">
        <v>299.39999999999998</v>
      </c>
      <c r="K136" s="30">
        <v>-0.4</v>
      </c>
      <c r="L136" s="29"/>
      <c r="M136" s="7"/>
      <c r="N136" s="7"/>
      <c r="O136" s="7"/>
      <c r="P136" s="7"/>
      <c r="Q136" s="7"/>
      <c r="R136" s="7"/>
      <c r="S136" s="7"/>
      <c r="T136" s="7"/>
    </row>
    <row r="137" spans="1:20" s="8" customFormat="1" ht="84.75" customHeight="1" x14ac:dyDescent="0.2">
      <c r="A137" s="2">
        <v>130</v>
      </c>
      <c r="B137" s="3" t="s">
        <v>7</v>
      </c>
      <c r="C137" s="3" t="s">
        <v>243</v>
      </c>
      <c r="D137" s="2">
        <v>4606500126316</v>
      </c>
      <c r="E137" s="5" t="s">
        <v>238</v>
      </c>
      <c r="F137" s="2">
        <v>35</v>
      </c>
      <c r="G137" s="6" t="s">
        <v>190</v>
      </c>
      <c r="H137" s="19">
        <v>1</v>
      </c>
      <c r="I137" s="23">
        <v>499</v>
      </c>
      <c r="J137" s="36">
        <v>299.39999999999998</v>
      </c>
      <c r="K137" s="30">
        <v>-0.4</v>
      </c>
      <c r="L137" s="29"/>
      <c r="M137" s="7"/>
      <c r="N137" s="7"/>
      <c r="O137" s="7"/>
      <c r="P137" s="7"/>
      <c r="Q137" s="7"/>
      <c r="R137" s="7"/>
      <c r="S137" s="7"/>
      <c r="T137" s="7"/>
    </row>
    <row r="138" spans="1:20" s="8" customFormat="1" ht="84.75" customHeight="1" x14ac:dyDescent="0.2">
      <c r="A138" s="2">
        <v>131</v>
      </c>
      <c r="B138" s="3" t="s">
        <v>7</v>
      </c>
      <c r="C138" s="3" t="s">
        <v>244</v>
      </c>
      <c r="D138" s="2">
        <v>4606500126323</v>
      </c>
      <c r="E138" s="5" t="s">
        <v>238</v>
      </c>
      <c r="F138" s="3"/>
      <c r="G138" s="6" t="s">
        <v>236</v>
      </c>
      <c r="H138" s="19">
        <v>1</v>
      </c>
      <c r="I138" s="23">
        <v>499</v>
      </c>
      <c r="J138" s="36">
        <v>299.39999999999998</v>
      </c>
      <c r="K138" s="30">
        <v>-0.4</v>
      </c>
      <c r="L138" s="29"/>
      <c r="M138" s="7"/>
      <c r="N138" s="7"/>
      <c r="O138" s="7"/>
      <c r="P138" s="7"/>
      <c r="Q138" s="7"/>
      <c r="R138" s="7"/>
      <c r="S138" s="7"/>
      <c r="T138" s="7"/>
    </row>
    <row r="139" spans="1:20" s="8" customFormat="1" ht="84.75" customHeight="1" x14ac:dyDescent="0.2">
      <c r="A139" s="2">
        <v>132</v>
      </c>
      <c r="B139" s="3" t="s">
        <v>7</v>
      </c>
      <c r="C139" s="3" t="s">
        <v>245</v>
      </c>
      <c r="D139" s="2">
        <v>4606500126330</v>
      </c>
      <c r="E139" s="5" t="s">
        <v>238</v>
      </c>
      <c r="F139" s="3"/>
      <c r="G139" s="6" t="s">
        <v>122</v>
      </c>
      <c r="H139" s="19">
        <v>1</v>
      </c>
      <c r="I139" s="23">
        <v>499</v>
      </c>
      <c r="J139" s="36">
        <v>299.39999999999998</v>
      </c>
      <c r="K139" s="30">
        <v>-0.4</v>
      </c>
      <c r="L139" s="29"/>
      <c r="M139" s="7"/>
      <c r="N139" s="7"/>
      <c r="O139" s="7"/>
      <c r="P139" s="7"/>
      <c r="Q139" s="7"/>
      <c r="R139" s="7"/>
      <c r="S139" s="7"/>
      <c r="T139" s="7"/>
    </row>
    <row r="140" spans="1:20" s="8" customFormat="1" ht="84.75" customHeight="1" x14ac:dyDescent="0.2">
      <c r="A140" s="2">
        <v>133</v>
      </c>
      <c r="B140" s="3" t="s">
        <v>7</v>
      </c>
      <c r="C140" s="3" t="s">
        <v>246</v>
      </c>
      <c r="D140" s="2">
        <v>4606500403530</v>
      </c>
      <c r="E140" s="5" t="s">
        <v>247</v>
      </c>
      <c r="F140" s="3" t="s">
        <v>248</v>
      </c>
      <c r="G140" s="6" t="s">
        <v>122</v>
      </c>
      <c r="H140" s="19">
        <v>1</v>
      </c>
      <c r="I140" s="23">
        <v>499</v>
      </c>
      <c r="J140" s="36">
        <v>374.25</v>
      </c>
      <c r="K140" s="30">
        <v>-0.25</v>
      </c>
      <c r="L140" s="29"/>
      <c r="M140" s="7"/>
      <c r="N140" s="7"/>
      <c r="O140" s="7"/>
      <c r="P140" s="7"/>
      <c r="Q140" s="7"/>
      <c r="R140" s="7"/>
      <c r="S140" s="7"/>
      <c r="T140" s="7"/>
    </row>
    <row r="141" spans="1:20" s="8" customFormat="1" ht="84.75" customHeight="1" x14ac:dyDescent="0.2">
      <c r="A141" s="2">
        <v>134</v>
      </c>
      <c r="B141" s="3" t="s">
        <v>7</v>
      </c>
      <c r="C141" s="3" t="s">
        <v>249</v>
      </c>
      <c r="D141" s="2">
        <v>4606500403547</v>
      </c>
      <c r="E141" s="5" t="s">
        <v>247</v>
      </c>
      <c r="F141" s="3" t="s">
        <v>250</v>
      </c>
      <c r="G141" s="6" t="s">
        <v>134</v>
      </c>
      <c r="H141" s="19">
        <v>1</v>
      </c>
      <c r="I141" s="23">
        <v>499</v>
      </c>
      <c r="J141" s="36">
        <v>374.25</v>
      </c>
      <c r="K141" s="30">
        <v>-0.25</v>
      </c>
      <c r="L141" s="29"/>
      <c r="M141" s="7"/>
      <c r="N141" s="7"/>
      <c r="O141" s="7"/>
      <c r="P141" s="7"/>
      <c r="Q141" s="7"/>
      <c r="R141" s="7"/>
      <c r="S141" s="7"/>
      <c r="T141" s="7"/>
    </row>
    <row r="142" spans="1:20" s="8" customFormat="1" ht="84.75" customHeight="1" x14ac:dyDescent="0.2">
      <c r="A142" s="2">
        <v>135</v>
      </c>
      <c r="B142" s="3" t="s">
        <v>7</v>
      </c>
      <c r="C142" s="3" t="s">
        <v>251</v>
      </c>
      <c r="D142" s="2">
        <v>4606500403554</v>
      </c>
      <c r="E142" s="5" t="s">
        <v>247</v>
      </c>
      <c r="F142" s="3" t="s">
        <v>252</v>
      </c>
      <c r="G142" s="6" t="s">
        <v>132</v>
      </c>
      <c r="H142" s="19">
        <v>1</v>
      </c>
      <c r="I142" s="23">
        <v>499</v>
      </c>
      <c r="J142" s="36">
        <v>374.25</v>
      </c>
      <c r="K142" s="30">
        <v>-0.25</v>
      </c>
      <c r="L142" s="29"/>
      <c r="M142" s="7"/>
      <c r="N142" s="7"/>
      <c r="O142" s="7"/>
      <c r="P142" s="7"/>
      <c r="Q142" s="7"/>
      <c r="R142" s="7"/>
      <c r="S142" s="7"/>
      <c r="T142" s="7"/>
    </row>
    <row r="143" spans="1:20" s="8" customFormat="1" ht="84.75" customHeight="1" x14ac:dyDescent="0.2">
      <c r="A143" s="2">
        <v>136</v>
      </c>
      <c r="B143" s="3" t="s">
        <v>7</v>
      </c>
      <c r="C143" s="3" t="s">
        <v>253</v>
      </c>
      <c r="D143" s="2">
        <v>4606500403561</v>
      </c>
      <c r="E143" s="5" t="s">
        <v>247</v>
      </c>
      <c r="F143" s="9">
        <v>14</v>
      </c>
      <c r="G143" s="6" t="s">
        <v>128</v>
      </c>
      <c r="H143" s="19">
        <v>1</v>
      </c>
      <c r="I143" s="23">
        <v>499</v>
      </c>
      <c r="J143" s="36">
        <v>374.25</v>
      </c>
      <c r="K143" s="30">
        <v>-0.25</v>
      </c>
      <c r="L143" s="29"/>
      <c r="M143" s="7"/>
      <c r="N143" s="7"/>
      <c r="O143" s="7"/>
      <c r="P143" s="7"/>
      <c r="Q143" s="7"/>
      <c r="R143" s="7"/>
      <c r="S143" s="7"/>
      <c r="T143" s="7"/>
    </row>
    <row r="144" spans="1:20" s="8" customFormat="1" ht="84.75" customHeight="1" x14ac:dyDescent="0.2">
      <c r="A144" s="2">
        <v>137</v>
      </c>
      <c r="B144" s="3" t="s">
        <v>7</v>
      </c>
      <c r="C144" s="3" t="s">
        <v>254</v>
      </c>
      <c r="D144" s="2">
        <v>4606500472307</v>
      </c>
      <c r="E144" s="5" t="s">
        <v>255</v>
      </c>
      <c r="F144" s="3" t="s">
        <v>256</v>
      </c>
      <c r="G144" s="6" t="s">
        <v>122</v>
      </c>
      <c r="H144" s="19">
        <v>1</v>
      </c>
      <c r="I144" s="24">
        <v>1074</v>
      </c>
      <c r="J144" s="36">
        <v>537</v>
      </c>
      <c r="K144" s="30">
        <v>-0.5</v>
      </c>
      <c r="L144" s="29"/>
      <c r="M144" s="7"/>
      <c r="N144" s="7"/>
      <c r="O144" s="7"/>
      <c r="P144" s="7"/>
      <c r="Q144" s="7"/>
      <c r="R144" s="7"/>
      <c r="S144" s="7"/>
      <c r="T144" s="7"/>
    </row>
    <row r="145" spans="1:20" s="8" customFormat="1" ht="84.75" customHeight="1" x14ac:dyDescent="0.2">
      <c r="A145" s="2">
        <v>138</v>
      </c>
      <c r="B145" s="3" t="s">
        <v>7</v>
      </c>
      <c r="C145" s="3" t="s">
        <v>257</v>
      </c>
      <c r="D145" s="2">
        <v>4606500221738</v>
      </c>
      <c r="E145" s="5" t="s">
        <v>258</v>
      </c>
      <c r="F145" s="3" t="s">
        <v>259</v>
      </c>
      <c r="G145" s="6" t="s">
        <v>260</v>
      </c>
      <c r="H145" s="19">
        <v>1</v>
      </c>
      <c r="I145" s="24">
        <v>1615</v>
      </c>
      <c r="J145" s="36">
        <v>807.5</v>
      </c>
      <c r="K145" s="30">
        <v>-0.5</v>
      </c>
      <c r="L145" s="29"/>
      <c r="M145" s="7"/>
      <c r="N145" s="7"/>
      <c r="O145" s="7"/>
      <c r="P145" s="7"/>
      <c r="Q145" s="7"/>
      <c r="R145" s="7"/>
      <c r="S145" s="7"/>
      <c r="T145" s="7"/>
    </row>
    <row r="146" spans="1:20" s="8" customFormat="1" ht="84.75" customHeight="1" x14ac:dyDescent="0.2">
      <c r="A146" s="2">
        <v>139</v>
      </c>
      <c r="B146" s="3" t="s">
        <v>7</v>
      </c>
      <c r="C146" s="3" t="s">
        <v>261</v>
      </c>
      <c r="D146" s="2">
        <v>4606500321087</v>
      </c>
      <c r="E146" s="5" t="s">
        <v>262</v>
      </c>
      <c r="F146" s="3" t="s">
        <v>263</v>
      </c>
      <c r="G146" s="6" t="s">
        <v>264</v>
      </c>
      <c r="H146" s="19">
        <v>1</v>
      </c>
      <c r="I146" s="23">
        <v>208</v>
      </c>
      <c r="J146" s="36">
        <v>145</v>
      </c>
      <c r="K146" s="30">
        <v>-0.30288461538461536</v>
      </c>
      <c r="L146" s="29"/>
      <c r="M146" s="7"/>
      <c r="N146" s="7"/>
      <c r="O146" s="7"/>
      <c r="P146" s="7"/>
      <c r="Q146" s="7"/>
      <c r="R146" s="7"/>
      <c r="S146" s="7"/>
      <c r="T146" s="7"/>
    </row>
    <row r="147" spans="1:20" s="8" customFormat="1" ht="84.75" customHeight="1" x14ac:dyDescent="0.2">
      <c r="A147" s="2">
        <v>140</v>
      </c>
      <c r="B147" s="3" t="s">
        <v>7</v>
      </c>
      <c r="C147" s="3" t="s">
        <v>265</v>
      </c>
      <c r="D147" s="2">
        <v>4606500321094</v>
      </c>
      <c r="E147" s="5" t="s">
        <v>262</v>
      </c>
      <c r="F147" s="3" t="s">
        <v>266</v>
      </c>
      <c r="G147" s="6" t="s">
        <v>267</v>
      </c>
      <c r="H147" s="19">
        <v>1</v>
      </c>
      <c r="I147" s="23">
        <v>208</v>
      </c>
      <c r="J147" s="36">
        <v>145</v>
      </c>
      <c r="K147" s="30">
        <v>-0.30288461538461536</v>
      </c>
      <c r="L147" s="29"/>
      <c r="M147" s="7"/>
      <c r="N147" s="7"/>
      <c r="O147" s="7"/>
      <c r="P147" s="7"/>
      <c r="Q147" s="7"/>
      <c r="R147" s="7"/>
      <c r="S147" s="7"/>
      <c r="T147" s="7"/>
    </row>
    <row r="148" spans="1:20" s="8" customFormat="1" ht="84.75" customHeight="1" x14ac:dyDescent="0.2">
      <c r="A148" s="2">
        <v>141</v>
      </c>
      <c r="B148" s="3" t="s">
        <v>7</v>
      </c>
      <c r="C148" s="3" t="s">
        <v>268</v>
      </c>
      <c r="D148" s="2">
        <v>4606500321100</v>
      </c>
      <c r="E148" s="5" t="s">
        <v>262</v>
      </c>
      <c r="F148" s="3" t="s">
        <v>269</v>
      </c>
      <c r="G148" s="6" t="s">
        <v>270</v>
      </c>
      <c r="H148" s="19">
        <v>1</v>
      </c>
      <c r="I148" s="23">
        <v>208</v>
      </c>
      <c r="J148" s="36">
        <v>145</v>
      </c>
      <c r="K148" s="30">
        <v>-0.30288461538461536</v>
      </c>
      <c r="L148" s="29"/>
      <c r="M148" s="7"/>
      <c r="N148" s="7"/>
      <c r="O148" s="7"/>
      <c r="P148" s="7"/>
      <c r="Q148" s="7"/>
      <c r="R148" s="7"/>
      <c r="S148" s="7"/>
      <c r="T148" s="7"/>
    </row>
    <row r="149" spans="1:20" s="8" customFormat="1" ht="84.75" customHeight="1" x14ac:dyDescent="0.2">
      <c r="A149" s="2">
        <v>142</v>
      </c>
      <c r="B149" s="3" t="s">
        <v>7</v>
      </c>
      <c r="C149" s="3" t="s">
        <v>271</v>
      </c>
      <c r="D149" s="2">
        <v>4606500321117</v>
      </c>
      <c r="E149" s="5" t="s">
        <v>262</v>
      </c>
      <c r="F149" s="3" t="s">
        <v>272</v>
      </c>
      <c r="G149" s="6" t="s">
        <v>273</v>
      </c>
      <c r="H149" s="19">
        <v>1</v>
      </c>
      <c r="I149" s="23">
        <v>208</v>
      </c>
      <c r="J149" s="36">
        <v>145</v>
      </c>
      <c r="K149" s="30">
        <v>-0.30288461538461536</v>
      </c>
      <c r="L149" s="29"/>
      <c r="M149" s="7"/>
      <c r="N149" s="7"/>
      <c r="O149" s="7"/>
      <c r="P149" s="7"/>
      <c r="Q149" s="7"/>
      <c r="R149" s="7"/>
      <c r="S149" s="7"/>
      <c r="T149" s="7"/>
    </row>
    <row r="150" spans="1:20" s="8" customFormat="1" ht="84.75" customHeight="1" x14ac:dyDescent="0.2">
      <c r="A150" s="2">
        <v>143</v>
      </c>
      <c r="B150" s="3" t="s">
        <v>7</v>
      </c>
      <c r="C150" s="3" t="s">
        <v>274</v>
      </c>
      <c r="D150" s="2">
        <v>4606500110278</v>
      </c>
      <c r="E150" s="5" t="s">
        <v>275</v>
      </c>
      <c r="F150" s="3" t="s">
        <v>276</v>
      </c>
      <c r="G150" s="6" t="s">
        <v>156</v>
      </c>
      <c r="H150" s="19">
        <v>1</v>
      </c>
      <c r="I150" s="23">
        <v>208</v>
      </c>
      <c r="J150" s="36">
        <v>145</v>
      </c>
      <c r="K150" s="30">
        <v>-0.30288461538461536</v>
      </c>
      <c r="L150" s="29"/>
      <c r="M150" s="7"/>
      <c r="N150" s="7"/>
      <c r="O150" s="7"/>
      <c r="P150" s="7"/>
      <c r="Q150" s="7"/>
      <c r="R150" s="7"/>
      <c r="S150" s="7"/>
      <c r="T150" s="7"/>
    </row>
    <row r="151" spans="1:20" s="8" customFormat="1" ht="84.75" customHeight="1" x14ac:dyDescent="0.2">
      <c r="A151" s="2">
        <v>144</v>
      </c>
      <c r="B151" s="3" t="s">
        <v>7</v>
      </c>
      <c r="C151" s="3" t="s">
        <v>277</v>
      </c>
      <c r="D151" s="2">
        <v>4606500110285</v>
      </c>
      <c r="E151" s="5" t="s">
        <v>275</v>
      </c>
      <c r="F151" s="3" t="s">
        <v>278</v>
      </c>
      <c r="G151" s="6" t="s">
        <v>150</v>
      </c>
      <c r="H151" s="19">
        <v>1</v>
      </c>
      <c r="I151" s="23">
        <v>208</v>
      </c>
      <c r="J151" s="36">
        <v>145</v>
      </c>
      <c r="K151" s="30">
        <v>-0.30288461538461536</v>
      </c>
      <c r="L151" s="29"/>
      <c r="M151" s="7"/>
      <c r="N151" s="7"/>
      <c r="O151" s="7"/>
      <c r="P151" s="7"/>
      <c r="Q151" s="7"/>
      <c r="R151" s="7"/>
      <c r="S151" s="7"/>
      <c r="T151" s="7"/>
    </row>
    <row r="152" spans="1:20" s="8" customFormat="1" ht="84.75" customHeight="1" x14ac:dyDescent="0.2">
      <c r="A152" s="2">
        <v>145</v>
      </c>
      <c r="B152" s="3" t="s">
        <v>7</v>
      </c>
      <c r="C152" s="3" t="s">
        <v>279</v>
      </c>
      <c r="D152" s="2">
        <v>4606500110292</v>
      </c>
      <c r="E152" s="5" t="s">
        <v>275</v>
      </c>
      <c r="F152" s="3" t="s">
        <v>280</v>
      </c>
      <c r="G152" s="6" t="s">
        <v>190</v>
      </c>
      <c r="H152" s="19">
        <v>1</v>
      </c>
      <c r="I152" s="23">
        <v>208</v>
      </c>
      <c r="J152" s="36">
        <v>145</v>
      </c>
      <c r="K152" s="30">
        <v>-0.30288461538461536</v>
      </c>
      <c r="L152" s="29"/>
      <c r="M152" s="7"/>
      <c r="N152" s="7"/>
      <c r="O152" s="7"/>
      <c r="P152" s="7"/>
      <c r="Q152" s="7"/>
      <c r="R152" s="7"/>
      <c r="S152" s="7"/>
      <c r="T152" s="7"/>
    </row>
    <row r="153" spans="1:20" s="8" customFormat="1" ht="84.75" customHeight="1" x14ac:dyDescent="0.2">
      <c r="A153" s="2">
        <v>146</v>
      </c>
      <c r="B153" s="3" t="s">
        <v>7</v>
      </c>
      <c r="C153" s="3" t="s">
        <v>281</v>
      </c>
      <c r="D153" s="2">
        <v>4606500110315</v>
      </c>
      <c r="E153" s="5" t="s">
        <v>275</v>
      </c>
      <c r="F153" s="3" t="s">
        <v>282</v>
      </c>
      <c r="G153" s="6" t="s">
        <v>216</v>
      </c>
      <c r="H153" s="19">
        <v>1</v>
      </c>
      <c r="I153" s="23">
        <v>208</v>
      </c>
      <c r="J153" s="36">
        <v>145</v>
      </c>
      <c r="K153" s="30">
        <v>-0.30288461538461536</v>
      </c>
      <c r="L153" s="29"/>
      <c r="M153" s="7"/>
      <c r="N153" s="7"/>
      <c r="O153" s="7"/>
      <c r="P153" s="7"/>
      <c r="Q153" s="7"/>
      <c r="R153" s="7"/>
      <c r="S153" s="7"/>
      <c r="T153" s="7"/>
    </row>
    <row r="154" spans="1:20" s="8" customFormat="1" ht="84.75" customHeight="1" x14ac:dyDescent="0.2">
      <c r="A154" s="2">
        <v>147</v>
      </c>
      <c r="B154" s="3" t="s">
        <v>7</v>
      </c>
      <c r="C154" s="3" t="s">
        <v>283</v>
      </c>
      <c r="D154" s="2">
        <v>4606500110322</v>
      </c>
      <c r="E154" s="5" t="s">
        <v>275</v>
      </c>
      <c r="F154" s="3" t="s">
        <v>284</v>
      </c>
      <c r="G154" s="6" t="s">
        <v>132</v>
      </c>
      <c r="H154" s="19">
        <v>1</v>
      </c>
      <c r="I154" s="23">
        <v>208</v>
      </c>
      <c r="J154" s="36">
        <v>145</v>
      </c>
      <c r="K154" s="30">
        <v>-0.30288461538461536</v>
      </c>
      <c r="L154" s="29"/>
      <c r="M154" s="7"/>
      <c r="N154" s="7"/>
      <c r="O154" s="7"/>
      <c r="P154" s="7"/>
      <c r="Q154" s="7"/>
      <c r="R154" s="7"/>
      <c r="S154" s="7"/>
      <c r="T154" s="7"/>
    </row>
    <row r="155" spans="1:20" s="8" customFormat="1" ht="84.75" customHeight="1" x14ac:dyDescent="0.2">
      <c r="A155" s="2">
        <v>148</v>
      </c>
      <c r="B155" s="3" t="s">
        <v>7</v>
      </c>
      <c r="C155" s="3" t="s">
        <v>285</v>
      </c>
      <c r="D155" s="2">
        <v>4606500110339</v>
      </c>
      <c r="E155" s="5" t="s">
        <v>275</v>
      </c>
      <c r="F155" s="3" t="s">
        <v>286</v>
      </c>
      <c r="G155" s="6" t="s">
        <v>125</v>
      </c>
      <c r="H155" s="19">
        <v>1</v>
      </c>
      <c r="I155" s="23">
        <v>208</v>
      </c>
      <c r="J155" s="36">
        <v>145</v>
      </c>
      <c r="K155" s="30">
        <v>-0.30288461538461536</v>
      </c>
      <c r="L155" s="29"/>
      <c r="M155" s="7"/>
      <c r="N155" s="7"/>
      <c r="O155" s="7"/>
      <c r="P155" s="7"/>
      <c r="Q155" s="7"/>
      <c r="R155" s="7"/>
      <c r="S155" s="7"/>
      <c r="T155" s="7"/>
    </row>
    <row r="156" spans="1:20" s="8" customFormat="1" ht="84.75" customHeight="1" x14ac:dyDescent="0.2">
      <c r="A156" s="2">
        <v>149</v>
      </c>
      <c r="B156" s="3" t="s">
        <v>7</v>
      </c>
      <c r="C156" s="3" t="s">
        <v>287</v>
      </c>
      <c r="D156" s="2">
        <v>4606500110346</v>
      </c>
      <c r="E156" s="5" t="s">
        <v>275</v>
      </c>
      <c r="F156" s="3" t="s">
        <v>288</v>
      </c>
      <c r="G156" s="6" t="s">
        <v>236</v>
      </c>
      <c r="H156" s="19">
        <v>1</v>
      </c>
      <c r="I156" s="23">
        <v>208</v>
      </c>
      <c r="J156" s="36">
        <v>145</v>
      </c>
      <c r="K156" s="30">
        <v>-0.30288461538461536</v>
      </c>
      <c r="L156" s="29"/>
      <c r="M156" s="7"/>
      <c r="N156" s="7"/>
      <c r="O156" s="7"/>
      <c r="P156" s="7"/>
      <c r="Q156" s="7"/>
      <c r="R156" s="7"/>
      <c r="S156" s="7"/>
      <c r="T156" s="7"/>
    </row>
    <row r="157" spans="1:20" s="8" customFormat="1" ht="84.75" customHeight="1" x14ac:dyDescent="0.2">
      <c r="A157" s="2">
        <v>150</v>
      </c>
      <c r="B157" s="3" t="s">
        <v>7</v>
      </c>
      <c r="C157" s="3" t="s">
        <v>289</v>
      </c>
      <c r="D157" s="2">
        <v>4606500110353</v>
      </c>
      <c r="E157" s="5" t="s">
        <v>275</v>
      </c>
      <c r="F157" s="3" t="s">
        <v>290</v>
      </c>
      <c r="G157" s="6" t="s">
        <v>291</v>
      </c>
      <c r="H157" s="19">
        <v>1</v>
      </c>
      <c r="I157" s="23">
        <v>208</v>
      </c>
      <c r="J157" s="36">
        <v>145</v>
      </c>
      <c r="K157" s="30">
        <v>-0.30288461538461536</v>
      </c>
      <c r="L157" s="29"/>
      <c r="M157" s="7"/>
      <c r="N157" s="7"/>
      <c r="O157" s="7"/>
      <c r="P157" s="7"/>
      <c r="Q157" s="7"/>
      <c r="R157" s="7"/>
      <c r="S157" s="7"/>
      <c r="T157" s="7"/>
    </row>
    <row r="158" spans="1:20" s="8" customFormat="1" ht="84.75" customHeight="1" x14ac:dyDescent="0.2">
      <c r="A158" s="2">
        <v>151</v>
      </c>
      <c r="B158" s="3" t="s">
        <v>7</v>
      </c>
      <c r="C158" s="3" t="s">
        <v>292</v>
      </c>
      <c r="D158" s="2">
        <v>4606500110360</v>
      </c>
      <c r="E158" s="5" t="s">
        <v>275</v>
      </c>
      <c r="F158" s="3" t="s">
        <v>293</v>
      </c>
      <c r="G158" s="6" t="s">
        <v>134</v>
      </c>
      <c r="H158" s="19">
        <v>1</v>
      </c>
      <c r="I158" s="23">
        <v>208</v>
      </c>
      <c r="J158" s="36">
        <v>145</v>
      </c>
      <c r="K158" s="30">
        <v>-0.30288461538461536</v>
      </c>
      <c r="L158" s="29"/>
      <c r="M158" s="7"/>
      <c r="N158" s="7"/>
      <c r="O158" s="7"/>
      <c r="P158" s="7"/>
      <c r="Q158" s="7"/>
      <c r="R158" s="7"/>
      <c r="S158" s="7"/>
      <c r="T158" s="7"/>
    </row>
    <row r="159" spans="1:20" s="8" customFormat="1" ht="84.75" customHeight="1" x14ac:dyDescent="0.2">
      <c r="A159" s="2">
        <v>152</v>
      </c>
      <c r="B159" s="3" t="s">
        <v>7</v>
      </c>
      <c r="C159" s="3" t="s">
        <v>294</v>
      </c>
      <c r="D159" s="2">
        <v>4606500466320</v>
      </c>
      <c r="E159" s="5" t="s">
        <v>295</v>
      </c>
      <c r="F159" s="3" t="s">
        <v>296</v>
      </c>
      <c r="G159" s="6" t="s">
        <v>297</v>
      </c>
      <c r="H159" s="19">
        <v>1</v>
      </c>
      <c r="I159" s="23">
        <v>299</v>
      </c>
      <c r="J159" s="36">
        <v>219</v>
      </c>
      <c r="K159" s="30">
        <v>-0.26755852842809363</v>
      </c>
      <c r="L159" s="29"/>
      <c r="M159" s="7"/>
      <c r="N159" s="7"/>
      <c r="O159" s="7"/>
      <c r="P159" s="7"/>
      <c r="Q159" s="7"/>
      <c r="R159" s="7"/>
      <c r="S159" s="7"/>
      <c r="T159" s="7"/>
    </row>
    <row r="160" spans="1:20" s="8" customFormat="1" ht="84.75" customHeight="1" x14ac:dyDescent="0.2">
      <c r="A160" s="2">
        <v>153</v>
      </c>
      <c r="B160" s="3" t="s">
        <v>7</v>
      </c>
      <c r="C160" s="3" t="s">
        <v>298</v>
      </c>
      <c r="D160" s="2">
        <v>4606500466337</v>
      </c>
      <c r="E160" s="5" t="s">
        <v>295</v>
      </c>
      <c r="F160" s="3" t="s">
        <v>299</v>
      </c>
      <c r="G160" s="6" t="s">
        <v>300</v>
      </c>
      <c r="H160" s="19">
        <v>1</v>
      </c>
      <c r="I160" s="23">
        <v>299</v>
      </c>
      <c r="J160" s="36">
        <v>219</v>
      </c>
      <c r="K160" s="30">
        <v>-0.26755852842809363</v>
      </c>
      <c r="L160" s="29"/>
      <c r="M160" s="7"/>
      <c r="N160" s="7"/>
      <c r="O160" s="7"/>
      <c r="P160" s="7"/>
      <c r="Q160" s="7"/>
      <c r="R160" s="7"/>
      <c r="S160" s="7"/>
      <c r="T160" s="7"/>
    </row>
    <row r="161" spans="1:20" s="8" customFormat="1" ht="84.75" customHeight="1" x14ac:dyDescent="0.2">
      <c r="A161" s="2">
        <v>154</v>
      </c>
      <c r="B161" s="3" t="s">
        <v>7</v>
      </c>
      <c r="C161" s="3" t="s">
        <v>301</v>
      </c>
      <c r="D161" s="2">
        <v>4606500466344</v>
      </c>
      <c r="E161" s="5" t="s">
        <v>295</v>
      </c>
      <c r="F161" s="3" t="s">
        <v>302</v>
      </c>
      <c r="G161" s="6" t="s">
        <v>303</v>
      </c>
      <c r="H161" s="19">
        <v>1</v>
      </c>
      <c r="I161" s="23">
        <v>299</v>
      </c>
      <c r="J161" s="36">
        <v>219</v>
      </c>
      <c r="K161" s="30">
        <v>-0.26755852842809363</v>
      </c>
      <c r="L161" s="29"/>
      <c r="M161" s="7"/>
      <c r="N161" s="7"/>
      <c r="O161" s="7"/>
      <c r="P161" s="7"/>
      <c r="Q161" s="7"/>
      <c r="R161" s="7"/>
      <c r="S161" s="7"/>
      <c r="T161" s="7"/>
    </row>
    <row r="162" spans="1:20" s="8" customFormat="1" ht="84.75" customHeight="1" x14ac:dyDescent="0.2">
      <c r="A162" s="2">
        <v>155</v>
      </c>
      <c r="B162" s="3" t="s">
        <v>7</v>
      </c>
      <c r="C162" s="3" t="s">
        <v>304</v>
      </c>
      <c r="D162" s="2">
        <v>4606500466351</v>
      </c>
      <c r="E162" s="5" t="s">
        <v>295</v>
      </c>
      <c r="F162" s="3" t="s">
        <v>305</v>
      </c>
      <c r="G162" s="6" t="s">
        <v>306</v>
      </c>
      <c r="H162" s="19">
        <v>1</v>
      </c>
      <c r="I162" s="23">
        <v>299</v>
      </c>
      <c r="J162" s="36">
        <v>219</v>
      </c>
      <c r="K162" s="30">
        <v>-0.26755852842809363</v>
      </c>
      <c r="L162" s="29"/>
      <c r="M162" s="7"/>
      <c r="N162" s="7"/>
      <c r="O162" s="7"/>
      <c r="P162" s="7"/>
      <c r="Q162" s="7"/>
      <c r="R162" s="7"/>
      <c r="S162" s="7"/>
      <c r="T162" s="7"/>
    </row>
    <row r="163" spans="1:20" s="8" customFormat="1" ht="84.75" customHeight="1" x14ac:dyDescent="0.2">
      <c r="A163" s="2">
        <v>156</v>
      </c>
      <c r="B163" s="3" t="s">
        <v>7</v>
      </c>
      <c r="C163" s="3" t="s">
        <v>307</v>
      </c>
      <c r="D163" s="2">
        <v>4606500480708</v>
      </c>
      <c r="E163" s="5" t="s">
        <v>295</v>
      </c>
      <c r="F163" s="3" t="s">
        <v>308</v>
      </c>
      <c r="G163" s="6" t="s">
        <v>309</v>
      </c>
      <c r="H163" s="19">
        <v>1</v>
      </c>
      <c r="I163" s="23">
        <v>299</v>
      </c>
      <c r="J163" s="36">
        <v>219</v>
      </c>
      <c r="K163" s="30">
        <v>-0.26755852842809363</v>
      </c>
      <c r="L163" s="29"/>
      <c r="M163" s="7"/>
      <c r="N163" s="7"/>
      <c r="O163" s="7"/>
      <c r="P163" s="7"/>
      <c r="Q163" s="7"/>
      <c r="R163" s="7"/>
      <c r="S163" s="7"/>
      <c r="T163" s="7"/>
    </row>
    <row r="164" spans="1:20" s="8" customFormat="1" ht="84.75" customHeight="1" x14ac:dyDescent="0.2">
      <c r="A164" s="2">
        <v>157</v>
      </c>
      <c r="B164" s="3" t="s">
        <v>7</v>
      </c>
      <c r="C164" s="3" t="s">
        <v>310</v>
      </c>
      <c r="D164" s="2">
        <v>4606500480715</v>
      </c>
      <c r="E164" s="5" t="s">
        <v>295</v>
      </c>
      <c r="F164" s="3" t="s">
        <v>311</v>
      </c>
      <c r="G164" s="6" t="s">
        <v>312</v>
      </c>
      <c r="H164" s="19">
        <v>1</v>
      </c>
      <c r="I164" s="23">
        <v>299</v>
      </c>
      <c r="J164" s="36">
        <v>219</v>
      </c>
      <c r="K164" s="30">
        <v>-0.26755852842809363</v>
      </c>
      <c r="L164" s="29"/>
      <c r="M164" s="7"/>
      <c r="N164" s="7"/>
      <c r="O164" s="7"/>
      <c r="P164" s="7"/>
      <c r="Q164" s="7"/>
      <c r="R164" s="7"/>
      <c r="S164" s="7"/>
      <c r="T164" s="7"/>
    </row>
    <row r="165" spans="1:20" s="8" customFormat="1" ht="84.75" customHeight="1" x14ac:dyDescent="0.2">
      <c r="A165" s="2">
        <v>158</v>
      </c>
      <c r="B165" s="3" t="s">
        <v>7</v>
      </c>
      <c r="C165" s="3" t="s">
        <v>313</v>
      </c>
      <c r="D165" s="2">
        <v>4606500480722</v>
      </c>
      <c r="E165" s="5" t="s">
        <v>295</v>
      </c>
      <c r="F165" s="3" t="s">
        <v>314</v>
      </c>
      <c r="G165" s="6" t="s">
        <v>315</v>
      </c>
      <c r="H165" s="19">
        <v>1</v>
      </c>
      <c r="I165" s="23">
        <v>299</v>
      </c>
      <c r="J165" s="36">
        <v>219</v>
      </c>
      <c r="K165" s="30">
        <v>-0.26755852842809363</v>
      </c>
      <c r="L165" s="29"/>
      <c r="M165" s="7"/>
      <c r="N165" s="7"/>
      <c r="O165" s="7"/>
      <c r="P165" s="7"/>
      <c r="Q165" s="7"/>
      <c r="R165" s="7"/>
      <c r="S165" s="7"/>
      <c r="T165" s="7"/>
    </row>
    <row r="166" spans="1:20" s="8" customFormat="1" ht="84.75" customHeight="1" x14ac:dyDescent="0.2">
      <c r="A166" s="2">
        <v>159</v>
      </c>
      <c r="B166" s="3" t="s">
        <v>7</v>
      </c>
      <c r="C166" s="3" t="s">
        <v>316</v>
      </c>
      <c r="D166" s="2">
        <v>4606500480739</v>
      </c>
      <c r="E166" s="5" t="s">
        <v>295</v>
      </c>
      <c r="F166" s="3" t="s">
        <v>317</v>
      </c>
      <c r="G166" s="6" t="s">
        <v>318</v>
      </c>
      <c r="H166" s="19">
        <v>1</v>
      </c>
      <c r="I166" s="23">
        <v>299</v>
      </c>
      <c r="J166" s="36">
        <v>219</v>
      </c>
      <c r="K166" s="30">
        <v>-0.26755852842809363</v>
      </c>
      <c r="L166" s="29"/>
      <c r="M166" s="7"/>
      <c r="N166" s="7"/>
      <c r="O166" s="7"/>
      <c r="P166" s="7"/>
      <c r="Q166" s="7"/>
      <c r="R166" s="7"/>
      <c r="S166" s="7"/>
      <c r="T166" s="7"/>
    </row>
    <row r="167" spans="1:20" s="8" customFormat="1" ht="84.75" customHeight="1" x14ac:dyDescent="0.2">
      <c r="A167" s="2">
        <v>160</v>
      </c>
      <c r="B167" s="3" t="s">
        <v>7</v>
      </c>
      <c r="C167" s="3" t="s">
        <v>319</v>
      </c>
      <c r="D167" s="2">
        <v>4606500480746</v>
      </c>
      <c r="E167" s="5" t="s">
        <v>295</v>
      </c>
      <c r="F167" s="3" t="s">
        <v>320</v>
      </c>
      <c r="G167" s="6" t="s">
        <v>321</v>
      </c>
      <c r="H167" s="19">
        <v>1</v>
      </c>
      <c r="I167" s="23">
        <v>299</v>
      </c>
      <c r="J167" s="36">
        <v>219</v>
      </c>
      <c r="K167" s="30">
        <v>-0.26755852842809363</v>
      </c>
      <c r="L167" s="29"/>
      <c r="M167" s="7"/>
      <c r="N167" s="7"/>
      <c r="O167" s="7"/>
      <c r="P167" s="7"/>
      <c r="Q167" s="7"/>
      <c r="R167" s="7"/>
      <c r="S167" s="7"/>
      <c r="T167" s="7"/>
    </row>
    <row r="168" spans="1:20" s="8" customFormat="1" ht="84.75" customHeight="1" x14ac:dyDescent="0.2">
      <c r="A168" s="2">
        <v>161</v>
      </c>
      <c r="B168" s="3" t="s">
        <v>7</v>
      </c>
      <c r="C168" s="3" t="s">
        <v>322</v>
      </c>
      <c r="D168" s="2">
        <v>4606500480753</v>
      </c>
      <c r="E168" s="5" t="s">
        <v>295</v>
      </c>
      <c r="F168" s="3" t="s">
        <v>323</v>
      </c>
      <c r="G168" s="6" t="s">
        <v>324</v>
      </c>
      <c r="H168" s="19">
        <v>1</v>
      </c>
      <c r="I168" s="23">
        <v>299</v>
      </c>
      <c r="J168" s="36">
        <v>219</v>
      </c>
      <c r="K168" s="30">
        <v>-0.26755852842809363</v>
      </c>
      <c r="L168" s="29"/>
      <c r="M168" s="7"/>
      <c r="N168" s="7"/>
      <c r="O168" s="7"/>
      <c r="P168" s="7"/>
      <c r="Q168" s="7"/>
      <c r="R168" s="7"/>
      <c r="S168" s="7"/>
      <c r="T168" s="7"/>
    </row>
    <row r="169" spans="1:20" s="8" customFormat="1" ht="84.75" customHeight="1" x14ac:dyDescent="0.2">
      <c r="A169" s="2">
        <v>162</v>
      </c>
      <c r="B169" s="3" t="s">
        <v>7</v>
      </c>
      <c r="C169" s="3" t="s">
        <v>325</v>
      </c>
      <c r="D169" s="2">
        <v>4606500480371</v>
      </c>
      <c r="E169" s="5" t="s">
        <v>326</v>
      </c>
      <c r="F169" s="3" t="s">
        <v>327</v>
      </c>
      <c r="G169" s="6" t="s">
        <v>328</v>
      </c>
      <c r="H169" s="19">
        <v>1</v>
      </c>
      <c r="I169" s="23">
        <v>359</v>
      </c>
      <c r="J169" s="36">
        <v>219</v>
      </c>
      <c r="K169" s="30">
        <v>-0.38997214484679665</v>
      </c>
      <c r="L169" s="29"/>
      <c r="M169" s="7"/>
      <c r="N169" s="7"/>
      <c r="O169" s="7"/>
      <c r="P169" s="7"/>
      <c r="Q169" s="7"/>
      <c r="R169" s="7"/>
      <c r="S169" s="7"/>
      <c r="T169" s="7"/>
    </row>
    <row r="170" spans="1:20" s="8" customFormat="1" ht="84.75" customHeight="1" x14ac:dyDescent="0.2">
      <c r="A170" s="2">
        <v>163</v>
      </c>
      <c r="B170" s="3" t="s">
        <v>7</v>
      </c>
      <c r="C170" s="3" t="s">
        <v>329</v>
      </c>
      <c r="D170" s="2">
        <v>4606500480401</v>
      </c>
      <c r="E170" s="5" t="s">
        <v>326</v>
      </c>
      <c r="F170" s="3" t="s">
        <v>330</v>
      </c>
      <c r="G170" s="6" t="s">
        <v>125</v>
      </c>
      <c r="H170" s="19">
        <v>1</v>
      </c>
      <c r="I170" s="23">
        <v>359</v>
      </c>
      <c r="J170" s="36">
        <v>251.29999999999998</v>
      </c>
      <c r="K170" s="30">
        <v>-0.30000000000000004</v>
      </c>
      <c r="L170" s="29"/>
      <c r="M170" s="7"/>
      <c r="N170" s="7"/>
      <c r="O170" s="7"/>
      <c r="P170" s="7"/>
      <c r="Q170" s="7"/>
      <c r="R170" s="7"/>
      <c r="S170" s="7"/>
      <c r="T170" s="7"/>
    </row>
    <row r="171" spans="1:20" s="8" customFormat="1" ht="84.75" customHeight="1" x14ac:dyDescent="0.2">
      <c r="A171" s="2">
        <v>164</v>
      </c>
      <c r="B171" s="3" t="s">
        <v>7</v>
      </c>
      <c r="C171" s="3" t="s">
        <v>331</v>
      </c>
      <c r="D171" s="2">
        <v>4606500041404</v>
      </c>
      <c r="E171" s="5" t="s">
        <v>332</v>
      </c>
      <c r="F171" s="3" t="s">
        <v>333</v>
      </c>
      <c r="G171" s="6" t="s">
        <v>190</v>
      </c>
      <c r="H171" s="19">
        <v>1</v>
      </c>
      <c r="I171" s="23">
        <v>596</v>
      </c>
      <c r="J171" s="36">
        <v>417.2</v>
      </c>
      <c r="K171" s="30">
        <v>-0.30000000000000004</v>
      </c>
      <c r="L171" s="29"/>
      <c r="M171" s="7"/>
      <c r="N171" s="7"/>
      <c r="O171" s="7"/>
      <c r="P171" s="7"/>
      <c r="Q171" s="7"/>
      <c r="R171" s="7"/>
      <c r="S171" s="7"/>
      <c r="T171" s="7"/>
    </row>
    <row r="172" spans="1:20" s="8" customFormat="1" ht="84.75" customHeight="1" x14ac:dyDescent="0.2">
      <c r="A172" s="2">
        <v>165</v>
      </c>
      <c r="B172" s="3" t="s">
        <v>7</v>
      </c>
      <c r="C172" s="3" t="s">
        <v>334</v>
      </c>
      <c r="D172" s="2">
        <v>4606500041411</v>
      </c>
      <c r="E172" s="5" t="s">
        <v>332</v>
      </c>
      <c r="F172" s="3" t="s">
        <v>335</v>
      </c>
      <c r="G172" s="6" t="s">
        <v>122</v>
      </c>
      <c r="H172" s="19">
        <v>1</v>
      </c>
      <c r="I172" s="23">
        <v>596</v>
      </c>
      <c r="J172" s="36">
        <v>417.2</v>
      </c>
      <c r="K172" s="30">
        <v>-0.30000000000000004</v>
      </c>
      <c r="L172" s="29"/>
      <c r="M172" s="7"/>
      <c r="N172" s="7"/>
      <c r="O172" s="7"/>
      <c r="P172" s="7"/>
      <c r="Q172" s="7"/>
      <c r="R172" s="7"/>
      <c r="S172" s="7"/>
      <c r="T172" s="7"/>
    </row>
    <row r="173" spans="1:20" s="8" customFormat="1" ht="84.75" customHeight="1" x14ac:dyDescent="0.2">
      <c r="A173" s="2">
        <v>166</v>
      </c>
      <c r="B173" s="3" t="s">
        <v>7</v>
      </c>
      <c r="C173" s="3" t="s">
        <v>336</v>
      </c>
      <c r="D173" s="2">
        <v>4606500041428</v>
      </c>
      <c r="E173" s="5" t="s">
        <v>332</v>
      </c>
      <c r="F173" s="3" t="s">
        <v>337</v>
      </c>
      <c r="G173" s="6" t="s">
        <v>338</v>
      </c>
      <c r="H173" s="19">
        <v>1</v>
      </c>
      <c r="I173" s="23">
        <v>596</v>
      </c>
      <c r="J173" s="36">
        <v>417.2</v>
      </c>
      <c r="K173" s="30">
        <v>-0.30000000000000004</v>
      </c>
      <c r="L173" s="29"/>
      <c r="M173" s="7"/>
      <c r="N173" s="7"/>
      <c r="O173" s="7"/>
      <c r="P173" s="7"/>
      <c r="Q173" s="7"/>
      <c r="R173" s="7"/>
      <c r="S173" s="7"/>
      <c r="T173" s="7"/>
    </row>
    <row r="174" spans="1:20" s="8" customFormat="1" ht="84.75" customHeight="1" x14ac:dyDescent="0.2">
      <c r="A174" s="2">
        <v>167</v>
      </c>
      <c r="B174" s="3" t="s">
        <v>7</v>
      </c>
      <c r="C174" s="3" t="s">
        <v>339</v>
      </c>
      <c r="D174" s="2">
        <v>4606500402694</v>
      </c>
      <c r="E174" s="5" t="s">
        <v>340</v>
      </c>
      <c r="F174" s="3" t="s">
        <v>341</v>
      </c>
      <c r="G174" s="6" t="s">
        <v>342</v>
      </c>
      <c r="H174" s="19">
        <v>1</v>
      </c>
      <c r="I174" s="23">
        <v>328</v>
      </c>
      <c r="J174" s="36">
        <v>164</v>
      </c>
      <c r="K174" s="30">
        <v>-0.5</v>
      </c>
      <c r="L174" s="29"/>
      <c r="M174" s="7"/>
      <c r="N174" s="7"/>
      <c r="O174" s="7"/>
      <c r="P174" s="7"/>
      <c r="Q174" s="7"/>
      <c r="R174" s="7"/>
      <c r="S174" s="7"/>
      <c r="T174" s="7"/>
    </row>
    <row r="175" spans="1:20" s="8" customFormat="1" ht="84.75" customHeight="1" x14ac:dyDescent="0.2">
      <c r="A175" s="2">
        <v>168</v>
      </c>
      <c r="B175" s="3" t="s">
        <v>7</v>
      </c>
      <c r="C175" s="3" t="s">
        <v>343</v>
      </c>
      <c r="D175" s="2">
        <v>4606500402717</v>
      </c>
      <c r="E175" s="5" t="s">
        <v>340</v>
      </c>
      <c r="F175" s="3" t="s">
        <v>344</v>
      </c>
      <c r="G175" s="6" t="s">
        <v>190</v>
      </c>
      <c r="H175" s="19">
        <v>1</v>
      </c>
      <c r="I175" s="23">
        <v>328</v>
      </c>
      <c r="J175" s="36">
        <v>164</v>
      </c>
      <c r="K175" s="30">
        <v>-0.5</v>
      </c>
      <c r="L175" s="29"/>
      <c r="M175" s="7"/>
      <c r="N175" s="7"/>
      <c r="O175" s="7"/>
      <c r="P175" s="7"/>
      <c r="Q175" s="7"/>
      <c r="R175" s="7"/>
      <c r="S175" s="7"/>
      <c r="T175" s="7"/>
    </row>
    <row r="176" spans="1:20" s="8" customFormat="1" ht="84.75" customHeight="1" x14ac:dyDescent="0.2">
      <c r="A176" s="2">
        <v>169</v>
      </c>
      <c r="B176" s="3" t="s">
        <v>7</v>
      </c>
      <c r="C176" s="3" t="s">
        <v>345</v>
      </c>
      <c r="D176" s="2">
        <v>4606500402670</v>
      </c>
      <c r="E176" s="5" t="s">
        <v>346</v>
      </c>
      <c r="F176" s="3" t="s">
        <v>347</v>
      </c>
      <c r="G176" s="6" t="s">
        <v>348</v>
      </c>
      <c r="H176" s="19">
        <v>1</v>
      </c>
      <c r="I176" s="23">
        <v>445</v>
      </c>
      <c r="J176" s="36">
        <v>222.5</v>
      </c>
      <c r="K176" s="30">
        <v>-0.5</v>
      </c>
      <c r="L176" s="29"/>
      <c r="M176" s="7"/>
      <c r="N176" s="7"/>
      <c r="O176" s="7"/>
      <c r="P176" s="7"/>
      <c r="Q176" s="7"/>
      <c r="R176" s="7"/>
      <c r="S176" s="7"/>
      <c r="T176" s="7"/>
    </row>
    <row r="177" spans="1:20" s="8" customFormat="1" ht="84.75" customHeight="1" x14ac:dyDescent="0.2">
      <c r="A177" s="2">
        <v>170</v>
      </c>
      <c r="B177" s="3" t="s">
        <v>7</v>
      </c>
      <c r="C177" s="3" t="s">
        <v>349</v>
      </c>
      <c r="D177" s="2">
        <v>4606500402724</v>
      </c>
      <c r="E177" s="5" t="s">
        <v>350</v>
      </c>
      <c r="F177" s="3" t="s">
        <v>351</v>
      </c>
      <c r="G177" s="6" t="s">
        <v>132</v>
      </c>
      <c r="H177" s="19">
        <v>1</v>
      </c>
      <c r="I177" s="23">
        <v>430</v>
      </c>
      <c r="J177" s="36">
        <v>215</v>
      </c>
      <c r="K177" s="30">
        <v>-0.5</v>
      </c>
      <c r="L177" s="29"/>
      <c r="M177" s="7"/>
      <c r="N177" s="7"/>
      <c r="O177" s="7"/>
      <c r="P177" s="7"/>
      <c r="Q177" s="7"/>
      <c r="R177" s="7"/>
      <c r="S177" s="7"/>
      <c r="T177" s="7"/>
    </row>
    <row r="178" spans="1:20" s="8" customFormat="1" ht="84.75" customHeight="1" x14ac:dyDescent="0.2">
      <c r="A178" s="2">
        <v>171</v>
      </c>
      <c r="B178" s="3" t="s">
        <v>7</v>
      </c>
      <c r="C178" s="3" t="s">
        <v>352</v>
      </c>
      <c r="D178" s="2">
        <v>4606500402731</v>
      </c>
      <c r="E178" s="5" t="s">
        <v>350</v>
      </c>
      <c r="F178" s="3" t="s">
        <v>353</v>
      </c>
      <c r="G178" s="6" t="s">
        <v>354</v>
      </c>
      <c r="H178" s="19">
        <v>1</v>
      </c>
      <c r="I178" s="23">
        <v>430</v>
      </c>
      <c r="J178" s="36">
        <v>215</v>
      </c>
      <c r="K178" s="30">
        <v>-0.5</v>
      </c>
      <c r="L178" s="29"/>
      <c r="M178" s="7"/>
      <c r="N178" s="7"/>
      <c r="O178" s="7"/>
      <c r="P178" s="7"/>
      <c r="Q178" s="7"/>
      <c r="R178" s="7"/>
      <c r="S178" s="7"/>
      <c r="T178" s="7"/>
    </row>
    <row r="179" spans="1:20" s="8" customFormat="1" ht="84.75" customHeight="1" x14ac:dyDescent="0.2">
      <c r="A179" s="2">
        <v>172</v>
      </c>
      <c r="B179" s="3" t="s">
        <v>7</v>
      </c>
      <c r="C179" s="3" t="s">
        <v>355</v>
      </c>
      <c r="D179" s="2">
        <v>4606500402748</v>
      </c>
      <c r="E179" s="5" t="s">
        <v>350</v>
      </c>
      <c r="F179" s="3" t="s">
        <v>356</v>
      </c>
      <c r="G179" s="6" t="s">
        <v>116</v>
      </c>
      <c r="H179" s="19">
        <v>1</v>
      </c>
      <c r="I179" s="23">
        <v>430</v>
      </c>
      <c r="J179" s="36">
        <v>215</v>
      </c>
      <c r="K179" s="30">
        <v>-0.5</v>
      </c>
      <c r="L179" s="29"/>
      <c r="M179" s="7"/>
      <c r="N179" s="7"/>
      <c r="O179" s="7"/>
      <c r="P179" s="7"/>
      <c r="Q179" s="7"/>
      <c r="R179" s="7"/>
      <c r="S179" s="7"/>
      <c r="T179" s="7"/>
    </row>
    <row r="180" spans="1:20" s="8" customFormat="1" ht="84.75" customHeight="1" x14ac:dyDescent="0.2">
      <c r="A180" s="2">
        <v>173</v>
      </c>
      <c r="B180" s="3" t="s">
        <v>7</v>
      </c>
      <c r="C180" s="3" t="s">
        <v>357</v>
      </c>
      <c r="D180" s="2">
        <v>4606500402755</v>
      </c>
      <c r="E180" s="5" t="s">
        <v>358</v>
      </c>
      <c r="F180" s="3" t="s">
        <v>359</v>
      </c>
      <c r="G180" s="6" t="s">
        <v>202</v>
      </c>
      <c r="H180" s="19">
        <v>1</v>
      </c>
      <c r="I180" s="23">
        <v>413</v>
      </c>
      <c r="J180" s="36">
        <v>206.5</v>
      </c>
      <c r="K180" s="30">
        <v>-0.5</v>
      </c>
      <c r="L180" s="29"/>
      <c r="M180" s="7"/>
      <c r="N180" s="7"/>
      <c r="O180" s="7"/>
      <c r="P180" s="7"/>
      <c r="Q180" s="7"/>
      <c r="R180" s="7"/>
      <c r="S180" s="7"/>
      <c r="T180" s="7"/>
    </row>
    <row r="181" spans="1:20" s="8" customFormat="1" ht="84.75" customHeight="1" x14ac:dyDescent="0.2">
      <c r="A181" s="2">
        <v>174</v>
      </c>
      <c r="B181" s="3" t="s">
        <v>7</v>
      </c>
      <c r="C181" s="3" t="s">
        <v>360</v>
      </c>
      <c r="D181" s="2">
        <v>4606500402762</v>
      </c>
      <c r="E181" s="5" t="s">
        <v>358</v>
      </c>
      <c r="F181" s="3" t="s">
        <v>361</v>
      </c>
      <c r="G181" s="6" t="s">
        <v>190</v>
      </c>
      <c r="H181" s="19">
        <v>1</v>
      </c>
      <c r="I181" s="23">
        <v>413</v>
      </c>
      <c r="J181" s="36">
        <v>206.5</v>
      </c>
      <c r="K181" s="30">
        <v>-0.5</v>
      </c>
      <c r="L181" s="29"/>
      <c r="M181" s="7"/>
      <c r="N181" s="7"/>
      <c r="O181" s="7"/>
      <c r="P181" s="7"/>
      <c r="Q181" s="7"/>
      <c r="R181" s="7"/>
      <c r="S181" s="7"/>
      <c r="T181" s="7"/>
    </row>
    <row r="182" spans="1:20" s="8" customFormat="1" ht="84.75" customHeight="1" x14ac:dyDescent="0.2">
      <c r="A182" s="2">
        <v>175</v>
      </c>
      <c r="B182" s="3" t="s">
        <v>7</v>
      </c>
      <c r="C182" s="3" t="s">
        <v>362</v>
      </c>
      <c r="D182" s="2">
        <v>4606500402779</v>
      </c>
      <c r="E182" s="5" t="s">
        <v>358</v>
      </c>
      <c r="F182" s="3" t="s">
        <v>363</v>
      </c>
      <c r="G182" s="6" t="s">
        <v>132</v>
      </c>
      <c r="H182" s="19">
        <v>1</v>
      </c>
      <c r="I182" s="23">
        <v>413</v>
      </c>
      <c r="J182" s="36">
        <v>206.5</v>
      </c>
      <c r="K182" s="30">
        <v>-0.5</v>
      </c>
      <c r="L182" s="29"/>
      <c r="M182" s="7"/>
      <c r="N182" s="7"/>
      <c r="O182" s="7"/>
      <c r="P182" s="7"/>
      <c r="Q182" s="7"/>
      <c r="R182" s="7"/>
      <c r="S182" s="7"/>
      <c r="T182" s="7"/>
    </row>
    <row r="183" spans="1:20" s="8" customFormat="1" ht="84.75" customHeight="1" x14ac:dyDescent="0.2">
      <c r="A183" s="2">
        <v>176</v>
      </c>
      <c r="B183" s="3" t="s">
        <v>7</v>
      </c>
      <c r="C183" s="3" t="s">
        <v>364</v>
      </c>
      <c r="D183" s="2">
        <v>4606500498703</v>
      </c>
      <c r="E183" s="5" t="s">
        <v>365</v>
      </c>
      <c r="F183" s="3" t="s">
        <v>366</v>
      </c>
      <c r="G183" s="6"/>
      <c r="H183" s="19">
        <v>1</v>
      </c>
      <c r="I183" s="23">
        <v>320</v>
      </c>
      <c r="J183" s="36">
        <v>240.62907314837361</v>
      </c>
      <c r="K183" s="31">
        <v>0.24803414641133248</v>
      </c>
      <c r="L183" s="29"/>
      <c r="M183" s="7"/>
      <c r="N183" s="7"/>
      <c r="O183" s="7"/>
      <c r="P183" s="7"/>
      <c r="Q183" s="7"/>
      <c r="R183" s="7"/>
      <c r="S183" s="7"/>
      <c r="T183" s="7"/>
    </row>
    <row r="184" spans="1:20" s="8" customFormat="1" ht="84.75" customHeight="1" x14ac:dyDescent="0.2">
      <c r="A184" s="2">
        <v>177</v>
      </c>
      <c r="B184" s="3" t="s">
        <v>7</v>
      </c>
      <c r="C184" s="3" t="s">
        <v>367</v>
      </c>
      <c r="D184" s="2">
        <v>4606500498710</v>
      </c>
      <c r="E184" s="5" t="s">
        <v>368</v>
      </c>
      <c r="F184" s="3" t="s">
        <v>369</v>
      </c>
      <c r="G184" s="6"/>
      <c r="H184" s="19">
        <v>1</v>
      </c>
      <c r="I184" s="23">
        <v>205</v>
      </c>
      <c r="J184" s="36">
        <v>154.15299998567684</v>
      </c>
      <c r="K184" s="31">
        <v>0.24803414641133248</v>
      </c>
      <c r="L184" s="29"/>
      <c r="M184" s="7"/>
      <c r="N184" s="7"/>
      <c r="O184" s="7"/>
      <c r="P184" s="7"/>
      <c r="Q184" s="7"/>
      <c r="R184" s="7"/>
      <c r="S184" s="7"/>
      <c r="T184" s="7"/>
    </row>
    <row r="185" spans="1:20" s="8" customFormat="1" ht="84.75" customHeight="1" x14ac:dyDescent="0.2">
      <c r="A185" s="2">
        <v>178</v>
      </c>
      <c r="B185" s="3" t="s">
        <v>7</v>
      </c>
      <c r="C185" s="3" t="s">
        <v>370</v>
      </c>
      <c r="D185" s="2">
        <v>4606500498727</v>
      </c>
      <c r="E185" s="5" t="s">
        <v>371</v>
      </c>
      <c r="F185" s="3" t="s">
        <v>372</v>
      </c>
      <c r="G185" s="6"/>
      <c r="H185" s="19">
        <v>1</v>
      </c>
      <c r="I185" s="23">
        <v>139</v>
      </c>
      <c r="J185" s="36">
        <v>104.52325364882479</v>
      </c>
      <c r="K185" s="31">
        <v>0.24803414641133242</v>
      </c>
      <c r="L185" s="29"/>
      <c r="M185" s="7"/>
      <c r="N185" s="7"/>
      <c r="O185" s="7"/>
      <c r="P185" s="7"/>
      <c r="Q185" s="7"/>
      <c r="R185" s="7"/>
      <c r="S185" s="7"/>
      <c r="T185" s="7"/>
    </row>
    <row r="186" spans="1:20" s="8" customFormat="1" ht="84.75" customHeight="1" x14ac:dyDescent="0.2">
      <c r="A186" s="2">
        <v>179</v>
      </c>
      <c r="B186" s="3" t="s">
        <v>7</v>
      </c>
      <c r="C186" s="3" t="s">
        <v>373</v>
      </c>
      <c r="D186" s="2">
        <v>4606500498765</v>
      </c>
      <c r="E186" s="5" t="s">
        <v>374</v>
      </c>
      <c r="F186" s="3" t="s">
        <v>375</v>
      </c>
      <c r="G186" s="6"/>
      <c r="H186" s="19">
        <v>1</v>
      </c>
      <c r="I186" s="23">
        <v>320</v>
      </c>
      <c r="J186" s="36">
        <v>240.62907314837361</v>
      </c>
      <c r="K186" s="31">
        <v>0.24803414641133248</v>
      </c>
      <c r="L186" s="29"/>
      <c r="M186" s="7"/>
      <c r="N186" s="7"/>
      <c r="O186" s="7"/>
      <c r="P186" s="7"/>
      <c r="Q186" s="7"/>
      <c r="R186" s="7"/>
      <c r="S186" s="7"/>
      <c r="T186" s="7"/>
    </row>
    <row r="187" spans="1:20" s="8" customFormat="1" ht="84.75" customHeight="1" x14ac:dyDescent="0.2">
      <c r="A187" s="2">
        <v>180</v>
      </c>
      <c r="B187" s="3" t="s">
        <v>7</v>
      </c>
      <c r="C187" s="3" t="s">
        <v>376</v>
      </c>
      <c r="D187" s="2">
        <v>4606500498772</v>
      </c>
      <c r="E187" s="5" t="s">
        <v>377</v>
      </c>
      <c r="F187" s="3" t="s">
        <v>378</v>
      </c>
      <c r="G187" s="6"/>
      <c r="H187" s="19">
        <v>1</v>
      </c>
      <c r="I187" s="23">
        <v>205</v>
      </c>
      <c r="J187" s="36">
        <v>154.15299998567684</v>
      </c>
      <c r="K187" s="31">
        <v>0.24803414641133248</v>
      </c>
      <c r="L187" s="29"/>
      <c r="M187" s="7"/>
      <c r="N187" s="7"/>
      <c r="O187" s="7"/>
      <c r="P187" s="7"/>
      <c r="Q187" s="7"/>
      <c r="R187" s="7"/>
      <c r="S187" s="7"/>
      <c r="T187" s="7"/>
    </row>
    <row r="188" spans="1:20" s="8" customFormat="1" ht="84.75" customHeight="1" x14ac:dyDescent="0.2">
      <c r="A188" s="2">
        <v>181</v>
      </c>
      <c r="B188" s="3" t="s">
        <v>7</v>
      </c>
      <c r="C188" s="3" t="s">
        <v>379</v>
      </c>
      <c r="D188" s="2">
        <v>4606500498789</v>
      </c>
      <c r="E188" s="5" t="s">
        <v>380</v>
      </c>
      <c r="F188" s="3" t="s">
        <v>381</v>
      </c>
      <c r="G188" s="6"/>
      <c r="H188" s="19">
        <v>1</v>
      </c>
      <c r="I188" s="23">
        <v>139</v>
      </c>
      <c r="J188" s="36">
        <v>104.52325364882479</v>
      </c>
      <c r="K188" s="31">
        <v>0.24803414641133242</v>
      </c>
      <c r="L188" s="29"/>
      <c r="M188" s="7"/>
      <c r="N188" s="7"/>
      <c r="O188" s="7"/>
      <c r="P188" s="7"/>
      <c r="Q188" s="7"/>
      <c r="R188" s="7"/>
      <c r="S188" s="7"/>
      <c r="T188" s="7"/>
    </row>
    <row r="189" spans="1:20" s="8" customFormat="1" ht="84.75" customHeight="1" x14ac:dyDescent="0.2">
      <c r="A189" s="2">
        <v>182</v>
      </c>
      <c r="B189" s="3" t="s">
        <v>7</v>
      </c>
      <c r="C189" s="3" t="s">
        <v>382</v>
      </c>
      <c r="D189" s="2">
        <v>4606500498819</v>
      </c>
      <c r="E189" s="5" t="s">
        <v>383</v>
      </c>
      <c r="F189" s="3" t="s">
        <v>384</v>
      </c>
      <c r="G189" s="6"/>
      <c r="H189" s="19">
        <v>1</v>
      </c>
      <c r="I189" s="23">
        <v>139</v>
      </c>
      <c r="J189" s="36">
        <v>104.52325364882479</v>
      </c>
      <c r="K189" s="31">
        <v>0.24803414641133242</v>
      </c>
      <c r="L189" s="29"/>
      <c r="M189" s="7"/>
      <c r="N189" s="7"/>
      <c r="O189" s="7"/>
      <c r="P189" s="7"/>
      <c r="Q189" s="7"/>
      <c r="R189" s="7"/>
      <c r="S189" s="7"/>
      <c r="T189" s="7"/>
    </row>
    <row r="190" spans="1:20" s="8" customFormat="1" ht="84.75" customHeight="1" x14ac:dyDescent="0.2">
      <c r="A190" s="2">
        <v>183</v>
      </c>
      <c r="B190" s="3" t="s">
        <v>7</v>
      </c>
      <c r="C190" s="3" t="s">
        <v>385</v>
      </c>
      <c r="D190" s="2">
        <v>4606500498826</v>
      </c>
      <c r="E190" s="5" t="s">
        <v>386</v>
      </c>
      <c r="F190" s="3" t="s">
        <v>387</v>
      </c>
      <c r="G190" s="6"/>
      <c r="H190" s="19">
        <v>1</v>
      </c>
      <c r="I190" s="23">
        <v>320</v>
      </c>
      <c r="J190" s="36">
        <v>240.62907314837361</v>
      </c>
      <c r="K190" s="31">
        <v>0.24803414641133248</v>
      </c>
      <c r="L190" s="29"/>
      <c r="M190" s="7"/>
      <c r="N190" s="7"/>
      <c r="O190" s="7"/>
      <c r="P190" s="7"/>
      <c r="Q190" s="7"/>
      <c r="R190" s="7"/>
      <c r="S190" s="7"/>
      <c r="T190" s="7"/>
    </row>
    <row r="191" spans="1:20" s="8" customFormat="1" ht="84.75" customHeight="1" x14ac:dyDescent="0.2">
      <c r="A191" s="2">
        <v>184</v>
      </c>
      <c r="B191" s="3" t="s">
        <v>7</v>
      </c>
      <c r="C191" s="3" t="s">
        <v>388</v>
      </c>
      <c r="D191" s="2">
        <v>4606500498833</v>
      </c>
      <c r="E191" s="5" t="s">
        <v>389</v>
      </c>
      <c r="F191" s="3" t="s">
        <v>390</v>
      </c>
      <c r="G191" s="6"/>
      <c r="H191" s="19">
        <v>1</v>
      </c>
      <c r="I191" s="23">
        <v>205</v>
      </c>
      <c r="J191" s="36">
        <v>154.15299998567684</v>
      </c>
      <c r="K191" s="31">
        <v>0.24803414641133248</v>
      </c>
      <c r="L191" s="29"/>
      <c r="M191" s="7"/>
      <c r="N191" s="7"/>
      <c r="O191" s="7"/>
      <c r="P191" s="7"/>
      <c r="Q191" s="7"/>
      <c r="R191" s="7"/>
      <c r="S191" s="7"/>
      <c r="T191" s="7"/>
    </row>
    <row r="192" spans="1:20" s="8" customFormat="1" ht="84.75" customHeight="1" x14ac:dyDescent="0.2">
      <c r="A192" s="2">
        <v>185</v>
      </c>
      <c r="B192" s="3" t="s">
        <v>7</v>
      </c>
      <c r="C192" s="3" t="s">
        <v>391</v>
      </c>
      <c r="D192" s="2">
        <v>4606500498840</v>
      </c>
      <c r="E192" s="5" t="s">
        <v>392</v>
      </c>
      <c r="F192" s="3" t="s">
        <v>393</v>
      </c>
      <c r="G192" s="6"/>
      <c r="H192" s="19">
        <v>1</v>
      </c>
      <c r="I192" s="23">
        <v>139</v>
      </c>
      <c r="J192" s="36">
        <v>104.52325364882479</v>
      </c>
      <c r="K192" s="31">
        <v>0.24803414641133242</v>
      </c>
      <c r="L192" s="29"/>
      <c r="M192" s="7"/>
      <c r="N192" s="7"/>
      <c r="O192" s="7"/>
      <c r="P192" s="7"/>
      <c r="Q192" s="7"/>
      <c r="R192" s="7"/>
      <c r="S192" s="7"/>
      <c r="T192" s="7"/>
    </row>
    <row r="193" spans="1:20" s="8" customFormat="1" ht="84.75" customHeight="1" x14ac:dyDescent="0.2">
      <c r="A193" s="2">
        <v>186</v>
      </c>
      <c r="B193" s="3" t="s">
        <v>7</v>
      </c>
      <c r="C193" s="3" t="s">
        <v>394</v>
      </c>
      <c r="D193" s="2">
        <v>4606500498857</v>
      </c>
      <c r="E193" s="5" t="s">
        <v>395</v>
      </c>
      <c r="F193" s="3" t="s">
        <v>396</v>
      </c>
      <c r="G193" s="6"/>
      <c r="H193" s="19">
        <v>1</v>
      </c>
      <c r="I193" s="23">
        <v>320</v>
      </c>
      <c r="J193" s="36">
        <v>240.62907314837361</v>
      </c>
      <c r="K193" s="31">
        <v>0.24803414641133248</v>
      </c>
      <c r="L193" s="29"/>
      <c r="M193" s="7"/>
      <c r="N193" s="7"/>
      <c r="O193" s="7"/>
      <c r="P193" s="7"/>
      <c r="Q193" s="7"/>
      <c r="R193" s="7"/>
      <c r="S193" s="7"/>
      <c r="T193" s="7"/>
    </row>
    <row r="194" spans="1:20" s="8" customFormat="1" ht="84.75" customHeight="1" x14ac:dyDescent="0.2">
      <c r="A194" s="2">
        <v>187</v>
      </c>
      <c r="B194" s="3" t="s">
        <v>7</v>
      </c>
      <c r="C194" s="3" t="s">
        <v>397</v>
      </c>
      <c r="D194" s="2">
        <v>4606500498864</v>
      </c>
      <c r="E194" s="5" t="s">
        <v>398</v>
      </c>
      <c r="F194" s="3" t="s">
        <v>399</v>
      </c>
      <c r="G194" s="6"/>
      <c r="H194" s="19">
        <v>1</v>
      </c>
      <c r="I194" s="23">
        <v>205</v>
      </c>
      <c r="J194" s="36">
        <v>154.15299998567684</v>
      </c>
      <c r="K194" s="31">
        <v>0.24803414641133248</v>
      </c>
      <c r="L194" s="29"/>
      <c r="M194" s="7"/>
      <c r="N194" s="7"/>
      <c r="O194" s="7"/>
      <c r="P194" s="7"/>
      <c r="Q194" s="7"/>
      <c r="R194" s="7"/>
      <c r="S194" s="7"/>
      <c r="T194" s="7"/>
    </row>
    <row r="195" spans="1:20" s="8" customFormat="1" ht="84.75" customHeight="1" x14ac:dyDescent="0.2">
      <c r="A195" s="2">
        <v>188</v>
      </c>
      <c r="B195" s="3" t="s">
        <v>7</v>
      </c>
      <c r="C195" s="3" t="s">
        <v>400</v>
      </c>
      <c r="D195" s="2">
        <v>4606500498871</v>
      </c>
      <c r="E195" s="5" t="s">
        <v>401</v>
      </c>
      <c r="F195" s="3" t="s">
        <v>402</v>
      </c>
      <c r="G195" s="6"/>
      <c r="H195" s="19">
        <v>1</v>
      </c>
      <c r="I195" s="23">
        <v>139</v>
      </c>
      <c r="J195" s="36">
        <v>104.52325364882479</v>
      </c>
      <c r="K195" s="31">
        <v>0.24803414641133242</v>
      </c>
      <c r="L195" s="29"/>
      <c r="M195" s="7"/>
      <c r="N195" s="7"/>
      <c r="O195" s="7"/>
      <c r="P195" s="7"/>
      <c r="Q195" s="7"/>
      <c r="R195" s="7"/>
      <c r="S195" s="7"/>
      <c r="T195" s="7"/>
    </row>
    <row r="196" spans="1:20" s="8" customFormat="1" ht="84.75" customHeight="1" x14ac:dyDescent="0.2">
      <c r="A196" s="2">
        <v>189</v>
      </c>
      <c r="B196" s="3" t="s">
        <v>7</v>
      </c>
      <c r="C196" s="3" t="s">
        <v>403</v>
      </c>
      <c r="D196" s="2">
        <v>4606500498918</v>
      </c>
      <c r="E196" s="5" t="s">
        <v>404</v>
      </c>
      <c r="F196" s="3" t="s">
        <v>405</v>
      </c>
      <c r="G196" s="6"/>
      <c r="H196" s="19">
        <v>1</v>
      </c>
      <c r="I196" s="23">
        <v>320</v>
      </c>
      <c r="J196" s="36">
        <v>240.62907314837361</v>
      </c>
      <c r="K196" s="31">
        <v>0.24803414641133248</v>
      </c>
      <c r="L196" s="29"/>
      <c r="M196" s="7"/>
      <c r="N196" s="7"/>
      <c r="O196" s="7"/>
      <c r="P196" s="7"/>
      <c r="Q196" s="7"/>
      <c r="R196" s="7"/>
      <c r="S196" s="7"/>
      <c r="T196" s="7"/>
    </row>
    <row r="197" spans="1:20" s="8" customFormat="1" ht="84.75" customHeight="1" x14ac:dyDescent="0.2">
      <c r="A197" s="2">
        <v>190</v>
      </c>
      <c r="B197" s="3" t="s">
        <v>7</v>
      </c>
      <c r="C197" s="3" t="s">
        <v>406</v>
      </c>
      <c r="D197" s="2">
        <v>4606500498925</v>
      </c>
      <c r="E197" s="5" t="s">
        <v>407</v>
      </c>
      <c r="F197" s="3" t="s">
        <v>408</v>
      </c>
      <c r="G197" s="6"/>
      <c r="H197" s="19">
        <v>1</v>
      </c>
      <c r="I197" s="23">
        <v>205</v>
      </c>
      <c r="J197" s="36">
        <v>154.15299998567684</v>
      </c>
      <c r="K197" s="31">
        <v>0.24803414641133248</v>
      </c>
      <c r="L197" s="29"/>
      <c r="M197" s="7"/>
      <c r="N197" s="7"/>
      <c r="O197" s="7"/>
      <c r="P197" s="7"/>
      <c r="Q197" s="7"/>
      <c r="R197" s="7"/>
      <c r="S197" s="7"/>
      <c r="T197" s="7"/>
    </row>
    <row r="198" spans="1:20" s="8" customFormat="1" ht="84.75" customHeight="1" x14ac:dyDescent="0.2">
      <c r="A198" s="2">
        <v>191</v>
      </c>
      <c r="B198" s="3" t="s">
        <v>7</v>
      </c>
      <c r="C198" s="3" t="s">
        <v>409</v>
      </c>
      <c r="D198" s="2">
        <v>4606500498932</v>
      </c>
      <c r="E198" s="5" t="s">
        <v>410</v>
      </c>
      <c r="F198" s="3" t="s">
        <v>411</v>
      </c>
      <c r="G198" s="6"/>
      <c r="H198" s="19">
        <v>1</v>
      </c>
      <c r="I198" s="23">
        <v>139</v>
      </c>
      <c r="J198" s="36">
        <v>104.52325364882479</v>
      </c>
      <c r="K198" s="31">
        <v>0.24803414641133242</v>
      </c>
      <c r="L198" s="29"/>
      <c r="M198" s="7"/>
      <c r="N198" s="7"/>
      <c r="O198" s="7"/>
      <c r="P198" s="7"/>
      <c r="Q198" s="7"/>
      <c r="R198" s="7"/>
      <c r="S198" s="7"/>
      <c r="T198" s="7"/>
    </row>
    <row r="199" spans="1:20" s="8" customFormat="1" ht="84.75" customHeight="1" x14ac:dyDescent="0.2">
      <c r="A199" s="2">
        <v>192</v>
      </c>
      <c r="B199" s="3" t="s">
        <v>7</v>
      </c>
      <c r="C199" s="3" t="s">
        <v>412</v>
      </c>
      <c r="D199" s="2">
        <v>4606500498949</v>
      </c>
      <c r="E199" s="5" t="s">
        <v>413</v>
      </c>
      <c r="F199" s="3" t="s">
        <v>414</v>
      </c>
      <c r="G199" s="6"/>
      <c r="H199" s="19">
        <v>1</v>
      </c>
      <c r="I199" s="23">
        <v>320</v>
      </c>
      <c r="J199" s="36">
        <v>240.62907314837361</v>
      </c>
      <c r="K199" s="31">
        <v>0.24803414641133248</v>
      </c>
      <c r="L199" s="29"/>
      <c r="M199" s="7"/>
      <c r="N199" s="7"/>
      <c r="O199" s="7"/>
      <c r="P199" s="7"/>
      <c r="Q199" s="7"/>
      <c r="R199" s="7"/>
      <c r="S199" s="7"/>
      <c r="T199" s="7"/>
    </row>
    <row r="200" spans="1:20" s="8" customFormat="1" ht="84.75" customHeight="1" x14ac:dyDescent="0.2">
      <c r="A200" s="2">
        <v>193</v>
      </c>
      <c r="B200" s="3" t="s">
        <v>7</v>
      </c>
      <c r="C200" s="3" t="s">
        <v>415</v>
      </c>
      <c r="D200" s="2">
        <v>4606500498956</v>
      </c>
      <c r="E200" s="5" t="s">
        <v>416</v>
      </c>
      <c r="F200" s="3" t="s">
        <v>417</v>
      </c>
      <c r="G200" s="6"/>
      <c r="H200" s="19">
        <v>1</v>
      </c>
      <c r="I200" s="23">
        <v>205</v>
      </c>
      <c r="J200" s="36">
        <v>154.15299998567684</v>
      </c>
      <c r="K200" s="31">
        <v>0.24803414641133248</v>
      </c>
      <c r="L200" s="29"/>
      <c r="M200" s="7"/>
      <c r="N200" s="7"/>
      <c r="O200" s="7"/>
      <c r="P200" s="7"/>
      <c r="Q200" s="7"/>
      <c r="R200" s="7"/>
      <c r="S200" s="7"/>
      <c r="T200" s="7"/>
    </row>
    <row r="201" spans="1:20" s="8" customFormat="1" ht="84.75" customHeight="1" x14ac:dyDescent="0.2">
      <c r="A201" s="2">
        <v>194</v>
      </c>
      <c r="B201" s="3" t="s">
        <v>7</v>
      </c>
      <c r="C201" s="3" t="s">
        <v>418</v>
      </c>
      <c r="D201" s="2">
        <v>4606500498963</v>
      </c>
      <c r="E201" s="5" t="s">
        <v>419</v>
      </c>
      <c r="F201" s="3" t="s">
        <v>420</v>
      </c>
      <c r="G201" s="6"/>
      <c r="H201" s="19">
        <v>1</v>
      </c>
      <c r="I201" s="23">
        <v>139</v>
      </c>
      <c r="J201" s="36">
        <v>104.52325364882479</v>
      </c>
      <c r="K201" s="31">
        <v>0.24803414641133242</v>
      </c>
      <c r="L201" s="29"/>
      <c r="M201" s="7"/>
      <c r="N201" s="7"/>
      <c r="O201" s="7"/>
      <c r="P201" s="7"/>
      <c r="Q201" s="7"/>
      <c r="R201" s="7"/>
      <c r="S201" s="7"/>
      <c r="T201" s="7"/>
    </row>
    <row r="202" spans="1:20" s="8" customFormat="1" ht="84.75" customHeight="1" thickBot="1" x14ac:dyDescent="0.25">
      <c r="A202" s="2">
        <v>195</v>
      </c>
      <c r="B202" s="3" t="s">
        <v>7</v>
      </c>
      <c r="C202" s="3" t="s">
        <v>421</v>
      </c>
      <c r="D202" s="2">
        <v>4606500498994</v>
      </c>
      <c r="E202" s="5" t="s">
        <v>422</v>
      </c>
      <c r="F202" s="3" t="s">
        <v>423</v>
      </c>
      <c r="G202" s="6"/>
      <c r="H202" s="19">
        <v>1</v>
      </c>
      <c r="I202" s="25">
        <v>139</v>
      </c>
      <c r="J202" s="37">
        <v>104.52325364882479</v>
      </c>
      <c r="K202" s="31">
        <v>0.24803414641133242</v>
      </c>
      <c r="L202" s="29"/>
      <c r="M202" s="7"/>
      <c r="N202" s="7"/>
      <c r="O202" s="7"/>
      <c r="P202" s="7"/>
      <c r="Q202" s="7"/>
      <c r="R202" s="7"/>
      <c r="S202" s="7"/>
      <c r="T202" s="7"/>
    </row>
    <row r="203" spans="1:20" s="8" customFormat="1" ht="84.75" customHeight="1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38"/>
      <c r="K203" s="7"/>
      <c r="L203" s="7"/>
      <c r="M203" s="7"/>
      <c r="N203" s="7"/>
      <c r="O203" s="7"/>
      <c r="P203" s="7"/>
      <c r="Q203" s="7"/>
      <c r="R203" s="7"/>
      <c r="S203" s="7"/>
      <c r="T203" s="7"/>
    </row>
    <row r="204" spans="1:20" s="8" customFormat="1" ht="84.75" customHeight="1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38"/>
      <c r="K204" s="7"/>
      <c r="L204" s="7"/>
      <c r="M204" s="7"/>
      <c r="N204" s="7"/>
      <c r="O204" s="7"/>
      <c r="P204" s="7"/>
      <c r="Q204" s="7"/>
      <c r="R204" s="7"/>
      <c r="S204" s="7"/>
      <c r="T204" s="7"/>
    </row>
    <row r="205" spans="1:20" s="8" customFormat="1" ht="84.75" customHeight="1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38"/>
      <c r="K205" s="7"/>
      <c r="L205" s="7"/>
      <c r="M205" s="7"/>
      <c r="N205" s="7"/>
      <c r="O205" s="7"/>
      <c r="P205" s="7"/>
      <c r="Q205" s="7"/>
      <c r="R205" s="7"/>
      <c r="S205" s="7"/>
      <c r="T205" s="7"/>
    </row>
    <row r="206" spans="1:20" s="8" customFormat="1" ht="84.75" customHeight="1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38"/>
      <c r="K206" s="7"/>
      <c r="L206" s="7"/>
      <c r="M206" s="7"/>
      <c r="N206" s="7"/>
      <c r="O206" s="7"/>
      <c r="P206" s="7"/>
      <c r="Q206" s="7"/>
      <c r="R206" s="7"/>
      <c r="S206" s="7"/>
      <c r="T206" s="7"/>
    </row>
    <row r="207" spans="1:20" s="8" customFormat="1" ht="84.75" customHeight="1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38"/>
      <c r="K207" s="7"/>
      <c r="L207" s="7"/>
      <c r="M207" s="7"/>
      <c r="N207" s="7"/>
      <c r="O207" s="7"/>
      <c r="P207" s="7"/>
      <c r="Q207" s="7"/>
      <c r="R207" s="7"/>
      <c r="S207" s="7"/>
      <c r="T207" s="7"/>
    </row>
    <row r="208" spans="1:20" s="8" customFormat="1" ht="84.75" customHeight="1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38"/>
      <c r="K208" s="7"/>
      <c r="L208" s="7"/>
      <c r="M208" s="7"/>
      <c r="N208" s="7"/>
      <c r="O208" s="7"/>
      <c r="P208" s="7"/>
      <c r="Q208" s="7"/>
      <c r="R208" s="7"/>
      <c r="S208" s="7"/>
      <c r="T208" s="7"/>
    </row>
  </sheetData>
  <autoFilter ref="A7:K7">
    <filterColumn colId="1" showButton="0"/>
    <sortState ref="A8:K77">
      <sortCondition ref="D7"/>
    </sortState>
  </autoFilter>
  <mergeCells count="1">
    <mergeCell ref="B7:C7"/>
  </mergeCells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Лапшина Марина</dc:creator>
  <cp:lastModifiedBy>Санец Валерий</cp:lastModifiedBy>
  <dcterms:created xsi:type="dcterms:W3CDTF">2015-02-27T07:52:43Z</dcterms:created>
  <dcterms:modified xsi:type="dcterms:W3CDTF">2015-03-10T12:57:28Z</dcterms:modified>
</cp:coreProperties>
</file>