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<sst xmlns="http://schemas.openxmlformats.org/spreadsheetml/2006/main" count="236" uniqueCount="114">
  <si>
    <t>Дата создания:</t>
  </si>
  <si>
    <t>9 октября 2015 г. 9:56:57</t>
  </si>
  <si>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</si>
  <si>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</si>
  <si>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</si>
  <si>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</si>
  <si>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</si>
  <si>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</si>
  <si>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</si>
  <si>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 в пути Москва</t>
  </si>
  <si>
    <t>Цена,
руб.</t>
  </si>
  <si>
    <t>Цена по золотой карте 15%</t>
  </si>
  <si>
    <t>Кол-во для заказа</t>
  </si>
  <si>
    <t>Нет Фото</t>
  </si>
  <si>
    <t>Фигурка "Лиса" (ткань), 32*23*41см</t>
  </si>
  <si>
    <t>Красный/ Зеленый</t>
  </si>
  <si>
    <t>Фигурка "Лиса" (ткань), 74*21*38см</t>
  </si>
  <si>
    <t>Фигурка "Олень" (ткань), 35*14*44см</t>
  </si>
  <si>
    <t>Фигурка "Олень" (ткань), 39*18*57см</t>
  </si>
  <si>
    <t>Фигурка "Птичка" (ткань), 18*13*38см</t>
  </si>
  <si>
    <t>Фигурка "Птичка" (ткань), 13*10*17см</t>
  </si>
  <si>
    <t>Фигурка "Мышь" (ткань), 18*9*50см</t>
  </si>
  <si>
    <t>Фигурка "Медведь" (иск.мех), 67*60см</t>
  </si>
  <si>
    <t>Белый/ красный</t>
  </si>
  <si>
    <t>Фигурка "Медведь" (иск.мех), 41*88см</t>
  </si>
  <si>
    <t>Фигурка "Медведь" (иск.мех), 76*41см</t>
  </si>
  <si>
    <t>Фигурка "Олень" (пластик), 31*48см</t>
  </si>
  <si>
    <t>Фигурка "Олень" (пластик), 43*74см</t>
  </si>
  <si>
    <t>Фигурка "Олень" (пластик), 46*49см</t>
  </si>
  <si>
    <t>Фигурка "Олень" (пластик), 32*28см</t>
  </si>
  <si>
    <t>Фигурка "Еж" (пластик), 29*24см</t>
  </si>
  <si>
    <t>Белый/ Серый</t>
  </si>
  <si>
    <t>Фигурка "Еж" (пластик), 23*31см</t>
  </si>
  <si>
    <t>Фигурка "Белка" (пластик), 22*26см</t>
  </si>
  <si>
    <t>Фигурка "Лиса" (пластик), 36*29см</t>
  </si>
  <si>
    <t>Фигурка "Сова" (иск.мех), 22*52см</t>
  </si>
  <si>
    <t>Фигурка "Сова" (иск.мех), 18*34см</t>
  </si>
  <si>
    <t>Фигурка "Олень" (пластик), 80*90см</t>
  </si>
  <si>
    <t>Серебро</t>
  </si>
  <si>
    <t>Фигурка "Медведь" (пластик), 60.5*87см</t>
  </si>
  <si>
    <t>Фигурка "Медведь" (иск.мех), 180*66*111см</t>
  </si>
  <si>
    <t>Фигурка "Медведь" (иск.мех), 145*58*89см</t>
  </si>
  <si>
    <t>Фигурка "Санта", 9.5х9х19см (пластик), в асс.</t>
  </si>
  <si>
    <t>Красный</t>
  </si>
  <si>
    <t>Фигурка "Санта", 7.5х5.5х13см (пластик), в асс.</t>
  </si>
  <si>
    <t>Белый</t>
  </si>
  <si>
    <t>Фигурка "Сова", 21х12х36см (металл)</t>
  </si>
  <si>
    <t>Золото</t>
  </si>
  <si>
    <t>Фигурка "Олень", 25.5х8.5х51.5см (металл)</t>
  </si>
  <si>
    <t>Эл.гирлянда LED теплый свет, 100ламп, 10 нитей, для внутр./наружн. использования</t>
  </si>
  <si>
    <t>Эл.гирлянда "Огонек", 10 ламп Е14, L650см, черн.провод, внутр./наружн. использ.</t>
  </si>
  <si>
    <t>Эл.гирлянда LED теплый свет, 20 ламп, D5мм, L350см, зел.провод, внутр.использ</t>
  </si>
  <si>
    <t>Эл.гирлянда LED холодный свет, 40 ламп, D5мм, L900см, 8режимов, зел.провод, внутр./наружн. использ.</t>
  </si>
  <si>
    <t>Эл.гирлянда LED холодный свет, 120 ламп, D5мм, L1700см, 8режимов, зел.провод, внутр./наружн. использ.</t>
  </si>
  <si>
    <t>Эл.гирлянда LED холодный свет, 240 ламп, D5мм, L2900см, 8режимов, зел.провод, внутр./наружн. использ.</t>
  </si>
  <si>
    <t>Эл.гирлянда LED холодный свет, 320 ламп, D5мм, L3700см, 8режимов, зел.провод, внутр./наружн. использ.</t>
  </si>
  <si>
    <t>Эл.гирлянда LED теплый свет, 40 ламп, D5мм, L900см, 8режимов, зел.провод, внутр./наружн. использ.</t>
  </si>
  <si>
    <t>Эл.гирлянда LED теплый свет, 120 ламп, D5мм, L1700см, 8режимов, зел.провод, внутр./наружн. использ.</t>
  </si>
  <si>
    <t>Эл.гирлянда LED теплый свет, 240 ламп, D5мм, L2900см, 8режимов, зел.провод, внутр./наружн. использ.</t>
  </si>
  <si>
    <t>Эл.гирлянда LED теплый свет, 320 ламп, D5мм, L3700см, 8режимов, зел.провод, внутр./наружн. использ.</t>
  </si>
  <si>
    <t>Эл.гирлянда LED холодный свет, 480 ламп, D5мм, L3900см, зел.провод, внутр./наружн. использ</t>
  </si>
  <si>
    <t>Эл.гирлянда LED теплый свет, 480 ламп, D5мм, L3900см, зел.провод, внутр./наружн. использ.</t>
  </si>
  <si>
    <t>Эл.гирлянда LED экстра теплый свет, 40 ламп, D5мм, L600см, черн.провод, внутр./наружн. использ.</t>
  </si>
  <si>
    <t>Эл.гирлянда LED экстра теплый свет, 120 ламп, D5мм, L1200см, черн.провод, внутр./наружн. использ.</t>
  </si>
  <si>
    <t>Эл.гирлянда LED экстра теплый свет, 240 ламп, D5мм, L2100см, черн.провод, внутр./наружн. использ.</t>
  </si>
  <si>
    <t>Эл.гирлянда "Шторка" LED теплый свет, 160 ламп, D5мм, L310см, прозр.провод, внутр./наружн. использ.</t>
  </si>
  <si>
    <t>Эл.гирлянда "Шторка" LED теплый свет, 320 ламп, D5мм, L630см, прозр.провод, внутр./наружн. использ.</t>
  </si>
  <si>
    <t>Эл.гирлянда LED экстра теплый свет д/ели150см, 400 ламп, D5мм, L1100см, 8режимов, зел.провод, внутр./наружн. исп.</t>
  </si>
  <si>
    <t>Эл.гирлянда LED экстра теплый свет д/ели180см, 550 ламп, D5мм, L1400см, 8режимов, зел.провод, внутр./наружн. исп.</t>
  </si>
  <si>
    <t>Эл.гирлянда LED экстра теплый свет д/ели210см, 700 ламп, D5мм, L1700см, 8режимов, зел.провод, внутр./наружн. исп.</t>
  </si>
  <si>
    <t>Эл.гирлянда LED экстра теплый свет д/ели240см, 800 ламп, D5мм, L1900см, 8режимов, зел.провод, внутр./наружн. исп.</t>
  </si>
  <si>
    <t>Эл.гирлянда LED мульти свет, 40 ламп, D5мм, L700см, зел.провод, внутр./наружн. использ.</t>
  </si>
  <si>
    <t>Мультиколор</t>
  </si>
  <si>
    <t>Эл.гирлянда LED мульти свет, 120 ламп, D5мм, L1500см, зел.провод, внутр./наружн. использ.</t>
  </si>
  <si>
    <t>Эл.гирлянда LED красный свет, 40 ламп, D5мм, L600см, зел.провод, внутр./наружн. использ.</t>
  </si>
  <si>
    <t>Эл.гирлянда LED красный свет, 120 ламп, D5мм, L1200см, зел.провод, внутр./наружн. использ.</t>
  </si>
  <si>
    <t>Эл.гирлянда LED экстра тепл.свет, 384ламп, D3мм, L535см, 8 режимов, черн.провод, внутр./наруж. исп.</t>
  </si>
  <si>
    <t>Эл.гирлянда LED холодный свет, 192лампы, D3мм, L420см, 8 режимов, черн.провод, внутр/наруж. исп</t>
  </si>
  <si>
    <t>Эл.гирлянда LED холодный свет, 576лампы, D3мм, L650см, 8 режимов, черн.провод, внутр/наруж. исп</t>
  </si>
  <si>
    <t>Эл.гирлянда LED теплый свет, 192лампы, D3мм, L420см, 8 режимов, черн.провод, внутр/наруж. исп</t>
  </si>
  <si>
    <t>Эл.гирлянда LED теплый свет, 576лампы, D3мм, L650см, 8 режимов, черн.провод, внутр/наруж. исп</t>
  </si>
  <si>
    <t>Фигурка "Птичка", Н8х10см (полирезин), в асс.</t>
  </si>
  <si>
    <t>Эл.гирлянда "Свечи", 30 ламп, L1050см, зел.провод, внутр. использ.</t>
  </si>
  <si>
    <t>Эл.гирлянда LED теплый свет, 100 ламп, D5мм, L1150см, зел.провод,  внутр.использ</t>
  </si>
  <si>
    <t>Эл.гирлянда LED холодный свет, 40 ламп, D5мм, L600см, зел.провод, внутр./наружн. использ.</t>
  </si>
  <si>
    <t>Эл.гирлянда LED холодный свет, 80 ламп, D5мм, L900см, зел.провод, внутр./наружн. использ.</t>
  </si>
  <si>
    <t>Эл.гирлянда LED холодный свет, 120 ламп, D5мм, L1200см, зел.провод, внутр./наружн. использ.</t>
  </si>
  <si>
    <t>Эл.гирлянда LED холодный свет, 180 ламп, D5мм, L1650см, зел.провод, внутр./наружн. использ.</t>
  </si>
  <si>
    <t>Эл.гирлянда LED холодный свет, 320 ламп, D5мм, L2700см, зел.провод, внутр./наружн. использ</t>
  </si>
  <si>
    <t>Эл.гирлянда "Шторка" LED холодный свет, 160 ламп, D5мм, L310см, зел.провод, внутр./наружн. использ.</t>
  </si>
  <si>
    <t>Эл.гирлянда "Шторка" LED холодный свет, 320 ламп, D5мм, L630см, зел.провод, внутр./наружн. использ.</t>
  </si>
  <si>
    <t>Эл.гирлянда "Сеть" LED холодный свет, 160 ламп, D5мм, L200х100см, зел.провод, внутр./наружн. использ.</t>
  </si>
  <si>
    <t>Эл.гирлянда "Сеть" LED холодный свет, 320 ламп, D5мм, L300х150см, зел.провод, внутр./наружн. использ.</t>
  </si>
  <si>
    <t>Эл.гирлянда LED теплый свет, 40 ламп, D5мм, L600см, зел.провод, внутр./наружн. использ.</t>
  </si>
  <si>
    <t>Эл.гирлянда LED теплый свет, 80 ламп, D5мм, L900см, зел.провод,  внутр./наружн. использ</t>
  </si>
  <si>
    <t>Эл.гирлянда LED теплый свет, 120 ламп, D5мм, L1200см, зел.провод, внутр./наружн. использ.</t>
  </si>
  <si>
    <t>Эл.гирлянда LED теплый свет, 180 ламп, D5мм, L1650см, зел.провод,  внутр./наружн. использ</t>
  </si>
  <si>
    <t>Эл.гирлянда LED теплый свет, 320 ламп, D5мм, L2700см, зел.провод, внутр./наружн. использ.</t>
  </si>
  <si>
    <t>Эл.гирлянда "Шторка" LED теплый свет, 160 ламп, D5мм, L310см, зел.провод, внутр./наружн. использ</t>
  </si>
  <si>
    <t>Эл.гирлянда "Шторка" LED теплый свет, 320 ламп, D5мм, L630см, зел.провод, внутр./наружн. использ.</t>
  </si>
  <si>
    <t>Эл.гирлянда "Сеть" LED теплый свет, 160 ламп, D5мм, L200х100см, зел.провод, внутр./наружн. использ.</t>
  </si>
  <si>
    <t>Эл.гирлянда "Сеть" LED теплый свет, 320 ламп, D5мм, L300х150см, зел.провод, внутр./наружн. использ</t>
  </si>
  <si>
    <t>Эл.гирлянда LED голубой свет, 40 ламп, D5мм, L600см, зел.провод, внутр./наружн. использ.</t>
  </si>
  <si>
    <t>Голубой</t>
  </si>
  <si>
    <t>Эл.гирлянда LED голубой свет, 120 ламп, D5мм, L1200см, зел.провод, внутр./наружн. использ.</t>
  </si>
  <si>
    <t>Эл.гирлянда LED холод.свет, 192лампы, D3мм, L420см, 8 режимов, черн.провод, внутр/наруж. исп</t>
  </si>
  <si>
    <t>Эл.гирлянда LED холод.свет, 576ламп, D3мм, L650см, 8 режимов, черн.провод, внутр./наруж. исп</t>
  </si>
  <si>
    <t>Эл.гирлянда LED холод.свет, 1152 лампы, D3мм, L1020см, 8 режимов, черн.провод, внутр./наруж. исп.</t>
  </si>
  <si>
    <t>Эл.гирлянда LED тепл.свет, 192ламп, D3мм, L420см, 8 режимов, черн.провод, внутр./наружн. исп</t>
  </si>
  <si>
    <t>Эл.гирлянда LED тепл.свет, 576ламп, D3мм, L650см, 8 режимов, черн.провод, внутр./наруж. исп.</t>
  </si>
  <si>
    <t>Эл.гирлянда LED тепл.свет, 1152ламп, D3мм, L1020см, 8 режимов, черн.провод, внутр./наруж. исп.</t>
  </si>
  <si>
    <t>Эл.гирлянда LED мульти свет, 192лампы, D3мм, L420см, 8 режимов, черн.провод, внутр/наруж. исп.</t>
  </si>
  <si>
    <t>Эл.гирлянда LED мульти свет, 576ламп, D3мм, L650см, 8 режимов, черн.провод, внутр./наруж. исп.</t>
  </si>
  <si>
    <t>Эл.гирлянда LED мульти свет, 1152лампы, D3мм, L1020см, 8 режимов, черн.провод, внутр/наруж. исп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</si>
</sst>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u val="single"/>
      <sz val="8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2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76200</xdr:rowOff>
    </xdr:from>
    <xdr:ext cx="1800225" cy="180975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4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</xdr:row>
      <xdr:rowOff>76200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819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</xdr:row>
      <xdr:rowOff>76200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924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</xdr:row>
      <xdr:rowOff>76200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7029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</xdr:row>
      <xdr:rowOff>76200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9134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</xdr:row>
      <xdr:rowOff>76200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1239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</xdr:row>
      <xdr:rowOff>76200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3344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</xdr:row>
      <xdr:rowOff>76200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5449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10</xdr:row>
      <xdr:rowOff>76200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7554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11</xdr:row>
      <xdr:rowOff>76200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19659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12</xdr:row>
      <xdr:rowOff>76200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1764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13</xdr:row>
      <xdr:rowOff>76200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3869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14</xdr:row>
      <xdr:rowOff>76200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5974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15</xdr:row>
      <xdr:rowOff>76200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28079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16</xdr:row>
      <xdr:rowOff>76200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30184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17</xdr:row>
      <xdr:rowOff>76200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32289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18</xdr:row>
      <xdr:rowOff>76200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34394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19</xdr:row>
      <xdr:rowOff>76200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" y="36499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20</xdr:row>
      <xdr:rowOff>76200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38604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21</xdr:row>
      <xdr:rowOff>76200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2925" y="40709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22</xdr:row>
      <xdr:rowOff>76200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2925" y="42814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23</xdr:row>
      <xdr:rowOff>76200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2925" y="44919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24</xdr:row>
      <xdr:rowOff>76200</xdr:rowOff>
    </xdr:from>
    <xdr:ext cx="1800225" cy="1809750"/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" y="47024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25</xdr:row>
      <xdr:rowOff>76200</xdr:rowOff>
    </xdr:from>
    <xdr:ext cx="1800225" cy="1809750"/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2925" y="49129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26</xdr:row>
      <xdr:rowOff>76200</xdr:rowOff>
    </xdr:from>
    <xdr:ext cx="1800225" cy="1809750"/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2925" y="51234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27</xdr:row>
      <xdr:rowOff>76200</xdr:rowOff>
    </xdr:from>
    <xdr:ext cx="1800225" cy="1809750"/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2925" y="53340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28</xdr:row>
      <xdr:rowOff>76200</xdr:rowOff>
    </xdr:from>
    <xdr:ext cx="1800225" cy="1809750"/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2925" y="55445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29</xdr:row>
      <xdr:rowOff>76200</xdr:rowOff>
    </xdr:from>
    <xdr:ext cx="1800225" cy="1809750"/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2925" y="57550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30</xdr:row>
      <xdr:rowOff>76200</xdr:rowOff>
    </xdr:from>
    <xdr:ext cx="1800225" cy="1809750"/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2925" y="59655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31</xdr:row>
      <xdr:rowOff>76200</xdr:rowOff>
    </xdr:from>
    <xdr:ext cx="1800225" cy="1809750"/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2925" y="61760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32</xdr:row>
      <xdr:rowOff>76200</xdr:rowOff>
    </xdr:from>
    <xdr:ext cx="1800225" cy="1809750"/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42925" y="63865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33</xdr:row>
      <xdr:rowOff>76200</xdr:rowOff>
    </xdr:from>
    <xdr:ext cx="1800225" cy="1809750"/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2925" y="65970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34</xdr:row>
      <xdr:rowOff>76200</xdr:rowOff>
    </xdr:from>
    <xdr:ext cx="1800225" cy="1809750"/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2925" y="68075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35</xdr:row>
      <xdr:rowOff>76200</xdr:rowOff>
    </xdr:from>
    <xdr:ext cx="1800225" cy="1809750"/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2925" y="70180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36</xdr:row>
      <xdr:rowOff>76200</xdr:rowOff>
    </xdr:from>
    <xdr:ext cx="1800225" cy="1809750"/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42925" y="72285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37</xdr:row>
      <xdr:rowOff>76200</xdr:rowOff>
    </xdr:from>
    <xdr:ext cx="1800225" cy="1809750"/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2925" y="74390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38</xdr:row>
      <xdr:rowOff>76200</xdr:rowOff>
    </xdr:from>
    <xdr:ext cx="1800225" cy="1809750"/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2925" y="76495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39</xdr:row>
      <xdr:rowOff>76200</xdr:rowOff>
    </xdr:from>
    <xdr:ext cx="1800225" cy="1809750"/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42925" y="78600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40</xdr:row>
      <xdr:rowOff>76200</xdr:rowOff>
    </xdr:from>
    <xdr:ext cx="1800225" cy="1809750"/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2925" y="80705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41</xdr:row>
      <xdr:rowOff>76200</xdr:rowOff>
    </xdr:from>
    <xdr:ext cx="1800225" cy="1809750"/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42925" y="82810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42</xdr:row>
      <xdr:rowOff>76200</xdr:rowOff>
    </xdr:from>
    <xdr:ext cx="1800225" cy="1809750"/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42925" y="84915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43</xdr:row>
      <xdr:rowOff>76200</xdr:rowOff>
    </xdr:from>
    <xdr:ext cx="1800225" cy="1809750"/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42925" y="87020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44</xdr:row>
      <xdr:rowOff>76200</xdr:rowOff>
    </xdr:from>
    <xdr:ext cx="1800225" cy="1809750"/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42925" y="89125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45</xdr:row>
      <xdr:rowOff>76200</xdr:rowOff>
    </xdr:from>
    <xdr:ext cx="1800225" cy="1809750"/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42925" y="91230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46</xdr:row>
      <xdr:rowOff>76200</xdr:rowOff>
    </xdr:from>
    <xdr:ext cx="1800225" cy="1809750"/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42925" y="93335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47</xdr:row>
      <xdr:rowOff>76200</xdr:rowOff>
    </xdr:from>
    <xdr:ext cx="1800225" cy="1809750"/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42925" y="95440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48</xdr:row>
      <xdr:rowOff>76200</xdr:rowOff>
    </xdr:from>
    <xdr:ext cx="1800225" cy="1809750"/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42925" y="97545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49</xdr:row>
      <xdr:rowOff>76200</xdr:rowOff>
    </xdr:from>
    <xdr:ext cx="1800225" cy="1809750"/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42925" y="99650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50</xdr:row>
      <xdr:rowOff>76200</xdr:rowOff>
    </xdr:from>
    <xdr:ext cx="1800225" cy="1809750"/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42925" y="101755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51</xdr:row>
      <xdr:rowOff>76200</xdr:rowOff>
    </xdr:from>
    <xdr:ext cx="1800225" cy="1809750"/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42925" y="103860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52</xdr:row>
      <xdr:rowOff>76200</xdr:rowOff>
    </xdr:from>
    <xdr:ext cx="1800225" cy="1809750"/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42925" y="105965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53</xdr:row>
      <xdr:rowOff>76200</xdr:rowOff>
    </xdr:from>
    <xdr:ext cx="1800225" cy="1809750"/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42925" y="108070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54</xdr:row>
      <xdr:rowOff>76200</xdr:rowOff>
    </xdr:from>
    <xdr:ext cx="1800225" cy="1809750"/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42925" y="110175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55</xdr:row>
      <xdr:rowOff>76200</xdr:rowOff>
    </xdr:from>
    <xdr:ext cx="1800225" cy="1809750"/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42925" y="112280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56</xdr:row>
      <xdr:rowOff>76200</xdr:rowOff>
    </xdr:from>
    <xdr:ext cx="1800225" cy="1809750"/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42925" y="114385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57</xdr:row>
      <xdr:rowOff>76200</xdr:rowOff>
    </xdr:from>
    <xdr:ext cx="1800225" cy="1809750"/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42925" y="116490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58</xdr:row>
      <xdr:rowOff>76200</xdr:rowOff>
    </xdr:from>
    <xdr:ext cx="1800225" cy="1809750"/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42925" y="118595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59</xdr:row>
      <xdr:rowOff>76200</xdr:rowOff>
    </xdr:from>
    <xdr:ext cx="1800225" cy="1809750"/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42925" y="120700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60</xdr:row>
      <xdr:rowOff>76200</xdr:rowOff>
    </xdr:from>
    <xdr:ext cx="1800225" cy="1809750"/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42925" y="122805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61</xdr:row>
      <xdr:rowOff>76200</xdr:rowOff>
    </xdr:from>
    <xdr:ext cx="1800225" cy="1809750"/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42925" y="124910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62</xdr:row>
      <xdr:rowOff>76200</xdr:rowOff>
    </xdr:from>
    <xdr:ext cx="1800225" cy="1809750"/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42925" y="127015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63</xdr:row>
      <xdr:rowOff>76200</xdr:rowOff>
    </xdr:from>
    <xdr:ext cx="1800225" cy="1809750"/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42925" y="129120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64</xdr:row>
      <xdr:rowOff>76200</xdr:rowOff>
    </xdr:from>
    <xdr:ext cx="1800225" cy="1809750"/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42925" y="131225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65</xdr:row>
      <xdr:rowOff>76200</xdr:rowOff>
    </xdr:from>
    <xdr:ext cx="1800225" cy="1809750"/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42925" y="133330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66</xdr:row>
      <xdr:rowOff>76200</xdr:rowOff>
    </xdr:from>
    <xdr:ext cx="1800225" cy="1809750"/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42925" y="135435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67</xdr:row>
      <xdr:rowOff>76200</xdr:rowOff>
    </xdr:from>
    <xdr:ext cx="1800225" cy="1809750"/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42925" y="137541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68</xdr:row>
      <xdr:rowOff>76200</xdr:rowOff>
    </xdr:from>
    <xdr:ext cx="1800225" cy="1809750"/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42925" y="139646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69</xdr:row>
      <xdr:rowOff>76200</xdr:rowOff>
    </xdr:from>
    <xdr:ext cx="1800225" cy="1809750"/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42925" y="141751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70</xdr:row>
      <xdr:rowOff>76200</xdr:rowOff>
    </xdr:from>
    <xdr:ext cx="1800225" cy="1809750"/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42925" y="143856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71</xdr:row>
      <xdr:rowOff>76200</xdr:rowOff>
    </xdr:from>
    <xdr:ext cx="1800225" cy="1809750"/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42925" y="145961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72</xdr:row>
      <xdr:rowOff>76200</xdr:rowOff>
    </xdr:from>
    <xdr:ext cx="1800225" cy="1809750"/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42925" y="148066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73</xdr:row>
      <xdr:rowOff>76200</xdr:rowOff>
    </xdr:from>
    <xdr:ext cx="1800225" cy="1809750"/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42925" y="150171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74</xdr:row>
      <xdr:rowOff>76200</xdr:rowOff>
    </xdr:from>
    <xdr:ext cx="1800225" cy="1809750"/>
    <xdr:pic>
      <xdr:nvPicPr>
        <xdr:cNvPr id="74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42925" y="152276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75</xdr:row>
      <xdr:rowOff>76200</xdr:rowOff>
    </xdr:from>
    <xdr:ext cx="1800225" cy="1809750"/>
    <xdr:pic>
      <xdr:nvPicPr>
        <xdr:cNvPr id="75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42925" y="154381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76</xdr:row>
      <xdr:rowOff>76200</xdr:rowOff>
    </xdr:from>
    <xdr:ext cx="1800225" cy="1809750"/>
    <xdr:pic>
      <xdr:nvPicPr>
        <xdr:cNvPr id="76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42925" y="156486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77</xdr:row>
      <xdr:rowOff>76200</xdr:rowOff>
    </xdr:from>
    <xdr:ext cx="1800225" cy="1809750"/>
    <xdr:pic>
      <xdr:nvPicPr>
        <xdr:cNvPr id="77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42925" y="158591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78</xdr:row>
      <xdr:rowOff>76200</xdr:rowOff>
    </xdr:from>
    <xdr:ext cx="1800225" cy="1809750"/>
    <xdr:pic>
      <xdr:nvPicPr>
        <xdr:cNvPr id="78" name="Имя " descr="Descr 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42925" y="160696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79</xdr:row>
      <xdr:rowOff>76200</xdr:rowOff>
    </xdr:from>
    <xdr:ext cx="1800225" cy="1809750"/>
    <xdr:pic>
      <xdr:nvPicPr>
        <xdr:cNvPr id="79" name="Имя " descr="Descr 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42925" y="162801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80</xdr:row>
      <xdr:rowOff>76200</xdr:rowOff>
    </xdr:from>
    <xdr:ext cx="1800225" cy="1809750"/>
    <xdr:pic>
      <xdr:nvPicPr>
        <xdr:cNvPr id="80" name="Имя " descr="Descr 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42925" y="164906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81</xdr:row>
      <xdr:rowOff>76200</xdr:rowOff>
    </xdr:from>
    <xdr:ext cx="1800225" cy="1809750"/>
    <xdr:pic>
      <xdr:nvPicPr>
        <xdr:cNvPr id="81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42925" y="167011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82</xdr:row>
      <xdr:rowOff>76200</xdr:rowOff>
    </xdr:from>
    <xdr:ext cx="1800225" cy="1809750"/>
    <xdr:pic>
      <xdr:nvPicPr>
        <xdr:cNvPr id="82" name="Имя " descr="Descr 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42925" y="169116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83</xdr:row>
      <xdr:rowOff>76200</xdr:rowOff>
    </xdr:from>
    <xdr:ext cx="1800225" cy="1809750"/>
    <xdr:pic>
      <xdr:nvPicPr>
        <xdr:cNvPr id="83" name="Имя " descr="Descr 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42925" y="171221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84</xdr:row>
      <xdr:rowOff>76200</xdr:rowOff>
    </xdr:from>
    <xdr:ext cx="1800225" cy="1809750"/>
    <xdr:pic>
      <xdr:nvPicPr>
        <xdr:cNvPr id="84" name="Имя " descr="Descr 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42925" y="173326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85</xdr:row>
      <xdr:rowOff>76200</xdr:rowOff>
    </xdr:from>
    <xdr:ext cx="1800225" cy="1809750"/>
    <xdr:pic>
      <xdr:nvPicPr>
        <xdr:cNvPr id="85" name="Имя " descr="Descr 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42925" y="175431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86</xdr:row>
      <xdr:rowOff>76200</xdr:rowOff>
    </xdr:from>
    <xdr:ext cx="1800225" cy="1809750"/>
    <xdr:pic>
      <xdr:nvPicPr>
        <xdr:cNvPr id="86" name="Имя " descr="Descr 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42925" y="177536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87</xdr:row>
      <xdr:rowOff>76200</xdr:rowOff>
    </xdr:from>
    <xdr:ext cx="1800225" cy="1809750"/>
    <xdr:pic>
      <xdr:nvPicPr>
        <xdr:cNvPr id="87" name="Имя " descr="Descr 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42925" y="179641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88</xdr:row>
      <xdr:rowOff>76200</xdr:rowOff>
    </xdr:from>
    <xdr:ext cx="1800225" cy="1809750"/>
    <xdr:pic>
      <xdr:nvPicPr>
        <xdr:cNvPr id="88" name="Имя " descr="Descr 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42925" y="181746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89</xdr:row>
      <xdr:rowOff>76200</xdr:rowOff>
    </xdr:from>
    <xdr:ext cx="1800225" cy="1809750"/>
    <xdr:pic>
      <xdr:nvPicPr>
        <xdr:cNvPr id="89" name="Имя " descr="Descr 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42925" y="183851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90</xdr:row>
      <xdr:rowOff>76200</xdr:rowOff>
    </xdr:from>
    <xdr:ext cx="1800225" cy="1809750"/>
    <xdr:pic>
      <xdr:nvPicPr>
        <xdr:cNvPr id="90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42925" y="185956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91</xdr:row>
      <xdr:rowOff>76200</xdr:rowOff>
    </xdr:from>
    <xdr:ext cx="1800225" cy="1809750"/>
    <xdr:pic>
      <xdr:nvPicPr>
        <xdr:cNvPr id="91" name="Имя " descr="Descr 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42925" y="188061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92</xdr:row>
      <xdr:rowOff>76200</xdr:rowOff>
    </xdr:from>
    <xdr:ext cx="1800225" cy="1809750"/>
    <xdr:pic>
      <xdr:nvPicPr>
        <xdr:cNvPr id="92" name="Имя " descr="Descr 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42925" y="190166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93</xdr:row>
      <xdr:rowOff>76200</xdr:rowOff>
    </xdr:from>
    <xdr:ext cx="1800225" cy="1809750"/>
    <xdr:pic>
      <xdr:nvPicPr>
        <xdr:cNvPr id="93" name="Имя " descr="Descr 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42925" y="192271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4"/>
  <sheetViews>
    <sheetView tabSelected="1" workbookViewId="0" topLeftCell="A1"/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0.5" style="1" customWidth="1"/>
    <col min="10" max="10" width="9.83203125" style="1" customWidth="1"/>
    <col min="11" max="11" width="14.33203125" style="1" customWidth="1"/>
    <col min="12" max="12" width="13.66015625" style="1" customWidth="1"/>
    <col min="13" max="13" width="12.33203125" style="1" customWidth="1"/>
  </cols>
  <sheetData>
    <row r="1" spans="1:3" ht="12.95" customHeight="1">
      <c r="A1" s="2" t="s">
        <v>0</v>
      </c>
      <c r="C1" s="2" t="s">
        <v>1</v>
      </c>
    </row>
    <row r="2" spans="1:13" ht="38.1" customHeight="1">
      <c r="A2" s="3" t="s">
        <v>2</v>
      </c>
      <c r="B2" s="12" t="s">
        <v>3</v>
      </c>
      <c r="C2" s="12"/>
      <c r="D2" s="12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  <c r="M2" s="3" t="s">
        <v>12</v>
      </c>
    </row>
    <row r="3" spans="1:13" s="1" customFormat="1" ht="165.95" customHeight="1">
      <c r="A3" s="5">
        <v>1</v>
      </c>
      <c r="B3" s="13" t="s">
        <v>13</v>
      </c>
      <c r="C3" s="13"/>
      <c r="D3" s="14" t="str">
        <f>HYPERLINK("http://7flowers-decor.ru/upload/1c_catalog/import_files/4606500530229.jpg")</f>
        <v>http://7flowers-decor.ru/upload/1c_catalog/import_files/4606500530229.jpg</v>
      </c>
      <c r="E3" s="5">
        <v>4606500530229</v>
      </c>
      <c r="F3" s="6" t="s">
        <v>14</v>
      </c>
      <c r="G3" s="7" t="s">
        <v>15</v>
      </c>
      <c r="H3" s="5">
        <v>1</v>
      </c>
      <c r="I3" s="5">
        <v>1</v>
      </c>
      <c r="J3" s="5">
        <v>17</v>
      </c>
      <c r="K3" s="8">
        <v>3763</v>
      </c>
      <c r="L3" s="9">
        <v>3198.55</v>
      </c>
      <c r="M3" s="15"/>
    </row>
    <row r="4" spans="1:13" s="1" customFormat="1" ht="165.95" customHeight="1">
      <c r="A4" s="5">
        <v>2</v>
      </c>
      <c r="B4" s="13" t="s">
        <v>13</v>
      </c>
      <c r="C4" s="13"/>
      <c r="D4" s="14" t="str">
        <f>HYPERLINK("http://7flowers-decor.ru/upload/1c_catalog/import_files/4606500530236.jpg")</f>
        <v>http://7flowers-decor.ru/upload/1c_catalog/import_files/4606500530236.jpg</v>
      </c>
      <c r="E4" s="5">
        <v>4606500530236</v>
      </c>
      <c r="F4" s="6" t="s">
        <v>16</v>
      </c>
      <c r="G4" s="7" t="s">
        <v>15</v>
      </c>
      <c r="H4" s="5">
        <v>1</v>
      </c>
      <c r="I4" s="5">
        <v>1</v>
      </c>
      <c r="J4" s="5">
        <v>22</v>
      </c>
      <c r="K4" s="8">
        <v>3763</v>
      </c>
      <c r="L4" s="9">
        <v>3198.55</v>
      </c>
      <c r="M4" s="15"/>
    </row>
    <row r="5" spans="1:13" s="1" customFormat="1" ht="165.95" customHeight="1">
      <c r="A5" s="5">
        <v>3</v>
      </c>
      <c r="B5" s="13" t="s">
        <v>13</v>
      </c>
      <c r="C5" s="13"/>
      <c r="D5" s="14" t="str">
        <f>HYPERLINK("http://7flowers-decor.ru/upload/1c_catalog/import_files/4606500530243.jpg")</f>
        <v>http://7flowers-decor.ru/upload/1c_catalog/import_files/4606500530243.jpg</v>
      </c>
      <c r="E5" s="5">
        <v>4606500530243</v>
      </c>
      <c r="F5" s="6" t="s">
        <v>17</v>
      </c>
      <c r="G5" s="7" t="s">
        <v>15</v>
      </c>
      <c r="H5" s="5">
        <v>1</v>
      </c>
      <c r="I5" s="5">
        <v>1</v>
      </c>
      <c r="J5" s="5">
        <v>37</v>
      </c>
      <c r="K5" s="8">
        <v>3098</v>
      </c>
      <c r="L5" s="9">
        <v>2633.3</v>
      </c>
      <c r="M5" s="15"/>
    </row>
    <row r="6" spans="1:13" s="1" customFormat="1" ht="165.95" customHeight="1">
      <c r="A6" s="5">
        <v>4</v>
      </c>
      <c r="B6" s="13" t="s">
        <v>13</v>
      </c>
      <c r="C6" s="13"/>
      <c r="D6" s="14" t="str">
        <f>HYPERLINK("http://7flowers-decor.ru/upload/1c_catalog/import_files/4606500530250.jpg")</f>
        <v>http://7flowers-decor.ru/upload/1c_catalog/import_files/4606500530250.jpg</v>
      </c>
      <c r="E6" s="5">
        <v>4606500530250</v>
      </c>
      <c r="F6" s="6" t="s">
        <v>18</v>
      </c>
      <c r="G6" s="7" t="s">
        <v>15</v>
      </c>
      <c r="H6" s="5">
        <v>1</v>
      </c>
      <c r="I6" s="5">
        <v>1</v>
      </c>
      <c r="J6" s="5">
        <v>23</v>
      </c>
      <c r="K6" s="8">
        <v>3580</v>
      </c>
      <c r="L6" s="9">
        <v>3043</v>
      </c>
      <c r="M6" s="15"/>
    </row>
    <row r="7" spans="1:13" s="1" customFormat="1" ht="165.95" customHeight="1">
      <c r="A7" s="5">
        <v>5</v>
      </c>
      <c r="B7" s="13" t="s">
        <v>13</v>
      </c>
      <c r="C7" s="13"/>
      <c r="D7" s="14" t="str">
        <f>HYPERLINK("http://7flowers-decor.ru/upload/1c_catalog/import_files/4606500530267.jpg")</f>
        <v>http://7flowers-decor.ru/upload/1c_catalog/import_files/4606500530267.jpg</v>
      </c>
      <c r="E7" s="5">
        <v>4606500530267</v>
      </c>
      <c r="F7" s="6" t="s">
        <v>19</v>
      </c>
      <c r="G7" s="7" t="s">
        <v>15</v>
      </c>
      <c r="H7" s="5">
        <v>1</v>
      </c>
      <c r="I7" s="5">
        <v>1</v>
      </c>
      <c r="J7" s="5">
        <v>67</v>
      </c>
      <c r="K7" s="8">
        <v>1122</v>
      </c>
      <c r="L7" s="10">
        <v>953.7</v>
      </c>
      <c r="M7" s="15"/>
    </row>
    <row r="8" spans="1:13" s="1" customFormat="1" ht="165.95" customHeight="1">
      <c r="A8" s="5">
        <v>6</v>
      </c>
      <c r="B8" s="13" t="s">
        <v>13</v>
      </c>
      <c r="C8" s="13"/>
      <c r="D8" s="14" t="str">
        <f>HYPERLINK("http://7flowers-decor.ru/upload/1c_catalog/import_files/4606500546152.jpg")</f>
        <v>http://7flowers-decor.ru/upload/1c_catalog/import_files/4606500546152.jpg</v>
      </c>
      <c r="E8" s="5">
        <v>4606500546152</v>
      </c>
      <c r="F8" s="6" t="s">
        <v>20</v>
      </c>
      <c r="G8" s="7" t="s">
        <v>15</v>
      </c>
      <c r="H8" s="5">
        <v>1</v>
      </c>
      <c r="I8" s="5">
        <v>1</v>
      </c>
      <c r="J8" s="5">
        <v>88</v>
      </c>
      <c r="K8" s="11">
        <v>645</v>
      </c>
      <c r="L8" s="10">
        <v>548.25</v>
      </c>
      <c r="M8" s="15"/>
    </row>
    <row r="9" spans="1:13" s="1" customFormat="1" ht="165.95" customHeight="1">
      <c r="A9" s="5">
        <v>7</v>
      </c>
      <c r="B9" s="13" t="s">
        <v>13</v>
      </c>
      <c r="C9" s="13"/>
      <c r="D9" s="14" t="str">
        <f>HYPERLINK("http://7flowers-decor.ru/upload/1c_catalog/import_files/4606500546169.jpg")</f>
        <v>http://7flowers-decor.ru/upload/1c_catalog/import_files/4606500546169.jpg</v>
      </c>
      <c r="E9" s="5">
        <v>4606500546169</v>
      </c>
      <c r="F9" s="6" t="s">
        <v>21</v>
      </c>
      <c r="G9" s="7" t="s">
        <v>15</v>
      </c>
      <c r="H9" s="5">
        <v>1</v>
      </c>
      <c r="I9" s="5">
        <v>1</v>
      </c>
      <c r="J9" s="5">
        <v>64</v>
      </c>
      <c r="K9" s="8">
        <v>1592</v>
      </c>
      <c r="L9" s="9">
        <v>1353.2</v>
      </c>
      <c r="M9" s="15"/>
    </row>
    <row r="10" spans="1:13" s="1" customFormat="1" ht="165.95" customHeight="1">
      <c r="A10" s="5">
        <v>8</v>
      </c>
      <c r="B10" s="13" t="s">
        <v>13</v>
      </c>
      <c r="C10" s="13"/>
      <c r="D10" s="14" t="str">
        <f>HYPERLINK("http://7flowers-decor.ru/upload/1c_catalog/import_files/4606500546176.jpg")</f>
        <v>http://7flowers-decor.ru/upload/1c_catalog/import_files/4606500546176.jpg</v>
      </c>
      <c r="E10" s="5">
        <v>4606500546176</v>
      </c>
      <c r="F10" s="6" t="s">
        <v>21</v>
      </c>
      <c r="G10" s="7" t="s">
        <v>15</v>
      </c>
      <c r="H10" s="5">
        <v>1</v>
      </c>
      <c r="I10" s="5">
        <v>1</v>
      </c>
      <c r="J10" s="5">
        <v>64</v>
      </c>
      <c r="K10" s="8">
        <v>1592</v>
      </c>
      <c r="L10" s="9">
        <v>1353.2</v>
      </c>
      <c r="M10" s="15"/>
    </row>
    <row r="11" spans="1:13" s="1" customFormat="1" ht="165.95" customHeight="1">
      <c r="A11" s="5">
        <v>9</v>
      </c>
      <c r="B11" s="13" t="s">
        <v>13</v>
      </c>
      <c r="C11" s="13"/>
      <c r="D11" s="14" t="str">
        <f>HYPERLINK("http://7flowers-decor.ru/upload/1c_catalog/import_files/4606500546268.jpg")</f>
        <v>http://7flowers-decor.ru/upload/1c_catalog/import_files/4606500546268.jpg</v>
      </c>
      <c r="E11" s="5">
        <v>4606500546268</v>
      </c>
      <c r="F11" s="6" t="s">
        <v>22</v>
      </c>
      <c r="G11" s="7" t="s">
        <v>23</v>
      </c>
      <c r="H11" s="5">
        <v>1</v>
      </c>
      <c r="I11" s="5">
        <v>1</v>
      </c>
      <c r="J11" s="5">
        <v>6</v>
      </c>
      <c r="K11" s="8">
        <v>16932</v>
      </c>
      <c r="L11" s="9">
        <v>14392.2</v>
      </c>
      <c r="M11" s="15"/>
    </row>
    <row r="12" spans="1:13" s="1" customFormat="1" ht="165.95" customHeight="1">
      <c r="A12" s="5">
        <v>10</v>
      </c>
      <c r="B12" s="13" t="s">
        <v>13</v>
      </c>
      <c r="C12" s="13"/>
      <c r="D12" s="14" t="str">
        <f>HYPERLINK("http://7flowers-decor.ru/upload/1c_catalog/import_files/4606500546275.jpg")</f>
        <v>http://7flowers-decor.ru/upload/1c_catalog/import_files/4606500546275.jpg</v>
      </c>
      <c r="E12" s="5">
        <v>4606500546275</v>
      </c>
      <c r="F12" s="6" t="s">
        <v>24</v>
      </c>
      <c r="G12" s="7" t="s">
        <v>23</v>
      </c>
      <c r="H12" s="5">
        <v>1</v>
      </c>
      <c r="I12" s="5">
        <v>1</v>
      </c>
      <c r="J12" s="5">
        <v>4</v>
      </c>
      <c r="K12" s="8">
        <v>16353</v>
      </c>
      <c r="L12" s="9">
        <v>13900.05</v>
      </c>
      <c r="M12" s="15"/>
    </row>
    <row r="13" spans="1:13" s="1" customFormat="1" ht="165.95" customHeight="1">
      <c r="A13" s="5">
        <v>11</v>
      </c>
      <c r="B13" s="13" t="s">
        <v>13</v>
      </c>
      <c r="C13" s="13"/>
      <c r="D13" s="14" t="str">
        <f>HYPERLINK("http://7flowers-decor.ru/upload/1c_catalog/import_files/4606500546282.jpg")</f>
        <v>http://7flowers-decor.ru/upload/1c_catalog/import_files/4606500546282.jpg</v>
      </c>
      <c r="E13" s="5">
        <v>4606500546282</v>
      </c>
      <c r="F13" s="6" t="s">
        <v>25</v>
      </c>
      <c r="G13" s="7" t="s">
        <v>23</v>
      </c>
      <c r="H13" s="5">
        <v>1</v>
      </c>
      <c r="I13" s="5">
        <v>1</v>
      </c>
      <c r="J13" s="5">
        <v>5</v>
      </c>
      <c r="K13" s="8">
        <v>11433</v>
      </c>
      <c r="L13" s="9">
        <v>9718.05</v>
      </c>
      <c r="M13" s="15"/>
    </row>
    <row r="14" spans="1:13" s="1" customFormat="1" ht="165.95" customHeight="1">
      <c r="A14" s="5">
        <v>12</v>
      </c>
      <c r="B14" s="13" t="s">
        <v>13</v>
      </c>
      <c r="C14" s="13"/>
      <c r="D14" s="14" t="str">
        <f>HYPERLINK("http://7flowers-decor.ru/upload/1c_catalog/import_files/4606500546299.jpg")</f>
        <v>http://7flowers-decor.ru/upload/1c_catalog/import_files/4606500546299.jpg</v>
      </c>
      <c r="E14" s="5">
        <v>4606500546299</v>
      </c>
      <c r="F14" s="6" t="s">
        <v>26</v>
      </c>
      <c r="G14" s="7" t="s">
        <v>23</v>
      </c>
      <c r="H14" s="5">
        <v>1</v>
      </c>
      <c r="I14" s="5">
        <v>1</v>
      </c>
      <c r="J14" s="5">
        <v>13</v>
      </c>
      <c r="K14" s="8">
        <v>2826</v>
      </c>
      <c r="L14" s="9">
        <v>2402.1</v>
      </c>
      <c r="M14" s="15"/>
    </row>
    <row r="15" spans="1:13" s="1" customFormat="1" ht="165.95" customHeight="1">
      <c r="A15" s="5">
        <v>13</v>
      </c>
      <c r="B15" s="13" t="s">
        <v>13</v>
      </c>
      <c r="C15" s="13"/>
      <c r="D15" s="14" t="str">
        <f>HYPERLINK("http://7flowers-decor.ru/upload/1c_catalog/import_files/4606500546305.jpg")</f>
        <v>http://7flowers-decor.ru/upload/1c_catalog/import_files/4606500546305.jpg</v>
      </c>
      <c r="E15" s="5">
        <v>4606500546305</v>
      </c>
      <c r="F15" s="6" t="s">
        <v>27</v>
      </c>
      <c r="G15" s="7" t="s">
        <v>23</v>
      </c>
      <c r="H15" s="5">
        <v>1</v>
      </c>
      <c r="I15" s="5">
        <v>1</v>
      </c>
      <c r="J15" s="5">
        <v>11</v>
      </c>
      <c r="K15" s="8">
        <v>6966</v>
      </c>
      <c r="L15" s="9">
        <v>5921.1</v>
      </c>
      <c r="M15" s="15"/>
    </row>
    <row r="16" spans="1:13" s="1" customFormat="1" ht="165.95" customHeight="1">
      <c r="A16" s="5">
        <v>14</v>
      </c>
      <c r="B16" s="13" t="s">
        <v>13</v>
      </c>
      <c r="C16" s="13"/>
      <c r="D16" s="14" t="str">
        <f>HYPERLINK("http://7flowers-decor.ru/upload/1c_catalog/import_files/4606500546312.jpg")</f>
        <v>http://7flowers-decor.ru/upload/1c_catalog/import_files/4606500546312.jpg</v>
      </c>
      <c r="E16" s="5">
        <v>4606500546312</v>
      </c>
      <c r="F16" s="6" t="s">
        <v>28</v>
      </c>
      <c r="G16" s="7" t="s">
        <v>23</v>
      </c>
      <c r="H16" s="5">
        <v>1</v>
      </c>
      <c r="I16" s="5">
        <v>1</v>
      </c>
      <c r="J16" s="5">
        <v>15</v>
      </c>
      <c r="K16" s="8">
        <v>6966</v>
      </c>
      <c r="L16" s="9">
        <v>5921.1</v>
      </c>
      <c r="M16" s="15"/>
    </row>
    <row r="17" spans="1:13" s="1" customFormat="1" ht="165.95" customHeight="1">
      <c r="A17" s="5">
        <v>15</v>
      </c>
      <c r="B17" s="13" t="s">
        <v>13</v>
      </c>
      <c r="C17" s="13"/>
      <c r="D17" s="14" t="str">
        <f>HYPERLINK("http://7flowers-decor.ru/upload/1c_catalog/import_files/4606500546329.jpg")</f>
        <v>http://7flowers-decor.ru/upload/1c_catalog/import_files/4606500546329.jpg</v>
      </c>
      <c r="E17" s="5">
        <v>4606500546329</v>
      </c>
      <c r="F17" s="6" t="s">
        <v>29</v>
      </c>
      <c r="G17" s="7" t="s">
        <v>23</v>
      </c>
      <c r="H17" s="5">
        <v>1</v>
      </c>
      <c r="I17" s="5">
        <v>1</v>
      </c>
      <c r="J17" s="5">
        <v>36</v>
      </c>
      <c r="K17" s="8">
        <v>2624</v>
      </c>
      <c r="L17" s="9">
        <v>2230.4</v>
      </c>
      <c r="M17" s="15"/>
    </row>
    <row r="18" spans="1:13" s="1" customFormat="1" ht="165.95" customHeight="1">
      <c r="A18" s="5">
        <v>16</v>
      </c>
      <c r="B18" s="13" t="s">
        <v>13</v>
      </c>
      <c r="C18" s="13"/>
      <c r="D18" s="14" t="str">
        <f>HYPERLINK("http://7flowers-decor.ru/upload/1c_catalog/import_files/4606500546336.jpg")</f>
        <v>http://7flowers-decor.ru/upload/1c_catalog/import_files/4606500546336.jpg</v>
      </c>
      <c r="E18" s="5">
        <v>4606500546336</v>
      </c>
      <c r="F18" s="6" t="s">
        <v>30</v>
      </c>
      <c r="G18" s="7" t="s">
        <v>31</v>
      </c>
      <c r="H18" s="5">
        <v>1</v>
      </c>
      <c r="I18" s="5">
        <v>1</v>
      </c>
      <c r="J18" s="5">
        <v>15</v>
      </c>
      <c r="K18" s="8">
        <v>2708</v>
      </c>
      <c r="L18" s="9">
        <v>2301.8</v>
      </c>
      <c r="M18" s="15"/>
    </row>
    <row r="19" spans="1:13" s="1" customFormat="1" ht="165.95" customHeight="1">
      <c r="A19" s="5">
        <v>17</v>
      </c>
      <c r="B19" s="13" t="s">
        <v>13</v>
      </c>
      <c r="C19" s="13"/>
      <c r="D19" s="14" t="str">
        <f>HYPERLINK("http://7flowers-decor.ru/upload/1c_catalog/import_files/4606500546343.jpg")</f>
        <v>http://7flowers-decor.ru/upload/1c_catalog/import_files/4606500546343.jpg</v>
      </c>
      <c r="E19" s="5">
        <v>4606500546343</v>
      </c>
      <c r="F19" s="6" t="s">
        <v>32</v>
      </c>
      <c r="G19" s="7" t="s">
        <v>31</v>
      </c>
      <c r="H19" s="5">
        <v>1</v>
      </c>
      <c r="I19" s="5">
        <v>1</v>
      </c>
      <c r="J19" s="5">
        <v>14</v>
      </c>
      <c r="K19" s="8">
        <v>2708</v>
      </c>
      <c r="L19" s="9">
        <v>2301.8</v>
      </c>
      <c r="M19" s="15"/>
    </row>
    <row r="20" spans="1:13" s="1" customFormat="1" ht="165.95" customHeight="1">
      <c r="A20" s="5">
        <v>18</v>
      </c>
      <c r="B20" s="13" t="s">
        <v>13</v>
      </c>
      <c r="C20" s="13"/>
      <c r="D20" s="14" t="str">
        <f>HYPERLINK("http://7flowers-decor.ru/upload/1c_catalog/import_files/4606500546350.jpg")</f>
        <v>http://7flowers-decor.ru/upload/1c_catalog/import_files/4606500546350.jpg</v>
      </c>
      <c r="E20" s="5">
        <v>4606500546350</v>
      </c>
      <c r="F20" s="6" t="s">
        <v>33</v>
      </c>
      <c r="G20" s="7" t="s">
        <v>31</v>
      </c>
      <c r="H20" s="5">
        <v>1</v>
      </c>
      <c r="I20" s="5">
        <v>1</v>
      </c>
      <c r="J20" s="5">
        <v>27</v>
      </c>
      <c r="K20" s="8">
        <v>1870</v>
      </c>
      <c r="L20" s="9">
        <v>1589.5</v>
      </c>
      <c r="M20" s="15"/>
    </row>
    <row r="21" spans="1:13" s="1" customFormat="1" ht="165.95" customHeight="1">
      <c r="A21" s="5">
        <v>19</v>
      </c>
      <c r="B21" s="13" t="s">
        <v>13</v>
      </c>
      <c r="C21" s="13"/>
      <c r="D21" s="14" t="str">
        <f>HYPERLINK("http://7flowers-decor.ru/upload/1c_catalog/import_files/4606500546367.jpg")</f>
        <v>http://7flowers-decor.ru/upload/1c_catalog/import_files/4606500546367.jpg</v>
      </c>
      <c r="E21" s="5">
        <v>4606500546367</v>
      </c>
      <c r="F21" s="6" t="s">
        <v>34</v>
      </c>
      <c r="G21" s="7" t="s">
        <v>31</v>
      </c>
      <c r="H21" s="5">
        <v>1</v>
      </c>
      <c r="I21" s="5">
        <v>1</v>
      </c>
      <c r="J21" s="5">
        <v>38</v>
      </c>
      <c r="K21" s="8">
        <v>3350</v>
      </c>
      <c r="L21" s="9">
        <v>2847.5</v>
      </c>
      <c r="M21" s="15"/>
    </row>
    <row r="22" spans="1:13" s="1" customFormat="1" ht="165.95" customHeight="1">
      <c r="A22" s="5">
        <v>20</v>
      </c>
      <c r="B22" s="13" t="s">
        <v>13</v>
      </c>
      <c r="C22" s="13"/>
      <c r="D22" s="14" t="str">
        <f>HYPERLINK("http://7flowers-decor.ru/upload/1c_catalog/import_files/4606500546374.jpg")</f>
        <v>http://7flowers-decor.ru/upload/1c_catalog/import_files/4606500546374.jpg</v>
      </c>
      <c r="E22" s="5">
        <v>4606500546374</v>
      </c>
      <c r="F22" s="6" t="s">
        <v>35</v>
      </c>
      <c r="G22" s="7" t="s">
        <v>31</v>
      </c>
      <c r="H22" s="5">
        <v>1</v>
      </c>
      <c r="I22" s="5">
        <v>1</v>
      </c>
      <c r="J22" s="5">
        <v>15</v>
      </c>
      <c r="K22" s="8">
        <v>5211</v>
      </c>
      <c r="L22" s="9">
        <v>4429.35</v>
      </c>
      <c r="M22" s="15"/>
    </row>
    <row r="23" spans="1:13" s="1" customFormat="1" ht="165.95" customHeight="1">
      <c r="A23" s="5">
        <v>21</v>
      </c>
      <c r="B23" s="13" t="s">
        <v>13</v>
      </c>
      <c r="C23" s="13"/>
      <c r="D23" s="14" t="str">
        <f>HYPERLINK("http://7flowers-decor.ru/upload/1c_catalog/import_files/4606500546381.jpg")</f>
        <v>http://7flowers-decor.ru/upload/1c_catalog/import_files/4606500546381.jpg</v>
      </c>
      <c r="E23" s="5">
        <v>4606500546381</v>
      </c>
      <c r="F23" s="6" t="s">
        <v>36</v>
      </c>
      <c r="G23" s="7" t="s">
        <v>31</v>
      </c>
      <c r="H23" s="5">
        <v>1</v>
      </c>
      <c r="I23" s="5">
        <v>1</v>
      </c>
      <c r="J23" s="5">
        <v>47</v>
      </c>
      <c r="K23" s="8">
        <v>2458</v>
      </c>
      <c r="L23" s="9">
        <v>2089.3</v>
      </c>
      <c r="M23" s="15"/>
    </row>
    <row r="24" spans="1:13" s="1" customFormat="1" ht="165.95" customHeight="1">
      <c r="A24" s="5">
        <v>22</v>
      </c>
      <c r="B24" s="13" t="s">
        <v>13</v>
      </c>
      <c r="C24" s="13"/>
      <c r="D24" s="14" t="str">
        <f>HYPERLINK("http://7flowers-decor.ru/upload/1c_catalog/import_files/4606500546503.jpg")</f>
        <v>http://7flowers-decor.ru/upload/1c_catalog/import_files/4606500546503.jpg</v>
      </c>
      <c r="E24" s="5">
        <v>4606500546503</v>
      </c>
      <c r="F24" s="6" t="s">
        <v>37</v>
      </c>
      <c r="G24" s="7" t="s">
        <v>38</v>
      </c>
      <c r="H24" s="5">
        <v>1</v>
      </c>
      <c r="I24" s="5">
        <v>1</v>
      </c>
      <c r="J24" s="5">
        <v>1</v>
      </c>
      <c r="K24" s="8">
        <v>44349</v>
      </c>
      <c r="L24" s="9">
        <v>37696.65</v>
      </c>
      <c r="M24" s="15"/>
    </row>
    <row r="25" spans="1:13" s="1" customFormat="1" ht="165.95" customHeight="1">
      <c r="A25" s="5">
        <v>23</v>
      </c>
      <c r="B25" s="13" t="s">
        <v>13</v>
      </c>
      <c r="C25" s="13"/>
      <c r="D25" s="14" t="str">
        <f>HYPERLINK("http://7flowers-decor.ru/upload/1c_catalog/import_files/4606500546534.jpg")</f>
        <v>http://7flowers-decor.ru/upload/1c_catalog/import_files/4606500546534.jpg</v>
      </c>
      <c r="E25" s="5">
        <v>4606500546534</v>
      </c>
      <c r="F25" s="6" t="s">
        <v>39</v>
      </c>
      <c r="G25" s="7" t="s">
        <v>38</v>
      </c>
      <c r="H25" s="5">
        <v>1</v>
      </c>
      <c r="I25" s="5">
        <v>1</v>
      </c>
      <c r="J25" s="5">
        <v>4</v>
      </c>
      <c r="K25" s="8">
        <v>25130</v>
      </c>
      <c r="L25" s="9">
        <v>21360.5</v>
      </c>
      <c r="M25" s="15"/>
    </row>
    <row r="26" spans="1:13" s="1" customFormat="1" ht="165.95" customHeight="1">
      <c r="A26" s="5">
        <v>24</v>
      </c>
      <c r="B26" s="13" t="s">
        <v>13</v>
      </c>
      <c r="C26" s="13"/>
      <c r="D26" s="14" t="str">
        <f>HYPERLINK("http://7flowers-decor.ru/upload/1c_catalog/import_files/4606500547111.jpg")</f>
        <v>http://7flowers-decor.ru/upload/1c_catalog/import_files/4606500547111.jpg</v>
      </c>
      <c r="E26" s="5">
        <v>4606500547111</v>
      </c>
      <c r="F26" s="6" t="s">
        <v>40</v>
      </c>
      <c r="G26" s="7" t="s">
        <v>23</v>
      </c>
      <c r="H26" s="5">
        <v>1</v>
      </c>
      <c r="I26" s="5">
        <v>1</v>
      </c>
      <c r="J26" s="5">
        <v>3</v>
      </c>
      <c r="K26" s="8">
        <v>95882</v>
      </c>
      <c r="L26" s="9">
        <v>81499.7</v>
      </c>
      <c r="M26" s="15"/>
    </row>
    <row r="27" spans="1:13" s="1" customFormat="1" ht="165.95" customHeight="1">
      <c r="A27" s="5">
        <v>25</v>
      </c>
      <c r="B27" s="13" t="s">
        <v>13</v>
      </c>
      <c r="C27" s="13"/>
      <c r="D27" s="14" t="str">
        <f>HYPERLINK("http://7flowers-decor.ru/upload/1c_catalog/import_files/4606500547135.jpg")</f>
        <v>http://7flowers-decor.ru/upload/1c_catalog/import_files/4606500547135.jpg</v>
      </c>
      <c r="E27" s="5">
        <v>4606500547135</v>
      </c>
      <c r="F27" s="6" t="s">
        <v>41</v>
      </c>
      <c r="G27" s="7" t="s">
        <v>23</v>
      </c>
      <c r="H27" s="5">
        <v>1</v>
      </c>
      <c r="I27" s="5">
        <v>1</v>
      </c>
      <c r="J27" s="5">
        <v>1</v>
      </c>
      <c r="K27" s="8">
        <v>58373</v>
      </c>
      <c r="L27" s="9">
        <v>49617.05</v>
      </c>
      <c r="M27" s="15"/>
    </row>
    <row r="28" spans="1:13" s="1" customFormat="1" ht="165.95" customHeight="1">
      <c r="A28" s="5">
        <v>26</v>
      </c>
      <c r="B28" s="13" t="s">
        <v>13</v>
      </c>
      <c r="C28" s="13"/>
      <c r="D28" s="14" t="str">
        <f>HYPERLINK("http://7flowers-decor.ru/upload/1c_catalog/import_files/8712799904194.jpg")</f>
        <v>http://7flowers-decor.ru/upload/1c_catalog/import_files/8712799904194.jpg</v>
      </c>
      <c r="E28" s="5">
        <v>8712799904194</v>
      </c>
      <c r="F28" s="6" t="s">
        <v>42</v>
      </c>
      <c r="G28" s="7" t="s">
        <v>43</v>
      </c>
      <c r="H28" s="5">
        <v>1</v>
      </c>
      <c r="I28" s="5">
        <v>18</v>
      </c>
      <c r="J28" s="5">
        <v>14</v>
      </c>
      <c r="K28" s="8">
        <v>1227</v>
      </c>
      <c r="L28" s="9">
        <v>1042.95</v>
      </c>
      <c r="M28" s="15"/>
    </row>
    <row r="29" spans="1:13" s="1" customFormat="1" ht="165.95" customHeight="1">
      <c r="A29" s="5">
        <v>27</v>
      </c>
      <c r="B29" s="13" t="s">
        <v>13</v>
      </c>
      <c r="C29" s="13"/>
      <c r="D29" s="14" t="str">
        <f>HYPERLINK("http://7flowers-decor.ru/upload/1c_catalog/import_files/8712799914308.jpg")</f>
        <v>http://7flowers-decor.ru/upload/1c_catalog/import_files/8712799914308.jpg</v>
      </c>
      <c r="E29" s="5">
        <v>8712799914308</v>
      </c>
      <c r="F29" s="6" t="s">
        <v>44</v>
      </c>
      <c r="G29" s="7" t="s">
        <v>45</v>
      </c>
      <c r="H29" s="5">
        <v>1</v>
      </c>
      <c r="I29" s="5">
        <v>128</v>
      </c>
      <c r="J29" s="5">
        <v>32</v>
      </c>
      <c r="K29" s="11">
        <v>318</v>
      </c>
      <c r="L29" s="10">
        <v>270.3</v>
      </c>
      <c r="M29" s="15"/>
    </row>
    <row r="30" spans="1:13" s="1" customFormat="1" ht="165.95" customHeight="1">
      <c r="A30" s="5">
        <v>28</v>
      </c>
      <c r="B30" s="13" t="s">
        <v>13</v>
      </c>
      <c r="C30" s="13"/>
      <c r="D30" s="14" t="str">
        <f>HYPERLINK("http://7flowers-decor.ru/upload/1c_catalog/import_files/8712799912281.jpg")</f>
        <v>http://7flowers-decor.ru/upload/1c_catalog/import_files/8712799912281.jpg</v>
      </c>
      <c r="E30" s="5">
        <v>8712799912281</v>
      </c>
      <c r="F30" s="6" t="s">
        <v>46</v>
      </c>
      <c r="G30" s="7" t="s">
        <v>47</v>
      </c>
      <c r="H30" s="5">
        <v>1</v>
      </c>
      <c r="I30" s="5">
        <v>12</v>
      </c>
      <c r="J30" s="5">
        <v>5</v>
      </c>
      <c r="K30" s="8">
        <v>1818</v>
      </c>
      <c r="L30" s="9">
        <v>1545.3</v>
      </c>
      <c r="M30" s="15"/>
    </row>
    <row r="31" spans="1:13" s="1" customFormat="1" ht="165.95" customHeight="1">
      <c r="A31" s="5">
        <v>29</v>
      </c>
      <c r="B31" s="13" t="s">
        <v>13</v>
      </c>
      <c r="C31" s="13"/>
      <c r="D31" s="14" t="str">
        <f>HYPERLINK("http://7flowers-decor.ru/upload/1c_catalog/import_files/8712799918610.jpg")</f>
        <v>http://7flowers-decor.ru/upload/1c_catalog/import_files/8712799918610.jpg</v>
      </c>
      <c r="E31" s="5">
        <v>8712799918610</v>
      </c>
      <c r="F31" s="6" t="s">
        <v>48</v>
      </c>
      <c r="G31" s="7" t="s">
        <v>45</v>
      </c>
      <c r="H31" s="5">
        <v>1</v>
      </c>
      <c r="I31" s="5">
        <v>12</v>
      </c>
      <c r="J31" s="5">
        <v>3</v>
      </c>
      <c r="K31" s="8">
        <v>2410</v>
      </c>
      <c r="L31" s="9">
        <v>2048.5</v>
      </c>
      <c r="M31" s="15"/>
    </row>
    <row r="32" spans="1:13" s="1" customFormat="1" ht="165.95" customHeight="1">
      <c r="A32" s="5">
        <v>30</v>
      </c>
      <c r="B32" s="13" t="s">
        <v>13</v>
      </c>
      <c r="C32" s="13"/>
      <c r="D32" s="14" t="str">
        <f>HYPERLINK("http://7flowers-decor.ru/upload/1c_catalog/import_files/8718158712387.jpg")</f>
        <v>http://7flowers-decor.ru/upload/1c_catalog/import_files/8718158712387.jpg</v>
      </c>
      <c r="E32" s="5">
        <v>8718158712387</v>
      </c>
      <c r="F32" s="6" t="s">
        <v>49</v>
      </c>
      <c r="G32" s="7"/>
      <c r="H32" s="5">
        <v>1</v>
      </c>
      <c r="I32" s="5">
        <v>12</v>
      </c>
      <c r="J32" s="5">
        <v>58</v>
      </c>
      <c r="K32" s="8">
        <v>1141</v>
      </c>
      <c r="L32" s="10">
        <v>969.85</v>
      </c>
      <c r="M32" s="15"/>
    </row>
    <row r="33" spans="1:13" s="1" customFormat="1" ht="165.95" customHeight="1">
      <c r="A33" s="5">
        <v>31</v>
      </c>
      <c r="B33" s="13" t="s">
        <v>13</v>
      </c>
      <c r="C33" s="13"/>
      <c r="D33" s="14" t="str">
        <f>HYPERLINK("http://7flowers-decor.ru/upload/1c_catalog/import_files/8711295000607.jpg")</f>
        <v>http://7flowers-decor.ru/upload/1c_catalog/import_files/8711295000607.jpg</v>
      </c>
      <c r="E33" s="5">
        <v>8711295000607</v>
      </c>
      <c r="F33" s="6" t="s">
        <v>50</v>
      </c>
      <c r="G33" s="7"/>
      <c r="H33" s="5">
        <v>1</v>
      </c>
      <c r="I33" s="5">
        <v>8</v>
      </c>
      <c r="J33" s="5">
        <v>16</v>
      </c>
      <c r="K33" s="8">
        <v>2123</v>
      </c>
      <c r="L33" s="9">
        <v>1804.55</v>
      </c>
      <c r="M33" s="15"/>
    </row>
    <row r="34" spans="1:13" s="1" customFormat="1" ht="165.95" customHeight="1">
      <c r="A34" s="5">
        <v>32</v>
      </c>
      <c r="B34" s="13" t="s">
        <v>13</v>
      </c>
      <c r="C34" s="13"/>
      <c r="D34" s="14" t="str">
        <f>HYPERLINK("http://7flowers-decor.ru/upload/1c_catalog/import_files/8718158680570.jpg")</f>
        <v>http://7flowers-decor.ru/upload/1c_catalog/import_files/8718158680570.jpg</v>
      </c>
      <c r="E34" s="5">
        <v>8718158680570</v>
      </c>
      <c r="F34" s="6" t="s">
        <v>51</v>
      </c>
      <c r="G34" s="7"/>
      <c r="H34" s="5">
        <v>1</v>
      </c>
      <c r="I34" s="5">
        <v>48</v>
      </c>
      <c r="J34" s="5">
        <v>95</v>
      </c>
      <c r="K34" s="11">
        <v>278</v>
      </c>
      <c r="L34" s="10">
        <v>236.3</v>
      </c>
      <c r="M34" s="15"/>
    </row>
    <row r="35" spans="1:13" s="1" customFormat="1" ht="165.95" customHeight="1">
      <c r="A35" s="5">
        <v>33</v>
      </c>
      <c r="B35" s="13" t="s">
        <v>13</v>
      </c>
      <c r="C35" s="13"/>
      <c r="D35" s="14" t="str">
        <f>HYPERLINK("http://7flowers-decor.ru/upload/1c_catalog/import_files/8711295954955.jpg")</f>
        <v>http://7flowers-decor.ru/upload/1c_catalog/import_files/8711295954955.jpg</v>
      </c>
      <c r="E35" s="5">
        <v>8711295954955</v>
      </c>
      <c r="F35" s="6" t="s">
        <v>52</v>
      </c>
      <c r="G35" s="7"/>
      <c r="H35" s="5">
        <v>1</v>
      </c>
      <c r="I35" s="5">
        <v>24</v>
      </c>
      <c r="J35" s="5">
        <v>72</v>
      </c>
      <c r="K35" s="11">
        <v>729</v>
      </c>
      <c r="L35" s="10">
        <v>619.65</v>
      </c>
      <c r="M35" s="15"/>
    </row>
    <row r="36" spans="1:13" s="1" customFormat="1" ht="165.95" customHeight="1">
      <c r="A36" s="5">
        <v>34</v>
      </c>
      <c r="B36" s="13" t="s">
        <v>13</v>
      </c>
      <c r="C36" s="13"/>
      <c r="D36" s="14" t="str">
        <f>HYPERLINK("http://7flowers-decor.ru/upload/1c_catalog/import_files/8711295976247.jpg")</f>
        <v>http://7flowers-decor.ru/upload/1c_catalog/import_files/8711295976247.jpg</v>
      </c>
      <c r="E36" s="5">
        <v>8711295976247</v>
      </c>
      <c r="F36" s="6" t="s">
        <v>53</v>
      </c>
      <c r="G36" s="7"/>
      <c r="H36" s="5">
        <v>1</v>
      </c>
      <c r="I36" s="5">
        <v>16</v>
      </c>
      <c r="J36" s="5">
        <v>32</v>
      </c>
      <c r="K36" s="8">
        <v>1167</v>
      </c>
      <c r="L36" s="10">
        <v>991.95</v>
      </c>
      <c r="M36" s="15"/>
    </row>
    <row r="37" spans="1:13" s="1" customFormat="1" ht="165.95" customHeight="1">
      <c r="A37" s="5">
        <v>35</v>
      </c>
      <c r="B37" s="13" t="s">
        <v>13</v>
      </c>
      <c r="C37" s="13"/>
      <c r="D37" s="14" t="str">
        <f>HYPERLINK("http://7flowers-decor.ru/upload/1c_catalog/import_files/8711295976278.jpg")</f>
        <v>http://7flowers-decor.ru/upload/1c_catalog/import_files/8711295976278.jpg</v>
      </c>
      <c r="E37" s="5">
        <v>8711295976278</v>
      </c>
      <c r="F37" s="6" t="s">
        <v>54</v>
      </c>
      <c r="G37" s="7"/>
      <c r="H37" s="5">
        <v>1</v>
      </c>
      <c r="I37" s="5">
        <v>12</v>
      </c>
      <c r="J37" s="5">
        <v>24</v>
      </c>
      <c r="K37" s="8">
        <v>1818</v>
      </c>
      <c r="L37" s="9">
        <v>1545.3</v>
      </c>
      <c r="M37" s="15"/>
    </row>
    <row r="38" spans="1:13" s="1" customFormat="1" ht="165.95" customHeight="1">
      <c r="A38" s="5">
        <v>36</v>
      </c>
      <c r="B38" s="13" t="s">
        <v>13</v>
      </c>
      <c r="C38" s="13"/>
      <c r="D38" s="14" t="str">
        <f>HYPERLINK("http://7flowers-decor.ru/upload/1c_catalog/import_files/8711295334863.jpg")</f>
        <v>http://7flowers-decor.ru/upload/1c_catalog/import_files/8711295334863.jpg</v>
      </c>
      <c r="E38" s="5">
        <v>8711295334863</v>
      </c>
      <c r="F38" s="6" t="s">
        <v>55</v>
      </c>
      <c r="G38" s="7"/>
      <c r="H38" s="5">
        <v>1</v>
      </c>
      <c r="I38" s="5">
        <v>12</v>
      </c>
      <c r="J38" s="5">
        <v>12</v>
      </c>
      <c r="K38" s="8">
        <v>2229</v>
      </c>
      <c r="L38" s="9">
        <v>1894.65</v>
      </c>
      <c r="M38" s="15"/>
    </row>
    <row r="39" spans="1:13" s="1" customFormat="1" ht="165.95" customHeight="1">
      <c r="A39" s="5">
        <v>37</v>
      </c>
      <c r="B39" s="13" t="s">
        <v>13</v>
      </c>
      <c r="C39" s="13"/>
      <c r="D39" s="14" t="str">
        <f>HYPERLINK("http://7flowers-decor.ru/upload/1c_catalog/import_files/8711295954962.jpg")</f>
        <v>http://7flowers-decor.ru/upload/1c_catalog/import_files/8711295954962.jpg</v>
      </c>
      <c r="E39" s="5">
        <v>8711295954962</v>
      </c>
      <c r="F39" s="6" t="s">
        <v>56</v>
      </c>
      <c r="G39" s="7"/>
      <c r="H39" s="5">
        <v>1</v>
      </c>
      <c r="I39" s="5">
        <v>24</v>
      </c>
      <c r="J39" s="5">
        <v>70</v>
      </c>
      <c r="K39" s="11">
        <v>729</v>
      </c>
      <c r="L39" s="10">
        <v>619.65</v>
      </c>
      <c r="M39" s="15"/>
    </row>
    <row r="40" spans="1:13" s="1" customFormat="1" ht="165.95" customHeight="1">
      <c r="A40" s="5">
        <v>38</v>
      </c>
      <c r="B40" s="13" t="s">
        <v>13</v>
      </c>
      <c r="C40" s="13"/>
      <c r="D40" s="14" t="str">
        <f>HYPERLINK("http://7flowers-decor.ru/upload/1c_catalog/import_files/8718158390158.jpg")</f>
        <v>http://7flowers-decor.ru/upload/1c_catalog/import_files/8718158390158.jpg</v>
      </c>
      <c r="E40" s="5">
        <v>8718158390158</v>
      </c>
      <c r="F40" s="6" t="s">
        <v>57</v>
      </c>
      <c r="G40" s="7"/>
      <c r="H40" s="5">
        <v>1</v>
      </c>
      <c r="I40" s="5">
        <v>16</v>
      </c>
      <c r="J40" s="5">
        <v>30</v>
      </c>
      <c r="K40" s="8">
        <v>1194</v>
      </c>
      <c r="L40" s="9">
        <v>1014.9</v>
      </c>
      <c r="M40" s="15"/>
    </row>
    <row r="41" spans="1:13" s="1" customFormat="1" ht="165.95" customHeight="1">
      <c r="A41" s="5">
        <v>39</v>
      </c>
      <c r="B41" s="13" t="s">
        <v>13</v>
      </c>
      <c r="C41" s="13"/>
      <c r="D41" s="14" t="str">
        <f>HYPERLINK("http://7flowers-decor.ru/upload/1c_catalog/import_files/8711295976285.jpg")</f>
        <v>http://7flowers-decor.ru/upload/1c_catalog/import_files/8711295976285.jpg</v>
      </c>
      <c r="E41" s="5">
        <v>8711295976285</v>
      </c>
      <c r="F41" s="6" t="s">
        <v>58</v>
      </c>
      <c r="G41" s="7"/>
      <c r="H41" s="5">
        <v>1</v>
      </c>
      <c r="I41" s="5">
        <v>12</v>
      </c>
      <c r="J41" s="5">
        <v>23</v>
      </c>
      <c r="K41" s="8">
        <v>1844</v>
      </c>
      <c r="L41" s="9">
        <v>1567.4</v>
      </c>
      <c r="M41" s="15"/>
    </row>
    <row r="42" spans="1:13" s="1" customFormat="1" ht="165.95" customHeight="1">
      <c r="A42" s="5">
        <v>40</v>
      </c>
      <c r="B42" s="13" t="s">
        <v>13</v>
      </c>
      <c r="C42" s="13"/>
      <c r="D42" s="14" t="str">
        <f>HYPERLINK("http://7flowers-decor.ru/upload/1c_catalog/import_files/8711295335303.jpg")</f>
        <v>http://7flowers-decor.ru/upload/1c_catalog/import_files/8711295335303.jpg</v>
      </c>
      <c r="E42" s="5">
        <v>8711295335303</v>
      </c>
      <c r="F42" s="6" t="s">
        <v>59</v>
      </c>
      <c r="G42" s="7"/>
      <c r="H42" s="5">
        <v>1</v>
      </c>
      <c r="I42" s="5">
        <v>12</v>
      </c>
      <c r="J42" s="5">
        <v>12</v>
      </c>
      <c r="K42" s="8">
        <v>2269</v>
      </c>
      <c r="L42" s="9">
        <v>1928.65</v>
      </c>
      <c r="M42" s="15"/>
    </row>
    <row r="43" spans="1:13" s="1" customFormat="1" ht="165.95" customHeight="1">
      <c r="A43" s="5">
        <v>41</v>
      </c>
      <c r="B43" s="13" t="s">
        <v>13</v>
      </c>
      <c r="C43" s="13"/>
      <c r="D43" s="14" t="str">
        <f>HYPERLINK("http://7flowers-decor.ru/upload/1c_catalog/import_files/8711295334580.jpg")</f>
        <v>http://7flowers-decor.ru/upload/1c_catalog/import_files/8711295334580.jpg</v>
      </c>
      <c r="E43" s="5">
        <v>8711295334580</v>
      </c>
      <c r="F43" s="6" t="s">
        <v>60</v>
      </c>
      <c r="G43" s="7"/>
      <c r="H43" s="5">
        <v>1</v>
      </c>
      <c r="I43" s="5">
        <v>8</v>
      </c>
      <c r="J43" s="5">
        <v>16</v>
      </c>
      <c r="K43" s="8">
        <v>2561</v>
      </c>
      <c r="L43" s="9">
        <v>2176.85</v>
      </c>
      <c r="M43" s="15"/>
    </row>
    <row r="44" spans="1:13" s="1" customFormat="1" ht="165.95" customHeight="1">
      <c r="A44" s="5">
        <v>42</v>
      </c>
      <c r="B44" s="13" t="s">
        <v>13</v>
      </c>
      <c r="C44" s="13"/>
      <c r="D44" s="14" t="str">
        <f>HYPERLINK("http://7flowers-decor.ru/upload/1c_catalog/import_files/8711295334603.jpg")</f>
        <v>http://7flowers-decor.ru/upload/1c_catalog/import_files/8711295334603.jpg</v>
      </c>
      <c r="E44" s="5">
        <v>8711295334603</v>
      </c>
      <c r="F44" s="6" t="s">
        <v>61</v>
      </c>
      <c r="G44" s="7"/>
      <c r="H44" s="5">
        <v>1</v>
      </c>
      <c r="I44" s="5">
        <v>8</v>
      </c>
      <c r="J44" s="5">
        <v>14</v>
      </c>
      <c r="K44" s="8">
        <v>2601</v>
      </c>
      <c r="L44" s="9">
        <v>2210.85</v>
      </c>
      <c r="M44" s="15"/>
    </row>
    <row r="45" spans="1:13" s="1" customFormat="1" ht="165.95" customHeight="1">
      <c r="A45" s="5">
        <v>43</v>
      </c>
      <c r="B45" s="13" t="s">
        <v>13</v>
      </c>
      <c r="C45" s="13"/>
      <c r="D45" s="14" t="str">
        <f>HYPERLINK("http://7flowers-decor.ru/upload/1c_catalog/import_files/8711295443091.jpg")</f>
        <v>http://7flowers-decor.ru/upload/1c_catalog/import_files/8711295443091.jpg</v>
      </c>
      <c r="E45" s="5">
        <v>8711295443091</v>
      </c>
      <c r="F45" s="6" t="s">
        <v>62</v>
      </c>
      <c r="G45" s="7"/>
      <c r="H45" s="5">
        <v>1</v>
      </c>
      <c r="I45" s="5">
        <v>24</v>
      </c>
      <c r="J45" s="5">
        <v>48</v>
      </c>
      <c r="K45" s="11">
        <v>570</v>
      </c>
      <c r="L45" s="10">
        <v>484.5</v>
      </c>
      <c r="M45" s="15"/>
    </row>
    <row r="46" spans="1:13" s="1" customFormat="1" ht="165.95" customHeight="1">
      <c r="A46" s="5">
        <v>44</v>
      </c>
      <c r="B46" s="13" t="s">
        <v>13</v>
      </c>
      <c r="C46" s="13"/>
      <c r="D46" s="14" t="str">
        <f>HYPERLINK("http://7flowers-decor.ru/upload/1c_catalog/import_files/8711295443114.jpg")</f>
        <v>http://7flowers-decor.ru/upload/1c_catalog/import_files/8711295443114.jpg</v>
      </c>
      <c r="E46" s="5">
        <v>8711295443114</v>
      </c>
      <c r="F46" s="6" t="s">
        <v>63</v>
      </c>
      <c r="G46" s="7"/>
      <c r="H46" s="5">
        <v>1</v>
      </c>
      <c r="I46" s="5">
        <v>16</v>
      </c>
      <c r="J46" s="5">
        <v>32</v>
      </c>
      <c r="K46" s="11">
        <v>968</v>
      </c>
      <c r="L46" s="10">
        <v>822.8</v>
      </c>
      <c r="M46" s="15"/>
    </row>
    <row r="47" spans="1:13" s="1" customFormat="1" ht="165.95" customHeight="1">
      <c r="A47" s="5">
        <v>45</v>
      </c>
      <c r="B47" s="13" t="s">
        <v>13</v>
      </c>
      <c r="C47" s="13"/>
      <c r="D47" s="14" t="str">
        <f>HYPERLINK("http://7flowers-decor.ru/upload/1c_catalog/import_files/8711295443169.jpg")</f>
        <v>http://7flowers-decor.ru/upload/1c_catalog/import_files/8711295443169.jpg</v>
      </c>
      <c r="E47" s="5">
        <v>8711295443169</v>
      </c>
      <c r="F47" s="6" t="s">
        <v>64</v>
      </c>
      <c r="G47" s="7"/>
      <c r="H47" s="5">
        <v>1</v>
      </c>
      <c r="I47" s="5">
        <v>12</v>
      </c>
      <c r="J47" s="5">
        <v>24</v>
      </c>
      <c r="K47" s="8">
        <v>1592</v>
      </c>
      <c r="L47" s="9">
        <v>1353.2</v>
      </c>
      <c r="M47" s="15"/>
    </row>
    <row r="48" spans="1:13" s="1" customFormat="1" ht="165.95" customHeight="1">
      <c r="A48" s="5">
        <v>46</v>
      </c>
      <c r="B48" s="13" t="s">
        <v>13</v>
      </c>
      <c r="C48" s="13"/>
      <c r="D48" s="14" t="str">
        <f>HYPERLINK("http://7flowers-decor.ru/upload/1c_catalog/import_files/8718158678638.jpg")</f>
        <v>http://7flowers-decor.ru/upload/1c_catalog/import_files/8718158678638.jpg</v>
      </c>
      <c r="E48" s="5">
        <v>8718158678638</v>
      </c>
      <c r="F48" s="6" t="s">
        <v>65</v>
      </c>
      <c r="G48" s="7"/>
      <c r="H48" s="5">
        <v>1</v>
      </c>
      <c r="I48" s="5">
        <v>16</v>
      </c>
      <c r="J48" s="5">
        <v>16</v>
      </c>
      <c r="K48" s="8">
        <v>1420</v>
      </c>
      <c r="L48" s="9">
        <v>1207</v>
      </c>
      <c r="M48" s="15"/>
    </row>
    <row r="49" spans="1:13" s="1" customFormat="1" ht="165.95" customHeight="1">
      <c r="A49" s="5">
        <v>47</v>
      </c>
      <c r="B49" s="13" t="s">
        <v>13</v>
      </c>
      <c r="C49" s="13"/>
      <c r="D49" s="14" t="str">
        <f>HYPERLINK("http://7flowers-decor.ru/upload/1c_catalog/import_files/8718158678652.jpg")</f>
        <v>http://7flowers-decor.ru/upload/1c_catalog/import_files/8718158678652.jpg</v>
      </c>
      <c r="E49" s="5">
        <v>8718158678652</v>
      </c>
      <c r="F49" s="6" t="s">
        <v>66</v>
      </c>
      <c r="G49" s="7"/>
      <c r="H49" s="5">
        <v>1</v>
      </c>
      <c r="I49" s="5">
        <v>12</v>
      </c>
      <c r="J49" s="5">
        <v>11</v>
      </c>
      <c r="K49" s="8">
        <v>2481</v>
      </c>
      <c r="L49" s="9">
        <v>2108.85</v>
      </c>
      <c r="M49" s="15"/>
    </row>
    <row r="50" spans="1:13" s="1" customFormat="1" ht="165.95" customHeight="1">
      <c r="A50" s="5">
        <v>48</v>
      </c>
      <c r="B50" s="13" t="s">
        <v>13</v>
      </c>
      <c r="C50" s="13"/>
      <c r="D50" s="14" t="str">
        <f>HYPERLINK("http://7flowers-decor.ru/upload/1c_catalog/import_files/8718158677785.jpg")</f>
        <v>http://7flowers-decor.ru/upload/1c_catalog/import_files/8718158677785.jpg</v>
      </c>
      <c r="E50" s="5">
        <v>8718158677785</v>
      </c>
      <c r="F50" s="6" t="s">
        <v>67</v>
      </c>
      <c r="G50" s="7"/>
      <c r="H50" s="5">
        <v>1</v>
      </c>
      <c r="I50" s="5">
        <v>12</v>
      </c>
      <c r="J50" s="5">
        <v>24</v>
      </c>
      <c r="K50" s="8">
        <v>1990</v>
      </c>
      <c r="L50" s="9">
        <v>1691.5</v>
      </c>
      <c r="M50" s="15"/>
    </row>
    <row r="51" spans="1:13" s="1" customFormat="1" ht="165.95" customHeight="1">
      <c r="A51" s="5">
        <v>49</v>
      </c>
      <c r="B51" s="13" t="s">
        <v>13</v>
      </c>
      <c r="C51" s="13"/>
      <c r="D51" s="14" t="str">
        <f>HYPERLINK("http://7flowers-decor.ru/upload/1c_catalog/import_files/8718158677815.jpg")</f>
        <v>http://7flowers-decor.ru/upload/1c_catalog/import_files/8718158677815.jpg</v>
      </c>
      <c r="E51" s="5">
        <v>8718158677815</v>
      </c>
      <c r="F51" s="6" t="s">
        <v>68</v>
      </c>
      <c r="G51" s="7"/>
      <c r="H51" s="5">
        <v>1</v>
      </c>
      <c r="I51" s="5">
        <v>10</v>
      </c>
      <c r="J51" s="5">
        <v>19</v>
      </c>
      <c r="K51" s="8">
        <v>2588</v>
      </c>
      <c r="L51" s="9">
        <v>2199.8</v>
      </c>
      <c r="M51" s="15"/>
    </row>
    <row r="52" spans="1:13" s="1" customFormat="1" ht="165.95" customHeight="1">
      <c r="A52" s="5">
        <v>50</v>
      </c>
      <c r="B52" s="13" t="s">
        <v>13</v>
      </c>
      <c r="C52" s="13"/>
      <c r="D52" s="14" t="str">
        <f>HYPERLINK("http://7flowers-decor.ru/upload/1c_catalog/import_files/8718158678034.jpg")</f>
        <v>http://7flowers-decor.ru/upload/1c_catalog/import_files/8718158678034.jpg</v>
      </c>
      <c r="E52" s="5">
        <v>8718158678034</v>
      </c>
      <c r="F52" s="6" t="s">
        <v>69</v>
      </c>
      <c r="G52" s="7"/>
      <c r="H52" s="5">
        <v>1</v>
      </c>
      <c r="I52" s="5">
        <v>8</v>
      </c>
      <c r="J52" s="5">
        <v>15</v>
      </c>
      <c r="K52" s="8">
        <v>3251</v>
      </c>
      <c r="L52" s="9">
        <v>2763.35</v>
      </c>
      <c r="M52" s="15"/>
    </row>
    <row r="53" spans="1:13" s="1" customFormat="1" ht="165.95" customHeight="1">
      <c r="A53" s="5">
        <v>51</v>
      </c>
      <c r="B53" s="13" t="s">
        <v>13</v>
      </c>
      <c r="C53" s="13"/>
      <c r="D53" s="14" t="str">
        <f>HYPERLINK("http://7flowers-decor.ru/upload/1c_catalog/import_files/8718158712424.jpg")</f>
        <v>http://7flowers-decor.ru/upload/1c_catalog/import_files/8718158712424.jpg</v>
      </c>
      <c r="E53" s="5">
        <v>8718158712424</v>
      </c>
      <c r="F53" s="6" t="s">
        <v>70</v>
      </c>
      <c r="G53" s="7"/>
      <c r="H53" s="5">
        <v>1</v>
      </c>
      <c r="I53" s="5">
        <v>6</v>
      </c>
      <c r="J53" s="5">
        <v>12</v>
      </c>
      <c r="K53" s="8">
        <v>3649</v>
      </c>
      <c r="L53" s="9">
        <v>3101.65</v>
      </c>
      <c r="M53" s="15"/>
    </row>
    <row r="54" spans="1:13" s="1" customFormat="1" ht="165.95" customHeight="1">
      <c r="A54" s="5">
        <v>52</v>
      </c>
      <c r="B54" s="13" t="s">
        <v>13</v>
      </c>
      <c r="C54" s="13"/>
      <c r="D54" s="14" t="str">
        <f>HYPERLINK("http://7flowers-decor.ru/upload/1c_catalog/import_files/8711295785337.jpg")</f>
        <v>http://7flowers-decor.ru/upload/1c_catalog/import_files/8711295785337.jpg</v>
      </c>
      <c r="E54" s="5">
        <v>8711295785337</v>
      </c>
      <c r="F54" s="6" t="s">
        <v>71</v>
      </c>
      <c r="G54" s="7" t="s">
        <v>72</v>
      </c>
      <c r="H54" s="5">
        <v>1</v>
      </c>
      <c r="I54" s="5">
        <v>24</v>
      </c>
      <c r="J54" s="5">
        <v>48</v>
      </c>
      <c r="K54" s="11">
        <v>729</v>
      </c>
      <c r="L54" s="10">
        <v>619.65</v>
      </c>
      <c r="M54" s="15"/>
    </row>
    <row r="55" spans="1:13" s="1" customFormat="1" ht="165.95" customHeight="1">
      <c r="A55" s="5">
        <v>53</v>
      </c>
      <c r="B55" s="13" t="s">
        <v>13</v>
      </c>
      <c r="C55" s="13"/>
      <c r="D55" s="14" t="str">
        <f>HYPERLINK("http://7flowers-decor.ru/upload/1c_catalog/import_files/8718158390172.jpg")</f>
        <v>http://7flowers-decor.ru/upload/1c_catalog/import_files/8718158390172.jpg</v>
      </c>
      <c r="E55" s="5">
        <v>8718158390172</v>
      </c>
      <c r="F55" s="6" t="s">
        <v>73</v>
      </c>
      <c r="G55" s="7" t="s">
        <v>72</v>
      </c>
      <c r="H55" s="5">
        <v>1</v>
      </c>
      <c r="I55" s="5">
        <v>16</v>
      </c>
      <c r="J55" s="5">
        <v>32</v>
      </c>
      <c r="K55" s="8">
        <v>1194</v>
      </c>
      <c r="L55" s="9">
        <v>1014.9</v>
      </c>
      <c r="M55" s="15"/>
    </row>
    <row r="56" spans="1:13" s="1" customFormat="1" ht="165.95" customHeight="1">
      <c r="A56" s="5">
        <v>54</v>
      </c>
      <c r="B56" s="13" t="s">
        <v>13</v>
      </c>
      <c r="C56" s="13"/>
      <c r="D56" s="14" t="str">
        <f>HYPERLINK("http://7flowers-decor.ru/upload/1c_catalog/import_files/8711295335372.jpg")</f>
        <v>http://7flowers-decor.ru/upload/1c_catalog/import_files/8711295335372.jpg</v>
      </c>
      <c r="E56" s="5">
        <v>8711295335372</v>
      </c>
      <c r="F56" s="6" t="s">
        <v>74</v>
      </c>
      <c r="G56" s="7" t="s">
        <v>43</v>
      </c>
      <c r="H56" s="5">
        <v>1</v>
      </c>
      <c r="I56" s="5">
        <v>24</v>
      </c>
      <c r="J56" s="5">
        <v>24</v>
      </c>
      <c r="K56" s="11">
        <v>743</v>
      </c>
      <c r="L56" s="10">
        <v>631.55</v>
      </c>
      <c r="M56" s="15"/>
    </row>
    <row r="57" spans="1:13" s="1" customFormat="1" ht="165.95" customHeight="1">
      <c r="A57" s="5">
        <v>55</v>
      </c>
      <c r="B57" s="13" t="s">
        <v>13</v>
      </c>
      <c r="C57" s="13"/>
      <c r="D57" s="14" t="str">
        <f>HYPERLINK("http://7flowers-decor.ru/upload/1c_catalog/import_files/8711295335280.jpg")</f>
        <v>http://7flowers-decor.ru/upload/1c_catalog/import_files/8711295335280.jpg</v>
      </c>
      <c r="E57" s="5">
        <v>8711295335280</v>
      </c>
      <c r="F57" s="6" t="s">
        <v>75</v>
      </c>
      <c r="G57" s="7" t="s">
        <v>43</v>
      </c>
      <c r="H57" s="5">
        <v>1</v>
      </c>
      <c r="I57" s="5">
        <v>16</v>
      </c>
      <c r="J57" s="5">
        <v>16</v>
      </c>
      <c r="K57" s="8">
        <v>1194</v>
      </c>
      <c r="L57" s="9">
        <v>1014.9</v>
      </c>
      <c r="M57" s="15"/>
    </row>
    <row r="58" spans="1:13" s="1" customFormat="1" ht="165.95" customHeight="1">
      <c r="A58" s="5">
        <v>56</v>
      </c>
      <c r="B58" s="13" t="s">
        <v>13</v>
      </c>
      <c r="C58" s="13"/>
      <c r="D58" s="14" t="str">
        <f>HYPERLINK("http://7flowers-decor.ru/upload/1c_catalog/import_files/8711295455803.jpg")</f>
        <v>http://7flowers-decor.ru/upload/1c_catalog/import_files/8711295455803.jpg</v>
      </c>
      <c r="E58" s="5">
        <v>8711295455803</v>
      </c>
      <c r="F58" s="6" t="s">
        <v>76</v>
      </c>
      <c r="G58" s="7"/>
      <c r="H58" s="5">
        <v>1</v>
      </c>
      <c r="I58" s="5">
        <v>12</v>
      </c>
      <c r="J58" s="5">
        <v>11</v>
      </c>
      <c r="K58" s="8">
        <v>2282</v>
      </c>
      <c r="L58" s="9">
        <v>1939.7</v>
      </c>
      <c r="M58" s="15"/>
    </row>
    <row r="59" spans="1:13" s="1" customFormat="1" ht="165.95" customHeight="1">
      <c r="A59" s="5">
        <v>57</v>
      </c>
      <c r="B59" s="13" t="s">
        <v>13</v>
      </c>
      <c r="C59" s="13"/>
      <c r="D59" s="14" t="str">
        <f>HYPERLINK("http://7flowers-decor.ru/upload/1c_catalog/import_files/8711295524103.jpg")</f>
        <v>http://7flowers-decor.ru/upload/1c_catalog/import_files/8711295524103.jpg</v>
      </c>
      <c r="E59" s="5">
        <v>8711295524103</v>
      </c>
      <c r="F59" s="6" t="s">
        <v>77</v>
      </c>
      <c r="G59" s="7"/>
      <c r="H59" s="5">
        <v>1</v>
      </c>
      <c r="I59" s="5">
        <v>12</v>
      </c>
      <c r="J59" s="5">
        <v>24</v>
      </c>
      <c r="K59" s="8">
        <v>1950</v>
      </c>
      <c r="L59" s="9">
        <v>1657.5</v>
      </c>
      <c r="M59" s="15"/>
    </row>
    <row r="60" spans="1:13" s="1" customFormat="1" ht="165.95" customHeight="1">
      <c r="A60" s="5">
        <v>58</v>
      </c>
      <c r="B60" s="13" t="s">
        <v>13</v>
      </c>
      <c r="C60" s="13"/>
      <c r="D60" s="14" t="str">
        <f>HYPERLINK("http://7flowers-decor.ru/upload/1c_catalog/import_files/8711295524127.jpg")</f>
        <v>http://7flowers-decor.ru/upload/1c_catalog/import_files/8711295524127.jpg</v>
      </c>
      <c r="E60" s="5">
        <v>8711295524127</v>
      </c>
      <c r="F60" s="6" t="s">
        <v>78</v>
      </c>
      <c r="G60" s="7"/>
      <c r="H60" s="5">
        <v>1</v>
      </c>
      <c r="I60" s="5">
        <v>6</v>
      </c>
      <c r="J60" s="5">
        <v>12</v>
      </c>
      <c r="K60" s="8">
        <v>4512</v>
      </c>
      <c r="L60" s="9">
        <v>3835.2</v>
      </c>
      <c r="M60" s="15"/>
    </row>
    <row r="61" spans="1:13" s="1" customFormat="1" ht="165.95" customHeight="1">
      <c r="A61" s="5">
        <v>59</v>
      </c>
      <c r="B61" s="13" t="s">
        <v>13</v>
      </c>
      <c r="C61" s="13"/>
      <c r="D61" s="14" t="str">
        <f>HYPERLINK("http://7flowers-decor.ru/upload/1c_catalog/import_files/8711295524141.jpg")</f>
        <v>http://7flowers-decor.ru/upload/1c_catalog/import_files/8711295524141.jpg</v>
      </c>
      <c r="E61" s="5">
        <v>8711295524141</v>
      </c>
      <c r="F61" s="6" t="s">
        <v>79</v>
      </c>
      <c r="G61" s="7"/>
      <c r="H61" s="5">
        <v>1</v>
      </c>
      <c r="I61" s="5">
        <v>12</v>
      </c>
      <c r="J61" s="5">
        <v>24</v>
      </c>
      <c r="K61" s="8">
        <v>1977</v>
      </c>
      <c r="L61" s="9">
        <v>1680.45</v>
      </c>
      <c r="M61" s="15"/>
    </row>
    <row r="62" spans="1:13" s="1" customFormat="1" ht="165.95" customHeight="1">
      <c r="A62" s="5">
        <v>60</v>
      </c>
      <c r="B62" s="13" t="s">
        <v>13</v>
      </c>
      <c r="C62" s="13"/>
      <c r="D62" s="14" t="str">
        <f>HYPERLINK("http://7flowers-decor.ru/upload/1c_catalog/import_files/8711295524165.jpg")</f>
        <v>http://7flowers-decor.ru/upload/1c_catalog/import_files/8711295524165.jpg</v>
      </c>
      <c r="E62" s="5">
        <v>8711295524165</v>
      </c>
      <c r="F62" s="6" t="s">
        <v>80</v>
      </c>
      <c r="G62" s="7"/>
      <c r="H62" s="5">
        <v>1</v>
      </c>
      <c r="I62" s="5">
        <v>6</v>
      </c>
      <c r="J62" s="5">
        <v>12</v>
      </c>
      <c r="K62" s="8">
        <v>4578</v>
      </c>
      <c r="L62" s="9">
        <v>3891.3</v>
      </c>
      <c r="M62" s="15"/>
    </row>
    <row r="63" spans="1:13" s="1" customFormat="1" ht="165.95" customHeight="1">
      <c r="A63" s="5">
        <v>61</v>
      </c>
      <c r="B63" s="13" t="s">
        <v>13</v>
      </c>
      <c r="C63" s="13"/>
      <c r="D63" s="14" t="str">
        <f>HYPERLINK("http://7flowers-decor.ru/upload/1c_catalog/import_files/5414006239138.jpg")</f>
        <v>http://7flowers-decor.ru/upload/1c_catalog/import_files/5414006239138.jpg</v>
      </c>
      <c r="E63" s="5">
        <v>5414006239138</v>
      </c>
      <c r="F63" s="6" t="s">
        <v>81</v>
      </c>
      <c r="G63" s="7" t="s">
        <v>38</v>
      </c>
      <c r="H63" s="5">
        <v>1</v>
      </c>
      <c r="I63" s="5">
        <v>144</v>
      </c>
      <c r="J63" s="5">
        <v>129</v>
      </c>
      <c r="K63" s="11">
        <v>457</v>
      </c>
      <c r="L63" s="10">
        <v>388.45</v>
      </c>
      <c r="M63" s="15"/>
    </row>
    <row r="64" spans="1:13" s="1" customFormat="1" ht="165.95" customHeight="1">
      <c r="A64" s="5">
        <v>62</v>
      </c>
      <c r="B64" s="13" t="s">
        <v>13</v>
      </c>
      <c r="C64" s="13"/>
      <c r="D64" s="14" t="str">
        <f>HYPERLINK("http://7flowers-decor.ru/upload/1c_catalog/import_files/8711295041983.jpg")</f>
        <v>http://7flowers-decor.ru/upload/1c_catalog/import_files/8711295041983.jpg</v>
      </c>
      <c r="E64" s="5">
        <v>8711295041983</v>
      </c>
      <c r="F64" s="6" t="s">
        <v>82</v>
      </c>
      <c r="G64" s="7"/>
      <c r="H64" s="5">
        <v>1</v>
      </c>
      <c r="I64" s="5">
        <v>12</v>
      </c>
      <c r="J64" s="5">
        <v>47</v>
      </c>
      <c r="K64" s="8">
        <v>1260</v>
      </c>
      <c r="L64" s="9">
        <v>1071</v>
      </c>
      <c r="M64" s="15"/>
    </row>
    <row r="65" spans="1:13" s="1" customFormat="1" ht="165.95" customHeight="1">
      <c r="A65" s="5">
        <v>63</v>
      </c>
      <c r="B65" s="13" t="s">
        <v>13</v>
      </c>
      <c r="C65" s="13"/>
      <c r="D65" s="14" t="str">
        <f>HYPERLINK("http://7flowers-decor.ru/upload/1c_catalog/import_files/8718158680754.jpg")</f>
        <v>http://7flowers-decor.ru/upload/1c_catalog/import_files/8718158680754.jpg</v>
      </c>
      <c r="E65" s="5">
        <v>8718158680754</v>
      </c>
      <c r="F65" s="6" t="s">
        <v>83</v>
      </c>
      <c r="G65" s="7"/>
      <c r="H65" s="5">
        <v>1</v>
      </c>
      <c r="I65" s="5">
        <v>18</v>
      </c>
      <c r="J65" s="5">
        <v>82</v>
      </c>
      <c r="K65" s="8">
        <v>1134</v>
      </c>
      <c r="L65" s="10">
        <v>963.9</v>
      </c>
      <c r="M65" s="15"/>
    </row>
    <row r="66" spans="1:13" s="1" customFormat="1" ht="165.95" customHeight="1">
      <c r="A66" s="5">
        <v>64</v>
      </c>
      <c r="B66" s="13" t="s">
        <v>13</v>
      </c>
      <c r="C66" s="13"/>
      <c r="D66" s="14" t="str">
        <f>HYPERLINK("http://7flowers-decor.ru/upload/1c_catalog/import_files/8711295000614.jpg")</f>
        <v>http://7flowers-decor.ru/upload/1c_catalog/import_files/8711295000614.jpg</v>
      </c>
      <c r="E66" s="5">
        <v>8711295000614</v>
      </c>
      <c r="F66" s="6" t="s">
        <v>84</v>
      </c>
      <c r="G66" s="7"/>
      <c r="H66" s="5">
        <v>1</v>
      </c>
      <c r="I66" s="5">
        <v>24</v>
      </c>
      <c r="J66" s="5">
        <v>96</v>
      </c>
      <c r="K66" s="11">
        <v>553</v>
      </c>
      <c r="L66" s="10">
        <v>470.05</v>
      </c>
      <c r="M66" s="15"/>
    </row>
    <row r="67" spans="1:13" s="1" customFormat="1" ht="165.95" customHeight="1">
      <c r="A67" s="5">
        <v>65</v>
      </c>
      <c r="B67" s="13" t="s">
        <v>13</v>
      </c>
      <c r="C67" s="13"/>
      <c r="D67" s="14" t="str">
        <f>HYPERLINK("http://7flowers-decor.ru/upload/1c_catalog/import_files/8711295000973.jpg")</f>
        <v>http://7flowers-decor.ru/upload/1c_catalog/import_files/8711295000973.jpg</v>
      </c>
      <c r="E67" s="5">
        <v>8711295000973</v>
      </c>
      <c r="F67" s="6" t="s">
        <v>85</v>
      </c>
      <c r="G67" s="7"/>
      <c r="H67" s="5">
        <v>1</v>
      </c>
      <c r="I67" s="5">
        <v>24</v>
      </c>
      <c r="J67" s="5">
        <v>72</v>
      </c>
      <c r="K67" s="11">
        <v>728</v>
      </c>
      <c r="L67" s="10">
        <v>618.8</v>
      </c>
      <c r="M67" s="15"/>
    </row>
    <row r="68" spans="1:13" s="1" customFormat="1" ht="165.95" customHeight="1">
      <c r="A68" s="5">
        <v>66</v>
      </c>
      <c r="B68" s="13" t="s">
        <v>13</v>
      </c>
      <c r="C68" s="13"/>
      <c r="D68" s="14" t="str">
        <f>HYPERLINK("http://7flowers-decor.ru/upload/1c_catalog/import_files/8711295001000.jpg")</f>
        <v>http://7flowers-decor.ru/upload/1c_catalog/import_files/8711295001000.jpg</v>
      </c>
      <c r="E68" s="5">
        <v>8711295001000</v>
      </c>
      <c r="F68" s="6" t="s">
        <v>86</v>
      </c>
      <c r="G68" s="7"/>
      <c r="H68" s="5">
        <v>1</v>
      </c>
      <c r="I68" s="5">
        <v>16</v>
      </c>
      <c r="J68" s="5">
        <v>32</v>
      </c>
      <c r="K68" s="11">
        <v>889</v>
      </c>
      <c r="L68" s="10">
        <v>755.65</v>
      </c>
      <c r="M68" s="15"/>
    </row>
    <row r="69" spans="1:13" s="1" customFormat="1" ht="165.95" customHeight="1">
      <c r="A69" s="5">
        <v>67</v>
      </c>
      <c r="B69" s="13" t="s">
        <v>13</v>
      </c>
      <c r="C69" s="13"/>
      <c r="D69" s="14" t="str">
        <f>HYPERLINK("http://7flowers-decor.ru/upload/1c_catalog/import_files/8711295001031.jpg")</f>
        <v>http://7flowers-decor.ru/upload/1c_catalog/import_files/8711295001031.jpg</v>
      </c>
      <c r="E69" s="5">
        <v>8711295001031</v>
      </c>
      <c r="F69" s="6" t="s">
        <v>87</v>
      </c>
      <c r="G69" s="7"/>
      <c r="H69" s="5">
        <v>1</v>
      </c>
      <c r="I69" s="5">
        <v>16</v>
      </c>
      <c r="J69" s="5">
        <v>16</v>
      </c>
      <c r="K69" s="8">
        <v>1175</v>
      </c>
      <c r="L69" s="10">
        <v>998.75</v>
      </c>
      <c r="M69" s="15"/>
    </row>
    <row r="70" spans="1:13" s="1" customFormat="1" ht="165.95" customHeight="1">
      <c r="A70" s="5">
        <v>68</v>
      </c>
      <c r="B70" s="13" t="s">
        <v>13</v>
      </c>
      <c r="C70" s="13"/>
      <c r="D70" s="14" t="str">
        <f>HYPERLINK("http://7flowers-decor.ru/upload/1c_catalog/import_files/8718158351715.jpg")</f>
        <v>http://7flowers-decor.ru/upload/1c_catalog/import_files/8718158351715.jpg</v>
      </c>
      <c r="E70" s="5">
        <v>8718158351715</v>
      </c>
      <c r="F70" s="6" t="s">
        <v>88</v>
      </c>
      <c r="G70" s="7"/>
      <c r="H70" s="5">
        <v>1</v>
      </c>
      <c r="I70" s="5">
        <v>12</v>
      </c>
      <c r="J70" s="5">
        <v>24</v>
      </c>
      <c r="K70" s="8">
        <v>1848</v>
      </c>
      <c r="L70" s="9">
        <v>1570.8</v>
      </c>
      <c r="M70" s="15"/>
    </row>
    <row r="71" spans="1:13" s="1" customFormat="1" ht="165.95" customHeight="1">
      <c r="A71" s="5">
        <v>69</v>
      </c>
      <c r="B71" s="13" t="s">
        <v>13</v>
      </c>
      <c r="C71" s="13"/>
      <c r="D71" s="14" t="str">
        <f>HYPERLINK("http://7flowers-decor.ru/upload/1c_catalog/import_files/8711295001185.jpg")</f>
        <v>http://7flowers-decor.ru/upload/1c_catalog/import_files/8711295001185.jpg</v>
      </c>
      <c r="E71" s="5">
        <v>8711295001185</v>
      </c>
      <c r="F71" s="6" t="s">
        <v>89</v>
      </c>
      <c r="G71" s="7"/>
      <c r="H71" s="5">
        <v>1</v>
      </c>
      <c r="I71" s="5">
        <v>16</v>
      </c>
      <c r="J71" s="5">
        <v>64</v>
      </c>
      <c r="K71" s="8">
        <v>1353</v>
      </c>
      <c r="L71" s="9">
        <v>1150.05</v>
      </c>
      <c r="M71" s="15"/>
    </row>
    <row r="72" spans="1:13" s="1" customFormat="1" ht="165.95" customHeight="1">
      <c r="A72" s="5">
        <v>70</v>
      </c>
      <c r="B72" s="13" t="s">
        <v>13</v>
      </c>
      <c r="C72" s="13"/>
      <c r="D72" s="14" t="str">
        <f>HYPERLINK("http://7flowers-decor.ru/upload/1c_catalog/import_files/8711295001208.jpg")</f>
        <v>http://7flowers-decor.ru/upload/1c_catalog/import_files/8711295001208.jpg</v>
      </c>
      <c r="E72" s="5">
        <v>8711295001208</v>
      </c>
      <c r="F72" s="6" t="s">
        <v>90</v>
      </c>
      <c r="G72" s="7"/>
      <c r="H72" s="5">
        <v>1</v>
      </c>
      <c r="I72" s="5">
        <v>12</v>
      </c>
      <c r="J72" s="5">
        <v>31</v>
      </c>
      <c r="K72" s="8">
        <v>2428</v>
      </c>
      <c r="L72" s="9">
        <v>2063.8</v>
      </c>
      <c r="M72" s="15"/>
    </row>
    <row r="73" spans="1:13" s="1" customFormat="1" ht="165.95" customHeight="1">
      <c r="A73" s="5">
        <v>71</v>
      </c>
      <c r="B73" s="13" t="s">
        <v>13</v>
      </c>
      <c r="C73" s="13"/>
      <c r="D73" s="14" t="str">
        <f>HYPERLINK("http://7flowers-decor.ru/upload/1c_catalog/import_files/8711295001222.jpg")</f>
        <v>http://7flowers-decor.ru/upload/1c_catalog/import_files/8711295001222.jpg</v>
      </c>
      <c r="E73" s="5">
        <v>8711295001222</v>
      </c>
      <c r="F73" s="6" t="s">
        <v>91</v>
      </c>
      <c r="G73" s="7"/>
      <c r="H73" s="5">
        <v>1</v>
      </c>
      <c r="I73" s="5">
        <v>16</v>
      </c>
      <c r="J73" s="5">
        <v>43</v>
      </c>
      <c r="K73" s="8">
        <v>1389</v>
      </c>
      <c r="L73" s="9">
        <v>1180.65</v>
      </c>
      <c r="M73" s="15"/>
    </row>
    <row r="74" spans="1:13" s="1" customFormat="1" ht="165.95" customHeight="1">
      <c r="A74" s="5">
        <v>72</v>
      </c>
      <c r="B74" s="13" t="s">
        <v>13</v>
      </c>
      <c r="C74" s="13"/>
      <c r="D74" s="14" t="str">
        <f>HYPERLINK("http://7flowers-decor.ru/upload/1c_catalog/import_files/8711295003189.jpg")</f>
        <v>http://7flowers-decor.ru/upload/1c_catalog/import_files/8711295003189.jpg</v>
      </c>
      <c r="E74" s="5">
        <v>8711295003189</v>
      </c>
      <c r="F74" s="6" t="s">
        <v>92</v>
      </c>
      <c r="G74" s="7"/>
      <c r="H74" s="5">
        <v>1</v>
      </c>
      <c r="I74" s="5">
        <v>12</v>
      </c>
      <c r="J74" s="5">
        <v>36</v>
      </c>
      <c r="K74" s="8">
        <v>2590</v>
      </c>
      <c r="L74" s="9">
        <v>2201.5</v>
      </c>
      <c r="M74" s="15"/>
    </row>
    <row r="75" spans="1:13" s="1" customFormat="1" ht="165.95" customHeight="1">
      <c r="A75" s="5">
        <v>73</v>
      </c>
      <c r="B75" s="13" t="s">
        <v>13</v>
      </c>
      <c r="C75" s="13"/>
      <c r="D75" s="14" t="str">
        <f>HYPERLINK("http://7flowers-decor.ru/upload/1c_catalog/import_files/8711295003325.jpg")</f>
        <v>http://7flowers-decor.ru/upload/1c_catalog/import_files/8711295003325.jpg</v>
      </c>
      <c r="E75" s="5">
        <v>8711295003325</v>
      </c>
      <c r="F75" s="6" t="s">
        <v>93</v>
      </c>
      <c r="G75" s="7"/>
      <c r="H75" s="5">
        <v>1</v>
      </c>
      <c r="I75" s="5">
        <v>24</v>
      </c>
      <c r="J75" s="5">
        <v>93</v>
      </c>
      <c r="K75" s="11">
        <v>566</v>
      </c>
      <c r="L75" s="10">
        <v>481.1</v>
      </c>
      <c r="M75" s="15"/>
    </row>
    <row r="76" spans="1:13" s="1" customFormat="1" ht="165.95" customHeight="1">
      <c r="A76" s="5">
        <v>74</v>
      </c>
      <c r="B76" s="13" t="s">
        <v>13</v>
      </c>
      <c r="C76" s="13"/>
      <c r="D76" s="14" t="str">
        <f>HYPERLINK("http://7flowers-decor.ru/upload/1c_catalog/import_files/8711295003356.jpg")</f>
        <v>http://7flowers-decor.ru/upload/1c_catalog/import_files/8711295003356.jpg</v>
      </c>
      <c r="E76" s="5">
        <v>8711295003356</v>
      </c>
      <c r="F76" s="6" t="s">
        <v>94</v>
      </c>
      <c r="G76" s="7"/>
      <c r="H76" s="5">
        <v>1</v>
      </c>
      <c r="I76" s="5">
        <v>24</v>
      </c>
      <c r="J76" s="5">
        <v>72</v>
      </c>
      <c r="K76" s="11">
        <v>743</v>
      </c>
      <c r="L76" s="10">
        <v>631.55</v>
      </c>
      <c r="M76" s="15"/>
    </row>
    <row r="77" spans="1:13" s="1" customFormat="1" ht="165.95" customHeight="1">
      <c r="A77" s="5">
        <v>75</v>
      </c>
      <c r="B77" s="13" t="s">
        <v>13</v>
      </c>
      <c r="C77" s="13"/>
      <c r="D77" s="14" t="str">
        <f>HYPERLINK("http://7flowers-decor.ru/upload/1c_catalog/import_files/8711295003370.jpg")</f>
        <v>http://7flowers-decor.ru/upload/1c_catalog/import_files/8711295003370.jpg</v>
      </c>
      <c r="E77" s="5">
        <v>8711295003370</v>
      </c>
      <c r="F77" s="6" t="s">
        <v>95</v>
      </c>
      <c r="G77" s="7"/>
      <c r="H77" s="5">
        <v>1</v>
      </c>
      <c r="I77" s="5">
        <v>16</v>
      </c>
      <c r="J77" s="5">
        <v>27</v>
      </c>
      <c r="K77" s="11">
        <v>917</v>
      </c>
      <c r="L77" s="10">
        <v>779.45</v>
      </c>
      <c r="M77" s="15"/>
    </row>
    <row r="78" spans="1:13" s="1" customFormat="1" ht="165.95" customHeight="1">
      <c r="A78" s="5">
        <v>76</v>
      </c>
      <c r="B78" s="13" t="s">
        <v>13</v>
      </c>
      <c r="C78" s="13"/>
      <c r="D78" s="14" t="str">
        <f>HYPERLINK("http://7flowers-decor.ru/upload/1c_catalog/import_files/8711295003400.jpg")</f>
        <v>http://7flowers-decor.ru/upload/1c_catalog/import_files/8711295003400.jpg</v>
      </c>
      <c r="E78" s="5">
        <v>8711295003400</v>
      </c>
      <c r="F78" s="6" t="s">
        <v>96</v>
      </c>
      <c r="G78" s="7"/>
      <c r="H78" s="5">
        <v>1</v>
      </c>
      <c r="I78" s="5">
        <v>16</v>
      </c>
      <c r="J78" s="5">
        <v>15</v>
      </c>
      <c r="K78" s="8">
        <v>1202</v>
      </c>
      <c r="L78" s="9">
        <v>1021.7</v>
      </c>
      <c r="M78" s="15"/>
    </row>
    <row r="79" spans="1:13" s="1" customFormat="1" ht="165.95" customHeight="1">
      <c r="A79" s="5">
        <v>77</v>
      </c>
      <c r="B79" s="13" t="s">
        <v>13</v>
      </c>
      <c r="C79" s="13"/>
      <c r="D79" s="14" t="str">
        <f>HYPERLINK("http://7flowers-decor.ru/upload/1c_catalog/import_files/8718158351593.jpg")</f>
        <v>http://7flowers-decor.ru/upload/1c_catalog/import_files/8718158351593.jpg</v>
      </c>
      <c r="E79" s="5">
        <v>8718158351593</v>
      </c>
      <c r="F79" s="6" t="s">
        <v>97</v>
      </c>
      <c r="G79" s="7"/>
      <c r="H79" s="5">
        <v>1</v>
      </c>
      <c r="I79" s="5">
        <v>12</v>
      </c>
      <c r="J79" s="5">
        <v>19</v>
      </c>
      <c r="K79" s="8">
        <v>1915</v>
      </c>
      <c r="L79" s="9">
        <v>1627.75</v>
      </c>
      <c r="M79" s="15"/>
    </row>
    <row r="80" spans="1:13" s="1" customFormat="1" ht="165.95" customHeight="1">
      <c r="A80" s="5">
        <v>78</v>
      </c>
      <c r="B80" s="13" t="s">
        <v>13</v>
      </c>
      <c r="C80" s="13"/>
      <c r="D80" s="14" t="str">
        <f>HYPERLINK("http://7flowers-decor.ru/upload/1c_catalog/import_files/8711295003448.jpg")</f>
        <v>http://7flowers-decor.ru/upload/1c_catalog/import_files/8711295003448.jpg</v>
      </c>
      <c r="E80" s="5">
        <v>8711295003448</v>
      </c>
      <c r="F80" s="6" t="s">
        <v>98</v>
      </c>
      <c r="G80" s="7"/>
      <c r="H80" s="5">
        <v>1</v>
      </c>
      <c r="I80" s="5">
        <v>16</v>
      </c>
      <c r="J80" s="5">
        <v>45</v>
      </c>
      <c r="K80" s="8">
        <v>1415</v>
      </c>
      <c r="L80" s="9">
        <v>1202.75</v>
      </c>
      <c r="M80" s="15"/>
    </row>
    <row r="81" spans="1:13" s="1" customFormat="1" ht="165.95" customHeight="1">
      <c r="A81" s="5">
        <v>79</v>
      </c>
      <c r="B81" s="13" t="s">
        <v>13</v>
      </c>
      <c r="C81" s="13"/>
      <c r="D81" s="14" t="str">
        <f>HYPERLINK("http://7flowers-decor.ru/upload/1c_catalog/import_files/8711295003462.jpg")</f>
        <v>http://7flowers-decor.ru/upload/1c_catalog/import_files/8711295003462.jpg</v>
      </c>
      <c r="E81" s="5">
        <v>8711295003462</v>
      </c>
      <c r="F81" s="6" t="s">
        <v>99</v>
      </c>
      <c r="G81" s="7"/>
      <c r="H81" s="5">
        <v>1</v>
      </c>
      <c r="I81" s="5">
        <v>12</v>
      </c>
      <c r="J81" s="5">
        <v>35</v>
      </c>
      <c r="K81" s="8">
        <v>2442</v>
      </c>
      <c r="L81" s="9">
        <v>2075.7</v>
      </c>
      <c r="M81" s="15"/>
    </row>
    <row r="82" spans="1:13" s="1" customFormat="1" ht="165.95" customHeight="1">
      <c r="A82" s="5">
        <v>80</v>
      </c>
      <c r="B82" s="13" t="s">
        <v>13</v>
      </c>
      <c r="C82" s="13"/>
      <c r="D82" s="14" t="str">
        <f>HYPERLINK("http://7flowers-decor.ru/upload/1c_catalog/import_files/8711295003738.jpg")</f>
        <v>http://7flowers-decor.ru/upload/1c_catalog/import_files/8711295003738.jpg</v>
      </c>
      <c r="E82" s="5">
        <v>8711295003738</v>
      </c>
      <c r="F82" s="6" t="s">
        <v>100</v>
      </c>
      <c r="G82" s="7"/>
      <c r="H82" s="5">
        <v>1</v>
      </c>
      <c r="I82" s="5">
        <v>16</v>
      </c>
      <c r="J82" s="5">
        <v>48</v>
      </c>
      <c r="K82" s="8">
        <v>1415</v>
      </c>
      <c r="L82" s="9">
        <v>1202.75</v>
      </c>
      <c r="M82" s="15"/>
    </row>
    <row r="83" spans="1:13" s="1" customFormat="1" ht="165.95" customHeight="1">
      <c r="A83" s="5">
        <v>81</v>
      </c>
      <c r="B83" s="13" t="s">
        <v>13</v>
      </c>
      <c r="C83" s="13"/>
      <c r="D83" s="14" t="str">
        <f>HYPERLINK("http://7flowers-decor.ru/upload/1c_catalog/import_files/8711295003837.jpg")</f>
        <v>http://7flowers-decor.ru/upload/1c_catalog/import_files/8711295003837.jpg</v>
      </c>
      <c r="E83" s="5">
        <v>8711295003837</v>
      </c>
      <c r="F83" s="6" t="s">
        <v>101</v>
      </c>
      <c r="G83" s="7"/>
      <c r="H83" s="5">
        <v>1</v>
      </c>
      <c r="I83" s="5">
        <v>12</v>
      </c>
      <c r="J83" s="5">
        <v>36</v>
      </c>
      <c r="K83" s="8">
        <v>2644</v>
      </c>
      <c r="L83" s="9">
        <v>2247.4</v>
      </c>
      <c r="M83" s="15"/>
    </row>
    <row r="84" spans="1:13" s="1" customFormat="1" ht="165.95" customHeight="1">
      <c r="A84" s="5">
        <v>82</v>
      </c>
      <c r="B84" s="13" t="s">
        <v>13</v>
      </c>
      <c r="C84" s="13"/>
      <c r="D84" s="14" t="str">
        <f>HYPERLINK("http://7flowers-decor.ru/upload/1c_catalog/import_files/8711295005077.jpg")</f>
        <v>http://7flowers-decor.ru/upload/1c_catalog/import_files/8711295005077.jpg</v>
      </c>
      <c r="E84" s="5">
        <v>8711295005077</v>
      </c>
      <c r="F84" s="6" t="s">
        <v>102</v>
      </c>
      <c r="G84" s="7" t="s">
        <v>103</v>
      </c>
      <c r="H84" s="5">
        <v>1</v>
      </c>
      <c r="I84" s="5">
        <v>24</v>
      </c>
      <c r="J84" s="5">
        <v>48</v>
      </c>
      <c r="K84" s="11">
        <v>544</v>
      </c>
      <c r="L84" s="10">
        <v>462.4</v>
      </c>
      <c r="M84" s="15"/>
    </row>
    <row r="85" spans="1:13" s="1" customFormat="1" ht="165.95" customHeight="1">
      <c r="A85" s="5">
        <v>83</v>
      </c>
      <c r="B85" s="13" t="s">
        <v>13</v>
      </c>
      <c r="C85" s="13"/>
      <c r="D85" s="14" t="str">
        <f>HYPERLINK("http://7flowers-decor.ru/upload/1c_catalog/import_files/8711295024917.jpg")</f>
        <v>http://7flowers-decor.ru/upload/1c_catalog/import_files/8711295024917.jpg</v>
      </c>
      <c r="E85" s="5">
        <v>8711295024917</v>
      </c>
      <c r="F85" s="6" t="s">
        <v>104</v>
      </c>
      <c r="G85" s="7" t="s">
        <v>103</v>
      </c>
      <c r="H85" s="5">
        <v>1</v>
      </c>
      <c r="I85" s="5">
        <v>16</v>
      </c>
      <c r="J85" s="5">
        <v>12</v>
      </c>
      <c r="K85" s="11">
        <v>890</v>
      </c>
      <c r="L85" s="10">
        <v>756.5</v>
      </c>
      <c r="M85" s="15"/>
    </row>
    <row r="86" spans="1:13" s="1" customFormat="1" ht="165.95" customHeight="1">
      <c r="A86" s="5">
        <v>84</v>
      </c>
      <c r="B86" s="13" t="s">
        <v>13</v>
      </c>
      <c r="C86" s="13"/>
      <c r="D86" s="14" t="str">
        <f>HYPERLINK("http://7flowers-decor.ru/upload/1c_catalog/import_files/8711295005411.jpg")</f>
        <v>http://7flowers-decor.ru/upload/1c_catalog/import_files/8711295005411.jpg</v>
      </c>
      <c r="E86" s="5">
        <v>8711295005411</v>
      </c>
      <c r="F86" s="6" t="s">
        <v>105</v>
      </c>
      <c r="G86" s="7"/>
      <c r="H86" s="5">
        <v>1</v>
      </c>
      <c r="I86" s="5">
        <v>24</v>
      </c>
      <c r="J86" s="5">
        <v>53</v>
      </c>
      <c r="K86" s="8">
        <v>1282</v>
      </c>
      <c r="L86" s="9">
        <v>1089.7</v>
      </c>
      <c r="M86" s="15"/>
    </row>
    <row r="87" spans="1:13" s="1" customFormat="1" ht="165.95" customHeight="1">
      <c r="A87" s="5">
        <v>85</v>
      </c>
      <c r="B87" s="13" t="s">
        <v>13</v>
      </c>
      <c r="C87" s="13"/>
      <c r="D87" s="14" t="str">
        <f>HYPERLINK("http://7flowers-decor.ru/upload/1c_catalog/import_files/8711295005428.jpg")</f>
        <v>http://7flowers-decor.ru/upload/1c_catalog/import_files/8711295005428.jpg</v>
      </c>
      <c r="E87" s="5">
        <v>8711295005428</v>
      </c>
      <c r="F87" s="6" t="s">
        <v>106</v>
      </c>
      <c r="G87" s="7"/>
      <c r="H87" s="5">
        <v>1</v>
      </c>
      <c r="I87" s="5">
        <v>12</v>
      </c>
      <c r="J87" s="5">
        <v>60</v>
      </c>
      <c r="K87" s="8">
        <v>2901</v>
      </c>
      <c r="L87" s="9">
        <v>2465.85</v>
      </c>
      <c r="M87" s="15"/>
    </row>
    <row r="88" spans="1:13" s="1" customFormat="1" ht="165.95" customHeight="1">
      <c r="A88" s="5">
        <v>86</v>
      </c>
      <c r="B88" s="13" t="s">
        <v>13</v>
      </c>
      <c r="C88" s="13"/>
      <c r="D88" s="14" t="str">
        <f>HYPERLINK("http://7flowers-decor.ru/upload/1c_catalog/import_files/8718158678188.jpg")</f>
        <v>http://7flowers-decor.ru/upload/1c_catalog/import_files/8718158678188.jpg</v>
      </c>
      <c r="E88" s="5">
        <v>8718158678188</v>
      </c>
      <c r="F88" s="6" t="s">
        <v>107</v>
      </c>
      <c r="G88" s="7"/>
      <c r="H88" s="5">
        <v>1</v>
      </c>
      <c r="I88" s="5">
        <v>6</v>
      </c>
      <c r="J88" s="5">
        <v>30</v>
      </c>
      <c r="K88" s="8">
        <v>5388</v>
      </c>
      <c r="L88" s="9">
        <v>4579.8</v>
      </c>
      <c r="M88" s="15"/>
    </row>
    <row r="89" spans="1:13" s="1" customFormat="1" ht="165.95" customHeight="1">
      <c r="A89" s="5">
        <v>87</v>
      </c>
      <c r="B89" s="13" t="s">
        <v>13</v>
      </c>
      <c r="C89" s="13"/>
      <c r="D89" s="14" t="str">
        <f>HYPERLINK("http://7flowers-decor.ru/upload/1c_catalog/import_files/8711295005534.jpg")</f>
        <v>http://7flowers-decor.ru/upload/1c_catalog/import_files/8711295005534.jpg</v>
      </c>
      <c r="E89" s="5">
        <v>8711295005534</v>
      </c>
      <c r="F89" s="6" t="s">
        <v>108</v>
      </c>
      <c r="G89" s="7"/>
      <c r="H89" s="5">
        <v>1</v>
      </c>
      <c r="I89" s="5">
        <v>24</v>
      </c>
      <c r="J89" s="5">
        <v>38</v>
      </c>
      <c r="K89" s="8">
        <v>1308</v>
      </c>
      <c r="L89" s="9">
        <v>1111.8</v>
      </c>
      <c r="M89" s="15"/>
    </row>
    <row r="90" spans="1:13" s="1" customFormat="1" ht="165.95" customHeight="1">
      <c r="A90" s="5">
        <v>88</v>
      </c>
      <c r="B90" s="13" t="s">
        <v>13</v>
      </c>
      <c r="C90" s="13"/>
      <c r="D90" s="14" t="str">
        <f>HYPERLINK("http://7flowers-decor.ru/upload/1c_catalog/import_files/8711295005619.jpg")</f>
        <v>http://7flowers-decor.ru/upload/1c_catalog/import_files/8711295005619.jpg</v>
      </c>
      <c r="E90" s="5">
        <v>8711295005619</v>
      </c>
      <c r="F90" s="6" t="s">
        <v>109</v>
      </c>
      <c r="G90" s="7"/>
      <c r="H90" s="5">
        <v>1</v>
      </c>
      <c r="I90" s="5">
        <v>12</v>
      </c>
      <c r="J90" s="5">
        <v>47</v>
      </c>
      <c r="K90" s="8">
        <v>2853</v>
      </c>
      <c r="L90" s="9">
        <v>2425.05</v>
      </c>
      <c r="M90" s="15"/>
    </row>
    <row r="91" spans="1:13" s="1" customFormat="1" ht="165.95" customHeight="1">
      <c r="A91" s="5">
        <v>89</v>
      </c>
      <c r="B91" s="13" t="s">
        <v>13</v>
      </c>
      <c r="C91" s="13"/>
      <c r="D91" s="14" t="str">
        <f>HYPERLINK("http://7flowers-decor.ru/upload/1c_catalog/import_files/8718158351494.jpg")</f>
        <v>http://7flowers-decor.ru/upload/1c_catalog/import_files/8718158351494.jpg</v>
      </c>
      <c r="E91" s="5">
        <v>8718158351494</v>
      </c>
      <c r="F91" s="6" t="s">
        <v>110</v>
      </c>
      <c r="G91" s="7"/>
      <c r="H91" s="5">
        <v>1</v>
      </c>
      <c r="I91" s="5">
        <v>6</v>
      </c>
      <c r="J91" s="5">
        <v>30</v>
      </c>
      <c r="K91" s="8">
        <v>5667</v>
      </c>
      <c r="L91" s="9">
        <v>4816.95</v>
      </c>
      <c r="M91" s="15"/>
    </row>
    <row r="92" spans="1:13" s="1" customFormat="1" ht="165.95" customHeight="1">
      <c r="A92" s="5">
        <v>90</v>
      </c>
      <c r="B92" s="13" t="s">
        <v>13</v>
      </c>
      <c r="C92" s="13"/>
      <c r="D92" s="14" t="str">
        <f>HYPERLINK("http://7flowers-decor.ru/upload/1c_catalog/import_files/8718158678201.jpg")</f>
        <v>http://7flowers-decor.ru/upload/1c_catalog/import_files/8718158678201.jpg</v>
      </c>
      <c r="E92" s="5">
        <v>8718158678201</v>
      </c>
      <c r="F92" s="6" t="s">
        <v>111</v>
      </c>
      <c r="G92" s="7" t="s">
        <v>72</v>
      </c>
      <c r="H92" s="5">
        <v>1</v>
      </c>
      <c r="I92" s="5">
        <v>24</v>
      </c>
      <c r="J92" s="5">
        <v>48</v>
      </c>
      <c r="K92" s="8">
        <v>1260</v>
      </c>
      <c r="L92" s="9">
        <v>1071</v>
      </c>
      <c r="M92" s="15"/>
    </row>
    <row r="93" spans="1:13" s="1" customFormat="1" ht="165.95" customHeight="1">
      <c r="A93" s="5">
        <v>91</v>
      </c>
      <c r="B93" s="13" t="s">
        <v>13</v>
      </c>
      <c r="C93" s="13"/>
      <c r="D93" s="14" t="str">
        <f>HYPERLINK("http://7flowers-decor.ru/upload/1c_catalog/import_files/8718158678249.jpg")</f>
        <v>http://7flowers-decor.ru/upload/1c_catalog/import_files/8718158678249.jpg</v>
      </c>
      <c r="E93" s="5">
        <v>8718158678249</v>
      </c>
      <c r="F93" s="6" t="s">
        <v>112</v>
      </c>
      <c r="G93" s="7" t="s">
        <v>72</v>
      </c>
      <c r="H93" s="5">
        <v>1</v>
      </c>
      <c r="I93" s="5">
        <v>12</v>
      </c>
      <c r="J93" s="5">
        <v>24</v>
      </c>
      <c r="K93" s="8">
        <v>2853</v>
      </c>
      <c r="L93" s="9">
        <v>2425.05</v>
      </c>
      <c r="M93" s="15"/>
    </row>
    <row r="94" spans="1:13" s="1" customFormat="1" ht="165.95" customHeight="1">
      <c r="A94" s="5">
        <v>92</v>
      </c>
      <c r="B94" s="13" t="s">
        <v>13</v>
      </c>
      <c r="C94" s="13"/>
      <c r="D94" s="14" t="str">
        <f>HYPERLINK("http://7flowers-decor.ru/upload/1c_catalog/import_files/8718158678287.jpg")</f>
        <v>http://7flowers-decor.ru/upload/1c_catalog/import_files/8718158678287.jpg</v>
      </c>
      <c r="E94" s="5">
        <v>8718158678287</v>
      </c>
      <c r="F94" s="6" t="s">
        <v>113</v>
      </c>
      <c r="G94" s="7" t="s">
        <v>72</v>
      </c>
      <c r="H94" s="5">
        <v>1</v>
      </c>
      <c r="I94" s="5">
        <v>6</v>
      </c>
      <c r="J94" s="5">
        <v>12</v>
      </c>
      <c r="K94" s="8">
        <v>5388</v>
      </c>
      <c r="L94" s="9">
        <v>4579.8</v>
      </c>
      <c r="M94" s="15"/>
    </row>
  </sheetData>
  <mergeCells count="93">
    <mergeCell ref="B92:C92"/>
    <mergeCell ref="B93:C93"/>
    <mergeCell ref="B94:C94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2015-10-09T06:57:17Z</dcterms:modified>
  <cp:category/>
  <cp:version/>
  <cp:contentType/>
  <cp:contentStatus/>
</cp:coreProperties>
</file>