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moylova\Desktop\Презентация от 09.10.2015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99" i="1" l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<sst xmlns="http://schemas.openxmlformats.org/spreadsheetml/2006/main" count="287" uniqueCount="122">
  <si>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</si>
  <si>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</si>
  <si>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</si>
  <si>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</si>
  <si>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</si>
  <si>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</si>
  <si>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</si>
  <si>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Цена,
руб.</t>
  </si>
  <si>
    <t>Скидка не действует</t>
  </si>
  <si>
    <t>Кол-во для заказа</t>
  </si>
  <si>
    <t>Нет Фото</t>
  </si>
  <si>
    <t>90-021 Ваза "Гурмэ" D13 H25см</t>
  </si>
  <si>
    <t>Зеленый</t>
  </si>
  <si>
    <t>Бирюзовый</t>
  </si>
  <si>
    <t>Сиреневый</t>
  </si>
  <si>
    <t>91-020-125х125 Поддон проз.крш.блт.</t>
  </si>
  <si>
    <t>91-021-120х242 Поддон проз.крш.блт.</t>
  </si>
  <si>
    <t>92-021 Ваза "Луана" проз.крш.зел.375С</t>
  </si>
  <si>
    <t>92-021 Ваза "Луана" проз.крш.коньяк</t>
  </si>
  <si>
    <t>Коричневый</t>
  </si>
  <si>
    <t>92-021 Ваза "Луана" проз.крш.крс.187С</t>
  </si>
  <si>
    <t>Красный</t>
  </si>
  <si>
    <t>92-021 Ваза "Луана" проз.крш.сир.170С</t>
  </si>
  <si>
    <t>92-024 Ваза "Дана" проз.крш.зел.375С</t>
  </si>
  <si>
    <t>92-024 Ваза "Дана" проз.крш.коньяк</t>
  </si>
  <si>
    <t>92-024 Ваза "Дана" проз.крш.крс.187С</t>
  </si>
  <si>
    <t>92-024 Ваза "Дана" проз.крш.сир.170С</t>
  </si>
  <si>
    <t>92-025 Ваза "Ганна" проз.крш.зел.375С</t>
  </si>
  <si>
    <t>92-025 Ваза "Ганна" проз.крш.коньяк</t>
  </si>
  <si>
    <t>92-025 Ваза "Ганна" проз.крш.крс.187С</t>
  </si>
  <si>
    <t>92-025 Ваза "Ганна" проз.крш.сир.170С</t>
  </si>
  <si>
    <t>92-041 Ваза проз.</t>
  </si>
  <si>
    <t>92-041 Ваза проз.крш.беж. D5.5xH14 см</t>
  </si>
  <si>
    <t>Бежевый</t>
  </si>
  <si>
    <t>92-041 Ваза проз.крш.бел. D5.5xH14 см</t>
  </si>
  <si>
    <t>Белый</t>
  </si>
  <si>
    <t>92-041 Ваза проз.крш.рубин. D5.5xH14 см</t>
  </si>
  <si>
    <t>92-042 Ваза проз.</t>
  </si>
  <si>
    <t>92-042 Ваза проз.крш.бел. D5.5x21 см</t>
  </si>
  <si>
    <t>92-045 Ваза проз.</t>
  </si>
  <si>
    <t>92-045 Ваза проз.крш.бел. D3.8xH21 см</t>
  </si>
  <si>
    <t>92-045 Ваза проз.крш.рубин. D3.8xH21 см</t>
  </si>
  <si>
    <t>92-453 Ваза "Волна" алеб.</t>
  </si>
  <si>
    <t>92-453 Ваза "Волна" алеб.крш.жел.</t>
  </si>
  <si>
    <t>Желтый</t>
  </si>
  <si>
    <t>92-453 Ваза "Волна" алеб.крш.зел.</t>
  </si>
  <si>
    <t>92-453 Ваза "Волна" алеб.крш.лзр.</t>
  </si>
  <si>
    <t>Голубой</t>
  </si>
  <si>
    <t>92-453 Ваза "Волна" алеб.крш.роз.флуоресцент.</t>
  </si>
  <si>
    <t>Ярко-розовый</t>
  </si>
  <si>
    <t>92-453 Ваза "Волна" алеб.крш.сир.</t>
  </si>
  <si>
    <t>92-453 Ваза "Волна" проз. D6xH24 см</t>
  </si>
  <si>
    <t>93-036 Горшок с подд. "Шерон" алеб., D15xH18см</t>
  </si>
  <si>
    <t>93-036 Горшок с подд. "Шерон" алеб.роз., D15xH18см</t>
  </si>
  <si>
    <t>Розовый</t>
  </si>
  <si>
    <t>93-056 Горшок с подд. "Шерон" алеб., D16.8xH21.6см</t>
  </si>
  <si>
    <t>93-056 Горшок с подд. "Шерон" алеб.зел., D16.8xH21.6см</t>
  </si>
  <si>
    <t>93-056 Горшок с подд. "Шерон" алеб.роз., D16.8xH21.6см</t>
  </si>
  <si>
    <t>Блюдо декоративное (стекло), D21см</t>
  </si>
  <si>
    <t>Шампань</t>
  </si>
  <si>
    <t>Блюдо декоративное (стекло), D32см</t>
  </si>
  <si>
    <t>Ваза "Белла" (стекло), D9хH19,5, зеленый</t>
  </si>
  <si>
    <t>Ваза "Белла" (стекло), D9хH19,5, оранжевый</t>
  </si>
  <si>
    <t>Оранжевый</t>
  </si>
  <si>
    <t>Ваза "Белла" (стекло), D9хH19,5, прозрачный</t>
  </si>
  <si>
    <t>Бесцветный</t>
  </si>
  <si>
    <t>Ваза "Белла" (стекло), D9хH19,5, серый</t>
  </si>
  <si>
    <t>Серый</t>
  </si>
  <si>
    <t>Ваза "Белла" (стекло), D9хH19,5, сиреневый</t>
  </si>
  <si>
    <t>Ваза "Грейси" (стекло), D9хH19, зеленый</t>
  </si>
  <si>
    <t>Ваза "Грейси" (стекло), D9хH19, оранжевый</t>
  </si>
  <si>
    <t>Ваза "Грейси" (стекло), D9хH19, прозрачный</t>
  </si>
  <si>
    <t>Ваза "Грейси" (стекло), D9хH19, серый</t>
  </si>
  <si>
    <t>Ваза "Грейси" (стекло), D9хH19, сиреневый</t>
  </si>
  <si>
    <t>Ваза "Зара" (стекло), D100xH133, оранжевый</t>
  </si>
  <si>
    <t>Ваза "Зара" (стекло), D10xH13,3, зеленый</t>
  </si>
  <si>
    <t>Ваза "Зара" (стекло), D10xH13,3, прозрачный</t>
  </si>
  <si>
    <t>Прозрачный</t>
  </si>
  <si>
    <t>Ваза "Зара" (стекло), D10xH13,3, серый</t>
  </si>
  <si>
    <t>Ваза "Зара" (стекло), D10xH13,3, сиреневый</t>
  </si>
  <si>
    <t>Ваза "Лайт" (стекло), D7,4хH19,5, зеленый</t>
  </si>
  <si>
    <t>Ваза "Лайт" (стекло), D7,4хH19,5, оранжевый</t>
  </si>
  <si>
    <t>Ваза "Лайт" (стекло), D7,4хH19,5, прозрачный</t>
  </si>
  <si>
    <t>Ваза "Лайт" (стекло), D7,4хH19,5, серый</t>
  </si>
  <si>
    <t>Ваза "Лайт" (стекло), D7,4хH19,5, сиреневый</t>
  </si>
  <si>
    <t>Ваза (стекло) 22*8см</t>
  </si>
  <si>
    <t>Акция, распродажа</t>
  </si>
  <si>
    <t>Ваза (стекло), h12 d6,5см</t>
  </si>
  <si>
    <t>Ваза (стекло), h15 d14см, в асс.</t>
  </si>
  <si>
    <t>Ваза (стекло), h18 d10см, в асс.</t>
  </si>
  <si>
    <t>Ваза (стекло), h18 d16см</t>
  </si>
  <si>
    <t>Серебро</t>
  </si>
  <si>
    <t>Бронза</t>
  </si>
  <si>
    <t>Синий</t>
  </si>
  <si>
    <t>Ваза (стекло), h18 d7см</t>
  </si>
  <si>
    <t>Ваза (стекло), h19 d14см</t>
  </si>
  <si>
    <t>Золото</t>
  </si>
  <si>
    <t>Ваза (стекло), H22xD8</t>
  </si>
  <si>
    <t>Ваза 92-011 проз.крш.бирюза.опак./С</t>
  </si>
  <si>
    <t>Ваза 92-011 проз.крш.индиго/С</t>
  </si>
  <si>
    <t>Ваза 92-011 проз.крш.коньяк./С</t>
  </si>
  <si>
    <t>Ваза 92-011 проз.крш.лзр.3125С/С</t>
  </si>
  <si>
    <t>Ваза 92-011 проз.крш.олива/С</t>
  </si>
  <si>
    <t>Ваза 92-011 проз.крш.салат.опак./С</t>
  </si>
  <si>
    <t>Зеленое яблоко</t>
  </si>
  <si>
    <t>Ваза Конус (стекло), D11хH40см</t>
  </si>
  <si>
    <t>Ваза Конус (стекло), D11хH60см</t>
  </si>
  <si>
    <t>Ваза Кувшин (стекло), h24 d13см</t>
  </si>
  <si>
    <t>Ваза с крышкой (стекло), D11*H17,5см</t>
  </si>
  <si>
    <t>Ваза с крышкой (стекло), D17,5*H25см</t>
  </si>
  <si>
    <t>Ваза с крышкой (стекло), D19*H26.5см</t>
  </si>
  <si>
    <t>Кашпо декоративное (стекло), D12,5xH13см</t>
  </si>
  <si>
    <t>Подсвечник (стекло), D11,5xH21 см</t>
  </si>
  <si>
    <t>Подсвечник (стекло), D13xH27 см</t>
  </si>
  <si>
    <t>Подставка с крышкой (стекло). D12*H30см</t>
  </si>
  <si>
    <t>Подставка с крышкой (стекло). D12*H40см</t>
  </si>
  <si>
    <t>Чаша декоративная (стекло), D16см</t>
  </si>
  <si>
    <t>Чаша декоративная (стекло), D17xH9.5см</t>
  </si>
  <si>
    <t>Чаша декоративная (стекло), D30см</t>
  </si>
  <si>
    <t>Чаша декоративная Звезда (стекло), D12.5xH5см</t>
  </si>
  <si>
    <t>Чаша декоративная Звезда (стекло), D22.5xH8см</t>
  </si>
  <si>
    <t>Цена по золотой карте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</si>
</sst>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8"/>
      <color theme="10"/>
      <name val="Arial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40E0D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6" Type="http://schemas.openxmlformats.org/officeDocument/2006/relationships/image" Target="../media/image76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87" Type="http://schemas.openxmlformats.org/officeDocument/2006/relationships/image" Target="../media/image87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139700</xdr:colOff>
      <xdr:row>4</xdr:row>
      <xdr:rowOff>142875</xdr:rowOff>
    </xdr:from>
    <xdr:ext cx="1800225" cy="1809750"/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5</xdr:row>
      <xdr:rowOff>142875</xdr:rowOff>
    </xdr:from>
    <xdr:ext cx="1800225" cy="1809750"/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6</xdr:row>
      <xdr:rowOff>142875</xdr:rowOff>
    </xdr:from>
    <xdr:ext cx="1800225" cy="1809750"/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7</xdr:row>
      <xdr:rowOff>142875</xdr:rowOff>
    </xdr:from>
    <xdr:ext cx="1800225" cy="1809750"/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</xdr:row>
      <xdr:rowOff>142875</xdr:rowOff>
    </xdr:from>
    <xdr:ext cx="1800225" cy="1809750"/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9</xdr:row>
      <xdr:rowOff>142875</xdr:rowOff>
    </xdr:from>
    <xdr:ext cx="1800225" cy="1809750"/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10</xdr:row>
      <xdr:rowOff>142875</xdr:rowOff>
    </xdr:from>
    <xdr:ext cx="1800225" cy="1809750"/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11</xdr:row>
      <xdr:rowOff>142875</xdr:rowOff>
    </xdr:from>
    <xdr:ext cx="1800225" cy="1809750"/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12</xdr:row>
      <xdr:rowOff>142875</xdr:rowOff>
    </xdr:from>
    <xdr:ext cx="1800225" cy="1809750"/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13</xdr:row>
      <xdr:rowOff>142875</xdr:rowOff>
    </xdr:from>
    <xdr:ext cx="1800225" cy="1809750"/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14</xdr:row>
      <xdr:rowOff>142875</xdr:rowOff>
    </xdr:from>
    <xdr:ext cx="1800225" cy="1809750"/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15</xdr:row>
      <xdr:rowOff>142875</xdr:rowOff>
    </xdr:from>
    <xdr:ext cx="1800225" cy="1809750"/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16</xdr:row>
      <xdr:rowOff>142875</xdr:rowOff>
    </xdr:from>
    <xdr:ext cx="1800225" cy="1809750"/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17</xdr:row>
      <xdr:rowOff>142875</xdr:rowOff>
    </xdr:from>
    <xdr:ext cx="1800225" cy="1809750"/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18</xdr:row>
      <xdr:rowOff>142875</xdr:rowOff>
    </xdr:from>
    <xdr:ext cx="1800225" cy="1809750"/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19</xdr:row>
      <xdr:rowOff>142875</xdr:rowOff>
    </xdr:from>
    <xdr:ext cx="1800225" cy="1809750"/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20</xdr:row>
      <xdr:rowOff>142875</xdr:rowOff>
    </xdr:from>
    <xdr:ext cx="1800225" cy="1809750"/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21</xdr:row>
      <xdr:rowOff>142875</xdr:rowOff>
    </xdr:from>
    <xdr:ext cx="1800225" cy="1809750"/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22</xdr:row>
      <xdr:rowOff>142875</xdr:rowOff>
    </xdr:from>
    <xdr:ext cx="1800225" cy="1809750"/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23</xdr:row>
      <xdr:rowOff>142875</xdr:rowOff>
    </xdr:from>
    <xdr:ext cx="1800225" cy="1809750"/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24</xdr:row>
      <xdr:rowOff>142875</xdr:rowOff>
    </xdr:from>
    <xdr:ext cx="1800225" cy="1809750"/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25</xdr:row>
      <xdr:rowOff>142875</xdr:rowOff>
    </xdr:from>
    <xdr:ext cx="1800225" cy="1809750"/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26</xdr:row>
      <xdr:rowOff>142875</xdr:rowOff>
    </xdr:from>
    <xdr:ext cx="1800225" cy="1809750"/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27</xdr:row>
      <xdr:rowOff>142875</xdr:rowOff>
    </xdr:from>
    <xdr:ext cx="1800225" cy="1809750"/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28</xdr:row>
      <xdr:rowOff>142875</xdr:rowOff>
    </xdr:from>
    <xdr:ext cx="1800225" cy="1809750"/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29</xdr:row>
      <xdr:rowOff>142875</xdr:rowOff>
    </xdr:from>
    <xdr:ext cx="1800225" cy="1809750"/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30</xdr:row>
      <xdr:rowOff>142875</xdr:rowOff>
    </xdr:from>
    <xdr:ext cx="1800225" cy="1809750"/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31</xdr:row>
      <xdr:rowOff>142875</xdr:rowOff>
    </xdr:from>
    <xdr:ext cx="1800225" cy="1809750"/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32</xdr:row>
      <xdr:rowOff>142875</xdr:rowOff>
    </xdr:from>
    <xdr:ext cx="1800225" cy="1809750"/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33</xdr:row>
      <xdr:rowOff>142875</xdr:rowOff>
    </xdr:from>
    <xdr:ext cx="1800225" cy="1809750"/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39</xdr:row>
      <xdr:rowOff>142875</xdr:rowOff>
    </xdr:from>
    <xdr:ext cx="1800225" cy="1809750"/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40</xdr:row>
      <xdr:rowOff>142875</xdr:rowOff>
    </xdr:from>
    <xdr:ext cx="1800225" cy="1809750"/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41</xdr:row>
      <xdr:rowOff>142875</xdr:rowOff>
    </xdr:from>
    <xdr:ext cx="1800225" cy="1809750"/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42</xdr:row>
      <xdr:rowOff>142875</xdr:rowOff>
    </xdr:from>
    <xdr:ext cx="1800225" cy="1809750"/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43</xdr:row>
      <xdr:rowOff>142875</xdr:rowOff>
    </xdr:from>
    <xdr:ext cx="1800225" cy="1809750"/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44</xdr:row>
      <xdr:rowOff>142875</xdr:rowOff>
    </xdr:from>
    <xdr:ext cx="1800225" cy="1809750"/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45</xdr:row>
      <xdr:rowOff>142875</xdr:rowOff>
    </xdr:from>
    <xdr:ext cx="1800225" cy="1809750"/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46</xdr:row>
      <xdr:rowOff>142875</xdr:rowOff>
    </xdr:from>
    <xdr:ext cx="1800225" cy="1809750"/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47</xdr:row>
      <xdr:rowOff>142875</xdr:rowOff>
    </xdr:from>
    <xdr:ext cx="1800225" cy="1809750"/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48</xdr:row>
      <xdr:rowOff>142875</xdr:rowOff>
    </xdr:from>
    <xdr:ext cx="1800225" cy="1809750"/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49</xdr:row>
      <xdr:rowOff>142875</xdr:rowOff>
    </xdr:from>
    <xdr:ext cx="1800225" cy="1809750"/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50</xdr:row>
      <xdr:rowOff>142875</xdr:rowOff>
    </xdr:from>
    <xdr:ext cx="1800225" cy="1809750"/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51</xdr:row>
      <xdr:rowOff>142875</xdr:rowOff>
    </xdr:from>
    <xdr:ext cx="1800225" cy="1809750"/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52</xdr:row>
      <xdr:rowOff>142875</xdr:rowOff>
    </xdr:from>
    <xdr:ext cx="1800225" cy="1809750"/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53</xdr:row>
      <xdr:rowOff>142875</xdr:rowOff>
    </xdr:from>
    <xdr:ext cx="1800225" cy="1809750"/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54</xdr:row>
      <xdr:rowOff>142875</xdr:rowOff>
    </xdr:from>
    <xdr:ext cx="1800225" cy="1809750"/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55</xdr:row>
      <xdr:rowOff>142875</xdr:rowOff>
    </xdr:from>
    <xdr:ext cx="1800225" cy="1809750"/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56</xdr:row>
      <xdr:rowOff>142875</xdr:rowOff>
    </xdr:from>
    <xdr:ext cx="1800225" cy="1809750"/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57</xdr:row>
      <xdr:rowOff>142875</xdr:rowOff>
    </xdr:from>
    <xdr:ext cx="1800225" cy="1809750"/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58</xdr:row>
      <xdr:rowOff>142875</xdr:rowOff>
    </xdr:from>
    <xdr:ext cx="1800225" cy="1809750"/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59</xdr:row>
      <xdr:rowOff>142875</xdr:rowOff>
    </xdr:from>
    <xdr:ext cx="1800225" cy="1809750"/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60</xdr:row>
      <xdr:rowOff>142875</xdr:rowOff>
    </xdr:from>
    <xdr:ext cx="1800225" cy="1809750"/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61</xdr:row>
      <xdr:rowOff>142875</xdr:rowOff>
    </xdr:from>
    <xdr:ext cx="1800225" cy="1809750"/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62</xdr:row>
      <xdr:rowOff>142875</xdr:rowOff>
    </xdr:from>
    <xdr:ext cx="1800225" cy="1809750"/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63</xdr:row>
      <xdr:rowOff>142875</xdr:rowOff>
    </xdr:from>
    <xdr:ext cx="1800225" cy="1809750"/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64</xdr:row>
      <xdr:rowOff>142875</xdr:rowOff>
    </xdr:from>
    <xdr:ext cx="1800225" cy="1809750"/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65</xdr:row>
      <xdr:rowOff>142875</xdr:rowOff>
    </xdr:from>
    <xdr:ext cx="1800225" cy="1809750"/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66</xdr:row>
      <xdr:rowOff>142875</xdr:rowOff>
    </xdr:from>
    <xdr:ext cx="1800225" cy="1809750"/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67</xdr:row>
      <xdr:rowOff>142875</xdr:rowOff>
    </xdr:from>
    <xdr:ext cx="1800225" cy="1809750"/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68</xdr:row>
      <xdr:rowOff>142875</xdr:rowOff>
    </xdr:from>
    <xdr:ext cx="1800225" cy="1809750"/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69</xdr:row>
      <xdr:rowOff>142875</xdr:rowOff>
    </xdr:from>
    <xdr:ext cx="1800225" cy="1809750"/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70</xdr:row>
      <xdr:rowOff>142875</xdr:rowOff>
    </xdr:from>
    <xdr:ext cx="1800225" cy="1809750"/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71</xdr:row>
      <xdr:rowOff>142875</xdr:rowOff>
    </xdr:from>
    <xdr:ext cx="1800225" cy="1809750"/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72</xdr:row>
      <xdr:rowOff>142875</xdr:rowOff>
    </xdr:from>
    <xdr:ext cx="1800225" cy="1809750"/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73</xdr:row>
      <xdr:rowOff>142875</xdr:rowOff>
    </xdr:from>
    <xdr:ext cx="1800225" cy="1809750"/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74</xdr:row>
      <xdr:rowOff>142875</xdr:rowOff>
    </xdr:from>
    <xdr:ext cx="1800225" cy="1809750"/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75</xdr:row>
      <xdr:rowOff>142875</xdr:rowOff>
    </xdr:from>
    <xdr:ext cx="1800225" cy="1809750"/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76</xdr:row>
      <xdr:rowOff>142875</xdr:rowOff>
    </xdr:from>
    <xdr:ext cx="1800225" cy="1809750"/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77</xdr:row>
      <xdr:rowOff>142875</xdr:rowOff>
    </xdr:from>
    <xdr:ext cx="1800225" cy="1809750"/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78</xdr:row>
      <xdr:rowOff>142875</xdr:rowOff>
    </xdr:from>
    <xdr:ext cx="1800225" cy="1809750"/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79</xdr:row>
      <xdr:rowOff>142875</xdr:rowOff>
    </xdr:from>
    <xdr:ext cx="1800225" cy="1809750"/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80</xdr:row>
      <xdr:rowOff>142875</xdr:rowOff>
    </xdr:from>
    <xdr:ext cx="1800225" cy="1809750"/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81</xdr:row>
      <xdr:rowOff>142875</xdr:rowOff>
    </xdr:from>
    <xdr:ext cx="1800225" cy="1809750"/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82</xdr:row>
      <xdr:rowOff>142875</xdr:rowOff>
    </xdr:from>
    <xdr:ext cx="1800225" cy="1809750"/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83</xdr:row>
      <xdr:rowOff>142875</xdr:rowOff>
    </xdr:from>
    <xdr:ext cx="1800225" cy="1809750"/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84</xdr:row>
      <xdr:rowOff>142875</xdr:rowOff>
    </xdr:from>
    <xdr:ext cx="1800225" cy="1809750"/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85</xdr:row>
      <xdr:rowOff>142875</xdr:rowOff>
    </xdr:from>
    <xdr:ext cx="1800225" cy="1809750"/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86</xdr:row>
      <xdr:rowOff>142875</xdr:rowOff>
    </xdr:from>
    <xdr:ext cx="1800225" cy="1809750"/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87</xdr:row>
      <xdr:rowOff>142875</xdr:rowOff>
    </xdr:from>
    <xdr:ext cx="1800225" cy="1809750"/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88</xdr:row>
      <xdr:rowOff>142875</xdr:rowOff>
    </xdr:from>
    <xdr:ext cx="1800225" cy="1809750"/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89</xdr:row>
      <xdr:rowOff>142875</xdr:rowOff>
    </xdr:from>
    <xdr:ext cx="1800225" cy="1809750"/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90</xdr:row>
      <xdr:rowOff>142875</xdr:rowOff>
    </xdr:from>
    <xdr:ext cx="1800225" cy="1809750"/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91</xdr:row>
      <xdr:rowOff>142875</xdr:rowOff>
    </xdr:from>
    <xdr:ext cx="1800225" cy="1809750"/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92</xdr:row>
      <xdr:rowOff>142875</xdr:rowOff>
    </xdr:from>
    <xdr:ext cx="1800225" cy="1809750"/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93</xdr:row>
      <xdr:rowOff>142875</xdr:rowOff>
    </xdr:from>
    <xdr:ext cx="1800225" cy="1809750"/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94</xdr:row>
      <xdr:rowOff>142875</xdr:rowOff>
    </xdr:from>
    <xdr:ext cx="1800225" cy="1809750"/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95</xdr:row>
      <xdr:rowOff>142875</xdr:rowOff>
    </xdr:from>
    <xdr:ext cx="1800225" cy="1809750"/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96</xdr:row>
      <xdr:rowOff>142875</xdr:rowOff>
    </xdr:from>
    <xdr:ext cx="1800225" cy="1809750"/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97</xdr:row>
      <xdr:rowOff>142875</xdr:rowOff>
    </xdr:from>
    <xdr:ext cx="1800225" cy="1809750"/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98</xdr:row>
      <xdr:rowOff>142875</xdr:rowOff>
    </xdr:from>
    <xdr:ext cx="1800225" cy="1809750"/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99"/>
  <sheetViews>
    <sheetView tabSelected="1" workbookViewId="0">
      <pane ySplit="1" topLeftCell="A2" activePane="bottomLeft" state="frozen"/>
      <selection pane="bottomLeft" activeCell="K3" sqref="K3"/>
    </sheetView>
  </sheetViews>
  <sheetFormatPr defaultColWidth="10.5" defaultRowHeight="11.45" customHeight="1" x14ac:dyDescent="0.2"/>
  <cols>
    <col min="1" max="2" width="8.1640625" style="1" customWidth="1"/>
    <col min="3" max="3" width="26.5" style="1" customWidth="1"/>
    <col min="4" max="4" width="6.83203125" style="1" customWidth="1"/>
    <col min="5" max="5" width="16.33203125" style="1" customWidth="1"/>
    <col min="6" max="6" width="37.33203125" style="1" customWidth="1"/>
    <col min="7" max="7" width="11.6640625" style="1" customWidth="1"/>
    <col min="8" max="8" width="12.83203125" style="1" customWidth="1"/>
    <col min="9" max="9" width="10.5" style="1" customWidth="1"/>
    <col min="10" max="10" width="14.33203125" style="17" customWidth="1"/>
    <col min="11" max="11" width="13.6640625" style="20" customWidth="1"/>
    <col min="12" max="12" width="16.6640625" style="1" customWidth="1"/>
    <col min="13" max="13" width="12.33203125" style="1" customWidth="1"/>
    <col min="14" max="14" width="19" style="1" customWidth="1"/>
  </cols>
  <sheetData>
    <row r="1" spans="1:13" ht="38.1" customHeight="1" x14ac:dyDescent="0.2">
      <c r="A1" s="2" t="s">
        <v>0</v>
      </c>
      <c r="B1" s="15" t="s">
        <v>1</v>
      </c>
      <c r="C1" s="15"/>
      <c r="D1" s="15"/>
      <c r="E1" s="2" t="s">
        <v>2</v>
      </c>
      <c r="F1" s="2" t="s">
        <v>3</v>
      </c>
      <c r="G1" s="2" t="s">
        <v>4</v>
      </c>
      <c r="H1" s="3" t="s">
        <v>5</v>
      </c>
      <c r="I1" s="3" t="s">
        <v>6</v>
      </c>
      <c r="J1" s="16" t="s">
        <v>7</v>
      </c>
      <c r="K1" s="18" t="s">
        <v>121</v>
      </c>
      <c r="L1" s="4" t="s">
        <v>8</v>
      </c>
      <c r="M1" s="3" t="s">
        <v>9</v>
      </c>
    </row>
    <row r="2" spans="1:13" s="1" customFormat="1" ht="165.95" customHeight="1" x14ac:dyDescent="0.2">
      <c r="A2" s="5">
        <v>1</v>
      </c>
      <c r="B2" s="14" t="s">
        <v>10</v>
      </c>
      <c r="C2" s="14"/>
      <c r="D2" s="6"/>
      <c r="E2" s="5">
        <v>4627104819060</v>
      </c>
      <c r="F2" s="7" t="s">
        <v>11</v>
      </c>
      <c r="G2" s="8" t="s">
        <v>12</v>
      </c>
      <c r="H2" s="5">
        <v>1</v>
      </c>
      <c r="I2" s="5">
        <v>1</v>
      </c>
      <c r="J2" s="12">
        <v>284</v>
      </c>
      <c r="K2" s="19">
        <v>241.4</v>
      </c>
      <c r="L2" s="9"/>
      <c r="M2" s="10"/>
    </row>
    <row r="3" spans="1:13" s="1" customFormat="1" ht="165.95" customHeight="1" x14ac:dyDescent="0.2">
      <c r="A3" s="5">
        <v>2</v>
      </c>
      <c r="B3" s="14" t="s">
        <v>10</v>
      </c>
      <c r="C3" s="14"/>
      <c r="D3" s="6"/>
      <c r="E3" s="5">
        <v>4627104819077</v>
      </c>
      <c r="F3" s="7" t="s">
        <v>11</v>
      </c>
      <c r="G3" s="8" t="s">
        <v>13</v>
      </c>
      <c r="H3" s="5">
        <v>1</v>
      </c>
      <c r="I3" s="5">
        <v>1</v>
      </c>
      <c r="J3" s="12">
        <v>284</v>
      </c>
      <c r="K3" s="19">
        <v>241.4</v>
      </c>
      <c r="L3" s="9"/>
      <c r="M3" s="10"/>
    </row>
    <row r="4" spans="1:13" s="1" customFormat="1" ht="165.95" customHeight="1" x14ac:dyDescent="0.2">
      <c r="A4" s="5">
        <v>3</v>
      </c>
      <c r="B4" s="14" t="s">
        <v>10</v>
      </c>
      <c r="C4" s="14"/>
      <c r="D4" s="6"/>
      <c r="E4" s="5">
        <v>4627104819084</v>
      </c>
      <c r="F4" s="7" t="s">
        <v>11</v>
      </c>
      <c r="G4" s="8" t="s">
        <v>14</v>
      </c>
      <c r="H4" s="5">
        <v>1</v>
      </c>
      <c r="I4" s="5">
        <v>1</v>
      </c>
      <c r="J4" s="12">
        <v>284</v>
      </c>
      <c r="K4" s="19">
        <v>241.4</v>
      </c>
      <c r="L4" s="9"/>
      <c r="M4" s="10"/>
    </row>
    <row r="5" spans="1:13" s="1" customFormat="1" ht="165.95" customHeight="1" x14ac:dyDescent="0.2">
      <c r="A5" s="5">
        <v>4</v>
      </c>
      <c r="B5" s="14" t="s">
        <v>10</v>
      </c>
      <c r="C5" s="14"/>
      <c r="D5" s="13" t="str">
        <f>HYPERLINK("http://7flowers-decor.ru/upload/1c_catalog/import_files/4627097506695.jpg")</f>
        <v>http://7flowers-decor.ru/upload/1c_catalog/import_files/4627097506695.jpg</v>
      </c>
      <c r="E5" s="5">
        <v>4627097506695</v>
      </c>
      <c r="F5" s="7" t="s">
        <v>15</v>
      </c>
      <c r="G5" s="8" t="s">
        <v>12</v>
      </c>
      <c r="H5" s="5">
        <v>1</v>
      </c>
      <c r="I5" s="5">
        <v>8</v>
      </c>
      <c r="J5" s="12">
        <v>104</v>
      </c>
      <c r="K5" s="19">
        <v>88.4</v>
      </c>
      <c r="L5" s="9"/>
      <c r="M5" s="10"/>
    </row>
    <row r="6" spans="1:13" s="1" customFormat="1" ht="165.95" customHeight="1" x14ac:dyDescent="0.2">
      <c r="A6" s="5">
        <v>5</v>
      </c>
      <c r="B6" s="14" t="s">
        <v>10</v>
      </c>
      <c r="C6" s="14"/>
      <c r="D6" s="13" t="str">
        <f>HYPERLINK("http://7flowers-decor.ru/upload/1c_catalog/import_files/4627097506701.jpg")</f>
        <v>http://7flowers-decor.ru/upload/1c_catalog/import_files/4627097506701.jpg</v>
      </c>
      <c r="E6" s="5">
        <v>4627097506701</v>
      </c>
      <c r="F6" s="7" t="s">
        <v>16</v>
      </c>
      <c r="G6" s="8" t="s">
        <v>12</v>
      </c>
      <c r="H6" s="5">
        <v>1</v>
      </c>
      <c r="I6" s="5">
        <v>4</v>
      </c>
      <c r="J6" s="12">
        <v>134</v>
      </c>
      <c r="K6" s="19">
        <v>113.9</v>
      </c>
      <c r="L6" s="9"/>
      <c r="M6" s="10"/>
    </row>
    <row r="7" spans="1:13" s="1" customFormat="1" ht="165.95" customHeight="1" x14ac:dyDescent="0.2">
      <c r="A7" s="5">
        <v>6</v>
      </c>
      <c r="B7" s="14" t="s">
        <v>10</v>
      </c>
      <c r="C7" s="14"/>
      <c r="D7" s="13" t="str">
        <f>HYPERLINK("http://7flowers-decor.ru/upload/1c_catalog/import_files/4627097501416.jpg")</f>
        <v>http://7flowers-decor.ru/upload/1c_catalog/import_files/4627097501416.jpg</v>
      </c>
      <c r="E7" s="5">
        <v>4627097501416</v>
      </c>
      <c r="F7" s="7" t="s">
        <v>17</v>
      </c>
      <c r="G7" s="8" t="s">
        <v>12</v>
      </c>
      <c r="H7" s="5">
        <v>1</v>
      </c>
      <c r="I7" s="5">
        <v>6</v>
      </c>
      <c r="J7" s="12">
        <v>104</v>
      </c>
      <c r="K7" s="19">
        <v>88.4</v>
      </c>
      <c r="L7" s="9"/>
      <c r="M7" s="10"/>
    </row>
    <row r="8" spans="1:13" s="1" customFormat="1" ht="165.95" customHeight="1" x14ac:dyDescent="0.2">
      <c r="A8" s="5">
        <v>7</v>
      </c>
      <c r="B8" s="14" t="s">
        <v>10</v>
      </c>
      <c r="C8" s="14"/>
      <c r="D8" s="13" t="str">
        <f>HYPERLINK("http://7flowers-decor.ru/upload/1c_catalog/import_files/4627097501423.jpg")</f>
        <v>http://7flowers-decor.ru/upload/1c_catalog/import_files/4627097501423.jpg</v>
      </c>
      <c r="E8" s="5">
        <v>4627097501423</v>
      </c>
      <c r="F8" s="7" t="s">
        <v>18</v>
      </c>
      <c r="G8" s="8" t="s">
        <v>19</v>
      </c>
      <c r="H8" s="5">
        <v>1</v>
      </c>
      <c r="I8" s="5">
        <v>6</v>
      </c>
      <c r="J8" s="12">
        <v>104</v>
      </c>
      <c r="K8" s="19">
        <v>88.4</v>
      </c>
      <c r="L8" s="9"/>
      <c r="M8" s="10"/>
    </row>
    <row r="9" spans="1:13" s="1" customFormat="1" ht="165.95" customHeight="1" x14ac:dyDescent="0.2">
      <c r="A9" s="5">
        <v>8</v>
      </c>
      <c r="B9" s="14" t="s">
        <v>10</v>
      </c>
      <c r="C9" s="14"/>
      <c r="D9" s="13" t="str">
        <f>HYPERLINK("http://7flowers-decor.ru/upload/1c_catalog/import_files/4627097501430.jpg")</f>
        <v>http://7flowers-decor.ru/upload/1c_catalog/import_files/4627097501430.jpg</v>
      </c>
      <c r="E9" s="5">
        <v>4627097501430</v>
      </c>
      <c r="F9" s="7" t="s">
        <v>20</v>
      </c>
      <c r="G9" s="8" t="s">
        <v>21</v>
      </c>
      <c r="H9" s="5">
        <v>1</v>
      </c>
      <c r="I9" s="5">
        <v>6</v>
      </c>
      <c r="J9" s="12">
        <v>104</v>
      </c>
      <c r="K9" s="19">
        <v>88.4</v>
      </c>
      <c r="L9" s="9"/>
      <c r="M9" s="10"/>
    </row>
    <row r="10" spans="1:13" s="1" customFormat="1" ht="165.95" customHeight="1" x14ac:dyDescent="0.2">
      <c r="A10" s="5">
        <v>9</v>
      </c>
      <c r="B10" s="14" t="s">
        <v>10</v>
      </c>
      <c r="C10" s="14"/>
      <c r="D10" s="13" t="str">
        <f>HYPERLINK("http://7flowers-decor.ru/upload/1c_catalog/import_files/4627097501447.jpg")</f>
        <v>http://7flowers-decor.ru/upload/1c_catalog/import_files/4627097501447.jpg</v>
      </c>
      <c r="E10" s="5">
        <v>4627097501447</v>
      </c>
      <c r="F10" s="7" t="s">
        <v>22</v>
      </c>
      <c r="G10" s="8" t="s">
        <v>14</v>
      </c>
      <c r="H10" s="5">
        <v>1</v>
      </c>
      <c r="I10" s="5">
        <v>6</v>
      </c>
      <c r="J10" s="12">
        <v>104</v>
      </c>
      <c r="K10" s="19">
        <v>88.4</v>
      </c>
      <c r="L10" s="9"/>
      <c r="M10" s="10"/>
    </row>
    <row r="11" spans="1:13" s="1" customFormat="1" ht="165.95" customHeight="1" x14ac:dyDescent="0.2">
      <c r="A11" s="5">
        <v>10</v>
      </c>
      <c r="B11" s="14" t="s">
        <v>10</v>
      </c>
      <c r="C11" s="14"/>
      <c r="D11" s="13" t="str">
        <f>HYPERLINK("http://7flowers-decor.ru/upload/1c_catalog/import_files/4627097501669.jpg")</f>
        <v>http://7flowers-decor.ru/upload/1c_catalog/import_files/4627097501669.jpg</v>
      </c>
      <c r="E11" s="5">
        <v>4627097501669</v>
      </c>
      <c r="F11" s="7" t="s">
        <v>23</v>
      </c>
      <c r="G11" s="8" t="s">
        <v>12</v>
      </c>
      <c r="H11" s="5">
        <v>1</v>
      </c>
      <c r="I11" s="5">
        <v>4</v>
      </c>
      <c r="J11" s="12">
        <v>126</v>
      </c>
      <c r="K11" s="19">
        <v>107.1</v>
      </c>
      <c r="L11" s="9"/>
      <c r="M11" s="10"/>
    </row>
    <row r="12" spans="1:13" s="1" customFormat="1" ht="165.95" customHeight="1" x14ac:dyDescent="0.2">
      <c r="A12" s="5">
        <v>11</v>
      </c>
      <c r="B12" s="14" t="s">
        <v>10</v>
      </c>
      <c r="C12" s="14"/>
      <c r="D12" s="13" t="str">
        <f>HYPERLINK("http://7flowers-decor.ru/upload/1c_catalog/import_files/4627097501683.jpg")</f>
        <v>http://7flowers-decor.ru/upload/1c_catalog/import_files/4627097501683.jpg</v>
      </c>
      <c r="E12" s="5">
        <v>4627097501683</v>
      </c>
      <c r="F12" s="7" t="s">
        <v>24</v>
      </c>
      <c r="G12" s="8" t="s">
        <v>19</v>
      </c>
      <c r="H12" s="5">
        <v>1</v>
      </c>
      <c r="I12" s="5">
        <v>4</v>
      </c>
      <c r="J12" s="12">
        <v>126</v>
      </c>
      <c r="K12" s="19">
        <v>107.1</v>
      </c>
      <c r="L12" s="9"/>
      <c r="M12" s="10"/>
    </row>
    <row r="13" spans="1:13" s="1" customFormat="1" ht="165.95" customHeight="1" x14ac:dyDescent="0.2">
      <c r="A13" s="5">
        <v>12</v>
      </c>
      <c r="B13" s="14" t="s">
        <v>10</v>
      </c>
      <c r="C13" s="14"/>
      <c r="D13" s="13" t="str">
        <f>HYPERLINK("http://7flowers-decor.ru/upload/1c_catalog/import_files/4627097501676.jpg")</f>
        <v>http://7flowers-decor.ru/upload/1c_catalog/import_files/4627097501676.jpg</v>
      </c>
      <c r="E13" s="5">
        <v>4627097501676</v>
      </c>
      <c r="F13" s="7" t="s">
        <v>25</v>
      </c>
      <c r="G13" s="8" t="s">
        <v>21</v>
      </c>
      <c r="H13" s="5">
        <v>1</v>
      </c>
      <c r="I13" s="5">
        <v>4</v>
      </c>
      <c r="J13" s="12">
        <v>126</v>
      </c>
      <c r="K13" s="19">
        <v>107.1</v>
      </c>
      <c r="L13" s="9"/>
      <c r="M13" s="10"/>
    </row>
    <row r="14" spans="1:13" s="1" customFormat="1" ht="165.95" customHeight="1" x14ac:dyDescent="0.2">
      <c r="A14" s="5">
        <v>13</v>
      </c>
      <c r="B14" s="14" t="s">
        <v>10</v>
      </c>
      <c r="C14" s="14"/>
      <c r="D14" s="13" t="str">
        <f>HYPERLINK("http://7flowers-decor.ru/upload/1c_catalog/import_files/4627097501690.jpg")</f>
        <v>http://7flowers-decor.ru/upload/1c_catalog/import_files/4627097501690.jpg</v>
      </c>
      <c r="E14" s="5">
        <v>4627097501690</v>
      </c>
      <c r="F14" s="7" t="s">
        <v>26</v>
      </c>
      <c r="G14" s="8" t="s">
        <v>14</v>
      </c>
      <c r="H14" s="5">
        <v>1</v>
      </c>
      <c r="I14" s="5">
        <v>4</v>
      </c>
      <c r="J14" s="12">
        <v>126</v>
      </c>
      <c r="K14" s="19">
        <v>107.1</v>
      </c>
      <c r="L14" s="9"/>
      <c r="M14" s="10"/>
    </row>
    <row r="15" spans="1:13" s="1" customFormat="1" ht="165.95" customHeight="1" x14ac:dyDescent="0.2">
      <c r="A15" s="5">
        <v>14</v>
      </c>
      <c r="B15" s="14" t="s">
        <v>10</v>
      </c>
      <c r="C15" s="14"/>
      <c r="D15" s="13" t="str">
        <f>HYPERLINK("http://7flowers-decor.ru/upload/1c_catalog/import_files/4627097501706.jpg")</f>
        <v>http://7flowers-decor.ru/upload/1c_catalog/import_files/4627097501706.jpg</v>
      </c>
      <c r="E15" s="5">
        <v>4627097501706</v>
      </c>
      <c r="F15" s="7" t="s">
        <v>27</v>
      </c>
      <c r="G15" s="8" t="s">
        <v>12</v>
      </c>
      <c r="H15" s="5">
        <v>1</v>
      </c>
      <c r="I15" s="5">
        <v>9</v>
      </c>
      <c r="J15" s="12">
        <v>99</v>
      </c>
      <c r="K15" s="19">
        <v>84.15</v>
      </c>
      <c r="L15" s="9"/>
      <c r="M15" s="10"/>
    </row>
    <row r="16" spans="1:13" s="1" customFormat="1" ht="165.95" customHeight="1" x14ac:dyDescent="0.2">
      <c r="A16" s="5">
        <v>15</v>
      </c>
      <c r="B16" s="14" t="s">
        <v>10</v>
      </c>
      <c r="C16" s="14"/>
      <c r="D16" s="13" t="str">
        <f>HYPERLINK("http://7flowers-decor.ru/upload/1c_catalog/import_files/4627097501713.jpg")</f>
        <v>http://7flowers-decor.ru/upload/1c_catalog/import_files/4627097501713.jpg</v>
      </c>
      <c r="E16" s="5">
        <v>4627097501713</v>
      </c>
      <c r="F16" s="7" t="s">
        <v>28</v>
      </c>
      <c r="G16" s="8" t="s">
        <v>19</v>
      </c>
      <c r="H16" s="5">
        <v>1</v>
      </c>
      <c r="I16" s="5">
        <v>9</v>
      </c>
      <c r="J16" s="12">
        <v>99</v>
      </c>
      <c r="K16" s="19">
        <v>84.15</v>
      </c>
      <c r="L16" s="9"/>
      <c r="M16" s="10"/>
    </row>
    <row r="17" spans="1:13" s="1" customFormat="1" ht="165.95" customHeight="1" x14ac:dyDescent="0.2">
      <c r="A17" s="5">
        <v>16</v>
      </c>
      <c r="B17" s="14" t="s">
        <v>10</v>
      </c>
      <c r="C17" s="14"/>
      <c r="D17" s="13" t="str">
        <f>HYPERLINK("http://7flowers-decor.ru/upload/1c_catalog/import_files/4627097501720.jpg")</f>
        <v>http://7flowers-decor.ru/upload/1c_catalog/import_files/4627097501720.jpg</v>
      </c>
      <c r="E17" s="5">
        <v>4627097501720</v>
      </c>
      <c r="F17" s="7" t="s">
        <v>29</v>
      </c>
      <c r="G17" s="8" t="s">
        <v>21</v>
      </c>
      <c r="H17" s="5">
        <v>1</v>
      </c>
      <c r="I17" s="5">
        <v>9</v>
      </c>
      <c r="J17" s="12">
        <v>99</v>
      </c>
      <c r="K17" s="19">
        <v>84.15</v>
      </c>
      <c r="L17" s="9"/>
      <c r="M17" s="10"/>
    </row>
    <row r="18" spans="1:13" s="1" customFormat="1" ht="165.95" customHeight="1" x14ac:dyDescent="0.2">
      <c r="A18" s="5">
        <v>17</v>
      </c>
      <c r="B18" s="14" t="s">
        <v>10</v>
      </c>
      <c r="C18" s="14"/>
      <c r="D18" s="13" t="str">
        <f>HYPERLINK("http://7flowers-decor.ru/upload/1c_catalog/import_files/4627097501737.jpg")</f>
        <v>http://7flowers-decor.ru/upload/1c_catalog/import_files/4627097501737.jpg</v>
      </c>
      <c r="E18" s="5">
        <v>4627097501737</v>
      </c>
      <c r="F18" s="7" t="s">
        <v>30</v>
      </c>
      <c r="G18" s="8" t="s">
        <v>14</v>
      </c>
      <c r="H18" s="5">
        <v>1</v>
      </c>
      <c r="I18" s="5">
        <v>9</v>
      </c>
      <c r="J18" s="12">
        <v>99</v>
      </c>
      <c r="K18" s="19">
        <v>84.15</v>
      </c>
      <c r="L18" s="9"/>
      <c r="M18" s="10"/>
    </row>
    <row r="19" spans="1:13" s="1" customFormat="1" ht="165.95" customHeight="1" x14ac:dyDescent="0.2">
      <c r="A19" s="5">
        <v>18</v>
      </c>
      <c r="B19" s="14" t="s">
        <v>10</v>
      </c>
      <c r="C19" s="14"/>
      <c r="D19" s="13" t="str">
        <f>HYPERLINK("http://7flowers-decor.ru/upload/1c_catalog/import_files/4627097503274.jpg")</f>
        <v>http://7flowers-decor.ru/upload/1c_catalog/import_files/4627097503274.jpg</v>
      </c>
      <c r="E19" s="5">
        <v>4627097503274</v>
      </c>
      <c r="F19" s="7" t="s">
        <v>31</v>
      </c>
      <c r="G19" s="8"/>
      <c r="H19" s="5">
        <v>1</v>
      </c>
      <c r="I19" s="5">
        <v>9</v>
      </c>
      <c r="J19" s="12">
        <v>52</v>
      </c>
      <c r="K19" s="19">
        <v>44.2</v>
      </c>
      <c r="L19" s="9"/>
      <c r="M19" s="10"/>
    </row>
    <row r="20" spans="1:13" s="1" customFormat="1" ht="165.95" customHeight="1" x14ac:dyDescent="0.2">
      <c r="A20" s="5">
        <v>19</v>
      </c>
      <c r="B20" s="14" t="s">
        <v>10</v>
      </c>
      <c r="C20" s="14"/>
      <c r="D20" s="13" t="str">
        <f>HYPERLINK("http://7flowers-decor.ru/upload/1c_catalog/import_files/4627097503281.jpg")</f>
        <v>http://7flowers-decor.ru/upload/1c_catalog/import_files/4627097503281.jpg</v>
      </c>
      <c r="E20" s="5">
        <v>4627097503281</v>
      </c>
      <c r="F20" s="7" t="s">
        <v>32</v>
      </c>
      <c r="G20" s="8" t="s">
        <v>33</v>
      </c>
      <c r="H20" s="5">
        <v>1</v>
      </c>
      <c r="I20" s="5">
        <v>9</v>
      </c>
      <c r="J20" s="12">
        <v>62</v>
      </c>
      <c r="K20" s="19">
        <v>52.7</v>
      </c>
      <c r="L20" s="9"/>
      <c r="M20" s="10"/>
    </row>
    <row r="21" spans="1:13" s="1" customFormat="1" ht="165.95" customHeight="1" x14ac:dyDescent="0.2">
      <c r="A21" s="5">
        <v>20</v>
      </c>
      <c r="B21" s="14" t="s">
        <v>10</v>
      </c>
      <c r="C21" s="14"/>
      <c r="D21" s="13" t="str">
        <f>HYPERLINK("http://7flowers-decor.ru/upload/1c_catalog/import_files/4627097503298.jpg")</f>
        <v>http://7flowers-decor.ru/upload/1c_catalog/import_files/4627097503298.jpg</v>
      </c>
      <c r="E21" s="5">
        <v>4627097503298</v>
      </c>
      <c r="F21" s="7" t="s">
        <v>34</v>
      </c>
      <c r="G21" s="8" t="s">
        <v>35</v>
      </c>
      <c r="H21" s="5">
        <v>1</v>
      </c>
      <c r="I21" s="5">
        <v>9</v>
      </c>
      <c r="J21" s="12">
        <v>83</v>
      </c>
      <c r="K21" s="19">
        <v>70.55</v>
      </c>
      <c r="L21" s="9"/>
      <c r="M21" s="10"/>
    </row>
    <row r="22" spans="1:13" s="1" customFormat="1" ht="165.95" customHeight="1" x14ac:dyDescent="0.2">
      <c r="A22" s="5">
        <v>21</v>
      </c>
      <c r="B22" s="14" t="s">
        <v>10</v>
      </c>
      <c r="C22" s="14"/>
      <c r="D22" s="13" t="str">
        <f>HYPERLINK("http://7flowers-decor.ru/upload/1c_catalog/import_files/4627097503304.jpg")</f>
        <v>http://7flowers-decor.ru/upload/1c_catalog/import_files/4627097503304.jpg</v>
      </c>
      <c r="E22" s="5">
        <v>4627097503304</v>
      </c>
      <c r="F22" s="7" t="s">
        <v>36</v>
      </c>
      <c r="G22" s="8" t="s">
        <v>21</v>
      </c>
      <c r="H22" s="5">
        <v>1</v>
      </c>
      <c r="I22" s="5">
        <v>9</v>
      </c>
      <c r="J22" s="12">
        <v>62</v>
      </c>
      <c r="K22" s="19">
        <v>52.7</v>
      </c>
      <c r="L22" s="9"/>
      <c r="M22" s="10"/>
    </row>
    <row r="23" spans="1:13" s="1" customFormat="1" ht="165.95" customHeight="1" x14ac:dyDescent="0.2">
      <c r="A23" s="5">
        <v>22</v>
      </c>
      <c r="B23" s="14" t="s">
        <v>10</v>
      </c>
      <c r="C23" s="14"/>
      <c r="D23" s="13" t="str">
        <f>HYPERLINK("http://7flowers-decor.ru/upload/1c_catalog/import_files/4627097503328.jpg")</f>
        <v>http://7flowers-decor.ru/upload/1c_catalog/import_files/4627097503328.jpg</v>
      </c>
      <c r="E23" s="5">
        <v>4627097503328</v>
      </c>
      <c r="F23" s="7" t="s">
        <v>37</v>
      </c>
      <c r="G23" s="8"/>
      <c r="H23" s="5">
        <v>1</v>
      </c>
      <c r="I23" s="5">
        <v>9</v>
      </c>
      <c r="J23" s="12">
        <v>62</v>
      </c>
      <c r="K23" s="19">
        <v>52.7</v>
      </c>
      <c r="L23" s="9"/>
      <c r="M23" s="10"/>
    </row>
    <row r="24" spans="1:13" s="1" customFormat="1" ht="165.95" customHeight="1" x14ac:dyDescent="0.2">
      <c r="A24" s="5">
        <v>23</v>
      </c>
      <c r="B24" s="14" t="s">
        <v>10</v>
      </c>
      <c r="C24" s="14"/>
      <c r="D24" s="13" t="str">
        <f>HYPERLINK("http://7flowers-decor.ru/upload/1c_catalog/import_files/4627097503342.jpg")</f>
        <v>http://7flowers-decor.ru/upload/1c_catalog/import_files/4627097503342.jpg</v>
      </c>
      <c r="E24" s="5">
        <v>4627097503342</v>
      </c>
      <c r="F24" s="7" t="s">
        <v>38</v>
      </c>
      <c r="G24" s="8" t="s">
        <v>35</v>
      </c>
      <c r="H24" s="5">
        <v>1</v>
      </c>
      <c r="I24" s="5">
        <v>9</v>
      </c>
      <c r="J24" s="12">
        <v>74</v>
      </c>
      <c r="K24" s="19">
        <v>62.9</v>
      </c>
      <c r="L24" s="9"/>
      <c r="M24" s="10"/>
    </row>
    <row r="25" spans="1:13" s="1" customFormat="1" ht="165.95" customHeight="1" x14ac:dyDescent="0.2">
      <c r="A25" s="5">
        <v>24</v>
      </c>
      <c r="B25" s="14" t="s">
        <v>10</v>
      </c>
      <c r="C25" s="14"/>
      <c r="D25" s="13" t="str">
        <f>HYPERLINK("http://7flowers-decor.ru/upload/1c_catalog/import_files/4627097504042.jpg")</f>
        <v>http://7flowers-decor.ru/upload/1c_catalog/import_files/4627097504042.jpg</v>
      </c>
      <c r="E25" s="5">
        <v>4627097504042</v>
      </c>
      <c r="F25" s="7" t="s">
        <v>39</v>
      </c>
      <c r="G25" s="8"/>
      <c r="H25" s="5">
        <v>1</v>
      </c>
      <c r="I25" s="5">
        <v>16</v>
      </c>
      <c r="J25" s="12">
        <v>62</v>
      </c>
      <c r="K25" s="19">
        <v>52.7</v>
      </c>
      <c r="L25" s="9"/>
      <c r="M25" s="10"/>
    </row>
    <row r="26" spans="1:13" s="1" customFormat="1" ht="165.95" customHeight="1" x14ac:dyDescent="0.2">
      <c r="A26" s="5">
        <v>25</v>
      </c>
      <c r="B26" s="14" t="s">
        <v>10</v>
      </c>
      <c r="C26" s="14"/>
      <c r="D26" s="13" t="str">
        <f>HYPERLINK("http://7flowers-decor.ru/upload/1c_catalog/import_files/4627097504066.jpg")</f>
        <v>http://7flowers-decor.ru/upload/1c_catalog/import_files/4627097504066.jpg</v>
      </c>
      <c r="E26" s="5">
        <v>4627097504066</v>
      </c>
      <c r="F26" s="7" t="s">
        <v>40</v>
      </c>
      <c r="G26" s="8" t="s">
        <v>35</v>
      </c>
      <c r="H26" s="5">
        <v>1</v>
      </c>
      <c r="I26" s="5">
        <v>16</v>
      </c>
      <c r="J26" s="12">
        <v>74</v>
      </c>
      <c r="K26" s="19">
        <v>62.9</v>
      </c>
      <c r="L26" s="9"/>
      <c r="M26" s="10"/>
    </row>
    <row r="27" spans="1:13" s="1" customFormat="1" ht="165.95" customHeight="1" x14ac:dyDescent="0.2">
      <c r="A27" s="5">
        <v>26</v>
      </c>
      <c r="B27" s="14" t="s">
        <v>10</v>
      </c>
      <c r="C27" s="14"/>
      <c r="D27" s="13" t="str">
        <f>HYPERLINK("http://7flowers-decor.ru/upload/1c_catalog/import_files/4627097504073.jpg")</f>
        <v>http://7flowers-decor.ru/upload/1c_catalog/import_files/4627097504073.jpg</v>
      </c>
      <c r="E27" s="5">
        <v>4627097504073</v>
      </c>
      <c r="F27" s="7" t="s">
        <v>41</v>
      </c>
      <c r="G27" s="8" t="s">
        <v>21</v>
      </c>
      <c r="H27" s="5">
        <v>1</v>
      </c>
      <c r="I27" s="5">
        <v>16</v>
      </c>
      <c r="J27" s="12">
        <v>74</v>
      </c>
      <c r="K27" s="19">
        <v>62.9</v>
      </c>
      <c r="L27" s="9"/>
      <c r="M27" s="10"/>
    </row>
    <row r="28" spans="1:13" s="1" customFormat="1" ht="165.95" customHeight="1" x14ac:dyDescent="0.2">
      <c r="A28" s="5">
        <v>27</v>
      </c>
      <c r="B28" s="14" t="s">
        <v>10</v>
      </c>
      <c r="C28" s="14"/>
      <c r="D28" s="13" t="str">
        <f>HYPERLINK("http://7flowers-decor.ru/upload/1c_catalog/import_files/4627097504097.jpg")</f>
        <v>http://7flowers-decor.ru/upload/1c_catalog/import_files/4627097504097.jpg</v>
      </c>
      <c r="E28" s="5">
        <v>4627097504097</v>
      </c>
      <c r="F28" s="7" t="s">
        <v>42</v>
      </c>
      <c r="G28" s="8"/>
      <c r="H28" s="5">
        <v>1</v>
      </c>
      <c r="I28" s="5">
        <v>12</v>
      </c>
      <c r="J28" s="12">
        <v>94</v>
      </c>
      <c r="K28" s="19">
        <v>79.900000000000006</v>
      </c>
      <c r="L28" s="9"/>
      <c r="M28" s="10"/>
    </row>
    <row r="29" spans="1:13" s="1" customFormat="1" ht="165.95" customHeight="1" x14ac:dyDescent="0.2">
      <c r="A29" s="5">
        <v>28</v>
      </c>
      <c r="B29" s="14" t="s">
        <v>10</v>
      </c>
      <c r="C29" s="14"/>
      <c r="D29" s="13" t="str">
        <f>HYPERLINK("http://7flowers-decor.ru/upload/1c_catalog/import_files/4627097504103.jpg")</f>
        <v>http://7flowers-decor.ru/upload/1c_catalog/import_files/4627097504103.jpg</v>
      </c>
      <c r="E29" s="5">
        <v>4627097504103</v>
      </c>
      <c r="F29" s="7" t="s">
        <v>43</v>
      </c>
      <c r="G29" s="8" t="s">
        <v>44</v>
      </c>
      <c r="H29" s="5">
        <v>1</v>
      </c>
      <c r="I29" s="5">
        <v>12</v>
      </c>
      <c r="J29" s="12">
        <v>112</v>
      </c>
      <c r="K29" s="19">
        <v>95.2</v>
      </c>
      <c r="L29" s="9"/>
      <c r="M29" s="10"/>
    </row>
    <row r="30" spans="1:13" s="1" customFormat="1" ht="165.95" customHeight="1" x14ac:dyDescent="0.2">
      <c r="A30" s="5">
        <v>29</v>
      </c>
      <c r="B30" s="14" t="s">
        <v>10</v>
      </c>
      <c r="C30" s="14"/>
      <c r="D30" s="13" t="str">
        <f>HYPERLINK("http://7flowers-decor.ru/upload/1c_catalog/import_files/4627097504110.jpg")</f>
        <v>http://7flowers-decor.ru/upload/1c_catalog/import_files/4627097504110.jpg</v>
      </c>
      <c r="E30" s="5">
        <v>4627097504110</v>
      </c>
      <c r="F30" s="7" t="s">
        <v>45</v>
      </c>
      <c r="G30" s="8" t="s">
        <v>12</v>
      </c>
      <c r="H30" s="5">
        <v>1</v>
      </c>
      <c r="I30" s="5">
        <v>12</v>
      </c>
      <c r="J30" s="12">
        <v>112</v>
      </c>
      <c r="K30" s="19">
        <v>95.2</v>
      </c>
      <c r="L30" s="9"/>
      <c r="M30" s="10"/>
    </row>
    <row r="31" spans="1:13" s="1" customFormat="1" ht="165.95" customHeight="1" x14ac:dyDescent="0.2">
      <c r="A31" s="5">
        <v>30</v>
      </c>
      <c r="B31" s="14" t="s">
        <v>10</v>
      </c>
      <c r="C31" s="14"/>
      <c r="D31" s="13" t="str">
        <f>HYPERLINK("http://7flowers-decor.ru/upload/1c_catalog/import_files/4627097504134.jpg")</f>
        <v>http://7flowers-decor.ru/upload/1c_catalog/import_files/4627097504134.jpg</v>
      </c>
      <c r="E31" s="5">
        <v>4627097504134</v>
      </c>
      <c r="F31" s="7" t="s">
        <v>46</v>
      </c>
      <c r="G31" s="8" t="s">
        <v>47</v>
      </c>
      <c r="H31" s="5">
        <v>1</v>
      </c>
      <c r="I31" s="5">
        <v>12</v>
      </c>
      <c r="J31" s="12">
        <v>112</v>
      </c>
      <c r="K31" s="19">
        <v>95.2</v>
      </c>
      <c r="L31" s="9"/>
      <c r="M31" s="10"/>
    </row>
    <row r="32" spans="1:13" s="1" customFormat="1" ht="165.95" customHeight="1" x14ac:dyDescent="0.2">
      <c r="A32" s="5">
        <v>31</v>
      </c>
      <c r="B32" s="14" t="s">
        <v>10</v>
      </c>
      <c r="C32" s="14"/>
      <c r="D32" s="13" t="str">
        <f>HYPERLINK("http://7flowers-decor.ru/upload/1c_catalog/import_files/4627097504141.jpg")</f>
        <v>http://7flowers-decor.ru/upload/1c_catalog/import_files/4627097504141.jpg</v>
      </c>
      <c r="E32" s="5">
        <v>4627097504141</v>
      </c>
      <c r="F32" s="7" t="s">
        <v>48</v>
      </c>
      <c r="G32" s="8" t="s">
        <v>49</v>
      </c>
      <c r="H32" s="5">
        <v>1</v>
      </c>
      <c r="I32" s="5">
        <v>12</v>
      </c>
      <c r="J32" s="12">
        <v>112</v>
      </c>
      <c r="K32" s="19">
        <v>95.2</v>
      </c>
      <c r="L32" s="9"/>
      <c r="M32" s="10"/>
    </row>
    <row r="33" spans="1:13" s="1" customFormat="1" ht="165.95" customHeight="1" x14ac:dyDescent="0.2">
      <c r="A33" s="5">
        <v>32</v>
      </c>
      <c r="B33" s="14" t="s">
        <v>10</v>
      </c>
      <c r="C33" s="14"/>
      <c r="D33" s="13" t="str">
        <f>HYPERLINK("http://7flowers-decor.ru/upload/1c_catalog/import_files/4627097504158.jpg")</f>
        <v>http://7flowers-decor.ru/upload/1c_catalog/import_files/4627097504158.jpg</v>
      </c>
      <c r="E33" s="5">
        <v>4627097504158</v>
      </c>
      <c r="F33" s="7" t="s">
        <v>50</v>
      </c>
      <c r="G33" s="8" t="s">
        <v>14</v>
      </c>
      <c r="H33" s="5">
        <v>1</v>
      </c>
      <c r="I33" s="5">
        <v>12</v>
      </c>
      <c r="J33" s="12">
        <v>112</v>
      </c>
      <c r="K33" s="19">
        <v>95.2</v>
      </c>
      <c r="L33" s="9"/>
      <c r="M33" s="10"/>
    </row>
    <row r="34" spans="1:13" s="1" customFormat="1" ht="165.95" customHeight="1" x14ac:dyDescent="0.2">
      <c r="A34" s="5">
        <v>33</v>
      </c>
      <c r="B34" s="14" t="s">
        <v>10</v>
      </c>
      <c r="C34" s="14"/>
      <c r="D34" s="13" t="str">
        <f>HYPERLINK("http://7flowers-decor.ru/upload/1c_catalog/import_files/4627097504165.jpg")</f>
        <v>http://7flowers-decor.ru/upload/1c_catalog/import_files/4627097504165.jpg</v>
      </c>
      <c r="E34" s="5">
        <v>4627097504165</v>
      </c>
      <c r="F34" s="7" t="s">
        <v>51</v>
      </c>
      <c r="G34" s="8"/>
      <c r="H34" s="5">
        <v>1</v>
      </c>
      <c r="I34" s="5">
        <v>12</v>
      </c>
      <c r="J34" s="12">
        <v>78</v>
      </c>
      <c r="K34" s="19">
        <v>66.3</v>
      </c>
      <c r="L34" s="9"/>
      <c r="M34" s="10"/>
    </row>
    <row r="35" spans="1:13" s="1" customFormat="1" ht="165.95" customHeight="1" x14ac:dyDescent="0.2">
      <c r="A35" s="5">
        <v>34</v>
      </c>
      <c r="B35" s="14" t="s">
        <v>10</v>
      </c>
      <c r="C35" s="14"/>
      <c r="D35" s="6"/>
      <c r="E35" s="5">
        <v>4627090562995</v>
      </c>
      <c r="F35" s="7" t="s">
        <v>52</v>
      </c>
      <c r="G35" s="8" t="s">
        <v>35</v>
      </c>
      <c r="H35" s="5">
        <v>1</v>
      </c>
      <c r="I35" s="5">
        <v>6</v>
      </c>
      <c r="J35" s="12">
        <v>190</v>
      </c>
      <c r="K35" s="19">
        <v>161.5</v>
      </c>
      <c r="L35" s="9"/>
      <c r="M35" s="10"/>
    </row>
    <row r="36" spans="1:13" s="1" customFormat="1" ht="165.95" customHeight="1" x14ac:dyDescent="0.2">
      <c r="A36" s="5">
        <v>35</v>
      </c>
      <c r="B36" s="14" t="s">
        <v>10</v>
      </c>
      <c r="C36" s="14"/>
      <c r="D36" s="6"/>
      <c r="E36" s="5">
        <v>4627090563077</v>
      </c>
      <c r="F36" s="7" t="s">
        <v>53</v>
      </c>
      <c r="G36" s="8" t="s">
        <v>54</v>
      </c>
      <c r="H36" s="5">
        <v>1</v>
      </c>
      <c r="I36" s="5">
        <v>6</v>
      </c>
      <c r="J36" s="12">
        <v>190</v>
      </c>
      <c r="K36" s="19">
        <v>161.5</v>
      </c>
      <c r="L36" s="9"/>
      <c r="M36" s="10"/>
    </row>
    <row r="37" spans="1:13" s="1" customFormat="1" ht="165.95" customHeight="1" x14ac:dyDescent="0.2">
      <c r="A37" s="5">
        <v>36</v>
      </c>
      <c r="B37" s="14" t="s">
        <v>10</v>
      </c>
      <c r="C37" s="14"/>
      <c r="D37" s="6"/>
      <c r="E37" s="5">
        <v>4627090563541</v>
      </c>
      <c r="F37" s="7" t="s">
        <v>55</v>
      </c>
      <c r="G37" s="8" t="s">
        <v>35</v>
      </c>
      <c r="H37" s="5">
        <v>1</v>
      </c>
      <c r="I37" s="5">
        <v>2</v>
      </c>
      <c r="J37" s="12">
        <v>258</v>
      </c>
      <c r="K37" s="19">
        <v>219.3</v>
      </c>
      <c r="L37" s="9"/>
      <c r="M37" s="10"/>
    </row>
    <row r="38" spans="1:13" s="1" customFormat="1" ht="165.95" customHeight="1" x14ac:dyDescent="0.2">
      <c r="A38" s="5">
        <v>37</v>
      </c>
      <c r="B38" s="14" t="s">
        <v>10</v>
      </c>
      <c r="C38" s="14"/>
      <c r="D38" s="6"/>
      <c r="E38" s="5">
        <v>4627090563558</v>
      </c>
      <c r="F38" s="7" t="s">
        <v>56</v>
      </c>
      <c r="G38" s="8" t="s">
        <v>12</v>
      </c>
      <c r="H38" s="5">
        <v>1</v>
      </c>
      <c r="I38" s="5">
        <v>2</v>
      </c>
      <c r="J38" s="12">
        <v>258</v>
      </c>
      <c r="K38" s="19">
        <v>219.3</v>
      </c>
      <c r="L38" s="9"/>
      <c r="M38" s="10"/>
    </row>
    <row r="39" spans="1:13" s="1" customFormat="1" ht="165.95" customHeight="1" x14ac:dyDescent="0.2">
      <c r="A39" s="5">
        <v>38</v>
      </c>
      <c r="B39" s="14" t="s">
        <v>10</v>
      </c>
      <c r="C39" s="14"/>
      <c r="D39" s="6"/>
      <c r="E39" s="5">
        <v>4627090563763</v>
      </c>
      <c r="F39" s="7" t="s">
        <v>57</v>
      </c>
      <c r="G39" s="8" t="s">
        <v>54</v>
      </c>
      <c r="H39" s="5">
        <v>1</v>
      </c>
      <c r="I39" s="5">
        <v>2</v>
      </c>
      <c r="J39" s="12">
        <v>258</v>
      </c>
      <c r="K39" s="19">
        <v>219.3</v>
      </c>
      <c r="L39" s="9"/>
      <c r="M39" s="10"/>
    </row>
    <row r="40" spans="1:13" s="1" customFormat="1" ht="165.95" customHeight="1" x14ac:dyDescent="0.2">
      <c r="A40" s="5">
        <v>39</v>
      </c>
      <c r="B40" s="14" t="s">
        <v>10</v>
      </c>
      <c r="C40" s="14"/>
      <c r="D40" s="13" t="str">
        <f>HYPERLINK("http://7flowers-decor.ru/upload/1c_catalog/import_files/4005632257750.jpg")</f>
        <v>http://7flowers-decor.ru/upload/1c_catalog/import_files/4005632257750.jpg</v>
      </c>
      <c r="E40" s="5">
        <v>4005632257750</v>
      </c>
      <c r="F40" s="7" t="s">
        <v>58</v>
      </c>
      <c r="G40" s="8" t="s">
        <v>59</v>
      </c>
      <c r="H40" s="5">
        <v>1</v>
      </c>
      <c r="I40" s="5">
        <v>8</v>
      </c>
      <c r="J40" s="12">
        <v>857</v>
      </c>
      <c r="K40" s="19">
        <v>728.45</v>
      </c>
      <c r="L40" s="9"/>
      <c r="M40" s="10"/>
    </row>
    <row r="41" spans="1:13" s="1" customFormat="1" ht="165.95" customHeight="1" x14ac:dyDescent="0.2">
      <c r="A41" s="5">
        <v>40</v>
      </c>
      <c r="B41" s="14" t="s">
        <v>10</v>
      </c>
      <c r="C41" s="14"/>
      <c r="D41" s="13" t="str">
        <f>HYPERLINK("http://7flowers-decor.ru/upload/1c_catalog/import_files/4005632257859.jpg")</f>
        <v>http://7flowers-decor.ru/upload/1c_catalog/import_files/4005632257859.jpg</v>
      </c>
      <c r="E41" s="5">
        <v>4005632257859</v>
      </c>
      <c r="F41" s="7" t="s">
        <v>60</v>
      </c>
      <c r="G41" s="8" t="s">
        <v>59</v>
      </c>
      <c r="H41" s="5">
        <v>1</v>
      </c>
      <c r="I41" s="5">
        <v>4</v>
      </c>
      <c r="J41" s="12">
        <v>1204</v>
      </c>
      <c r="K41" s="19">
        <v>1023.4</v>
      </c>
      <c r="L41" s="9"/>
      <c r="M41" s="10"/>
    </row>
    <row r="42" spans="1:13" s="1" customFormat="1" ht="165.95" customHeight="1" x14ac:dyDescent="0.2">
      <c r="A42" s="5">
        <v>41</v>
      </c>
      <c r="B42" s="14" t="s">
        <v>10</v>
      </c>
      <c r="C42" s="14"/>
      <c r="D42" s="13" t="str">
        <f>HYPERLINK("http://7flowers-decor.ru/upload/1c_catalog/import_files/4005632257354.jpg")</f>
        <v>http://7flowers-decor.ru/upload/1c_catalog/import_files/4005632257354.jpg</v>
      </c>
      <c r="E42" s="5">
        <v>4005632257354</v>
      </c>
      <c r="F42" s="7" t="s">
        <v>60</v>
      </c>
      <c r="G42" s="8" t="s">
        <v>21</v>
      </c>
      <c r="H42" s="5">
        <v>1</v>
      </c>
      <c r="I42" s="5">
        <v>8</v>
      </c>
      <c r="J42" s="12">
        <v>1204</v>
      </c>
      <c r="K42" s="19">
        <v>1023.4</v>
      </c>
      <c r="L42" s="9"/>
      <c r="M42" s="10"/>
    </row>
    <row r="43" spans="1:13" s="1" customFormat="1" ht="165.95" customHeight="1" x14ac:dyDescent="0.2">
      <c r="A43" s="5">
        <v>42</v>
      </c>
      <c r="B43" s="14" t="s">
        <v>10</v>
      </c>
      <c r="C43" s="14"/>
      <c r="D43" s="13" t="str">
        <f>HYPERLINK("http://7flowers-decor.ru/upload/1c_catalog/import_files/4627090567877.jpg")</f>
        <v>http://7flowers-decor.ru/upload/1c_catalog/import_files/4627090567877.jpg</v>
      </c>
      <c r="E43" s="5">
        <v>4627090567877</v>
      </c>
      <c r="F43" s="7" t="s">
        <v>61</v>
      </c>
      <c r="G43" s="8" t="s">
        <v>12</v>
      </c>
      <c r="H43" s="5">
        <v>1</v>
      </c>
      <c r="I43" s="5">
        <v>6</v>
      </c>
      <c r="J43" s="12">
        <v>84</v>
      </c>
      <c r="K43" s="19">
        <v>71.400000000000006</v>
      </c>
      <c r="L43" s="9"/>
      <c r="M43" s="10"/>
    </row>
    <row r="44" spans="1:13" s="1" customFormat="1" ht="165.95" customHeight="1" x14ac:dyDescent="0.2">
      <c r="A44" s="5">
        <v>43</v>
      </c>
      <c r="B44" s="14" t="s">
        <v>10</v>
      </c>
      <c r="C44" s="14"/>
      <c r="D44" s="13" t="str">
        <f>HYPERLINK("http://7flowers-decor.ru/upload/1c_catalog/import_files/4627090567884.jpg")</f>
        <v>http://7flowers-decor.ru/upload/1c_catalog/import_files/4627090567884.jpg</v>
      </c>
      <c r="E44" s="5">
        <v>4627090567884</v>
      </c>
      <c r="F44" s="7" t="s">
        <v>62</v>
      </c>
      <c r="G44" s="8" t="s">
        <v>63</v>
      </c>
      <c r="H44" s="5">
        <v>1</v>
      </c>
      <c r="I44" s="5">
        <v>6</v>
      </c>
      <c r="J44" s="12">
        <v>84</v>
      </c>
      <c r="K44" s="19">
        <v>71.400000000000006</v>
      </c>
      <c r="L44" s="9"/>
      <c r="M44" s="10"/>
    </row>
    <row r="45" spans="1:13" s="1" customFormat="1" ht="165.95" customHeight="1" x14ac:dyDescent="0.2">
      <c r="A45" s="5">
        <v>44</v>
      </c>
      <c r="B45" s="14" t="s">
        <v>10</v>
      </c>
      <c r="C45" s="14"/>
      <c r="D45" s="13" t="str">
        <f>HYPERLINK("http://7flowers-decor.ru/upload/1c_catalog/import_files/4627090567860.jpg")</f>
        <v>http://7flowers-decor.ru/upload/1c_catalog/import_files/4627090567860.jpg</v>
      </c>
      <c r="E45" s="5">
        <v>4627090567860</v>
      </c>
      <c r="F45" s="7" t="s">
        <v>64</v>
      </c>
      <c r="G45" s="8" t="s">
        <v>65</v>
      </c>
      <c r="H45" s="5">
        <v>1</v>
      </c>
      <c r="I45" s="5">
        <v>6</v>
      </c>
      <c r="J45" s="12">
        <v>71</v>
      </c>
      <c r="K45" s="19">
        <v>60.35</v>
      </c>
      <c r="L45" s="9"/>
      <c r="M45" s="10"/>
    </row>
    <row r="46" spans="1:13" s="1" customFormat="1" ht="165.95" customHeight="1" x14ac:dyDescent="0.2">
      <c r="A46" s="5">
        <v>45</v>
      </c>
      <c r="B46" s="14" t="s">
        <v>10</v>
      </c>
      <c r="C46" s="14"/>
      <c r="D46" s="13" t="str">
        <f>HYPERLINK("http://7flowers-decor.ru/upload/1c_catalog/import_files/4627090567891.jpg")</f>
        <v>http://7flowers-decor.ru/upload/1c_catalog/import_files/4627090567891.jpg</v>
      </c>
      <c r="E46" s="5">
        <v>4627090567891</v>
      </c>
      <c r="F46" s="7" t="s">
        <v>66</v>
      </c>
      <c r="G46" s="8" t="s">
        <v>67</v>
      </c>
      <c r="H46" s="5">
        <v>1</v>
      </c>
      <c r="I46" s="5">
        <v>6</v>
      </c>
      <c r="J46" s="12">
        <v>84</v>
      </c>
      <c r="K46" s="19">
        <v>71.400000000000006</v>
      </c>
      <c r="L46" s="9"/>
      <c r="M46" s="10"/>
    </row>
    <row r="47" spans="1:13" s="1" customFormat="1" ht="165.95" customHeight="1" x14ac:dyDescent="0.2">
      <c r="A47" s="5">
        <v>46</v>
      </c>
      <c r="B47" s="14" t="s">
        <v>10</v>
      </c>
      <c r="C47" s="14"/>
      <c r="D47" s="13" t="str">
        <f>HYPERLINK("http://7flowers-decor.ru/upload/1c_catalog/import_files/4627090567907.jpg")</f>
        <v>http://7flowers-decor.ru/upload/1c_catalog/import_files/4627090567907.jpg</v>
      </c>
      <c r="E47" s="5">
        <v>4627090567907</v>
      </c>
      <c r="F47" s="7" t="s">
        <v>68</v>
      </c>
      <c r="G47" s="8" t="s">
        <v>14</v>
      </c>
      <c r="H47" s="5">
        <v>1</v>
      </c>
      <c r="I47" s="5">
        <v>6</v>
      </c>
      <c r="J47" s="12">
        <v>84</v>
      </c>
      <c r="K47" s="19">
        <v>71.400000000000006</v>
      </c>
      <c r="L47" s="9"/>
      <c r="M47" s="10"/>
    </row>
    <row r="48" spans="1:13" s="1" customFormat="1" ht="165.95" customHeight="1" x14ac:dyDescent="0.2">
      <c r="A48" s="5">
        <v>47</v>
      </c>
      <c r="B48" s="14" t="s">
        <v>10</v>
      </c>
      <c r="C48" s="14"/>
      <c r="D48" s="13" t="str">
        <f>HYPERLINK("http://7flowers-decor.ru/upload/1c_catalog/import_files/4627090567976.jpg")</f>
        <v>http://7flowers-decor.ru/upload/1c_catalog/import_files/4627090567976.jpg</v>
      </c>
      <c r="E48" s="5">
        <v>4627090567976</v>
      </c>
      <c r="F48" s="7" t="s">
        <v>69</v>
      </c>
      <c r="G48" s="8" t="s">
        <v>12</v>
      </c>
      <c r="H48" s="5">
        <v>1</v>
      </c>
      <c r="I48" s="5">
        <v>12</v>
      </c>
      <c r="J48" s="12">
        <v>84</v>
      </c>
      <c r="K48" s="19">
        <v>71.400000000000006</v>
      </c>
      <c r="L48" s="9"/>
      <c r="M48" s="10"/>
    </row>
    <row r="49" spans="1:13" s="1" customFormat="1" ht="165.95" customHeight="1" x14ac:dyDescent="0.2">
      <c r="A49" s="5">
        <v>48</v>
      </c>
      <c r="B49" s="14" t="s">
        <v>10</v>
      </c>
      <c r="C49" s="14"/>
      <c r="D49" s="13" t="str">
        <f>HYPERLINK("http://7flowers-decor.ru/upload/1c_catalog/import_files/4627090567983.jpg")</f>
        <v>http://7flowers-decor.ru/upload/1c_catalog/import_files/4627090567983.jpg</v>
      </c>
      <c r="E49" s="5">
        <v>4627090567983</v>
      </c>
      <c r="F49" s="7" t="s">
        <v>70</v>
      </c>
      <c r="G49" s="8" t="s">
        <v>63</v>
      </c>
      <c r="H49" s="5">
        <v>1</v>
      </c>
      <c r="I49" s="5">
        <v>12</v>
      </c>
      <c r="J49" s="12">
        <v>84</v>
      </c>
      <c r="K49" s="19">
        <v>71.400000000000006</v>
      </c>
      <c r="L49" s="9"/>
      <c r="M49" s="10"/>
    </row>
    <row r="50" spans="1:13" s="1" customFormat="1" ht="165.95" customHeight="1" x14ac:dyDescent="0.2">
      <c r="A50" s="5">
        <v>49</v>
      </c>
      <c r="B50" s="14" t="s">
        <v>10</v>
      </c>
      <c r="C50" s="14"/>
      <c r="D50" s="13" t="str">
        <f>HYPERLINK("http://7flowers-decor.ru/upload/1c_catalog/import_files/4627090567969.jpg")</f>
        <v>http://7flowers-decor.ru/upload/1c_catalog/import_files/4627090567969.jpg</v>
      </c>
      <c r="E50" s="5">
        <v>4627090567969</v>
      </c>
      <c r="F50" s="7" t="s">
        <v>71</v>
      </c>
      <c r="G50" s="8" t="s">
        <v>65</v>
      </c>
      <c r="H50" s="5">
        <v>1</v>
      </c>
      <c r="I50" s="5">
        <v>12</v>
      </c>
      <c r="J50" s="12">
        <v>64</v>
      </c>
      <c r="K50" s="19">
        <v>54.4</v>
      </c>
      <c r="L50" s="9"/>
      <c r="M50" s="10"/>
    </row>
    <row r="51" spans="1:13" s="1" customFormat="1" ht="165.95" customHeight="1" x14ac:dyDescent="0.2">
      <c r="A51" s="5">
        <v>50</v>
      </c>
      <c r="B51" s="14" t="s">
        <v>10</v>
      </c>
      <c r="C51" s="14"/>
      <c r="D51" s="13" t="str">
        <f>HYPERLINK("http://7flowers-decor.ru/upload/1c_catalog/import_files/4627090567990.jpg")</f>
        <v>http://7flowers-decor.ru/upload/1c_catalog/import_files/4627090567990.jpg</v>
      </c>
      <c r="E51" s="5">
        <v>4627090567990</v>
      </c>
      <c r="F51" s="7" t="s">
        <v>72</v>
      </c>
      <c r="G51" s="8" t="s">
        <v>67</v>
      </c>
      <c r="H51" s="5">
        <v>1</v>
      </c>
      <c r="I51" s="5">
        <v>12</v>
      </c>
      <c r="J51" s="12">
        <v>84</v>
      </c>
      <c r="K51" s="19">
        <v>71.400000000000006</v>
      </c>
      <c r="L51" s="9"/>
      <c r="M51" s="10"/>
    </row>
    <row r="52" spans="1:13" s="1" customFormat="1" ht="165.95" customHeight="1" x14ac:dyDescent="0.2">
      <c r="A52" s="5">
        <v>51</v>
      </c>
      <c r="B52" s="14" t="s">
        <v>10</v>
      </c>
      <c r="C52" s="14"/>
      <c r="D52" s="13" t="str">
        <f>HYPERLINK("http://7flowers-decor.ru/upload/1c_catalog/import_files/4627090568003.jpg")</f>
        <v>http://7flowers-decor.ru/upload/1c_catalog/import_files/4627090568003.jpg</v>
      </c>
      <c r="E52" s="5">
        <v>4627090568003</v>
      </c>
      <c r="F52" s="7" t="s">
        <v>73</v>
      </c>
      <c r="G52" s="8" t="s">
        <v>14</v>
      </c>
      <c r="H52" s="5">
        <v>1</v>
      </c>
      <c r="I52" s="5">
        <v>12</v>
      </c>
      <c r="J52" s="12">
        <v>84</v>
      </c>
      <c r="K52" s="19">
        <v>71.400000000000006</v>
      </c>
      <c r="L52" s="9"/>
      <c r="M52" s="10"/>
    </row>
    <row r="53" spans="1:13" s="1" customFormat="1" ht="165.95" customHeight="1" x14ac:dyDescent="0.2">
      <c r="A53" s="5">
        <v>52</v>
      </c>
      <c r="B53" s="14" t="s">
        <v>10</v>
      </c>
      <c r="C53" s="14"/>
      <c r="D53" s="13" t="str">
        <f>HYPERLINK("http://7flowers-decor.ru/upload/1c_catalog/import_files/4627090568034.jpg")</f>
        <v>http://7flowers-decor.ru/upload/1c_catalog/import_files/4627090568034.jpg</v>
      </c>
      <c r="E53" s="5">
        <v>4627090568034</v>
      </c>
      <c r="F53" s="7" t="s">
        <v>74</v>
      </c>
      <c r="G53" s="8" t="s">
        <v>63</v>
      </c>
      <c r="H53" s="5">
        <v>1</v>
      </c>
      <c r="I53" s="5">
        <v>6</v>
      </c>
      <c r="J53" s="12">
        <v>84</v>
      </c>
      <c r="K53" s="19">
        <v>71.400000000000006</v>
      </c>
      <c r="L53" s="9"/>
      <c r="M53" s="10"/>
    </row>
    <row r="54" spans="1:13" s="1" customFormat="1" ht="165.95" customHeight="1" x14ac:dyDescent="0.2">
      <c r="A54" s="5">
        <v>53</v>
      </c>
      <c r="B54" s="14" t="s">
        <v>10</v>
      </c>
      <c r="C54" s="14"/>
      <c r="D54" s="13" t="str">
        <f>HYPERLINK("http://7flowers-decor.ru/upload/1c_catalog/import_files/4627090568027.jpg")</f>
        <v>http://7flowers-decor.ru/upload/1c_catalog/import_files/4627090568027.jpg</v>
      </c>
      <c r="E54" s="5">
        <v>4627090568027</v>
      </c>
      <c r="F54" s="7" t="s">
        <v>75</v>
      </c>
      <c r="G54" s="8" t="s">
        <v>12</v>
      </c>
      <c r="H54" s="5">
        <v>1</v>
      </c>
      <c r="I54" s="5">
        <v>6</v>
      </c>
      <c r="J54" s="12">
        <v>84</v>
      </c>
      <c r="K54" s="19">
        <v>71.400000000000006</v>
      </c>
      <c r="L54" s="9"/>
      <c r="M54" s="10"/>
    </row>
    <row r="55" spans="1:13" s="1" customFormat="1" ht="165.95" customHeight="1" x14ac:dyDescent="0.2">
      <c r="A55" s="5">
        <v>54</v>
      </c>
      <c r="B55" s="14" t="s">
        <v>10</v>
      </c>
      <c r="C55" s="14"/>
      <c r="D55" s="13" t="str">
        <f>HYPERLINK("http://7flowers-decor.ru/upload/1c_catalog/import_files/4627090568010.jpg")</f>
        <v>http://7flowers-decor.ru/upload/1c_catalog/import_files/4627090568010.jpg</v>
      </c>
      <c r="E55" s="5">
        <v>4627090568010</v>
      </c>
      <c r="F55" s="7" t="s">
        <v>76</v>
      </c>
      <c r="G55" s="8" t="s">
        <v>77</v>
      </c>
      <c r="H55" s="5">
        <v>1</v>
      </c>
      <c r="I55" s="5">
        <v>6</v>
      </c>
      <c r="J55" s="12">
        <v>70</v>
      </c>
      <c r="K55" s="19">
        <v>59.5</v>
      </c>
      <c r="L55" s="9"/>
      <c r="M55" s="10"/>
    </row>
    <row r="56" spans="1:13" s="1" customFormat="1" ht="165.95" customHeight="1" x14ac:dyDescent="0.2">
      <c r="A56" s="5">
        <v>55</v>
      </c>
      <c r="B56" s="14" t="s">
        <v>10</v>
      </c>
      <c r="C56" s="14"/>
      <c r="D56" s="13" t="str">
        <f>HYPERLINK("http://7flowers-decor.ru/upload/1c_catalog/import_files/4627090568041.jpg")</f>
        <v>http://7flowers-decor.ru/upload/1c_catalog/import_files/4627090568041.jpg</v>
      </c>
      <c r="E56" s="5">
        <v>4627090568041</v>
      </c>
      <c r="F56" s="7" t="s">
        <v>78</v>
      </c>
      <c r="G56" s="8" t="s">
        <v>67</v>
      </c>
      <c r="H56" s="5">
        <v>1</v>
      </c>
      <c r="I56" s="5">
        <v>6</v>
      </c>
      <c r="J56" s="12">
        <v>84</v>
      </c>
      <c r="K56" s="19">
        <v>71.400000000000006</v>
      </c>
      <c r="L56" s="9"/>
      <c r="M56" s="10"/>
    </row>
    <row r="57" spans="1:13" s="1" customFormat="1" ht="165.95" customHeight="1" x14ac:dyDescent="0.2">
      <c r="A57" s="5">
        <v>56</v>
      </c>
      <c r="B57" s="14" t="s">
        <v>10</v>
      </c>
      <c r="C57" s="14"/>
      <c r="D57" s="13" t="str">
        <f>HYPERLINK("http://7flowers-decor.ru/upload/1c_catalog/import_files/4627090568058.jpg")</f>
        <v>http://7flowers-decor.ru/upload/1c_catalog/import_files/4627090568058.jpg</v>
      </c>
      <c r="E57" s="5">
        <v>4627090568058</v>
      </c>
      <c r="F57" s="7" t="s">
        <v>79</v>
      </c>
      <c r="G57" s="8" t="s">
        <v>14</v>
      </c>
      <c r="H57" s="5">
        <v>1</v>
      </c>
      <c r="I57" s="5">
        <v>6</v>
      </c>
      <c r="J57" s="12">
        <v>84</v>
      </c>
      <c r="K57" s="19">
        <v>71.400000000000006</v>
      </c>
      <c r="L57" s="9"/>
      <c r="M57" s="10"/>
    </row>
    <row r="58" spans="1:13" s="1" customFormat="1" ht="165.95" customHeight="1" x14ac:dyDescent="0.2">
      <c r="A58" s="5">
        <v>57</v>
      </c>
      <c r="B58" s="14" t="s">
        <v>10</v>
      </c>
      <c r="C58" s="14"/>
      <c r="D58" s="13" t="str">
        <f>HYPERLINK("http://7flowers-decor.ru/upload/1c_catalog/import_files/4627090567921.jpg")</f>
        <v>http://7flowers-decor.ru/upload/1c_catalog/import_files/4627090567921.jpg</v>
      </c>
      <c r="E58" s="5">
        <v>4627090567921</v>
      </c>
      <c r="F58" s="7" t="s">
        <v>80</v>
      </c>
      <c r="G58" s="8" t="s">
        <v>12</v>
      </c>
      <c r="H58" s="5">
        <v>1</v>
      </c>
      <c r="I58" s="5">
        <v>9</v>
      </c>
      <c r="J58" s="12">
        <v>84</v>
      </c>
      <c r="K58" s="19">
        <v>71.400000000000006</v>
      </c>
      <c r="L58" s="9"/>
      <c r="M58" s="10"/>
    </row>
    <row r="59" spans="1:13" s="1" customFormat="1" ht="165.95" customHeight="1" x14ac:dyDescent="0.2">
      <c r="A59" s="5">
        <v>58</v>
      </c>
      <c r="B59" s="14" t="s">
        <v>10</v>
      </c>
      <c r="C59" s="14"/>
      <c r="D59" s="13" t="str">
        <f>HYPERLINK("http://7flowers-decor.ru/upload/1c_catalog/import_files/4627090567938.jpg")</f>
        <v>http://7flowers-decor.ru/upload/1c_catalog/import_files/4627090567938.jpg</v>
      </c>
      <c r="E59" s="5">
        <v>4627090567938</v>
      </c>
      <c r="F59" s="7" t="s">
        <v>81</v>
      </c>
      <c r="G59" s="8" t="s">
        <v>63</v>
      </c>
      <c r="H59" s="5">
        <v>1</v>
      </c>
      <c r="I59" s="5">
        <v>9</v>
      </c>
      <c r="J59" s="12">
        <v>84</v>
      </c>
      <c r="K59" s="19">
        <v>71.400000000000006</v>
      </c>
      <c r="L59" s="9"/>
      <c r="M59" s="10"/>
    </row>
    <row r="60" spans="1:13" s="1" customFormat="1" ht="165.95" customHeight="1" x14ac:dyDescent="0.2">
      <c r="A60" s="5">
        <v>59</v>
      </c>
      <c r="B60" s="14" t="s">
        <v>10</v>
      </c>
      <c r="C60" s="14"/>
      <c r="D60" s="13" t="str">
        <f>HYPERLINK("http://7flowers-decor.ru/upload/1c_catalog/import_files/4627090567914.jpg")</f>
        <v>http://7flowers-decor.ru/upload/1c_catalog/import_files/4627090567914.jpg</v>
      </c>
      <c r="E60" s="5">
        <v>4627090567914</v>
      </c>
      <c r="F60" s="7" t="s">
        <v>82</v>
      </c>
      <c r="G60" s="8" t="s">
        <v>65</v>
      </c>
      <c r="H60" s="5">
        <v>1</v>
      </c>
      <c r="I60" s="5">
        <v>9</v>
      </c>
      <c r="J60" s="12">
        <v>64</v>
      </c>
      <c r="K60" s="19">
        <v>54.4</v>
      </c>
      <c r="L60" s="9"/>
      <c r="M60" s="10"/>
    </row>
    <row r="61" spans="1:13" s="1" customFormat="1" ht="165.95" customHeight="1" x14ac:dyDescent="0.2">
      <c r="A61" s="5">
        <v>60</v>
      </c>
      <c r="B61" s="14" t="s">
        <v>10</v>
      </c>
      <c r="C61" s="14"/>
      <c r="D61" s="13" t="str">
        <f>HYPERLINK("http://7flowers-decor.ru/upload/1c_catalog/import_files/4627090567945.jpg")</f>
        <v>http://7flowers-decor.ru/upload/1c_catalog/import_files/4627090567945.jpg</v>
      </c>
      <c r="E61" s="5">
        <v>4627090567945</v>
      </c>
      <c r="F61" s="7" t="s">
        <v>83</v>
      </c>
      <c r="G61" s="8" t="s">
        <v>67</v>
      </c>
      <c r="H61" s="5">
        <v>1</v>
      </c>
      <c r="I61" s="5">
        <v>9</v>
      </c>
      <c r="J61" s="12">
        <v>84</v>
      </c>
      <c r="K61" s="19">
        <v>71.400000000000006</v>
      </c>
      <c r="L61" s="9"/>
      <c r="M61" s="10"/>
    </row>
    <row r="62" spans="1:13" s="1" customFormat="1" ht="165.95" customHeight="1" x14ac:dyDescent="0.2">
      <c r="A62" s="5">
        <v>61</v>
      </c>
      <c r="B62" s="14" t="s">
        <v>10</v>
      </c>
      <c r="C62" s="14"/>
      <c r="D62" s="13" t="str">
        <f>HYPERLINK("http://7flowers-decor.ru/upload/1c_catalog/import_files/4627090567952.jpg")</f>
        <v>http://7flowers-decor.ru/upload/1c_catalog/import_files/4627090567952.jpg</v>
      </c>
      <c r="E62" s="5">
        <v>4627090567952</v>
      </c>
      <c r="F62" s="7" t="s">
        <v>84</v>
      </c>
      <c r="G62" s="8" t="s">
        <v>14</v>
      </c>
      <c r="H62" s="5">
        <v>1</v>
      </c>
      <c r="I62" s="5">
        <v>9</v>
      </c>
      <c r="J62" s="12">
        <v>84</v>
      </c>
      <c r="K62" s="19">
        <v>71.400000000000006</v>
      </c>
      <c r="L62" s="9"/>
      <c r="M62" s="10"/>
    </row>
    <row r="63" spans="1:13" s="1" customFormat="1" ht="165.95" customHeight="1" x14ac:dyDescent="0.2">
      <c r="A63" s="5">
        <v>62</v>
      </c>
      <c r="B63" s="14" t="s">
        <v>10</v>
      </c>
      <c r="C63" s="14"/>
      <c r="D63" s="13" t="str">
        <f>HYPERLINK("http://7flowers-decor.ru/upload/1c_catalog/import_files/8717669323952.jpg")</f>
        <v>http://7flowers-decor.ru/upload/1c_catalog/import_files/8717669323952.jpg</v>
      </c>
      <c r="E63" s="5">
        <v>8717669323952</v>
      </c>
      <c r="F63" s="7" t="s">
        <v>85</v>
      </c>
      <c r="G63" s="8" t="s">
        <v>65</v>
      </c>
      <c r="H63" s="5">
        <v>1</v>
      </c>
      <c r="I63" s="5">
        <v>36</v>
      </c>
      <c r="J63" s="12">
        <v>716</v>
      </c>
      <c r="K63" s="19">
        <v>716</v>
      </c>
      <c r="L63" s="11" t="s">
        <v>86</v>
      </c>
      <c r="M63" s="10"/>
    </row>
    <row r="64" spans="1:13" s="1" customFormat="1" ht="165.95" customHeight="1" x14ac:dyDescent="0.2">
      <c r="A64" s="5">
        <v>63</v>
      </c>
      <c r="B64" s="14" t="s">
        <v>10</v>
      </c>
      <c r="C64" s="14"/>
      <c r="D64" s="13" t="str">
        <f>HYPERLINK("http://7flowers-decor.ru/upload/1c_catalog/import_files/8717309362020.jpg")</f>
        <v>http://7flowers-decor.ru/upload/1c_catalog/import_files/8717309362020.jpg</v>
      </c>
      <c r="E64" s="5">
        <v>8717309362020</v>
      </c>
      <c r="F64" s="7" t="s">
        <v>87</v>
      </c>
      <c r="G64" s="8"/>
      <c r="H64" s="5">
        <v>1</v>
      </c>
      <c r="I64" s="5">
        <v>48</v>
      </c>
      <c r="J64" s="12">
        <v>133</v>
      </c>
      <c r="K64" s="19">
        <v>113.05</v>
      </c>
      <c r="L64" s="9"/>
      <c r="M64" s="10"/>
    </row>
    <row r="65" spans="1:13" s="1" customFormat="1" ht="165.95" customHeight="1" x14ac:dyDescent="0.2">
      <c r="A65" s="5">
        <v>64</v>
      </c>
      <c r="B65" s="14" t="s">
        <v>10</v>
      </c>
      <c r="C65" s="14"/>
      <c r="D65" s="13" t="str">
        <f>HYPERLINK("http://7flowers-decor.ru/upload/1c_catalog/import_files/8717309357620.jpg")</f>
        <v>http://7flowers-decor.ru/upload/1c_catalog/import_files/8717309357620.jpg</v>
      </c>
      <c r="E65" s="5">
        <v>8717309357620</v>
      </c>
      <c r="F65" s="7" t="s">
        <v>88</v>
      </c>
      <c r="G65" s="8" t="s">
        <v>21</v>
      </c>
      <c r="H65" s="5">
        <v>1</v>
      </c>
      <c r="I65" s="5">
        <v>12</v>
      </c>
      <c r="J65" s="12">
        <v>577</v>
      </c>
      <c r="K65" s="19">
        <v>490.45</v>
      </c>
      <c r="L65" s="9"/>
      <c r="M65" s="10"/>
    </row>
    <row r="66" spans="1:13" s="1" customFormat="1" ht="165.95" customHeight="1" x14ac:dyDescent="0.2">
      <c r="A66" s="5">
        <v>65</v>
      </c>
      <c r="B66" s="14" t="s">
        <v>10</v>
      </c>
      <c r="C66" s="14"/>
      <c r="D66" s="13" t="str">
        <f>HYPERLINK("http://7flowers-decor.ru/upload/1c_catalog/import_files/8717309361757.jpg")</f>
        <v>http://7flowers-decor.ru/upload/1c_catalog/import_files/8717309361757.jpg</v>
      </c>
      <c r="E66" s="5">
        <v>8717309361757</v>
      </c>
      <c r="F66" s="7" t="s">
        <v>89</v>
      </c>
      <c r="G66" s="8"/>
      <c r="H66" s="5">
        <v>1</v>
      </c>
      <c r="I66" s="5">
        <v>25</v>
      </c>
      <c r="J66" s="12">
        <v>258</v>
      </c>
      <c r="K66" s="19">
        <v>219.3</v>
      </c>
      <c r="L66" s="9"/>
      <c r="M66" s="10"/>
    </row>
    <row r="67" spans="1:13" s="1" customFormat="1" ht="165.95" customHeight="1" x14ac:dyDescent="0.2">
      <c r="A67" s="5">
        <v>66</v>
      </c>
      <c r="B67" s="14" t="s">
        <v>10</v>
      </c>
      <c r="C67" s="14"/>
      <c r="D67" s="13" t="str">
        <f>HYPERLINK("http://7flowers-decor.ru/upload/1c_catalog/import_files/8717309356227.jpg")</f>
        <v>http://7flowers-decor.ru/upload/1c_catalog/import_files/8717309356227.jpg</v>
      </c>
      <c r="E67" s="5">
        <v>8717309356227</v>
      </c>
      <c r="F67" s="7" t="s">
        <v>90</v>
      </c>
      <c r="G67" s="8" t="s">
        <v>91</v>
      </c>
      <c r="H67" s="5">
        <v>1</v>
      </c>
      <c r="I67" s="5">
        <v>4</v>
      </c>
      <c r="J67" s="12">
        <v>749</v>
      </c>
      <c r="K67" s="19">
        <v>636.65</v>
      </c>
      <c r="L67" s="9"/>
      <c r="M67" s="10"/>
    </row>
    <row r="68" spans="1:13" s="1" customFormat="1" ht="165.95" customHeight="1" x14ac:dyDescent="0.2">
      <c r="A68" s="5">
        <v>67</v>
      </c>
      <c r="B68" s="14" t="s">
        <v>10</v>
      </c>
      <c r="C68" s="14"/>
      <c r="D68" s="13" t="str">
        <f>HYPERLINK("http://7flowers-decor.ru/upload/1c_catalog/import_files/8717309356241.jpg")</f>
        <v>http://7flowers-decor.ru/upload/1c_catalog/import_files/8717309356241.jpg</v>
      </c>
      <c r="E68" s="5">
        <v>8717309356241</v>
      </c>
      <c r="F68" s="7" t="s">
        <v>90</v>
      </c>
      <c r="G68" s="8" t="s">
        <v>92</v>
      </c>
      <c r="H68" s="5">
        <v>1</v>
      </c>
      <c r="I68" s="5">
        <v>4</v>
      </c>
      <c r="J68" s="12">
        <v>749</v>
      </c>
      <c r="K68" s="19">
        <v>636.65</v>
      </c>
      <c r="L68" s="9"/>
      <c r="M68" s="10"/>
    </row>
    <row r="69" spans="1:13" s="1" customFormat="1" ht="165.95" customHeight="1" x14ac:dyDescent="0.2">
      <c r="A69" s="5">
        <v>68</v>
      </c>
      <c r="B69" s="14" t="s">
        <v>10</v>
      </c>
      <c r="C69" s="14"/>
      <c r="D69" s="13" t="str">
        <f>HYPERLINK("http://7flowers-decor.ru/upload/1c_catalog/import_files/8717309356258.jpg")</f>
        <v>http://7flowers-decor.ru/upload/1c_catalog/import_files/8717309356258.jpg</v>
      </c>
      <c r="E69" s="5">
        <v>8717309356258</v>
      </c>
      <c r="F69" s="7" t="s">
        <v>90</v>
      </c>
      <c r="G69" s="8" t="s">
        <v>93</v>
      </c>
      <c r="H69" s="5">
        <v>1</v>
      </c>
      <c r="I69" s="5">
        <v>4</v>
      </c>
      <c r="J69" s="12">
        <v>542</v>
      </c>
      <c r="K69" s="19">
        <v>460.7</v>
      </c>
      <c r="L69" s="9"/>
      <c r="M69" s="10"/>
    </row>
    <row r="70" spans="1:13" s="1" customFormat="1" ht="165.95" customHeight="1" x14ac:dyDescent="0.2">
      <c r="A70" s="5">
        <v>69</v>
      </c>
      <c r="B70" s="14" t="s">
        <v>10</v>
      </c>
      <c r="C70" s="14"/>
      <c r="D70" s="13" t="str">
        <f>HYPERLINK("http://7flowers-decor.ru/upload/1c_catalog/import_files/8717309359051.jpg")</f>
        <v>http://7flowers-decor.ru/upload/1c_catalog/import_files/8717309359051.jpg</v>
      </c>
      <c r="E70" s="5">
        <v>8717309359051</v>
      </c>
      <c r="F70" s="7" t="s">
        <v>94</v>
      </c>
      <c r="G70" s="8" t="s">
        <v>21</v>
      </c>
      <c r="H70" s="5">
        <v>1</v>
      </c>
      <c r="I70" s="5">
        <v>6</v>
      </c>
      <c r="J70" s="12">
        <v>272</v>
      </c>
      <c r="K70" s="19">
        <v>231.2</v>
      </c>
      <c r="L70" s="9"/>
      <c r="M70" s="10"/>
    </row>
    <row r="71" spans="1:13" s="1" customFormat="1" ht="165.95" customHeight="1" x14ac:dyDescent="0.2">
      <c r="A71" s="5">
        <v>70</v>
      </c>
      <c r="B71" s="14" t="s">
        <v>10</v>
      </c>
      <c r="C71" s="14"/>
      <c r="D71" s="13" t="str">
        <f>HYPERLINK("http://7flowers-decor.ru/upload/1c_catalog/import_files/8717309356296.jpg")</f>
        <v>http://7flowers-decor.ru/upload/1c_catalog/import_files/8717309356296.jpg</v>
      </c>
      <c r="E71" s="5">
        <v>8717309356296</v>
      </c>
      <c r="F71" s="7" t="s">
        <v>95</v>
      </c>
      <c r="G71" s="8" t="s">
        <v>93</v>
      </c>
      <c r="H71" s="5">
        <v>1</v>
      </c>
      <c r="I71" s="5">
        <v>6</v>
      </c>
      <c r="J71" s="12">
        <v>406</v>
      </c>
      <c r="K71" s="19">
        <v>345.1</v>
      </c>
      <c r="L71" s="9"/>
      <c r="M71" s="10"/>
    </row>
    <row r="72" spans="1:13" s="1" customFormat="1" ht="165.95" customHeight="1" x14ac:dyDescent="0.2">
      <c r="A72" s="5">
        <v>71</v>
      </c>
      <c r="B72" s="14" t="s">
        <v>10</v>
      </c>
      <c r="C72" s="14"/>
      <c r="D72" s="13" t="str">
        <f>HYPERLINK("http://7flowers-decor.ru/upload/1c_catalog/import_files/8717309356340.jpg")</f>
        <v>http://7flowers-decor.ru/upload/1c_catalog/import_files/8717309356340.jpg</v>
      </c>
      <c r="E72" s="5">
        <v>8717309356340</v>
      </c>
      <c r="F72" s="7" t="s">
        <v>95</v>
      </c>
      <c r="G72" s="8" t="s">
        <v>92</v>
      </c>
      <c r="H72" s="5">
        <v>1</v>
      </c>
      <c r="I72" s="5">
        <v>6</v>
      </c>
      <c r="J72" s="12">
        <v>542</v>
      </c>
      <c r="K72" s="19">
        <v>460.7</v>
      </c>
      <c r="L72" s="9"/>
      <c r="M72" s="10"/>
    </row>
    <row r="73" spans="1:13" s="1" customFormat="1" ht="165.95" customHeight="1" x14ac:dyDescent="0.2">
      <c r="A73" s="5">
        <v>72</v>
      </c>
      <c r="B73" s="14" t="s">
        <v>10</v>
      </c>
      <c r="C73" s="14"/>
      <c r="D73" s="13" t="str">
        <f>HYPERLINK("http://7flowers-decor.ru/upload/1c_catalog/import_files/8717309356319.jpg")</f>
        <v>http://7flowers-decor.ru/upload/1c_catalog/import_files/8717309356319.jpg</v>
      </c>
      <c r="E73" s="5">
        <v>8717309356319</v>
      </c>
      <c r="F73" s="7" t="s">
        <v>95</v>
      </c>
      <c r="G73" s="8" t="s">
        <v>96</v>
      </c>
      <c r="H73" s="5">
        <v>1</v>
      </c>
      <c r="I73" s="5">
        <v>6</v>
      </c>
      <c r="J73" s="12">
        <v>542</v>
      </c>
      <c r="K73" s="19">
        <v>460.7</v>
      </c>
      <c r="L73" s="9"/>
      <c r="M73" s="10"/>
    </row>
    <row r="74" spans="1:13" s="1" customFormat="1" ht="165.95" customHeight="1" x14ac:dyDescent="0.2">
      <c r="A74" s="5">
        <v>73</v>
      </c>
      <c r="B74" s="14" t="s">
        <v>10</v>
      </c>
      <c r="C74" s="14"/>
      <c r="D74" s="13" t="str">
        <f>HYPERLINK("http://7flowers-decor.ru/upload/1c_catalog/import_files/8717309356357.jpg")</f>
        <v>http://7flowers-decor.ru/upload/1c_catalog/import_files/8717309356357.jpg</v>
      </c>
      <c r="E74" s="5">
        <v>8717309356357</v>
      </c>
      <c r="F74" s="7" t="s">
        <v>95</v>
      </c>
      <c r="G74" s="8" t="s">
        <v>93</v>
      </c>
      <c r="H74" s="5">
        <v>1</v>
      </c>
      <c r="I74" s="5">
        <v>6</v>
      </c>
      <c r="J74" s="12">
        <v>406</v>
      </c>
      <c r="K74" s="19">
        <v>345.1</v>
      </c>
      <c r="L74" s="9"/>
      <c r="M74" s="10"/>
    </row>
    <row r="75" spans="1:13" s="1" customFormat="1" ht="165.95" customHeight="1" x14ac:dyDescent="0.2">
      <c r="A75" s="5">
        <v>74</v>
      </c>
      <c r="B75" s="14" t="s">
        <v>10</v>
      </c>
      <c r="C75" s="14"/>
      <c r="D75" s="13" t="str">
        <f>HYPERLINK("http://7flowers-decor.ru/upload/1c_catalog/import_files/8717309356289.jpg")</f>
        <v>http://7flowers-decor.ru/upload/1c_catalog/import_files/8717309356289.jpg</v>
      </c>
      <c r="E75" s="5">
        <v>8717309356289</v>
      </c>
      <c r="F75" s="7" t="s">
        <v>95</v>
      </c>
      <c r="G75" s="8" t="s">
        <v>12</v>
      </c>
      <c r="H75" s="5">
        <v>1</v>
      </c>
      <c r="I75" s="5">
        <v>6</v>
      </c>
      <c r="J75" s="12">
        <v>406</v>
      </c>
      <c r="K75" s="19">
        <v>345.1</v>
      </c>
      <c r="L75" s="9"/>
      <c r="M75" s="10"/>
    </row>
    <row r="76" spans="1:13" s="1" customFormat="1" ht="165.95" customHeight="1" x14ac:dyDescent="0.2">
      <c r="A76" s="5">
        <v>75</v>
      </c>
      <c r="B76" s="14" t="s">
        <v>10</v>
      </c>
      <c r="C76" s="14"/>
      <c r="D76" s="13" t="str">
        <f>HYPERLINK("http://7flowers-decor.ru/upload/1c_catalog/import_files/8717669323945.jpg")</f>
        <v>http://7flowers-decor.ru/upload/1c_catalog/import_files/8717669323945.jpg</v>
      </c>
      <c r="E76" s="5">
        <v>8717669323945</v>
      </c>
      <c r="F76" s="7" t="s">
        <v>97</v>
      </c>
      <c r="G76" s="8"/>
      <c r="H76" s="5">
        <v>1</v>
      </c>
      <c r="I76" s="5">
        <v>6</v>
      </c>
      <c r="J76" s="12">
        <v>670</v>
      </c>
      <c r="K76" s="19">
        <v>670</v>
      </c>
      <c r="L76" s="11" t="s">
        <v>86</v>
      </c>
      <c r="M76" s="10"/>
    </row>
    <row r="77" spans="1:13" s="1" customFormat="1" ht="165.95" customHeight="1" x14ac:dyDescent="0.2">
      <c r="A77" s="5">
        <v>76</v>
      </c>
      <c r="B77" s="14" t="s">
        <v>10</v>
      </c>
      <c r="C77" s="14"/>
      <c r="D77" s="13" t="str">
        <f>HYPERLINK("http://7flowers-decor.ru/upload/1c_catalog/import_files/4627104811101.jpg")</f>
        <v>http://7flowers-decor.ru/upload/1c_catalog/import_files/4627104811101.jpg</v>
      </c>
      <c r="E77" s="5">
        <v>4627104811101</v>
      </c>
      <c r="F77" s="7" t="s">
        <v>98</v>
      </c>
      <c r="G77" s="8" t="s">
        <v>13</v>
      </c>
      <c r="H77" s="5">
        <v>1</v>
      </c>
      <c r="I77" s="5">
        <v>12</v>
      </c>
      <c r="J77" s="12">
        <v>84</v>
      </c>
      <c r="K77" s="19">
        <v>71.400000000000006</v>
      </c>
      <c r="L77" s="9"/>
      <c r="M77" s="10"/>
    </row>
    <row r="78" spans="1:13" s="1" customFormat="1" ht="165.95" customHeight="1" x14ac:dyDescent="0.2">
      <c r="A78" s="5">
        <v>77</v>
      </c>
      <c r="B78" s="14" t="s">
        <v>10</v>
      </c>
      <c r="C78" s="14"/>
      <c r="D78" s="13" t="str">
        <f>HYPERLINK("http://7flowers-decor.ru/upload/1c_catalog/import_files/4627104811118.jpg")</f>
        <v>http://7flowers-decor.ru/upload/1c_catalog/import_files/4627104811118.jpg</v>
      </c>
      <c r="E78" s="5">
        <v>4627104811118</v>
      </c>
      <c r="F78" s="7" t="s">
        <v>99</v>
      </c>
      <c r="G78" s="8" t="s">
        <v>93</v>
      </c>
      <c r="H78" s="5">
        <v>1</v>
      </c>
      <c r="I78" s="5">
        <v>12</v>
      </c>
      <c r="J78" s="12">
        <v>84</v>
      </c>
      <c r="K78" s="19">
        <v>71.400000000000006</v>
      </c>
      <c r="L78" s="9"/>
      <c r="M78" s="10"/>
    </row>
    <row r="79" spans="1:13" s="1" customFormat="1" ht="165.95" customHeight="1" x14ac:dyDescent="0.2">
      <c r="A79" s="5">
        <v>78</v>
      </c>
      <c r="B79" s="14" t="s">
        <v>10</v>
      </c>
      <c r="C79" s="14"/>
      <c r="D79" s="13" t="str">
        <f>HYPERLINK("http://7flowers-decor.ru/upload/1c_catalog/import_files/4606500477586.jpg")</f>
        <v>http://7flowers-decor.ru/upload/1c_catalog/import_files/4606500477586.jpg</v>
      </c>
      <c r="E79" s="5">
        <v>4606500477586</v>
      </c>
      <c r="F79" s="7" t="s">
        <v>100</v>
      </c>
      <c r="G79" s="8" t="s">
        <v>19</v>
      </c>
      <c r="H79" s="5">
        <v>1</v>
      </c>
      <c r="I79" s="5">
        <v>12</v>
      </c>
      <c r="J79" s="12">
        <v>84</v>
      </c>
      <c r="K79" s="19">
        <v>71.400000000000006</v>
      </c>
      <c r="L79" s="9"/>
      <c r="M79" s="10"/>
    </row>
    <row r="80" spans="1:13" s="1" customFormat="1" ht="165.95" customHeight="1" x14ac:dyDescent="0.2">
      <c r="A80" s="5">
        <v>79</v>
      </c>
      <c r="B80" s="14" t="s">
        <v>10</v>
      </c>
      <c r="C80" s="14"/>
      <c r="D80" s="13" t="str">
        <f>HYPERLINK("http://7flowers-decor.ru/upload/1c_catalog/import_files/4606500477555.jpg")</f>
        <v>http://7flowers-decor.ru/upload/1c_catalog/import_files/4606500477555.jpg</v>
      </c>
      <c r="E80" s="5">
        <v>4606500477555</v>
      </c>
      <c r="F80" s="7" t="s">
        <v>101</v>
      </c>
      <c r="G80" s="8" t="s">
        <v>13</v>
      </c>
      <c r="H80" s="5">
        <v>1</v>
      </c>
      <c r="I80" s="5">
        <v>12</v>
      </c>
      <c r="J80" s="12">
        <v>84</v>
      </c>
      <c r="K80" s="19">
        <v>71.400000000000006</v>
      </c>
      <c r="L80" s="9"/>
      <c r="M80" s="10"/>
    </row>
    <row r="81" spans="1:13" s="1" customFormat="1" ht="165.95" customHeight="1" x14ac:dyDescent="0.2">
      <c r="A81" s="5">
        <v>80</v>
      </c>
      <c r="B81" s="14" t="s">
        <v>10</v>
      </c>
      <c r="C81" s="14"/>
      <c r="D81" s="13" t="str">
        <f>HYPERLINK("http://7flowers-decor.ru/upload/1c_catalog/import_files/4606500477593.jpg")</f>
        <v>http://7flowers-decor.ru/upload/1c_catalog/import_files/4606500477593.jpg</v>
      </c>
      <c r="E81" s="5">
        <v>4606500477593</v>
      </c>
      <c r="F81" s="7" t="s">
        <v>102</v>
      </c>
      <c r="G81" s="8" t="s">
        <v>12</v>
      </c>
      <c r="H81" s="5">
        <v>1</v>
      </c>
      <c r="I81" s="5">
        <v>12</v>
      </c>
      <c r="J81" s="12">
        <v>84</v>
      </c>
      <c r="K81" s="19">
        <v>71.400000000000006</v>
      </c>
      <c r="L81" s="9"/>
      <c r="M81" s="10"/>
    </row>
    <row r="82" spans="1:13" s="1" customFormat="1" ht="165.95" customHeight="1" x14ac:dyDescent="0.2">
      <c r="A82" s="5">
        <v>81</v>
      </c>
      <c r="B82" s="14" t="s">
        <v>10</v>
      </c>
      <c r="C82" s="14"/>
      <c r="D82" s="13" t="str">
        <f>HYPERLINK("http://7flowers-decor.ru/upload/1c_catalog/import_files/4627104811125.jpg")</f>
        <v>http://7flowers-decor.ru/upload/1c_catalog/import_files/4627104811125.jpg</v>
      </c>
      <c r="E82" s="5">
        <v>4627104811125</v>
      </c>
      <c r="F82" s="7" t="s">
        <v>103</v>
      </c>
      <c r="G82" s="8" t="s">
        <v>104</v>
      </c>
      <c r="H82" s="5">
        <v>1</v>
      </c>
      <c r="I82" s="5">
        <v>12</v>
      </c>
      <c r="J82" s="12">
        <v>84</v>
      </c>
      <c r="K82" s="19">
        <v>71.400000000000006</v>
      </c>
      <c r="L82" s="9"/>
      <c r="M82" s="10"/>
    </row>
    <row r="83" spans="1:13" s="1" customFormat="1" ht="165.95" customHeight="1" x14ac:dyDescent="0.2">
      <c r="A83" s="5">
        <v>82</v>
      </c>
      <c r="B83" s="14" t="s">
        <v>10</v>
      </c>
      <c r="C83" s="14"/>
      <c r="D83" s="13" t="str">
        <f>HYPERLINK("http://7flowers-decor.ru/upload/1c_catalog/import_files/4005632923211.jpg")</f>
        <v>http://7flowers-decor.ru/upload/1c_catalog/import_files/4005632923211.jpg</v>
      </c>
      <c r="E83" s="5">
        <v>4005632923211</v>
      </c>
      <c r="F83" s="7" t="s">
        <v>105</v>
      </c>
      <c r="G83" s="8"/>
      <c r="H83" s="5">
        <v>1</v>
      </c>
      <c r="I83" s="5">
        <v>4</v>
      </c>
      <c r="J83" s="12">
        <v>617</v>
      </c>
      <c r="K83" s="19">
        <v>524.45000000000005</v>
      </c>
      <c r="L83" s="9"/>
      <c r="M83" s="10"/>
    </row>
    <row r="84" spans="1:13" s="1" customFormat="1" ht="165.95" customHeight="1" x14ac:dyDescent="0.2">
      <c r="A84" s="5">
        <v>83</v>
      </c>
      <c r="B84" s="14" t="s">
        <v>10</v>
      </c>
      <c r="C84" s="14"/>
      <c r="D84" s="13" t="str">
        <f>HYPERLINK("http://7flowers-decor.ru/upload/1c_catalog/import_files/4005632923310.jpg")</f>
        <v>http://7flowers-decor.ru/upload/1c_catalog/import_files/4005632923310.jpg</v>
      </c>
      <c r="E84" s="5">
        <v>4005632923310</v>
      </c>
      <c r="F84" s="7" t="s">
        <v>106</v>
      </c>
      <c r="G84" s="8"/>
      <c r="H84" s="5">
        <v>1</v>
      </c>
      <c r="I84" s="5">
        <v>2</v>
      </c>
      <c r="J84" s="12">
        <v>992</v>
      </c>
      <c r="K84" s="19">
        <v>843.2</v>
      </c>
      <c r="L84" s="9"/>
      <c r="M84" s="10"/>
    </row>
    <row r="85" spans="1:13" s="1" customFormat="1" ht="165.95" customHeight="1" x14ac:dyDescent="0.2">
      <c r="A85" s="5">
        <v>84</v>
      </c>
      <c r="B85" s="14" t="s">
        <v>10</v>
      </c>
      <c r="C85" s="14"/>
      <c r="D85" s="13" t="str">
        <f>HYPERLINK("http://7flowers-decor.ru/upload/1c_catalog/import_files/8717309347638.jpg")</f>
        <v>http://7flowers-decor.ru/upload/1c_catalog/import_files/8717309347638.jpg</v>
      </c>
      <c r="E85" s="5">
        <v>8717309347638</v>
      </c>
      <c r="F85" s="7" t="s">
        <v>107</v>
      </c>
      <c r="G85" s="8"/>
      <c r="H85" s="5">
        <v>1</v>
      </c>
      <c r="I85" s="5">
        <v>1</v>
      </c>
      <c r="J85" s="12">
        <v>814</v>
      </c>
      <c r="K85" s="19">
        <v>691.9</v>
      </c>
      <c r="L85" s="9"/>
      <c r="M85" s="10"/>
    </row>
    <row r="86" spans="1:13" s="1" customFormat="1" ht="165.95" customHeight="1" x14ac:dyDescent="0.2">
      <c r="A86" s="5">
        <v>85</v>
      </c>
      <c r="B86" s="14" t="s">
        <v>10</v>
      </c>
      <c r="C86" s="14"/>
      <c r="D86" s="13" t="str">
        <f>HYPERLINK("http://7flowers-decor.ru/upload/1c_catalog/import_files/4005632212957.jpg")</f>
        <v>http://7flowers-decor.ru/upload/1c_catalog/import_files/4005632212957.jpg</v>
      </c>
      <c r="E86" s="5">
        <v>4005632212957</v>
      </c>
      <c r="F86" s="7" t="s">
        <v>108</v>
      </c>
      <c r="G86" s="8"/>
      <c r="H86" s="5">
        <v>1</v>
      </c>
      <c r="I86" s="5">
        <v>24</v>
      </c>
      <c r="J86" s="12">
        <v>405</v>
      </c>
      <c r="K86" s="19">
        <v>344.25</v>
      </c>
      <c r="L86" s="9"/>
      <c r="M86" s="10"/>
    </row>
    <row r="87" spans="1:13" s="1" customFormat="1" ht="165.95" customHeight="1" x14ac:dyDescent="0.2">
      <c r="A87" s="5">
        <v>86</v>
      </c>
      <c r="B87" s="14" t="s">
        <v>10</v>
      </c>
      <c r="C87" s="14"/>
      <c r="D87" s="13" t="str">
        <f>HYPERLINK("http://7flowers-decor.ru/upload/1c_catalog/import_files/4005632213053.jpg")</f>
        <v>http://7flowers-decor.ru/upload/1c_catalog/import_files/4005632213053.jpg</v>
      </c>
      <c r="E87" s="5">
        <v>4005632213053</v>
      </c>
      <c r="F87" s="7" t="s">
        <v>109</v>
      </c>
      <c r="G87" s="8"/>
      <c r="H87" s="5">
        <v>1</v>
      </c>
      <c r="I87" s="5">
        <v>4</v>
      </c>
      <c r="J87" s="12">
        <v>734</v>
      </c>
      <c r="K87" s="19">
        <v>623.9</v>
      </c>
      <c r="L87" s="9"/>
      <c r="M87" s="10"/>
    </row>
    <row r="88" spans="1:13" s="1" customFormat="1" ht="165.95" customHeight="1" x14ac:dyDescent="0.2">
      <c r="A88" s="5">
        <v>87</v>
      </c>
      <c r="B88" s="14" t="s">
        <v>10</v>
      </c>
      <c r="C88" s="14"/>
      <c r="D88" s="13" t="str">
        <f>HYPERLINK("http://7flowers-decor.ru/upload/1c_catalog/import_files/4005632213152.jpg")</f>
        <v>http://7flowers-decor.ru/upload/1c_catalog/import_files/4005632213152.jpg</v>
      </c>
      <c r="E88" s="5">
        <v>4005632213152</v>
      </c>
      <c r="F88" s="7" t="s">
        <v>110</v>
      </c>
      <c r="G88" s="8"/>
      <c r="H88" s="5">
        <v>1</v>
      </c>
      <c r="I88" s="5">
        <v>4</v>
      </c>
      <c r="J88" s="12">
        <v>898</v>
      </c>
      <c r="K88" s="19">
        <v>763.3</v>
      </c>
      <c r="L88" s="9"/>
      <c r="M88" s="10"/>
    </row>
    <row r="89" spans="1:13" s="1" customFormat="1" ht="165.95" customHeight="1" x14ac:dyDescent="0.2">
      <c r="A89" s="5">
        <v>88</v>
      </c>
      <c r="B89" s="14" t="s">
        <v>10</v>
      </c>
      <c r="C89" s="14"/>
      <c r="D89" s="13" t="str">
        <f>HYPERLINK("http://7flowers-decor.ru/upload/1c_catalog/import_files/4005632247454.jpg")</f>
        <v>http://7flowers-decor.ru/upload/1c_catalog/import_files/4005632247454.jpg</v>
      </c>
      <c r="E89" s="5">
        <v>4005632247454</v>
      </c>
      <c r="F89" s="7" t="s">
        <v>111</v>
      </c>
      <c r="G89" s="8" t="s">
        <v>54</v>
      </c>
      <c r="H89" s="5">
        <v>1</v>
      </c>
      <c r="I89" s="5">
        <v>4</v>
      </c>
      <c r="J89" s="12">
        <v>699</v>
      </c>
      <c r="K89" s="19">
        <v>594.15</v>
      </c>
      <c r="L89" s="9"/>
      <c r="M89" s="10"/>
    </row>
    <row r="90" spans="1:13" s="1" customFormat="1" ht="165.95" customHeight="1" x14ac:dyDescent="0.2">
      <c r="A90" s="5">
        <v>89</v>
      </c>
      <c r="B90" s="14" t="s">
        <v>10</v>
      </c>
      <c r="C90" s="14"/>
      <c r="D90" s="13" t="str">
        <f>HYPERLINK("http://7flowers-decor.ru/upload/1c_catalog/import_files/4005632264154.jpg")</f>
        <v>http://7flowers-decor.ru/upload/1c_catalog/import_files/4005632264154.jpg</v>
      </c>
      <c r="E90" s="5">
        <v>4005632264154</v>
      </c>
      <c r="F90" s="7" t="s">
        <v>112</v>
      </c>
      <c r="G90" s="8"/>
      <c r="H90" s="5">
        <v>1</v>
      </c>
      <c r="I90" s="5">
        <v>12</v>
      </c>
      <c r="J90" s="12">
        <v>1169</v>
      </c>
      <c r="K90" s="19">
        <v>993.65</v>
      </c>
      <c r="L90" s="9"/>
      <c r="M90" s="10"/>
    </row>
    <row r="91" spans="1:13" s="1" customFormat="1" ht="165.95" customHeight="1" x14ac:dyDescent="0.2">
      <c r="A91" s="5">
        <v>90</v>
      </c>
      <c r="B91" s="14" t="s">
        <v>10</v>
      </c>
      <c r="C91" s="14"/>
      <c r="D91" s="13" t="str">
        <f>HYPERLINK("http://7flowers-decor.ru/upload/1c_catalog/import_files/4005632264253.jpg")</f>
        <v>http://7flowers-decor.ru/upload/1c_catalog/import_files/4005632264253.jpg</v>
      </c>
      <c r="E91" s="5">
        <v>4005632264253</v>
      </c>
      <c r="F91" s="7" t="s">
        <v>113</v>
      </c>
      <c r="G91" s="8"/>
      <c r="H91" s="5">
        <v>1</v>
      </c>
      <c r="I91" s="5">
        <v>6</v>
      </c>
      <c r="J91" s="12">
        <v>1404</v>
      </c>
      <c r="K91" s="19">
        <v>1193.4000000000001</v>
      </c>
      <c r="L91" s="9"/>
      <c r="M91" s="10"/>
    </row>
    <row r="92" spans="1:13" s="1" customFormat="1" ht="165.95" customHeight="1" x14ac:dyDescent="0.2">
      <c r="A92" s="5">
        <v>91</v>
      </c>
      <c r="B92" s="14" t="s">
        <v>10</v>
      </c>
      <c r="C92" s="14"/>
      <c r="D92" s="13" t="str">
        <f>HYPERLINK("http://7flowers-decor.ru/upload/1c_catalog/import_files/4005632215057.jpg")</f>
        <v>http://7flowers-decor.ru/upload/1c_catalog/import_files/4005632215057.jpg</v>
      </c>
      <c r="E92" s="5">
        <v>4005632215057</v>
      </c>
      <c r="F92" s="7" t="s">
        <v>114</v>
      </c>
      <c r="G92" s="8"/>
      <c r="H92" s="5">
        <v>1</v>
      </c>
      <c r="I92" s="5">
        <v>6</v>
      </c>
      <c r="J92" s="12">
        <v>1010</v>
      </c>
      <c r="K92" s="19">
        <v>858.5</v>
      </c>
      <c r="L92" s="9"/>
      <c r="M92" s="10"/>
    </row>
    <row r="93" spans="1:13" s="1" customFormat="1" ht="165.95" customHeight="1" x14ac:dyDescent="0.2">
      <c r="A93" s="5">
        <v>92</v>
      </c>
      <c r="B93" s="14" t="s">
        <v>10</v>
      </c>
      <c r="C93" s="14"/>
      <c r="D93" s="13" t="str">
        <f>HYPERLINK("http://7flowers-decor.ru/upload/1c_catalog/import_files/4005632215255.jpg")</f>
        <v>http://7flowers-decor.ru/upload/1c_catalog/import_files/4005632215255.jpg</v>
      </c>
      <c r="E93" s="5">
        <v>4005632215255</v>
      </c>
      <c r="F93" s="7" t="s">
        <v>115</v>
      </c>
      <c r="G93" s="8"/>
      <c r="H93" s="5">
        <v>1</v>
      </c>
      <c r="I93" s="5">
        <v>6</v>
      </c>
      <c r="J93" s="12">
        <v>1204</v>
      </c>
      <c r="K93" s="19">
        <v>1023.4</v>
      </c>
      <c r="L93" s="9"/>
      <c r="M93" s="10"/>
    </row>
    <row r="94" spans="1:13" s="1" customFormat="1" ht="165.95" customHeight="1" x14ac:dyDescent="0.2">
      <c r="A94" s="5">
        <v>93</v>
      </c>
      <c r="B94" s="14" t="s">
        <v>10</v>
      </c>
      <c r="C94" s="14"/>
      <c r="D94" s="13" t="str">
        <f>HYPERLINK("http://7flowers-decor.ru/upload/1c_catalog/import_files/4005632257453.jpg")</f>
        <v>http://7flowers-decor.ru/upload/1c_catalog/import_files/4005632257453.jpg</v>
      </c>
      <c r="E94" s="5">
        <v>4005632257453</v>
      </c>
      <c r="F94" s="7" t="s">
        <v>116</v>
      </c>
      <c r="G94" s="8" t="s">
        <v>59</v>
      </c>
      <c r="H94" s="5">
        <v>1</v>
      </c>
      <c r="I94" s="5">
        <v>24</v>
      </c>
      <c r="J94" s="12">
        <v>734</v>
      </c>
      <c r="K94" s="19">
        <v>623.9</v>
      </c>
      <c r="L94" s="9"/>
      <c r="M94" s="10"/>
    </row>
    <row r="95" spans="1:13" s="1" customFormat="1" ht="165.95" customHeight="1" x14ac:dyDescent="0.2">
      <c r="A95" s="5">
        <v>94</v>
      </c>
      <c r="B95" s="14" t="s">
        <v>10</v>
      </c>
      <c r="C95" s="14"/>
      <c r="D95" s="13" t="str">
        <f>HYPERLINK("http://7flowers-decor.ru/upload/1c_catalog/import_files/4005632276553.jpg")</f>
        <v>http://7flowers-decor.ru/upload/1c_catalog/import_files/4005632276553.jpg</v>
      </c>
      <c r="E95" s="5">
        <v>4005632276553</v>
      </c>
      <c r="F95" s="7" t="s">
        <v>117</v>
      </c>
      <c r="G95" s="8" t="s">
        <v>59</v>
      </c>
      <c r="H95" s="5">
        <v>1</v>
      </c>
      <c r="I95" s="5">
        <v>6</v>
      </c>
      <c r="J95" s="12">
        <v>363</v>
      </c>
      <c r="K95" s="19">
        <v>308.55</v>
      </c>
      <c r="L95" s="9"/>
      <c r="M95" s="10"/>
    </row>
    <row r="96" spans="1:13" s="1" customFormat="1" ht="165.95" customHeight="1" x14ac:dyDescent="0.2">
      <c r="A96" s="5">
        <v>95</v>
      </c>
      <c r="B96" s="14" t="s">
        <v>10</v>
      </c>
      <c r="C96" s="14"/>
      <c r="D96" s="13" t="str">
        <f>HYPERLINK("http://7flowers-decor.ru/upload/1c_catalog/import_files/4005632246259.jpg")</f>
        <v>http://7flowers-decor.ru/upload/1c_catalog/import_files/4005632246259.jpg</v>
      </c>
      <c r="E96" s="5">
        <v>4005632246259</v>
      </c>
      <c r="F96" s="7" t="s">
        <v>117</v>
      </c>
      <c r="G96" s="8" t="s">
        <v>54</v>
      </c>
      <c r="H96" s="5">
        <v>1</v>
      </c>
      <c r="I96" s="5">
        <v>6</v>
      </c>
      <c r="J96" s="12">
        <v>363</v>
      </c>
      <c r="K96" s="19">
        <v>308.55</v>
      </c>
      <c r="L96" s="9"/>
      <c r="M96" s="10"/>
    </row>
    <row r="97" spans="1:13" s="1" customFormat="1" ht="165.95" customHeight="1" x14ac:dyDescent="0.2">
      <c r="A97" s="5">
        <v>96</v>
      </c>
      <c r="B97" s="14" t="s">
        <v>10</v>
      </c>
      <c r="C97" s="14"/>
      <c r="D97" s="13" t="str">
        <f>HYPERLINK("http://7flowers-decor.ru/upload/1c_catalog/import_files/4005632257057.jpg")</f>
        <v>http://7flowers-decor.ru/upload/1c_catalog/import_files/4005632257057.jpg</v>
      </c>
      <c r="E97" s="5">
        <v>4005632257057</v>
      </c>
      <c r="F97" s="7" t="s">
        <v>118</v>
      </c>
      <c r="G97" s="8" t="s">
        <v>21</v>
      </c>
      <c r="H97" s="5">
        <v>1</v>
      </c>
      <c r="I97" s="5">
        <v>4</v>
      </c>
      <c r="J97" s="12">
        <v>1539</v>
      </c>
      <c r="K97" s="19">
        <v>1308.1500000000001</v>
      </c>
      <c r="L97" s="9"/>
      <c r="M97" s="10"/>
    </row>
    <row r="98" spans="1:13" s="1" customFormat="1" ht="165.95" customHeight="1" x14ac:dyDescent="0.2">
      <c r="A98" s="5">
        <v>97</v>
      </c>
      <c r="B98" s="14" t="s">
        <v>10</v>
      </c>
      <c r="C98" s="14"/>
      <c r="D98" s="13" t="str">
        <f>HYPERLINK("http://7flowers-decor.ru/upload/1c_catalog/import_files/4005632275358.jpg")</f>
        <v>http://7flowers-decor.ru/upload/1c_catalog/import_files/4005632275358.jpg</v>
      </c>
      <c r="E98" s="5">
        <v>4005632275358</v>
      </c>
      <c r="F98" s="7" t="s">
        <v>119</v>
      </c>
      <c r="G98" s="8"/>
      <c r="H98" s="5">
        <v>1</v>
      </c>
      <c r="I98" s="5">
        <v>24</v>
      </c>
      <c r="J98" s="12">
        <v>229</v>
      </c>
      <c r="K98" s="19">
        <v>194.65</v>
      </c>
      <c r="L98" s="9"/>
      <c r="M98" s="10"/>
    </row>
    <row r="99" spans="1:13" s="1" customFormat="1" ht="165.95" customHeight="1" x14ac:dyDescent="0.2">
      <c r="A99" s="5">
        <v>98</v>
      </c>
      <c r="B99" s="14" t="s">
        <v>10</v>
      </c>
      <c r="C99" s="14"/>
      <c r="D99" s="13" t="str">
        <f>HYPERLINK("http://7flowers-decor.ru/upload/1c_catalog/import_files/4005632272258.jpg")</f>
        <v>http://7flowers-decor.ru/upload/1c_catalog/import_files/4005632272258.jpg</v>
      </c>
      <c r="E99" s="5">
        <v>4005632272258</v>
      </c>
      <c r="F99" s="7" t="s">
        <v>120</v>
      </c>
      <c r="G99" s="8"/>
      <c r="H99" s="5">
        <v>1</v>
      </c>
      <c r="I99" s="5">
        <v>6</v>
      </c>
      <c r="J99" s="12">
        <v>323</v>
      </c>
      <c r="K99" s="19">
        <v>274.55</v>
      </c>
      <c r="L99" s="9"/>
      <c r="M99" s="10"/>
    </row>
  </sheetData>
  <mergeCells count="99">
    <mergeCell ref="B1:D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6:C96"/>
    <mergeCell ref="B97:C97"/>
    <mergeCell ref="B98:C98"/>
    <mergeCell ref="B99:C99"/>
    <mergeCell ref="B91:C91"/>
    <mergeCell ref="B92:C92"/>
    <mergeCell ref="B93:C93"/>
    <mergeCell ref="B94:C94"/>
    <mergeCell ref="B95:C95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Самойлова Юлия</cp:lastModifiedBy>
  <dcterms:modified xsi:type="dcterms:W3CDTF">2015-10-09T08:55:13Z</dcterms:modified>
</cp:coreProperties>
</file>