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<sst xmlns="http://schemas.openxmlformats.org/spreadsheetml/2006/main" count="147" uniqueCount="77">
  <si>
    <t>Презентация:</t>
  </si>
  <si>
    <t>Дата:</t>
  </si>
  <si>
    <t>23.09.2015</t>
  </si>
  <si>
    <t>Сумма заказа:</t>
  </si>
  <si>
    <t>№</t>
  </si>
  <si>
    <t>ФОТО</t>
  </si>
  <si>
    <t>Штрихкод</t>
  </si>
  <si>
    <t>Наименование</t>
  </si>
  <si>
    <t>Артикул</t>
  </si>
  <si>
    <t>Цвет</t>
  </si>
  <si>
    <t>Продажная
 единица,
шт.</t>
  </si>
  <si>
    <t>Кол-во в
 коробке,
шт.</t>
  </si>
  <si>
    <t>Цена,
руб.</t>
  </si>
  <si>
    <t>Нет Фото</t>
  </si>
  <si>
    <t>Акция, распродажа</t>
  </si>
  <si>
    <t>Подставка на колесиках (пластик) Lechuza Coaster 70</t>
  </si>
  <si>
    <t>Ободок для кашпо (пластик) Lechuza Cararo frame (white)</t>
  </si>
  <si>
    <t>Белый</t>
  </si>
  <si>
    <t>Ободок для кашпо (пластик) Lechuza Cararo frame (shiny taupe)</t>
  </si>
  <si>
    <t>Серо-коричневый</t>
  </si>
  <si>
    <t>Набор креплений (пластик) для кашпо Lechuza Cascada 2</t>
  </si>
  <si>
    <t>Темно-серый</t>
  </si>
  <si>
    <t>Набор аксессуаров для кашпо Cascadino подвесной крючок и поддон</t>
  </si>
  <si>
    <t>Фисташковый</t>
  </si>
  <si>
    <t>Кашпо (пластик) Lechuza Rondo Complete (black), D40xH75см</t>
  </si>
  <si>
    <t>Черный</t>
  </si>
  <si>
    <t>Кашпо (пластик) Lechuza Quadro LS Complete (silver), 50x50xH47см</t>
  </si>
  <si>
    <t>Серебро</t>
  </si>
  <si>
    <t>Кашпо (пластик) Lechuza Quadro LS Complete (shiny taupe), 50x50xH47см</t>
  </si>
  <si>
    <t>Кашпо (пластик) Lechuza Quadro LS Complete (scarlet red), 43x43xH40см</t>
  </si>
  <si>
    <t>Красный</t>
  </si>
  <si>
    <t>Кашпо (пластик) Lechuza Quadro LS Complete (black), 50x50xH47см</t>
  </si>
  <si>
    <t>Кашпо (пластик) Lechuza Quadro LS Complete (black), 35x35xH33см</t>
  </si>
  <si>
    <t>Кашпо (пластик) Lechuza Quadro (espresso) without plug, 50x50xH47см</t>
  </si>
  <si>
    <t>Эспрессо</t>
  </si>
  <si>
    <t>Кашпо (пластик) Lechuza Quadro (black) without plug, 43x43xH40см</t>
  </si>
  <si>
    <t>Кашпо (пластик) Lechuza Puro Color с подставкой на колесиках (slate grey), 50xH39см</t>
  </si>
  <si>
    <t>Кашпо (пластик) Lechuza Mini Deltini Complete (skandinavian blue), 10xH13см</t>
  </si>
  <si>
    <t>Скандинавский голубой</t>
  </si>
  <si>
    <t>Кашпо (пластик) Lechuza Mini Deltini Complete (apricot), 10xH13см</t>
  </si>
  <si>
    <t>Абрикосовый</t>
  </si>
  <si>
    <t>Кашпо (пластик) Lechuza Mini Cubico Complete (white), 9x9xH18см</t>
  </si>
  <si>
    <t>Кашпо (пластик) Lechuza Mini Cubico Complete (pastel violet) c индикатором уровня воды, 9x9xH18см</t>
  </si>
  <si>
    <t>Фиолетово-пастельный блестящий</t>
  </si>
  <si>
    <t>Кашпо (пластик) Lechuza Maxi Cubico Complete (pastel violet), 14x14xH26см</t>
  </si>
  <si>
    <t>Светло-фиолетовый</t>
  </si>
  <si>
    <t>Кашпо (пластик) Lechuza Delta Complete (scarlet red), D30xH56см</t>
  </si>
  <si>
    <t>Кашпо (пластик) Lechuza Delta Complete (black), D40xH75см</t>
  </si>
  <si>
    <t>Кашпо (пластик) Lechuza Delta 10 Complete (skandinavian blue), 30x11xH13см</t>
  </si>
  <si>
    <t>Кашпо (пластик) Lechuza Cubico Alto Complete (black), 40x40x105см</t>
  </si>
  <si>
    <t>Кашпо (пластик) Lechuza Cubico (silver), 30x30xH56см</t>
  </si>
  <si>
    <t>Кашпо (пластик) Lechuza Cubico (scarlet red), 30x30xH56см</t>
  </si>
  <si>
    <t>Кашпо (пластик) Lechuza Cubico (espresso), 50x50xH95см</t>
  </si>
  <si>
    <t>Кашпо (пластик) Lechuza Cubico (black), 40x40xH75см</t>
  </si>
  <si>
    <t>Кашпо (пластик) Lechuza Cubico (black), 30x30xH56см</t>
  </si>
  <si>
    <t>Кашпо (пластик) Lechuza Cubico (anthracite), 30x30xH56см</t>
  </si>
  <si>
    <t>Антрацит</t>
  </si>
  <si>
    <t>Кашпо (пластик) Lechuza Cottage Complete (white), 40x40xH75см</t>
  </si>
  <si>
    <t>Кашпо (пластик) Lechuza Color Classico Complete (slate), D21xH20см</t>
  </si>
  <si>
    <t>Кашпо (пластик) Lechuza Classico LS Complete (skandinavian blue), D21xH20см</t>
  </si>
  <si>
    <t>Кашпо (пластик) Lechuza Classico LS Complete (charcoal), D21xH20см</t>
  </si>
  <si>
    <t>Кашпо (пластик) Lechuza Classico LS Complete (black), D28xH26см</t>
  </si>
  <si>
    <t>Кашпо (пластик) Lechuza Classico (silver) without plug, D50xH47см</t>
  </si>
  <si>
    <t>Кашпо (пластик) Lechuza Classico (shiny taupe), D60xH56см</t>
  </si>
  <si>
    <t>Кашпо (пластик) Lechuza Classico (espresso), D70xH64см</t>
  </si>
  <si>
    <t>Кашпо (пластик) Lechuza Classico (anthracite), D21xH20см</t>
  </si>
  <si>
    <t>Кашпо (пластик) Lechuza Cararo Complete (silver), 75x30xH43см</t>
  </si>
  <si>
    <t>Кашпо (пластик) Lechuza Balconera Color Complete (purple garnet), 80 см</t>
  </si>
  <si>
    <t>Гранат</t>
  </si>
  <si>
    <t>Дренажная система (пластик) Lechuza Irrigation set Round 28</t>
  </si>
  <si>
    <t>Дренажная система (пластик) Lechuza Irrigation set Quadro 50</t>
  </si>
  <si>
    <t>Дренажная система (пластик) Lechuza Irrigation set Delta 40</t>
  </si>
  <si>
    <t>Дренажная система (пластик) Lechuza Irrigation set Cubico 22</t>
  </si>
  <si>
    <t>Дренажная система (пластик) Lechuza Irrigation set Classico 70</t>
  </si>
  <si>
    <t>Дренажная система (пластик) Lechuza Irrigation set Cararo 75</t>
  </si>
  <si>
    <t>Заказ</t>
  </si>
  <si>
    <t>Цена со скидкой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</si>
</sst>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theme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40E0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2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0</xdr:rowOff>
    </xdr:from>
    <xdr:ext cx="4867275" cy="676275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4867275" cy="6762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142875</xdr:colOff>
      <xdr:row>11</xdr:row>
      <xdr:rowOff>0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943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11</xdr:row>
      <xdr:rowOff>0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943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11</xdr:row>
      <xdr:rowOff>0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943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11</xdr:row>
      <xdr:rowOff>0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943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11</xdr:row>
      <xdr:rowOff>0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1943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11</xdr:row>
      <xdr:rowOff>0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943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11</xdr:row>
      <xdr:rowOff>0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1943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11</xdr:row>
      <xdr:rowOff>142875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2085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12</xdr:row>
      <xdr:rowOff>142875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4191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13</xdr:row>
      <xdr:rowOff>142875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0" y="6296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14</xdr:row>
      <xdr:rowOff>142875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0" y="8401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15</xdr:row>
      <xdr:rowOff>142875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0" y="10506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16</xdr:row>
      <xdr:rowOff>142875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" y="12611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17</xdr:row>
      <xdr:rowOff>142875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0" y="14716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18</xdr:row>
      <xdr:rowOff>142875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0" y="16821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19</xdr:row>
      <xdr:rowOff>142875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0" y="18926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20</xdr:row>
      <xdr:rowOff>142875</xdr:rowOff>
    </xdr:from>
    <xdr:ext cx="1800225" cy="1809750"/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2000" y="21031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21</xdr:row>
      <xdr:rowOff>142875</xdr:rowOff>
    </xdr:from>
    <xdr:ext cx="1800225" cy="1809750"/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2000" y="23136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22</xdr:row>
      <xdr:rowOff>142875</xdr:rowOff>
    </xdr:from>
    <xdr:ext cx="1800225" cy="1809750"/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2000" y="25241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23</xdr:row>
      <xdr:rowOff>142875</xdr:rowOff>
    </xdr:from>
    <xdr:ext cx="1800225" cy="1809750"/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2000" y="27346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24</xdr:row>
      <xdr:rowOff>142875</xdr:rowOff>
    </xdr:from>
    <xdr:ext cx="1800225" cy="1809750"/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62000" y="29451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25</xdr:row>
      <xdr:rowOff>142875</xdr:rowOff>
    </xdr:from>
    <xdr:ext cx="1800225" cy="1809750"/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62000" y="31556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26</xdr:row>
      <xdr:rowOff>142875</xdr:rowOff>
    </xdr:from>
    <xdr:ext cx="1800225" cy="1809750"/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62000" y="33661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27</xdr:row>
      <xdr:rowOff>142875</xdr:rowOff>
    </xdr:from>
    <xdr:ext cx="1800225" cy="1809750"/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62000" y="35766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28</xdr:row>
      <xdr:rowOff>142875</xdr:rowOff>
    </xdr:from>
    <xdr:ext cx="1800225" cy="1809750"/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62000" y="37871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29</xdr:row>
      <xdr:rowOff>142875</xdr:rowOff>
    </xdr:from>
    <xdr:ext cx="1800225" cy="1809750"/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62000" y="39976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30</xdr:row>
      <xdr:rowOff>142875</xdr:rowOff>
    </xdr:from>
    <xdr:ext cx="1800225" cy="1809750"/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62000" y="42081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31</xdr:row>
      <xdr:rowOff>142875</xdr:rowOff>
    </xdr:from>
    <xdr:ext cx="1800225" cy="1809750"/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0" y="44186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32</xdr:row>
      <xdr:rowOff>142875</xdr:rowOff>
    </xdr:from>
    <xdr:ext cx="1800225" cy="1809750"/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62000" y="46291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33</xdr:row>
      <xdr:rowOff>142875</xdr:rowOff>
    </xdr:from>
    <xdr:ext cx="1800225" cy="1809750"/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62000" y="48396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34</xdr:row>
      <xdr:rowOff>142875</xdr:rowOff>
    </xdr:from>
    <xdr:ext cx="1800225" cy="1809750"/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62000" y="50501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35</xdr:row>
      <xdr:rowOff>142875</xdr:rowOff>
    </xdr:from>
    <xdr:ext cx="1800225" cy="1809750"/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62000" y="52606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36</xdr:row>
      <xdr:rowOff>142875</xdr:rowOff>
    </xdr:from>
    <xdr:ext cx="1800225" cy="1809750"/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62000" y="54711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37</xdr:row>
      <xdr:rowOff>142875</xdr:rowOff>
    </xdr:from>
    <xdr:ext cx="1800225" cy="1809750"/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62000" y="56816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38</xdr:row>
      <xdr:rowOff>142875</xdr:rowOff>
    </xdr:from>
    <xdr:ext cx="1800225" cy="1809750"/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62000" y="58921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39</xdr:row>
      <xdr:rowOff>142875</xdr:rowOff>
    </xdr:from>
    <xdr:ext cx="1800225" cy="1809750"/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62000" y="61026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40</xdr:row>
      <xdr:rowOff>142875</xdr:rowOff>
    </xdr:from>
    <xdr:ext cx="1800225" cy="1809750"/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62000" y="63131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41</xdr:row>
      <xdr:rowOff>142875</xdr:rowOff>
    </xdr:from>
    <xdr:ext cx="1800225" cy="1809750"/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62000" y="65236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42</xdr:row>
      <xdr:rowOff>142875</xdr:rowOff>
    </xdr:from>
    <xdr:ext cx="1800225" cy="1809750"/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62000" y="67341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43</xdr:row>
      <xdr:rowOff>142875</xdr:rowOff>
    </xdr:from>
    <xdr:ext cx="1800225" cy="1809750"/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62000" y="69446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44</xdr:row>
      <xdr:rowOff>142875</xdr:rowOff>
    </xdr:from>
    <xdr:ext cx="1800225" cy="1809750"/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62000" y="71551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45</xdr:row>
      <xdr:rowOff>142875</xdr:rowOff>
    </xdr:from>
    <xdr:ext cx="1800225" cy="1809750"/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62000" y="73656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46</xdr:row>
      <xdr:rowOff>142875</xdr:rowOff>
    </xdr:from>
    <xdr:ext cx="1800225" cy="1809750"/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62000" y="75761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47</xdr:row>
      <xdr:rowOff>142875</xdr:rowOff>
    </xdr:from>
    <xdr:ext cx="1800225" cy="1809750"/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62000" y="77866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48</xdr:row>
      <xdr:rowOff>142875</xdr:rowOff>
    </xdr:from>
    <xdr:ext cx="1800225" cy="1809750"/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62000" y="79971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49</xdr:row>
      <xdr:rowOff>142875</xdr:rowOff>
    </xdr:from>
    <xdr:ext cx="1800225" cy="1809750"/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62000" y="82076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50</xdr:row>
      <xdr:rowOff>142875</xdr:rowOff>
    </xdr:from>
    <xdr:ext cx="1800225" cy="1809750"/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62000" y="84181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51</xdr:row>
      <xdr:rowOff>142875</xdr:rowOff>
    </xdr:from>
    <xdr:ext cx="1800225" cy="1809750"/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62000" y="86286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52</xdr:row>
      <xdr:rowOff>142875</xdr:rowOff>
    </xdr:from>
    <xdr:ext cx="1800225" cy="1809750"/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62000" y="88392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53</xdr:row>
      <xdr:rowOff>142875</xdr:rowOff>
    </xdr:from>
    <xdr:ext cx="1800225" cy="1809750"/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62000" y="90497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54</xdr:row>
      <xdr:rowOff>142875</xdr:rowOff>
    </xdr:from>
    <xdr:ext cx="1800225" cy="1809750"/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62000" y="92602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55</xdr:row>
      <xdr:rowOff>142875</xdr:rowOff>
    </xdr:from>
    <xdr:ext cx="1800225" cy="1809750"/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62000" y="94707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56</xdr:row>
      <xdr:rowOff>142875</xdr:rowOff>
    </xdr:from>
    <xdr:ext cx="1800225" cy="1809750"/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62000" y="96812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8:N57"/>
  <sheetViews>
    <sheetView tabSelected="1" workbookViewId="0" topLeftCell="A1">
      <selection activeCell="N11" sqref="N11"/>
    </sheetView>
  </sheetViews>
  <sheetFormatPr defaultColWidth="10.5" defaultRowHeight="11.25" customHeight="1"/>
  <cols>
    <col min="1" max="1" width="2.66015625" style="1" customWidth="1"/>
    <col min="2" max="3" width="8.16015625" style="1" customWidth="1"/>
    <col min="4" max="4" width="26.5" style="1" customWidth="1"/>
    <col min="5" max="5" width="6.83203125" style="1" customWidth="1"/>
    <col min="6" max="6" width="16.33203125" style="1" customWidth="1"/>
    <col min="7" max="7" width="37.33203125" style="1" customWidth="1"/>
    <col min="8" max="9" width="11.66015625" style="1" customWidth="1"/>
    <col min="10" max="10" width="12.83203125" style="1" customWidth="1"/>
    <col min="11" max="11" width="10.5" style="1" customWidth="1"/>
    <col min="12" max="12" width="14.33203125" style="1" customWidth="1"/>
    <col min="13" max="13" width="13.66015625" style="15" customWidth="1"/>
    <col min="14" max="14" width="25.66015625" style="1" customWidth="1"/>
    <col min="15" max="15" width="12.83203125" style="1" customWidth="1"/>
    <col min="16" max="16" width="10.5" style="1" customWidth="1"/>
    <col min="17" max="17" width="19" style="1" customWidth="1"/>
  </cols>
  <sheetData>
    <row r="8" spans="2:10" ht="12.95" customHeight="1">
      <c r="B8" s="2" t="s">
        <v>0</v>
      </c>
      <c r="I8" s="2" t="s">
        <v>1</v>
      </c>
      <c r="J8" s="2" t="s">
        <v>2</v>
      </c>
    </row>
    <row r="9" ht="12.95" customHeight="1">
      <c r="B9" s="2" t="s">
        <v>3</v>
      </c>
    </row>
    <row r="11" spans="2:14" ht="38.1" customHeight="1">
      <c r="B11" s="3" t="s">
        <v>4</v>
      </c>
      <c r="C11" s="14" t="s">
        <v>5</v>
      </c>
      <c r="D11" s="14"/>
      <c r="E11" s="14"/>
      <c r="F11" s="3" t="s">
        <v>6</v>
      </c>
      <c r="G11" s="3" t="s">
        <v>7</v>
      </c>
      <c r="H11" s="3" t="s">
        <v>8</v>
      </c>
      <c r="I11" s="3" t="s">
        <v>9</v>
      </c>
      <c r="J11" s="4" t="s">
        <v>10</v>
      </c>
      <c r="K11" s="4" t="s">
        <v>11</v>
      </c>
      <c r="L11" s="4" t="s">
        <v>12</v>
      </c>
      <c r="M11" s="16" t="s">
        <v>76</v>
      </c>
      <c r="N11" s="5" t="s">
        <v>75</v>
      </c>
    </row>
    <row r="12" spans="2:14" s="1" customFormat="1" ht="165.95" customHeight="1">
      <c r="B12" s="6">
        <v>8</v>
      </c>
      <c r="C12" s="13" t="s">
        <v>13</v>
      </c>
      <c r="D12" s="13"/>
      <c r="E12" s="12" t="str">
        <f>HYPERLINK("http://7flowers-decor.ru/upload/1c_catalog/import_files/4008789136039.jpg")</f>
        <v>http://7flowers-decor.ru/upload/1c_catalog/import_files/4008789136039.jpg</v>
      </c>
      <c r="F12" s="6">
        <v>4008789136039</v>
      </c>
      <c r="G12" s="7" t="s">
        <v>15</v>
      </c>
      <c r="H12" s="6">
        <v>13603</v>
      </c>
      <c r="I12" s="8"/>
      <c r="J12" s="6">
        <v>1</v>
      </c>
      <c r="K12" s="6">
        <v>6</v>
      </c>
      <c r="L12" s="11">
        <v>1252</v>
      </c>
      <c r="M12" s="17">
        <f>L12*0.8</f>
        <v>1001.6</v>
      </c>
      <c r="N12" s="10"/>
    </row>
    <row r="13" spans="2:14" s="1" customFormat="1" ht="165.95" customHeight="1">
      <c r="B13" s="6">
        <v>9</v>
      </c>
      <c r="C13" s="13" t="s">
        <v>13</v>
      </c>
      <c r="D13" s="13"/>
      <c r="E13" s="12" t="str">
        <f>HYPERLINK("http://7flowers-decor.ru/upload/1c_catalog/import_files/4008789188106.jpg")</f>
        <v>http://7flowers-decor.ru/upload/1c_catalog/import_files/4008789188106.jpg</v>
      </c>
      <c r="F13" s="6">
        <v>4008789188106</v>
      </c>
      <c r="G13" s="7" t="s">
        <v>16</v>
      </c>
      <c r="H13" s="6">
        <v>18810</v>
      </c>
      <c r="I13" s="8" t="s">
        <v>17</v>
      </c>
      <c r="J13" s="6">
        <v>1</v>
      </c>
      <c r="K13" s="6">
        <v>5</v>
      </c>
      <c r="L13" s="6">
        <v>810</v>
      </c>
      <c r="M13" s="17">
        <f aca="true" t="shared" si="0" ref="M13:M57">L13*0.8</f>
        <v>648</v>
      </c>
      <c r="N13" s="10"/>
    </row>
    <row r="14" spans="2:14" s="1" customFormat="1" ht="165.95" customHeight="1">
      <c r="B14" s="6">
        <v>10</v>
      </c>
      <c r="C14" s="13" t="s">
        <v>13</v>
      </c>
      <c r="D14" s="13"/>
      <c r="E14" s="12" t="str">
        <f>HYPERLINK("http://7flowers-decor.ru/upload/1c_catalog/import_files/4008789188120.jpg")</f>
        <v>http://7flowers-decor.ru/upload/1c_catalog/import_files/4008789188120.jpg</v>
      </c>
      <c r="F14" s="6">
        <v>4008789188120</v>
      </c>
      <c r="G14" s="7" t="s">
        <v>18</v>
      </c>
      <c r="H14" s="6">
        <v>18812</v>
      </c>
      <c r="I14" s="8" t="s">
        <v>19</v>
      </c>
      <c r="J14" s="6">
        <v>1</v>
      </c>
      <c r="K14" s="6">
        <v>5</v>
      </c>
      <c r="L14" s="6">
        <v>810</v>
      </c>
      <c r="M14" s="17">
        <f t="shared" si="0"/>
        <v>648</v>
      </c>
      <c r="N14" s="10"/>
    </row>
    <row r="15" spans="2:14" s="1" customFormat="1" ht="165.95" customHeight="1">
      <c r="B15" s="6">
        <v>11</v>
      </c>
      <c r="C15" s="13" t="s">
        <v>13</v>
      </c>
      <c r="D15" s="13"/>
      <c r="E15" s="12" t="str">
        <f>HYPERLINK("http://7flowers-decor.ru/upload/1c_catalog/import_files/4008789149855.jpg")</f>
        <v>http://7flowers-decor.ru/upload/1c_catalog/import_files/4008789149855.jpg</v>
      </c>
      <c r="F15" s="6">
        <v>4008789149855</v>
      </c>
      <c r="G15" s="7" t="s">
        <v>20</v>
      </c>
      <c r="H15" s="6">
        <v>14985</v>
      </c>
      <c r="I15" s="8" t="s">
        <v>21</v>
      </c>
      <c r="J15" s="6">
        <v>1</v>
      </c>
      <c r="K15" s="6">
        <v>3</v>
      </c>
      <c r="L15" s="11">
        <v>1088</v>
      </c>
      <c r="M15" s="17">
        <f t="shared" si="0"/>
        <v>870.4000000000001</v>
      </c>
      <c r="N15" s="10"/>
    </row>
    <row r="16" spans="2:14" s="1" customFormat="1" ht="165.95" customHeight="1">
      <c r="B16" s="6">
        <v>12</v>
      </c>
      <c r="C16" s="13" t="s">
        <v>13</v>
      </c>
      <c r="D16" s="13"/>
      <c r="E16" s="12" t="str">
        <f>HYPERLINK("http://7flowers-decor.ru/upload/1c_catalog/import_files/5500067027484.jpg")</f>
        <v>http://7flowers-decor.ru/upload/1c_catalog/import_files/5500067027484.jpg</v>
      </c>
      <c r="F16" s="6">
        <v>5500067027484</v>
      </c>
      <c r="G16" s="7" t="s">
        <v>22</v>
      </c>
      <c r="H16" s="6">
        <v>14999</v>
      </c>
      <c r="I16" s="8" t="s">
        <v>23</v>
      </c>
      <c r="J16" s="6">
        <v>1</v>
      </c>
      <c r="K16" s="6">
        <v>1</v>
      </c>
      <c r="L16" s="6">
        <v>632</v>
      </c>
      <c r="M16" s="17">
        <f t="shared" si="0"/>
        <v>505.6</v>
      </c>
      <c r="N16" s="10"/>
    </row>
    <row r="17" spans="2:14" s="1" customFormat="1" ht="165.95" customHeight="1">
      <c r="B17" s="6">
        <v>13</v>
      </c>
      <c r="C17" s="13" t="s">
        <v>13</v>
      </c>
      <c r="D17" s="13"/>
      <c r="E17" s="12" t="str">
        <f>HYPERLINK("http://7flowers-decor.ru/upload/1c_catalog/import_files/4008789157492.jpg")</f>
        <v>http://7flowers-decor.ru/upload/1c_catalog/import_files/4008789157492.jpg</v>
      </c>
      <c r="F17" s="6">
        <v>4008789157492</v>
      </c>
      <c r="G17" s="7" t="s">
        <v>24</v>
      </c>
      <c r="H17" s="6">
        <v>15749</v>
      </c>
      <c r="I17" s="8" t="s">
        <v>25</v>
      </c>
      <c r="J17" s="6">
        <v>1</v>
      </c>
      <c r="K17" s="6">
        <v>1</v>
      </c>
      <c r="L17" s="11">
        <v>9482</v>
      </c>
      <c r="M17" s="17">
        <f t="shared" si="0"/>
        <v>7585.6</v>
      </c>
      <c r="N17" s="10"/>
    </row>
    <row r="18" spans="2:14" s="1" customFormat="1" ht="165.95" customHeight="1">
      <c r="B18" s="6">
        <v>14</v>
      </c>
      <c r="C18" s="13" t="s">
        <v>13</v>
      </c>
      <c r="D18" s="13"/>
      <c r="E18" s="12" t="str">
        <f>HYPERLINK("http://7flowers-decor.ru/upload/1c_catalog/import_files/4008789162885.jpg")</f>
        <v>http://7flowers-decor.ru/upload/1c_catalog/import_files/4008789162885.jpg</v>
      </c>
      <c r="F18" s="6">
        <v>4008789162885</v>
      </c>
      <c r="G18" s="7" t="s">
        <v>26</v>
      </c>
      <c r="H18" s="6">
        <v>16288</v>
      </c>
      <c r="I18" s="8" t="s">
        <v>27</v>
      </c>
      <c r="J18" s="6">
        <v>1</v>
      </c>
      <c r="K18" s="6">
        <v>2</v>
      </c>
      <c r="L18" s="11">
        <v>7787</v>
      </c>
      <c r="M18" s="17">
        <f t="shared" si="0"/>
        <v>6229.6</v>
      </c>
      <c r="N18" s="10"/>
    </row>
    <row r="19" spans="2:14" s="1" customFormat="1" ht="165.95" customHeight="1">
      <c r="B19" s="6">
        <v>15</v>
      </c>
      <c r="C19" s="13" t="s">
        <v>13</v>
      </c>
      <c r="D19" s="13"/>
      <c r="E19" s="12" t="str">
        <f>HYPERLINK("http://7flowers-decor.ru/upload/1c_catalog/import_files/4008789162854.jpg")</f>
        <v>http://7flowers-decor.ru/upload/1c_catalog/import_files/4008789162854.jpg</v>
      </c>
      <c r="F19" s="6">
        <v>4008789162854</v>
      </c>
      <c r="G19" s="7" t="s">
        <v>28</v>
      </c>
      <c r="H19" s="6">
        <v>16285</v>
      </c>
      <c r="I19" s="8" t="s">
        <v>19</v>
      </c>
      <c r="J19" s="6">
        <v>1</v>
      </c>
      <c r="K19" s="6">
        <v>2</v>
      </c>
      <c r="L19" s="11">
        <v>7787</v>
      </c>
      <c r="M19" s="17">
        <f t="shared" si="0"/>
        <v>6229.6</v>
      </c>
      <c r="N19" s="10"/>
    </row>
    <row r="20" spans="2:14" s="1" customFormat="1" ht="165.95" customHeight="1">
      <c r="B20" s="6">
        <v>16</v>
      </c>
      <c r="C20" s="13" t="s">
        <v>13</v>
      </c>
      <c r="D20" s="13"/>
      <c r="E20" s="12" t="str">
        <f>HYPERLINK("http://7flowers-decor.ru/upload/1c_catalog/import_files/4008789161871.jpg")</f>
        <v>http://7flowers-decor.ru/upload/1c_catalog/import_files/4008789161871.jpg</v>
      </c>
      <c r="F20" s="6">
        <v>4008789161871</v>
      </c>
      <c r="G20" s="7" t="s">
        <v>29</v>
      </c>
      <c r="H20" s="6">
        <v>16187</v>
      </c>
      <c r="I20" s="8" t="s">
        <v>30</v>
      </c>
      <c r="J20" s="6">
        <v>1</v>
      </c>
      <c r="K20" s="6">
        <v>3</v>
      </c>
      <c r="L20" s="11">
        <v>5416</v>
      </c>
      <c r="M20" s="17">
        <f t="shared" si="0"/>
        <v>4332.8</v>
      </c>
      <c r="N20" s="10"/>
    </row>
    <row r="21" spans="2:14" s="1" customFormat="1" ht="165.95" customHeight="1">
      <c r="B21" s="6">
        <v>17</v>
      </c>
      <c r="C21" s="13" t="s">
        <v>13</v>
      </c>
      <c r="D21" s="13"/>
      <c r="E21" s="12" t="str">
        <f>HYPERLINK("http://7flowers-decor.ru/upload/1c_catalog/import_files/4008789162892.jpg")</f>
        <v>http://7flowers-decor.ru/upload/1c_catalog/import_files/4008789162892.jpg</v>
      </c>
      <c r="F21" s="6">
        <v>4008789162892</v>
      </c>
      <c r="G21" s="7" t="s">
        <v>31</v>
      </c>
      <c r="H21" s="6">
        <v>16289</v>
      </c>
      <c r="I21" s="8" t="s">
        <v>25</v>
      </c>
      <c r="J21" s="6">
        <v>1</v>
      </c>
      <c r="K21" s="6">
        <v>2</v>
      </c>
      <c r="L21" s="11">
        <v>7787</v>
      </c>
      <c r="M21" s="17">
        <f t="shared" si="0"/>
        <v>6229.6</v>
      </c>
      <c r="N21" s="10"/>
    </row>
    <row r="22" spans="2:14" s="1" customFormat="1" ht="165.95" customHeight="1">
      <c r="B22" s="6">
        <v>18</v>
      </c>
      <c r="C22" s="13" t="s">
        <v>13</v>
      </c>
      <c r="D22" s="13"/>
      <c r="E22" s="12" t="str">
        <f>HYPERLINK("http://7flowers-decor.ru/upload/1c_catalog/import_files/4008789161697.jpg")</f>
        <v>http://7flowers-decor.ru/upload/1c_catalog/import_files/4008789161697.jpg</v>
      </c>
      <c r="F22" s="6">
        <v>4008789161697</v>
      </c>
      <c r="G22" s="7" t="s">
        <v>32</v>
      </c>
      <c r="H22" s="6">
        <v>16169</v>
      </c>
      <c r="I22" s="8" t="s">
        <v>25</v>
      </c>
      <c r="J22" s="6">
        <v>1</v>
      </c>
      <c r="K22" s="6">
        <v>3</v>
      </c>
      <c r="L22" s="11">
        <v>3870</v>
      </c>
      <c r="M22" s="17">
        <f t="shared" si="0"/>
        <v>3096</v>
      </c>
      <c r="N22" s="10"/>
    </row>
    <row r="23" spans="2:14" s="1" customFormat="1" ht="165.95" customHeight="1">
      <c r="B23" s="6">
        <v>19</v>
      </c>
      <c r="C23" s="13" t="s">
        <v>13</v>
      </c>
      <c r="D23" s="13"/>
      <c r="E23" s="12" t="str">
        <f>HYPERLINK("http://7flowers-decor.ru/upload/1c_catalog/import_files/4008789184276.jpg")</f>
        <v>http://7flowers-decor.ru/upload/1c_catalog/import_files/4008789184276.jpg</v>
      </c>
      <c r="F23" s="6">
        <v>4008789184276</v>
      </c>
      <c r="G23" s="7" t="s">
        <v>33</v>
      </c>
      <c r="H23" s="6">
        <v>18427</v>
      </c>
      <c r="I23" s="8" t="s">
        <v>34</v>
      </c>
      <c r="J23" s="6">
        <v>1</v>
      </c>
      <c r="K23" s="6">
        <v>2</v>
      </c>
      <c r="L23" s="11">
        <v>6093</v>
      </c>
      <c r="M23" s="17">
        <f t="shared" si="0"/>
        <v>4874.400000000001</v>
      </c>
      <c r="N23" s="10"/>
    </row>
    <row r="24" spans="2:14" s="1" customFormat="1" ht="165.95" customHeight="1">
      <c r="B24" s="6">
        <v>20</v>
      </c>
      <c r="C24" s="13" t="s">
        <v>13</v>
      </c>
      <c r="D24" s="13"/>
      <c r="E24" s="12" t="str">
        <f>HYPERLINK("http://7flowers-decor.ru/upload/1c_catalog/import_files/4008789187093.jpg")</f>
        <v>http://7flowers-decor.ru/upload/1c_catalog/import_files/4008789187093.jpg</v>
      </c>
      <c r="F24" s="6">
        <v>4008789187093</v>
      </c>
      <c r="G24" s="7" t="s">
        <v>35</v>
      </c>
      <c r="H24" s="6">
        <v>18709</v>
      </c>
      <c r="I24" s="8" t="s">
        <v>25</v>
      </c>
      <c r="J24" s="6">
        <v>1</v>
      </c>
      <c r="K24" s="6">
        <v>3</v>
      </c>
      <c r="L24" s="11">
        <v>3723</v>
      </c>
      <c r="M24" s="17">
        <f t="shared" si="0"/>
        <v>2978.4</v>
      </c>
      <c r="N24" s="10"/>
    </row>
    <row r="25" spans="2:14" s="1" customFormat="1" ht="165.95" customHeight="1">
      <c r="B25" s="6">
        <v>21</v>
      </c>
      <c r="C25" s="13" t="s">
        <v>13</v>
      </c>
      <c r="D25" s="13"/>
      <c r="E25" s="12" t="str">
        <f>HYPERLINK("http://7flowers-decor.ru/upload/1c_catalog/import_files/4008789133465.jpg")</f>
        <v>http://7flowers-decor.ru/upload/1c_catalog/import_files/4008789133465.jpg</v>
      </c>
      <c r="F25" s="6">
        <v>4008789133465</v>
      </c>
      <c r="G25" s="7" t="s">
        <v>36</v>
      </c>
      <c r="H25" s="6">
        <v>13346</v>
      </c>
      <c r="I25" s="8" t="s">
        <v>21</v>
      </c>
      <c r="J25" s="6">
        <v>1</v>
      </c>
      <c r="K25" s="6">
        <v>1</v>
      </c>
      <c r="L25" s="11">
        <v>7779</v>
      </c>
      <c r="M25" s="17">
        <f t="shared" si="0"/>
        <v>6223.200000000001</v>
      </c>
      <c r="N25" s="10"/>
    </row>
    <row r="26" spans="2:14" s="1" customFormat="1" ht="165.95" customHeight="1">
      <c r="B26" s="6">
        <v>22</v>
      </c>
      <c r="C26" s="13" t="s">
        <v>13</v>
      </c>
      <c r="D26" s="13"/>
      <c r="E26" s="12" t="str">
        <f>HYPERLINK("http://7flowers-decor.ru/upload/1c_catalog/import_files/4008789149572.jpg")</f>
        <v>http://7flowers-decor.ru/upload/1c_catalog/import_files/4008789149572.jpg</v>
      </c>
      <c r="F26" s="6">
        <v>4008789149572</v>
      </c>
      <c r="G26" s="7" t="s">
        <v>37</v>
      </c>
      <c r="H26" s="6">
        <v>14957</v>
      </c>
      <c r="I26" s="8" t="s">
        <v>38</v>
      </c>
      <c r="J26" s="6">
        <v>1</v>
      </c>
      <c r="K26" s="6">
        <v>8</v>
      </c>
      <c r="L26" s="6">
        <v>674</v>
      </c>
      <c r="M26" s="17">
        <f t="shared" si="0"/>
        <v>539.2</v>
      </c>
      <c r="N26" s="10"/>
    </row>
    <row r="27" spans="2:14" s="1" customFormat="1" ht="165.95" customHeight="1">
      <c r="B27" s="6">
        <v>23</v>
      </c>
      <c r="C27" s="13" t="s">
        <v>13</v>
      </c>
      <c r="D27" s="13"/>
      <c r="E27" s="12" t="str">
        <f>HYPERLINK("http://7flowers-decor.ru/upload/1c_catalog/import_files/4008789149565.jpg")</f>
        <v>http://7flowers-decor.ru/upload/1c_catalog/import_files/4008789149565.jpg</v>
      </c>
      <c r="F27" s="6">
        <v>4008789149565</v>
      </c>
      <c r="G27" s="7" t="s">
        <v>39</v>
      </c>
      <c r="H27" s="6">
        <v>14956</v>
      </c>
      <c r="I27" s="8" t="s">
        <v>40</v>
      </c>
      <c r="J27" s="6">
        <v>1</v>
      </c>
      <c r="K27" s="6">
        <v>8</v>
      </c>
      <c r="L27" s="6">
        <v>674</v>
      </c>
      <c r="M27" s="17">
        <f t="shared" si="0"/>
        <v>539.2</v>
      </c>
      <c r="N27" s="10"/>
    </row>
    <row r="28" spans="2:14" s="1" customFormat="1" ht="165.95" customHeight="1">
      <c r="B28" s="6">
        <v>24</v>
      </c>
      <c r="C28" s="13" t="s">
        <v>13</v>
      </c>
      <c r="D28" s="13"/>
      <c r="E28" s="12" t="str">
        <f>HYPERLINK("http://7flowers-decor.ru/upload/1c_catalog/import_files/4008789181008.jpg")</f>
        <v>http://7flowers-decor.ru/upload/1c_catalog/import_files/4008789181008.jpg</v>
      </c>
      <c r="F28" s="6">
        <v>4008789181008</v>
      </c>
      <c r="G28" s="7" t="s">
        <v>41</v>
      </c>
      <c r="H28" s="6">
        <v>18100</v>
      </c>
      <c r="I28" s="8" t="s">
        <v>17</v>
      </c>
      <c r="J28" s="6">
        <v>1</v>
      </c>
      <c r="K28" s="6">
        <v>8</v>
      </c>
      <c r="L28" s="6">
        <v>394</v>
      </c>
      <c r="M28" s="17">
        <f t="shared" si="0"/>
        <v>315.20000000000005</v>
      </c>
      <c r="N28" s="10"/>
    </row>
    <row r="29" spans="2:14" s="1" customFormat="1" ht="165.95" customHeight="1">
      <c r="B29" s="6">
        <v>25</v>
      </c>
      <c r="C29" s="13" t="s">
        <v>13</v>
      </c>
      <c r="D29" s="13"/>
      <c r="E29" s="12" t="str">
        <f>HYPERLINK("http://7flowers-decor.ru/upload/1c_catalog/import_files/4008789181183.jpg")</f>
        <v>http://7flowers-decor.ru/upload/1c_catalog/import_files/4008789181183.jpg</v>
      </c>
      <c r="F29" s="6">
        <v>4008789181183</v>
      </c>
      <c r="G29" s="7" t="s">
        <v>42</v>
      </c>
      <c r="H29" s="6">
        <v>18118</v>
      </c>
      <c r="I29" s="8" t="s">
        <v>43</v>
      </c>
      <c r="J29" s="6">
        <v>1</v>
      </c>
      <c r="K29" s="6">
        <v>8</v>
      </c>
      <c r="L29" s="6">
        <v>674</v>
      </c>
      <c r="M29" s="17">
        <f t="shared" si="0"/>
        <v>539.2</v>
      </c>
      <c r="N29" s="10"/>
    </row>
    <row r="30" spans="2:14" s="1" customFormat="1" ht="165.95" customHeight="1">
      <c r="B30" s="6">
        <v>26</v>
      </c>
      <c r="C30" s="13" t="s">
        <v>13</v>
      </c>
      <c r="D30" s="13"/>
      <c r="E30" s="12" t="str">
        <f>HYPERLINK("http://7flowers-decor.ru/upload/1c_catalog/import_files/4008789181541.jpg")</f>
        <v>http://7flowers-decor.ru/upload/1c_catalog/import_files/4008789181541.jpg</v>
      </c>
      <c r="F30" s="6">
        <v>4008789181541</v>
      </c>
      <c r="G30" s="7" t="s">
        <v>44</v>
      </c>
      <c r="H30" s="6">
        <v>18154</v>
      </c>
      <c r="I30" s="8" t="s">
        <v>45</v>
      </c>
      <c r="J30" s="6">
        <v>1</v>
      </c>
      <c r="K30" s="6">
        <v>9</v>
      </c>
      <c r="L30" s="11">
        <v>1351</v>
      </c>
      <c r="M30" s="17">
        <f t="shared" si="0"/>
        <v>1080.8</v>
      </c>
      <c r="N30" s="10"/>
    </row>
    <row r="31" spans="2:14" s="1" customFormat="1" ht="165.95" customHeight="1">
      <c r="B31" s="6">
        <v>27</v>
      </c>
      <c r="C31" s="13" t="s">
        <v>13</v>
      </c>
      <c r="D31" s="13"/>
      <c r="E31" s="12" t="str">
        <f>HYPERLINK("http://7flowers-decor.ru/upload/1c_catalog/import_files/4008789155191.jpg")</f>
        <v>http://7flowers-decor.ru/upload/1c_catalog/import_files/4008789155191.jpg</v>
      </c>
      <c r="F31" s="6">
        <v>4008789155191</v>
      </c>
      <c r="G31" s="7" t="s">
        <v>46</v>
      </c>
      <c r="H31" s="6">
        <v>15519</v>
      </c>
      <c r="I31" s="8" t="s">
        <v>30</v>
      </c>
      <c r="J31" s="6">
        <v>1</v>
      </c>
      <c r="K31" s="6">
        <v>1</v>
      </c>
      <c r="L31" s="11">
        <v>4927</v>
      </c>
      <c r="M31" s="17">
        <f t="shared" si="0"/>
        <v>3941.6000000000004</v>
      </c>
      <c r="N31" s="10"/>
    </row>
    <row r="32" spans="2:14" s="1" customFormat="1" ht="165.95" customHeight="1">
      <c r="B32" s="6">
        <v>28</v>
      </c>
      <c r="C32" s="13" t="s">
        <v>13</v>
      </c>
      <c r="D32" s="13"/>
      <c r="E32" s="12" t="str">
        <f>HYPERLINK("http://7flowers-decor.ru/upload/1c_catalog/import_files/4008789155498.jpg")</f>
        <v>http://7flowers-decor.ru/upload/1c_catalog/import_files/4008789155498.jpg</v>
      </c>
      <c r="F32" s="6">
        <v>4008789155498</v>
      </c>
      <c r="G32" s="7" t="s">
        <v>47</v>
      </c>
      <c r="H32" s="6">
        <v>15549</v>
      </c>
      <c r="I32" s="8" t="s">
        <v>25</v>
      </c>
      <c r="J32" s="6">
        <v>1</v>
      </c>
      <c r="K32" s="6">
        <v>1</v>
      </c>
      <c r="L32" s="11">
        <v>8917</v>
      </c>
      <c r="M32" s="17">
        <f t="shared" si="0"/>
        <v>7133.6</v>
      </c>
      <c r="N32" s="10"/>
    </row>
    <row r="33" spans="2:14" s="1" customFormat="1" ht="165.95" customHeight="1">
      <c r="B33" s="6">
        <v>29</v>
      </c>
      <c r="C33" s="13" t="s">
        <v>13</v>
      </c>
      <c r="D33" s="13"/>
      <c r="E33" s="12" t="str">
        <f>HYPERLINK("http://7flowers-decor.ru/upload/1c_catalog/import_files/4008789154613.jpg")</f>
        <v>http://7flowers-decor.ru/upload/1c_catalog/import_files/4008789154613.jpg</v>
      </c>
      <c r="F33" s="6">
        <v>4008789154613</v>
      </c>
      <c r="G33" s="7" t="s">
        <v>48</v>
      </c>
      <c r="H33" s="6">
        <v>15461</v>
      </c>
      <c r="I33" s="8" t="s">
        <v>38</v>
      </c>
      <c r="J33" s="6">
        <v>1</v>
      </c>
      <c r="K33" s="6">
        <v>3</v>
      </c>
      <c r="L33" s="11">
        <v>1148</v>
      </c>
      <c r="M33" s="17">
        <f t="shared" si="0"/>
        <v>918.4000000000001</v>
      </c>
      <c r="N33" s="10"/>
    </row>
    <row r="34" spans="2:14" s="1" customFormat="1" ht="165.95" customHeight="1">
      <c r="B34" s="6">
        <v>30</v>
      </c>
      <c r="C34" s="13" t="s">
        <v>13</v>
      </c>
      <c r="D34" s="13"/>
      <c r="E34" s="12" t="str">
        <f>HYPERLINK("http://7flowers-decor.ru/upload/1c_catalog/import_files/4008789182395.jpg")</f>
        <v>http://7flowers-decor.ru/upload/1c_catalog/import_files/4008789182395.jpg</v>
      </c>
      <c r="F34" s="6">
        <v>4008789182395</v>
      </c>
      <c r="G34" s="7" t="s">
        <v>49</v>
      </c>
      <c r="H34" s="6">
        <v>18239</v>
      </c>
      <c r="I34" s="8" t="s">
        <v>25</v>
      </c>
      <c r="J34" s="6">
        <v>1</v>
      </c>
      <c r="K34" s="6">
        <v>1</v>
      </c>
      <c r="L34" s="11">
        <v>12869</v>
      </c>
      <c r="M34" s="17">
        <f t="shared" si="0"/>
        <v>10295.2</v>
      </c>
      <c r="N34" s="10"/>
    </row>
    <row r="35" spans="2:14" s="1" customFormat="1" ht="165.95" customHeight="1">
      <c r="B35" s="6">
        <v>31</v>
      </c>
      <c r="C35" s="13" t="s">
        <v>13</v>
      </c>
      <c r="D35" s="13"/>
      <c r="E35" s="12" t="str">
        <f>HYPERLINK("http://7flowers-decor.ru/upload/1c_catalog/import_files/4008789113085.jpg")</f>
        <v>http://7flowers-decor.ru/upload/1c_catalog/import_files/4008789113085.jpg</v>
      </c>
      <c r="F35" s="6">
        <v>4008789113085</v>
      </c>
      <c r="G35" s="7" t="s">
        <v>50</v>
      </c>
      <c r="H35" s="6">
        <v>11308</v>
      </c>
      <c r="I35" s="8" t="s">
        <v>27</v>
      </c>
      <c r="J35" s="6">
        <v>1</v>
      </c>
      <c r="K35" s="6">
        <v>3</v>
      </c>
      <c r="L35" s="11">
        <v>3841</v>
      </c>
      <c r="M35" s="17">
        <f t="shared" si="0"/>
        <v>3072.8</v>
      </c>
      <c r="N35" s="10"/>
    </row>
    <row r="36" spans="2:14" s="1" customFormat="1" ht="165.95" customHeight="1">
      <c r="B36" s="6">
        <v>32</v>
      </c>
      <c r="C36" s="13" t="s">
        <v>13</v>
      </c>
      <c r="D36" s="13"/>
      <c r="E36" s="12" t="str">
        <f>HYPERLINK("http://7flowers-decor.ru/upload/1c_catalog/import_files/4008789180902.jpg")</f>
        <v>http://7flowers-decor.ru/upload/1c_catalog/import_files/4008789180902.jpg</v>
      </c>
      <c r="F36" s="6">
        <v>4008789180902</v>
      </c>
      <c r="G36" s="7" t="s">
        <v>51</v>
      </c>
      <c r="H36" s="6">
        <v>18090</v>
      </c>
      <c r="I36" s="8" t="s">
        <v>30</v>
      </c>
      <c r="J36" s="6">
        <v>1</v>
      </c>
      <c r="K36" s="6">
        <v>3</v>
      </c>
      <c r="L36" s="11">
        <v>3841</v>
      </c>
      <c r="M36" s="17">
        <f t="shared" si="0"/>
        <v>3072.8</v>
      </c>
      <c r="N36" s="10"/>
    </row>
    <row r="37" spans="2:14" s="1" customFormat="1" ht="165.95" customHeight="1">
      <c r="B37" s="6">
        <v>33</v>
      </c>
      <c r="C37" s="13" t="s">
        <v>13</v>
      </c>
      <c r="D37" s="13"/>
      <c r="E37" s="12" t="str">
        <f>HYPERLINK("http://7flowers-decor.ru/upload/1c_catalog/import_files/4008789180278.jpg")</f>
        <v>http://7flowers-decor.ru/upload/1c_catalog/import_files/4008789180278.jpg</v>
      </c>
      <c r="F37" s="6">
        <v>4008789180278</v>
      </c>
      <c r="G37" s="7" t="s">
        <v>52</v>
      </c>
      <c r="H37" s="6">
        <v>18027</v>
      </c>
      <c r="I37" s="8" t="s">
        <v>34</v>
      </c>
      <c r="J37" s="6">
        <v>1</v>
      </c>
      <c r="K37" s="6">
        <v>1</v>
      </c>
      <c r="L37" s="11">
        <v>12689</v>
      </c>
      <c r="M37" s="17">
        <f t="shared" si="0"/>
        <v>10151.2</v>
      </c>
      <c r="N37" s="10"/>
    </row>
    <row r="38" spans="2:14" s="1" customFormat="1" ht="165.95" customHeight="1">
      <c r="B38" s="6">
        <v>34</v>
      </c>
      <c r="C38" s="13" t="s">
        <v>13</v>
      </c>
      <c r="D38" s="13"/>
      <c r="E38" s="12" t="str">
        <f>HYPERLINK("http://7flowers-decor.ru/upload/1c_catalog/import_files/4008789117090.jpg")</f>
        <v>http://7flowers-decor.ru/upload/1c_catalog/import_files/4008789117090.jpg</v>
      </c>
      <c r="F38" s="6">
        <v>4008789117090</v>
      </c>
      <c r="G38" s="7" t="s">
        <v>53</v>
      </c>
      <c r="H38" s="6">
        <v>11709</v>
      </c>
      <c r="I38" s="8" t="s">
        <v>25</v>
      </c>
      <c r="J38" s="6">
        <v>1</v>
      </c>
      <c r="K38" s="6">
        <v>2</v>
      </c>
      <c r="L38" s="11">
        <v>7787</v>
      </c>
      <c r="M38" s="17">
        <f t="shared" si="0"/>
        <v>6229.6</v>
      </c>
      <c r="N38" s="10"/>
    </row>
    <row r="39" spans="2:14" s="1" customFormat="1" ht="165.95" customHeight="1">
      <c r="B39" s="6">
        <v>35</v>
      </c>
      <c r="C39" s="13" t="s">
        <v>13</v>
      </c>
      <c r="D39" s="13"/>
      <c r="E39" s="12" t="str">
        <f>HYPERLINK("http://7flowers-decor.ru/upload/1c_catalog/import_files/4008789113092.jpg")</f>
        <v>http://7flowers-decor.ru/upload/1c_catalog/import_files/4008789113092.jpg</v>
      </c>
      <c r="F39" s="6">
        <v>4008789113092</v>
      </c>
      <c r="G39" s="7" t="s">
        <v>54</v>
      </c>
      <c r="H39" s="6">
        <v>11309</v>
      </c>
      <c r="I39" s="8" t="s">
        <v>25</v>
      </c>
      <c r="J39" s="6">
        <v>1</v>
      </c>
      <c r="K39" s="6">
        <v>3</v>
      </c>
      <c r="L39" s="11">
        <v>3841</v>
      </c>
      <c r="M39" s="17">
        <f t="shared" si="0"/>
        <v>3072.8</v>
      </c>
      <c r="N39" s="10"/>
    </row>
    <row r="40" spans="2:14" s="1" customFormat="1" ht="165.95" customHeight="1">
      <c r="B40" s="6">
        <v>36</v>
      </c>
      <c r="C40" s="13" t="s">
        <v>13</v>
      </c>
      <c r="D40" s="13"/>
      <c r="E40" s="12" t="str">
        <f>HYPERLINK("http://7flowers-decor.ru/upload/1c_catalog/import_files/4008789113030.jpg")</f>
        <v>http://7flowers-decor.ru/upload/1c_catalog/import_files/4008789113030.jpg</v>
      </c>
      <c r="F40" s="6">
        <v>4008789113030</v>
      </c>
      <c r="G40" s="7" t="s">
        <v>55</v>
      </c>
      <c r="H40" s="6">
        <v>11303</v>
      </c>
      <c r="I40" s="8" t="s">
        <v>56</v>
      </c>
      <c r="J40" s="6">
        <v>1</v>
      </c>
      <c r="K40" s="6">
        <v>3</v>
      </c>
      <c r="L40" s="11">
        <v>3841</v>
      </c>
      <c r="M40" s="17">
        <f t="shared" si="0"/>
        <v>3072.8</v>
      </c>
      <c r="N40" s="10"/>
    </row>
    <row r="41" spans="2:14" s="1" customFormat="1" ht="165.95" customHeight="1">
      <c r="B41" s="6">
        <v>37</v>
      </c>
      <c r="C41" s="13" t="s">
        <v>13</v>
      </c>
      <c r="D41" s="13"/>
      <c r="E41" s="12" t="str">
        <f>HYPERLINK("http://7flowers-decor.ru/upload/1c_catalog/import_files/4008789152466.jpg")</f>
        <v>http://7flowers-decor.ru/upload/1c_catalog/import_files/4008789152466.jpg</v>
      </c>
      <c r="F41" s="6">
        <v>4008789152466</v>
      </c>
      <c r="G41" s="7" t="s">
        <v>57</v>
      </c>
      <c r="H41" s="6">
        <v>15246</v>
      </c>
      <c r="I41" s="8" t="s">
        <v>17</v>
      </c>
      <c r="J41" s="6">
        <v>1</v>
      </c>
      <c r="K41" s="6">
        <v>2</v>
      </c>
      <c r="L41" s="11">
        <v>6771</v>
      </c>
      <c r="M41" s="17">
        <f t="shared" si="0"/>
        <v>5416.8</v>
      </c>
      <c r="N41" s="10"/>
    </row>
    <row r="42" spans="2:14" s="1" customFormat="1" ht="165.95" customHeight="1">
      <c r="B42" s="6">
        <v>38</v>
      </c>
      <c r="C42" s="13" t="s">
        <v>13</v>
      </c>
      <c r="D42" s="13"/>
      <c r="E42" s="12" t="str">
        <f>HYPERLINK("http://7flowers-decor.ru/upload/1c_catalog/import_files/4008789131843.jpg")</f>
        <v>http://7flowers-decor.ru/upload/1c_catalog/import_files/4008789131843.jpg</v>
      </c>
      <c r="F42" s="6">
        <v>4008789131843</v>
      </c>
      <c r="G42" s="7" t="s">
        <v>58</v>
      </c>
      <c r="H42" s="6">
        <v>13184</v>
      </c>
      <c r="I42" s="8" t="s">
        <v>21</v>
      </c>
      <c r="J42" s="6">
        <v>1</v>
      </c>
      <c r="K42" s="6">
        <v>4</v>
      </c>
      <c r="L42" s="11">
        <v>1185</v>
      </c>
      <c r="M42" s="17">
        <f t="shared" si="0"/>
        <v>948</v>
      </c>
      <c r="N42" s="10"/>
    </row>
    <row r="43" spans="2:14" s="1" customFormat="1" ht="165.95" customHeight="1">
      <c r="B43" s="6">
        <v>39</v>
      </c>
      <c r="C43" s="13" t="s">
        <v>13</v>
      </c>
      <c r="D43" s="13"/>
      <c r="E43" s="12" t="str">
        <f>HYPERLINK("http://7flowers-decor.ru/upload/1c_catalog/import_files/4008789160225.jpg")</f>
        <v>http://7flowers-decor.ru/upload/1c_catalog/import_files/4008789160225.jpg</v>
      </c>
      <c r="F43" s="6">
        <v>4008789160225</v>
      </c>
      <c r="G43" s="7" t="s">
        <v>59</v>
      </c>
      <c r="H43" s="6">
        <v>16022</v>
      </c>
      <c r="I43" s="8" t="s">
        <v>38</v>
      </c>
      <c r="J43" s="6">
        <v>1</v>
      </c>
      <c r="K43" s="6">
        <v>4</v>
      </c>
      <c r="L43" s="11">
        <v>1758</v>
      </c>
      <c r="M43" s="17">
        <f t="shared" si="0"/>
        <v>1406.4</v>
      </c>
      <c r="N43" s="10"/>
    </row>
    <row r="44" spans="2:14" s="1" customFormat="1" ht="165.95" customHeight="1">
      <c r="B44" s="6">
        <v>40</v>
      </c>
      <c r="C44" s="13" t="s">
        <v>13</v>
      </c>
      <c r="D44" s="13"/>
      <c r="E44" s="12" t="str">
        <f>HYPERLINK("http://7flowers-decor.ru/upload/1c_catalog/import_files/4008789160232.jpg")</f>
        <v>http://7flowers-decor.ru/upload/1c_catalog/import_files/4008789160232.jpg</v>
      </c>
      <c r="F44" s="6">
        <v>4008789160232</v>
      </c>
      <c r="G44" s="7" t="s">
        <v>60</v>
      </c>
      <c r="H44" s="6">
        <v>16023</v>
      </c>
      <c r="I44" s="8" t="s">
        <v>56</v>
      </c>
      <c r="J44" s="6">
        <v>1</v>
      </c>
      <c r="K44" s="6">
        <v>4</v>
      </c>
      <c r="L44" s="11">
        <v>1758</v>
      </c>
      <c r="M44" s="17">
        <f t="shared" si="0"/>
        <v>1406.4</v>
      </c>
      <c r="N44" s="10"/>
    </row>
    <row r="45" spans="2:14" s="1" customFormat="1" ht="165.95" customHeight="1">
      <c r="B45" s="6">
        <v>41</v>
      </c>
      <c r="C45" s="13" t="s">
        <v>13</v>
      </c>
      <c r="D45" s="13"/>
      <c r="E45" s="12" t="str">
        <f>HYPERLINK("http://7flowers-decor.ru/upload/1c_catalog/import_files/4008789160492.jpg")</f>
        <v>http://7flowers-decor.ru/upload/1c_catalog/import_files/4008789160492.jpg</v>
      </c>
      <c r="F45" s="6">
        <v>4008789160492</v>
      </c>
      <c r="G45" s="7" t="s">
        <v>61</v>
      </c>
      <c r="H45" s="6">
        <v>16049</v>
      </c>
      <c r="I45" s="8" t="s">
        <v>25</v>
      </c>
      <c r="J45" s="6">
        <v>1</v>
      </c>
      <c r="K45" s="6">
        <v>4</v>
      </c>
      <c r="L45" s="11">
        <v>2503</v>
      </c>
      <c r="M45" s="17">
        <f t="shared" si="0"/>
        <v>2002.4</v>
      </c>
      <c r="N45" s="10"/>
    </row>
    <row r="46" spans="2:14" s="1" customFormat="1" ht="165.95" customHeight="1">
      <c r="B46" s="6">
        <v>42</v>
      </c>
      <c r="C46" s="13" t="s">
        <v>13</v>
      </c>
      <c r="D46" s="13"/>
      <c r="E46" s="12" t="str">
        <f>HYPERLINK("http://7flowers-decor.ru/upload/1c_catalog/import_files/4008789174086.jpg")</f>
        <v>http://7flowers-decor.ru/upload/1c_catalog/import_files/4008789174086.jpg</v>
      </c>
      <c r="F46" s="6">
        <v>4008789174086</v>
      </c>
      <c r="G46" s="7" t="s">
        <v>62</v>
      </c>
      <c r="H46" s="6">
        <v>17408</v>
      </c>
      <c r="I46" s="8" t="s">
        <v>27</v>
      </c>
      <c r="J46" s="6">
        <v>1</v>
      </c>
      <c r="K46" s="6">
        <v>2</v>
      </c>
      <c r="L46" s="11">
        <v>4874</v>
      </c>
      <c r="M46" s="17">
        <f t="shared" si="0"/>
        <v>3899.2000000000003</v>
      </c>
      <c r="N46" s="10"/>
    </row>
    <row r="47" spans="2:14" s="1" customFormat="1" ht="165.95" customHeight="1">
      <c r="B47" s="6">
        <v>43</v>
      </c>
      <c r="C47" s="13" t="s">
        <v>13</v>
      </c>
      <c r="D47" s="13"/>
      <c r="E47" s="12" t="str">
        <f>HYPERLINK("http://7flowers-decor.ru/upload/1c_catalog/import_files/4008789145062.jpg")</f>
        <v>http://7flowers-decor.ru/upload/1c_catalog/import_files/4008789145062.jpg</v>
      </c>
      <c r="F47" s="6">
        <v>4008789145062</v>
      </c>
      <c r="G47" s="7" t="s">
        <v>63</v>
      </c>
      <c r="H47" s="6">
        <v>14506</v>
      </c>
      <c r="I47" s="8" t="s">
        <v>19</v>
      </c>
      <c r="J47" s="6">
        <v>1</v>
      </c>
      <c r="K47" s="6">
        <v>1</v>
      </c>
      <c r="L47" s="11">
        <v>7110</v>
      </c>
      <c r="M47" s="17">
        <f t="shared" si="0"/>
        <v>5688</v>
      </c>
      <c r="N47" s="10"/>
    </row>
    <row r="48" spans="2:14" s="1" customFormat="1" ht="165.95" customHeight="1">
      <c r="B48" s="6">
        <v>44</v>
      </c>
      <c r="C48" s="13" t="s">
        <v>13</v>
      </c>
      <c r="D48" s="13"/>
      <c r="E48" s="12" t="str">
        <f>HYPERLINK("http://7flowers-decor.ru/upload/1c_catalog/import_files/4008789146274.jpg")</f>
        <v>http://7flowers-decor.ru/upload/1c_catalog/import_files/4008789146274.jpg</v>
      </c>
      <c r="F48" s="6">
        <v>4008789146274</v>
      </c>
      <c r="G48" s="7" t="s">
        <v>64</v>
      </c>
      <c r="H48" s="6">
        <v>14627</v>
      </c>
      <c r="I48" s="8" t="s">
        <v>34</v>
      </c>
      <c r="J48" s="6">
        <v>1</v>
      </c>
      <c r="K48" s="6">
        <v>1</v>
      </c>
      <c r="L48" s="11">
        <v>9819</v>
      </c>
      <c r="M48" s="17">
        <f t="shared" si="0"/>
        <v>7855.200000000001</v>
      </c>
      <c r="N48" s="10"/>
    </row>
    <row r="49" spans="2:14" s="1" customFormat="1" ht="165.95" customHeight="1">
      <c r="B49" s="6">
        <v>45</v>
      </c>
      <c r="C49" s="13" t="s">
        <v>13</v>
      </c>
      <c r="D49" s="13"/>
      <c r="E49" s="12" t="str">
        <f>HYPERLINK("http://7flowers-decor.ru/upload/1c_catalog/import_files/4008789172037.jpg")</f>
        <v>http://7flowers-decor.ru/upload/1c_catalog/import_files/4008789172037.jpg</v>
      </c>
      <c r="F49" s="6">
        <v>4008789172037</v>
      </c>
      <c r="G49" s="7" t="s">
        <v>65</v>
      </c>
      <c r="H49" s="6">
        <v>17203</v>
      </c>
      <c r="I49" s="8" t="s">
        <v>56</v>
      </c>
      <c r="J49" s="6">
        <v>1</v>
      </c>
      <c r="K49" s="6">
        <v>5</v>
      </c>
      <c r="L49" s="6">
        <v>945</v>
      </c>
      <c r="M49" s="17">
        <f t="shared" si="0"/>
        <v>756</v>
      </c>
      <c r="N49" s="10"/>
    </row>
    <row r="50" spans="2:14" s="1" customFormat="1" ht="165.95" customHeight="1">
      <c r="B50" s="6">
        <v>46</v>
      </c>
      <c r="C50" s="13" t="s">
        <v>13</v>
      </c>
      <c r="D50" s="13"/>
      <c r="E50" s="12" t="str">
        <f>HYPERLINK("http://7flowers-decor.ru/upload/1c_catalog/import_files/4008789188083.jpg")</f>
        <v>http://7flowers-decor.ru/upload/1c_catalog/import_files/4008789188083.jpg</v>
      </c>
      <c r="F50" s="6">
        <v>4008789188083</v>
      </c>
      <c r="G50" s="7" t="s">
        <v>66</v>
      </c>
      <c r="H50" s="6">
        <v>18808</v>
      </c>
      <c r="I50" s="8" t="s">
        <v>27</v>
      </c>
      <c r="J50" s="6">
        <v>1</v>
      </c>
      <c r="K50" s="6">
        <v>1</v>
      </c>
      <c r="L50" s="11">
        <v>8126</v>
      </c>
      <c r="M50" s="17">
        <f t="shared" si="0"/>
        <v>6500.8</v>
      </c>
      <c r="N50" s="10"/>
    </row>
    <row r="51" spans="2:14" s="1" customFormat="1" ht="165.95" customHeight="1">
      <c r="B51" s="6">
        <v>47</v>
      </c>
      <c r="C51" s="13" t="s">
        <v>13</v>
      </c>
      <c r="D51" s="13"/>
      <c r="E51" s="12" t="str">
        <f>HYPERLINK("http://7flowers-decor.ru/upload/1c_catalog/import_files/4008789156853.jpg")</f>
        <v>http://7flowers-decor.ru/upload/1c_catalog/import_files/4008789156853.jpg</v>
      </c>
      <c r="F51" s="6">
        <v>4008789156853</v>
      </c>
      <c r="G51" s="7" t="s">
        <v>67</v>
      </c>
      <c r="H51" s="6">
        <v>15685</v>
      </c>
      <c r="I51" s="8" t="s">
        <v>68</v>
      </c>
      <c r="J51" s="6">
        <v>1</v>
      </c>
      <c r="K51" s="6">
        <v>4</v>
      </c>
      <c r="L51" s="11">
        <v>3045</v>
      </c>
      <c r="M51" s="17">
        <f t="shared" si="0"/>
        <v>2436</v>
      </c>
      <c r="N51" s="10"/>
    </row>
    <row r="52" spans="2:14" s="1" customFormat="1" ht="165.95" customHeight="1">
      <c r="B52" s="6">
        <v>48</v>
      </c>
      <c r="C52" s="13" t="s">
        <v>13</v>
      </c>
      <c r="D52" s="13"/>
      <c r="E52" s="12" t="str">
        <f>HYPERLINK("http://7flowers-decor.ru/upload/1c_catalog/import_files/4008789199140.jpg")</f>
        <v>http://7flowers-decor.ru/upload/1c_catalog/import_files/4008789199140.jpg</v>
      </c>
      <c r="F52" s="6">
        <v>4008789199140</v>
      </c>
      <c r="G52" s="7" t="s">
        <v>69</v>
      </c>
      <c r="H52" s="6">
        <v>19914</v>
      </c>
      <c r="I52" s="8"/>
      <c r="J52" s="6">
        <v>1</v>
      </c>
      <c r="K52" s="6">
        <v>6</v>
      </c>
      <c r="L52" s="6">
        <v>741</v>
      </c>
      <c r="M52" s="17">
        <f t="shared" si="0"/>
        <v>592.8000000000001</v>
      </c>
      <c r="N52" s="10"/>
    </row>
    <row r="53" spans="2:14" s="1" customFormat="1" ht="165.95" customHeight="1">
      <c r="B53" s="6">
        <v>49</v>
      </c>
      <c r="C53" s="13" t="s">
        <v>13</v>
      </c>
      <c r="D53" s="13"/>
      <c r="E53" s="12" t="str">
        <f>HYPERLINK("http://7flowers-decor.ru/upload/1c_catalog/import_files/4008789198457.jpg")</f>
        <v>http://7flowers-decor.ru/upload/1c_catalog/import_files/4008789198457.jpg</v>
      </c>
      <c r="F53" s="6">
        <v>4008789198457</v>
      </c>
      <c r="G53" s="7" t="s">
        <v>70</v>
      </c>
      <c r="H53" s="6">
        <v>19845</v>
      </c>
      <c r="I53" s="8"/>
      <c r="J53" s="6">
        <v>1</v>
      </c>
      <c r="K53" s="6">
        <v>1</v>
      </c>
      <c r="L53" s="11">
        <v>1216</v>
      </c>
      <c r="M53" s="17">
        <f t="shared" si="0"/>
        <v>972.8000000000001</v>
      </c>
      <c r="N53" s="10"/>
    </row>
    <row r="54" spans="2:14" s="1" customFormat="1" ht="165.95" customHeight="1">
      <c r="B54" s="6">
        <v>50</v>
      </c>
      <c r="C54" s="13" t="s">
        <v>13</v>
      </c>
      <c r="D54" s="13"/>
      <c r="E54" s="12" t="str">
        <f>HYPERLINK("http://7flowers-decor.ru/upload/1c_catalog/import_files/4008789197757.jpg")</f>
        <v>http://7flowers-decor.ru/upload/1c_catalog/import_files/4008789197757.jpg</v>
      </c>
      <c r="F54" s="6">
        <v>4008789197757</v>
      </c>
      <c r="G54" s="7" t="s">
        <v>71</v>
      </c>
      <c r="H54" s="6">
        <v>19775</v>
      </c>
      <c r="I54" s="8"/>
      <c r="J54" s="6">
        <v>1</v>
      </c>
      <c r="K54" s="6">
        <v>5</v>
      </c>
      <c r="L54" s="11">
        <v>1043</v>
      </c>
      <c r="M54" s="17">
        <f t="shared" si="0"/>
        <v>834.4000000000001</v>
      </c>
      <c r="N54" s="10"/>
    </row>
    <row r="55" spans="2:14" s="1" customFormat="1" ht="165.95" customHeight="1">
      <c r="B55" s="6">
        <v>51</v>
      </c>
      <c r="C55" s="13" t="s">
        <v>13</v>
      </c>
      <c r="D55" s="13"/>
      <c r="E55" s="12" t="str">
        <f>HYPERLINK("http://7flowers-decor.ru/upload/1c_catalog/import_files/4008789197788.jpg")</f>
        <v>http://7flowers-decor.ru/upload/1c_catalog/import_files/4008789197788.jpg</v>
      </c>
      <c r="F55" s="6">
        <v>4008789197788</v>
      </c>
      <c r="G55" s="7" t="s">
        <v>72</v>
      </c>
      <c r="H55" s="6">
        <v>19778</v>
      </c>
      <c r="I55" s="8"/>
      <c r="J55" s="6">
        <v>1</v>
      </c>
      <c r="K55" s="6">
        <v>5</v>
      </c>
      <c r="L55" s="6">
        <v>509</v>
      </c>
      <c r="M55" s="17">
        <f t="shared" si="0"/>
        <v>407.20000000000005</v>
      </c>
      <c r="N55" s="9" t="s">
        <v>14</v>
      </c>
    </row>
    <row r="56" spans="2:14" s="1" customFormat="1" ht="165.95" customHeight="1">
      <c r="B56" s="6">
        <v>52</v>
      </c>
      <c r="C56" s="13" t="s">
        <v>13</v>
      </c>
      <c r="D56" s="13"/>
      <c r="E56" s="12" t="str">
        <f>HYPERLINK("http://7flowers-decor.ru/upload/1c_catalog/import_files/4008789198402.jpg")</f>
        <v>http://7flowers-decor.ru/upload/1c_catalog/import_files/4008789198402.jpg</v>
      </c>
      <c r="F56" s="6">
        <v>4008789198402</v>
      </c>
      <c r="G56" s="7" t="s">
        <v>73</v>
      </c>
      <c r="H56" s="6">
        <v>19840</v>
      </c>
      <c r="I56" s="8"/>
      <c r="J56" s="6">
        <v>1</v>
      </c>
      <c r="K56" s="6">
        <v>1</v>
      </c>
      <c r="L56" s="11">
        <v>2029</v>
      </c>
      <c r="M56" s="17">
        <f t="shared" si="0"/>
        <v>1623.2</v>
      </c>
      <c r="N56" s="10"/>
    </row>
    <row r="57" spans="2:14" s="1" customFormat="1" ht="165.95" customHeight="1">
      <c r="B57" s="6">
        <v>53</v>
      </c>
      <c r="C57" s="13" t="s">
        <v>13</v>
      </c>
      <c r="D57" s="13"/>
      <c r="E57" s="12" t="str">
        <f>HYPERLINK("http://7flowers-decor.ru/upload/1c_catalog/import_files/4008789197801.jpg")</f>
        <v>http://7flowers-decor.ru/upload/1c_catalog/import_files/4008789197801.jpg</v>
      </c>
      <c r="F57" s="6">
        <v>4008789197801</v>
      </c>
      <c r="G57" s="7" t="s">
        <v>74</v>
      </c>
      <c r="H57" s="6">
        <v>19780</v>
      </c>
      <c r="I57" s="8"/>
      <c r="J57" s="6">
        <v>1</v>
      </c>
      <c r="K57" s="6">
        <v>1</v>
      </c>
      <c r="L57" s="11">
        <v>1216</v>
      </c>
      <c r="M57" s="17">
        <f t="shared" si="0"/>
        <v>972.8000000000001</v>
      </c>
      <c r="N57" s="10"/>
    </row>
  </sheetData>
  <mergeCells count="47">
    <mergeCell ref="C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4:D54"/>
    <mergeCell ref="C55:D55"/>
    <mergeCell ref="C56:D56"/>
    <mergeCell ref="C57:D57"/>
    <mergeCell ref="C49:D49"/>
    <mergeCell ref="C50:D50"/>
    <mergeCell ref="C51:D51"/>
    <mergeCell ref="C52:D52"/>
    <mergeCell ref="C53:D5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Санец Валерий</cp:lastModifiedBy>
  <dcterms:modified xsi:type="dcterms:W3CDTF">2015-09-23T06:22:46Z</dcterms:modified>
  <cp:category/>
  <cp:version/>
  <cp:contentType/>
  <cp:contentStatus/>
</cp:coreProperties>
</file>