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sanec\Desktop\Для Рассылки\"/>
    </mc:Choice>
  </mc:AlternateContent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TDSheet!$A$8:$M$8</definedName>
  </definedNames>
  <calcPr calcId="152511" refMode="R1C1"/>
</workbook>
</file>

<file path=xl/calcChain.xml><?xml version="1.0" encoding="utf-8"?>
<calcChain xmlns="http://schemas.openxmlformats.org/spreadsheetml/2006/main">
  <c r="C9" i="1" l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1" i="1"/>
  <c r="C18" i="1"/>
  <c r="C17" i="1"/>
  <c r="C16" i="1"/>
  <c r="C15" i="1"/>
  <c r="C14" i="1"/>
  <c r="C13" i="1"/>
  <c r="C12" i="1"/>
  <c r="C11" i="1"/>
  <c r="C26" i="1"/>
  <c r="C20" i="1"/>
  <c r="C19" i="1"/>
  <c r="C10" i="1"/>
  <c r="C25" i="1"/>
  <c r="C24" i="1"/>
  <c r="C23" i="1"/>
  <c r="C22" i="1"/>
  <c r="C28" i="1"/>
  <c r="C27" i="1"/>
</calcChain>
</file>

<file path=xl/sharedStrings.xml><?xml version="1.0" encoding="utf-8"?>
<sst xmlns="http://schemas.openxmlformats.org/spreadsheetml/2006/main" count="330" uniqueCount="159">
  <si>
    <t>№</t>
  </si>
  <si>
    <t>ФОТО</t>
  </si>
  <si>
    <t>Штрихкод</t>
  </si>
  <si>
    <t>Наименование</t>
  </si>
  <si>
    <t>Артикул</t>
  </si>
  <si>
    <t>Цвет</t>
  </si>
  <si>
    <t>Продажная
 единица,
шт.</t>
  </si>
  <si>
    <t>Кол-во в
 коробке,
шт.</t>
  </si>
  <si>
    <t>Цена,
руб.</t>
  </si>
  <si>
    <t>Нет Фото</t>
  </si>
  <si>
    <t>Чаша (керамика) D21xH17 см цвет: оранжевый</t>
  </si>
  <si>
    <t>3007.21orange</t>
  </si>
  <si>
    <t>Оранжевый</t>
  </si>
  <si>
    <t>Чаша (керамика) D29xH23 см цвет: оранжевый</t>
  </si>
  <si>
    <t>3007.29orange</t>
  </si>
  <si>
    <t>Чаша (керамика) D16xH14 см цвет: зеленый</t>
  </si>
  <si>
    <t>60039/14White</t>
  </si>
  <si>
    <t>Зеленый</t>
  </si>
  <si>
    <t>Кашпо (керамика) D13xH13 см цвет: зеленый металлик</t>
  </si>
  <si>
    <t>60040/13</t>
  </si>
  <si>
    <t>Ваза (керамика) D13xH20 см цвет: зеленый металлик</t>
  </si>
  <si>
    <t>60041/20</t>
  </si>
  <si>
    <t>Ваза (керамика) D15xH20 см цвет: зеленый металлик</t>
  </si>
  <si>
    <t>60041/30</t>
  </si>
  <si>
    <t>Кашпо с рельефным рисунком стрекоза (керамика) D15xH14 см цвет: зеленый</t>
  </si>
  <si>
    <t>DECd15Green</t>
  </si>
  <si>
    <t>Кашпо (керамика) D14xH20 см цвет: зеленый</t>
  </si>
  <si>
    <t>DEC14Green</t>
  </si>
  <si>
    <t>Кашпо (керамика) D15xH25 см цвет: зеленый</t>
  </si>
  <si>
    <t>DEC15Green</t>
  </si>
  <si>
    <t>Чаша (керамика) D26xH13 см цвет: голубой</t>
  </si>
  <si>
    <t>FAIBd26MacTerracota</t>
  </si>
  <si>
    <t>Голубой</t>
  </si>
  <si>
    <t>Кашпо (керамика) D14xH12 см цвет: синий</t>
  </si>
  <si>
    <t>DEC14Blue</t>
  </si>
  <si>
    <t>Синий</t>
  </si>
  <si>
    <t>Кашпо (керамика) D16xH14 см цвет: синий</t>
  </si>
  <si>
    <t>DEC16Blue</t>
  </si>
  <si>
    <t>Кашпо (керамика) D17xH15 см цвет: белый</t>
  </si>
  <si>
    <t>DEC17White</t>
  </si>
  <si>
    <t>Белый</t>
  </si>
  <si>
    <t>Кашпо (керамика) D14xH20 см цвет: белый</t>
  </si>
  <si>
    <t>DEC14White</t>
  </si>
  <si>
    <t>Кашпо (керамика) D15xH25 см цвет: белый</t>
  </si>
  <si>
    <t>DEC15White</t>
  </si>
  <si>
    <t>Кашпо (керамика) D17xH15 см цвет: серый</t>
  </si>
  <si>
    <t>DEC17Grey</t>
  </si>
  <si>
    <t>Серый</t>
  </si>
  <si>
    <t>Кашпо (керамика) D14xH20 см цвет: серый</t>
  </si>
  <si>
    <t>DEC14Grey</t>
  </si>
  <si>
    <t>Кашпо (керамика) D15xH25 см цвет: серый</t>
  </si>
  <si>
    <t>DEC15Grey</t>
  </si>
  <si>
    <t>Кашпо (керамика) D16xH16 см цвет: белый + серебро</t>
  </si>
  <si>
    <t>Dec1001</t>
  </si>
  <si>
    <t>Кашпо (керамика), D14xН14см</t>
  </si>
  <si>
    <t>1-1451306-14</t>
  </si>
  <si>
    <t>серо-зеленый</t>
  </si>
  <si>
    <t>Кашпо (керамика), D16xН16см</t>
  </si>
  <si>
    <t>1-1451306-16</t>
  </si>
  <si>
    <t>Кашпо (керамика), D18xН18см</t>
  </si>
  <si>
    <t>1-1451306-18</t>
  </si>
  <si>
    <t>Кашпо (керамика), D18xН16см</t>
  </si>
  <si>
    <t>1-1451314-18</t>
  </si>
  <si>
    <t>Белый - бронза</t>
  </si>
  <si>
    <t>Кашпо (керамика), D20xН18см</t>
  </si>
  <si>
    <t>1-1451314-20</t>
  </si>
  <si>
    <t>Кашпо (керамика), D23xН20см</t>
  </si>
  <si>
    <t>1-1451314-23</t>
  </si>
  <si>
    <t>1-1451315-18</t>
  </si>
  <si>
    <t>1-1451315-20</t>
  </si>
  <si>
    <t>1-1451315-23</t>
  </si>
  <si>
    <t>Кашпо (керамика), D16xН14см</t>
  </si>
  <si>
    <t>1-1451316-16</t>
  </si>
  <si>
    <t>1-1451316-18</t>
  </si>
  <si>
    <t>Кашпо (керамика) для орхидеи двойное (золото)</t>
  </si>
  <si>
    <t>1-1451317золотой</t>
  </si>
  <si>
    <t>Золото</t>
  </si>
  <si>
    <t>Кашпо (керамика) для орхидеи двойное (лиловый)</t>
  </si>
  <si>
    <t>1-1451317лиловый</t>
  </si>
  <si>
    <t>Лиловый</t>
  </si>
  <si>
    <t>Кашпо (керамика), D16см</t>
  </si>
  <si>
    <t>2-1451301-16-LT</t>
  </si>
  <si>
    <t>Кашпо (керамика), D14см</t>
  </si>
  <si>
    <t>2-1451305-14-GK</t>
  </si>
  <si>
    <t>Желтый</t>
  </si>
  <si>
    <t>2-1451305-16-GK</t>
  </si>
  <si>
    <t>2-1451306-14-GK</t>
  </si>
  <si>
    <t>Бирюзовый</t>
  </si>
  <si>
    <t>2-1451306-16-GK</t>
  </si>
  <si>
    <t>Кашпо (керамика), D18см</t>
  </si>
  <si>
    <t>2-1451306-18-GK</t>
  </si>
  <si>
    <t>2-1451307-18-GK</t>
  </si>
  <si>
    <t>2-1451308-16-GK</t>
  </si>
  <si>
    <t>Розовый</t>
  </si>
  <si>
    <t>2-1451308-18-GK</t>
  </si>
  <si>
    <t>2-1451309-16-GK</t>
  </si>
  <si>
    <t>Сиреневый</t>
  </si>
  <si>
    <t>2-1451309-18-GK</t>
  </si>
  <si>
    <t>Кашпо (керамика), D15xН17см</t>
  </si>
  <si>
    <t>3-1451302-15-6005</t>
  </si>
  <si>
    <t>Коричневый</t>
  </si>
  <si>
    <t>Кашпо керамическое D18хH28</t>
  </si>
  <si>
    <t>4-1451404-18-874</t>
  </si>
  <si>
    <t>Кашпо керамическое D15хH15</t>
  </si>
  <si>
    <t>4-1451404-15-874</t>
  </si>
  <si>
    <t>4-1451405-18-874</t>
  </si>
  <si>
    <t>4-1451405-15-874</t>
  </si>
  <si>
    <t>Кашпо керамика D15xН14</t>
  </si>
  <si>
    <t>5-1451401-15-1776</t>
  </si>
  <si>
    <t>5-1451402-15-3331</t>
  </si>
  <si>
    <t>Бело-сиреневый</t>
  </si>
  <si>
    <t>Гондола D60xН11</t>
  </si>
  <si>
    <t>5-1451406-60-3331</t>
  </si>
  <si>
    <t>Гондола D28xН19</t>
  </si>
  <si>
    <t>5-1451406-19-3331</t>
  </si>
  <si>
    <t>5-1451407-60-grey</t>
  </si>
  <si>
    <t>Кашпо керамическое D15хH14</t>
  </si>
  <si>
    <t>6-1451301-15-4908</t>
  </si>
  <si>
    <t>Серый металлик</t>
  </si>
  <si>
    <t>6-1451302-15-4908</t>
  </si>
  <si>
    <t>Кашпо керамическое D17хH16</t>
  </si>
  <si>
    <t>6-1451302-17-4908</t>
  </si>
  <si>
    <t>Кашпо керамическое D20хH20</t>
  </si>
  <si>
    <t>9057/20</t>
  </si>
  <si>
    <t>Кашпо керамика D19xН</t>
  </si>
  <si>
    <t>кремовый</t>
  </si>
  <si>
    <t>Кашпо керамика D15xН</t>
  </si>
  <si>
    <t>Бело-зеленый</t>
  </si>
  <si>
    <t>Светло-зеленый</t>
  </si>
  <si>
    <t>Ваза керамика D16xН30</t>
  </si>
  <si>
    <t>Кашпо керамика D15xН16</t>
  </si>
  <si>
    <t>Фиолетовый</t>
  </si>
  <si>
    <t>Кашпо керамика D19xН20</t>
  </si>
  <si>
    <t>Кашпо керамика D18xН16</t>
  </si>
  <si>
    <t>Кашпо керамика D20xН18</t>
  </si>
  <si>
    <t>Ваза керамика D17xН30</t>
  </si>
  <si>
    <t>Ваза керамика D60xН11</t>
  </si>
  <si>
    <t>Ваза керамика D28xН19</t>
  </si>
  <si>
    <t>Кашпо керамика D14</t>
  </si>
  <si>
    <t>Atenas</t>
  </si>
  <si>
    <t>Коралловый</t>
  </si>
  <si>
    <t>Tor</t>
  </si>
  <si>
    <t>Кашпо керамика D16</t>
  </si>
  <si>
    <t>Кашпо керамика D14xН14</t>
  </si>
  <si>
    <t>1451304-14</t>
  </si>
  <si>
    <t>1451305-14</t>
  </si>
  <si>
    <t>Кашпо керамика D17xН17</t>
  </si>
  <si>
    <t>1451305-17</t>
  </si>
  <si>
    <t>Кашпо керамика D20xН20</t>
  </si>
  <si>
    <t>1451305-20</t>
  </si>
  <si>
    <t>1451307-14</t>
  </si>
  <si>
    <t>Ваза D11xН20</t>
  </si>
  <si>
    <t>1451328-20</t>
  </si>
  <si>
    <t>Ваза D13xН30</t>
  </si>
  <si>
    <t>1451332-30</t>
  </si>
  <si>
    <t>Кашпо (керамика), D16xH15см цвет: серый</t>
  </si>
  <si>
    <t>HOT PRICE</t>
  </si>
  <si>
    <t>Скидки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</si>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</sst>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8"/>
      <name val="Arial"/>
    </font>
    <font>
      <sz val="10"/>
      <name val="Arial"/>
      <family val="2"/>
    </font>
    <font>
      <u/>
      <sz val="8"/>
      <color theme="10"/>
      <name val="Arial"/>
      <family val="2"/>
      <charset val="204"/>
    </font>
    <font>
      <b/>
      <sz val="10"/>
      <name val="Arial"/>
      <family val="2"/>
      <charset val="204"/>
    </font>
    <font>
      <b/>
      <sz val="14"/>
      <color theme="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left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1" fontId="0" fillId="0" borderId="2" xfId="0" applyNumberFormat="1" applyFont="1" applyFill="1" applyBorder="1" applyAlignment="1">
      <alignment horizontal="left" vertical="top" wrapText="1"/>
    </xf>
    <xf numFmtId="1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1" fontId="0" fillId="0" borderId="5" xfId="0" applyNumberFormat="1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/>
    </xf>
    <xf numFmtId="1" fontId="1" fillId="0" borderId="10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3" fontId="3" fillId="0" borderId="12" xfId="0" applyNumberFormat="1" applyFont="1" applyBorder="1" applyAlignment="1">
      <alignment horizontal="center" vertical="center"/>
    </xf>
    <xf numFmtId="3" fontId="3" fillId="0" borderId="13" xfId="0" applyNumberFormat="1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2" fontId="4" fillId="2" borderId="15" xfId="0" applyNumberFormat="1" applyFont="1" applyFill="1" applyBorder="1" applyAlignment="1">
      <alignment horizontal="center" vertical="center" wrapText="1"/>
    </xf>
    <xf numFmtId="2" fontId="4" fillId="2" borderId="16" xfId="0" applyNumberFormat="1" applyFont="1" applyFill="1" applyBorder="1" applyAlignment="1">
      <alignment horizontal="center" vertical="center" wrapText="1"/>
    </xf>
    <xf numFmtId="2" fontId="4" fillId="2" borderId="17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9" fontId="3" fillId="0" borderId="19" xfId="0" applyNumberFormat="1" applyFont="1" applyFill="1" applyBorder="1" applyAlignment="1">
      <alignment horizontal="center" vertical="center" wrapText="1"/>
    </xf>
    <xf numFmtId="9" fontId="3" fillId="0" borderId="20" xfId="0" applyNumberFormat="1" applyFont="1" applyFill="1" applyBorder="1" applyAlignment="1">
      <alignment horizontal="center" vertical="center" wrapText="1"/>
    </xf>
    <xf numFmtId="9" fontId="3" fillId="0" borderId="21" xfId="0" applyNumberFormat="1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1</xdr:row>
      <xdr:rowOff>0</xdr:rowOff>
    </xdr:from>
    <xdr:ext cx="4867275" cy="676275"/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oneCellAnchor>
  <xdr:oneCellAnchor>
    <xdr:from>
      <xdr:col>1</xdr:col>
      <xdr:colOff>139700</xdr:colOff>
      <xdr:row>26</xdr:row>
      <xdr:rowOff>142875</xdr:rowOff>
    </xdr:from>
    <xdr:ext cx="1800225" cy="1809750"/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27</xdr:row>
      <xdr:rowOff>142875</xdr:rowOff>
    </xdr:from>
    <xdr:ext cx="1800225" cy="1809750"/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21</xdr:row>
      <xdr:rowOff>142875</xdr:rowOff>
    </xdr:from>
    <xdr:ext cx="1800225" cy="1809750"/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22</xdr:row>
      <xdr:rowOff>142875</xdr:rowOff>
    </xdr:from>
    <xdr:ext cx="1800225" cy="1809750"/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23</xdr:row>
      <xdr:rowOff>142875</xdr:rowOff>
    </xdr:from>
    <xdr:ext cx="1800225" cy="1809750"/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24</xdr:row>
      <xdr:rowOff>142875</xdr:rowOff>
    </xdr:from>
    <xdr:ext cx="1800225" cy="1809750"/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9</xdr:row>
      <xdr:rowOff>142875</xdr:rowOff>
    </xdr:from>
    <xdr:ext cx="1800225" cy="1809750"/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18</xdr:row>
      <xdr:rowOff>142875</xdr:rowOff>
    </xdr:from>
    <xdr:ext cx="1800225" cy="1809750"/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19</xdr:row>
      <xdr:rowOff>142875</xdr:rowOff>
    </xdr:from>
    <xdr:ext cx="1800225" cy="1809750"/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25</xdr:row>
      <xdr:rowOff>142875</xdr:rowOff>
    </xdr:from>
    <xdr:ext cx="1800225" cy="1809750"/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10</xdr:row>
      <xdr:rowOff>142875</xdr:rowOff>
    </xdr:from>
    <xdr:ext cx="1800225" cy="1809750"/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11</xdr:row>
      <xdr:rowOff>142875</xdr:rowOff>
    </xdr:from>
    <xdr:ext cx="1800225" cy="1809750"/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12</xdr:row>
      <xdr:rowOff>142875</xdr:rowOff>
    </xdr:from>
    <xdr:ext cx="1800225" cy="1809750"/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13</xdr:row>
      <xdr:rowOff>142875</xdr:rowOff>
    </xdr:from>
    <xdr:ext cx="1800225" cy="1809750"/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14</xdr:row>
      <xdr:rowOff>142875</xdr:rowOff>
    </xdr:from>
    <xdr:ext cx="1800225" cy="1809750"/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15</xdr:row>
      <xdr:rowOff>142875</xdr:rowOff>
    </xdr:from>
    <xdr:ext cx="1800225" cy="1809750"/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16</xdr:row>
      <xdr:rowOff>142875</xdr:rowOff>
    </xdr:from>
    <xdr:ext cx="1800225" cy="1809750"/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17</xdr:row>
      <xdr:rowOff>142875</xdr:rowOff>
    </xdr:from>
    <xdr:ext cx="1800225" cy="1809750"/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20</xdr:row>
      <xdr:rowOff>142875</xdr:rowOff>
    </xdr:from>
    <xdr:ext cx="1800225" cy="1809750"/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28</xdr:row>
      <xdr:rowOff>142875</xdr:rowOff>
    </xdr:from>
    <xdr:ext cx="1800225" cy="1809750"/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29</xdr:row>
      <xdr:rowOff>142875</xdr:rowOff>
    </xdr:from>
    <xdr:ext cx="1800225" cy="1809750"/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30</xdr:row>
      <xdr:rowOff>142875</xdr:rowOff>
    </xdr:from>
    <xdr:ext cx="1800225" cy="1809750"/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31</xdr:row>
      <xdr:rowOff>142875</xdr:rowOff>
    </xdr:from>
    <xdr:ext cx="1800225" cy="1809750"/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32</xdr:row>
      <xdr:rowOff>142875</xdr:rowOff>
    </xdr:from>
    <xdr:ext cx="1800225" cy="1809750"/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33</xdr:row>
      <xdr:rowOff>142875</xdr:rowOff>
    </xdr:from>
    <xdr:ext cx="1800225" cy="1809750"/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34</xdr:row>
      <xdr:rowOff>142875</xdr:rowOff>
    </xdr:from>
    <xdr:ext cx="1800225" cy="1809750"/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35</xdr:row>
      <xdr:rowOff>142875</xdr:rowOff>
    </xdr:from>
    <xdr:ext cx="1800225" cy="1809750"/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36</xdr:row>
      <xdr:rowOff>142875</xdr:rowOff>
    </xdr:from>
    <xdr:ext cx="1800225" cy="1809750"/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37</xdr:row>
      <xdr:rowOff>142875</xdr:rowOff>
    </xdr:from>
    <xdr:ext cx="1800225" cy="1809750"/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38</xdr:row>
      <xdr:rowOff>142875</xdr:rowOff>
    </xdr:from>
    <xdr:ext cx="1800225" cy="1809750"/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39</xdr:row>
      <xdr:rowOff>142875</xdr:rowOff>
    </xdr:from>
    <xdr:ext cx="1800225" cy="1809750"/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40</xdr:row>
      <xdr:rowOff>142875</xdr:rowOff>
    </xdr:from>
    <xdr:ext cx="1800225" cy="1809750"/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41</xdr:row>
      <xdr:rowOff>142875</xdr:rowOff>
    </xdr:from>
    <xdr:ext cx="1800225" cy="1809750"/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42</xdr:row>
      <xdr:rowOff>142875</xdr:rowOff>
    </xdr:from>
    <xdr:ext cx="1800225" cy="1809750"/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43</xdr:row>
      <xdr:rowOff>142875</xdr:rowOff>
    </xdr:from>
    <xdr:ext cx="1800225" cy="1809750"/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44</xdr:row>
      <xdr:rowOff>142875</xdr:rowOff>
    </xdr:from>
    <xdr:ext cx="1800225" cy="1809750"/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45</xdr:row>
      <xdr:rowOff>142875</xdr:rowOff>
    </xdr:from>
    <xdr:ext cx="1800225" cy="1809750"/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46</xdr:row>
      <xdr:rowOff>142875</xdr:rowOff>
    </xdr:from>
    <xdr:ext cx="1800225" cy="1809750"/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47</xdr:row>
      <xdr:rowOff>142875</xdr:rowOff>
    </xdr:from>
    <xdr:ext cx="1800225" cy="1809750"/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48</xdr:row>
      <xdr:rowOff>142875</xdr:rowOff>
    </xdr:from>
    <xdr:ext cx="1800225" cy="1809750"/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49</xdr:row>
      <xdr:rowOff>142875</xdr:rowOff>
    </xdr:from>
    <xdr:ext cx="1800225" cy="1809750"/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50</xdr:row>
      <xdr:rowOff>142875</xdr:rowOff>
    </xdr:from>
    <xdr:ext cx="1800225" cy="1809750"/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51</xdr:row>
      <xdr:rowOff>142875</xdr:rowOff>
    </xdr:from>
    <xdr:ext cx="1800225" cy="1809750"/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52</xdr:row>
      <xdr:rowOff>142875</xdr:rowOff>
    </xdr:from>
    <xdr:ext cx="1800225" cy="1809750"/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53</xdr:row>
      <xdr:rowOff>142875</xdr:rowOff>
    </xdr:from>
    <xdr:ext cx="1800225" cy="1809750"/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54</xdr:row>
      <xdr:rowOff>142875</xdr:rowOff>
    </xdr:from>
    <xdr:ext cx="1800225" cy="1809750"/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55</xdr:row>
      <xdr:rowOff>142875</xdr:rowOff>
    </xdr:from>
    <xdr:ext cx="1800225" cy="1809750"/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56</xdr:row>
      <xdr:rowOff>142875</xdr:rowOff>
    </xdr:from>
    <xdr:ext cx="1800225" cy="1809750"/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57</xdr:row>
      <xdr:rowOff>142875</xdr:rowOff>
    </xdr:from>
    <xdr:ext cx="1800225" cy="1809750"/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58</xdr:row>
      <xdr:rowOff>142875</xdr:rowOff>
    </xdr:from>
    <xdr:ext cx="1800225" cy="1809750"/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59</xdr:row>
      <xdr:rowOff>142875</xdr:rowOff>
    </xdr:from>
    <xdr:ext cx="1800225" cy="1809750"/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60</xdr:row>
      <xdr:rowOff>142875</xdr:rowOff>
    </xdr:from>
    <xdr:ext cx="1800225" cy="1809750"/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61</xdr:row>
      <xdr:rowOff>142875</xdr:rowOff>
    </xdr:from>
    <xdr:ext cx="1800225" cy="1809750"/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62</xdr:row>
      <xdr:rowOff>142875</xdr:rowOff>
    </xdr:from>
    <xdr:ext cx="1800225" cy="1809750"/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63</xdr:row>
      <xdr:rowOff>142875</xdr:rowOff>
    </xdr:from>
    <xdr:ext cx="1800225" cy="1809750"/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64</xdr:row>
      <xdr:rowOff>142875</xdr:rowOff>
    </xdr:from>
    <xdr:ext cx="1800225" cy="1809750"/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65</xdr:row>
      <xdr:rowOff>142875</xdr:rowOff>
    </xdr:from>
    <xdr:ext cx="1800225" cy="1809750"/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66</xdr:row>
      <xdr:rowOff>142875</xdr:rowOff>
    </xdr:from>
    <xdr:ext cx="1800225" cy="1809750"/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67</xdr:row>
      <xdr:rowOff>142875</xdr:rowOff>
    </xdr:from>
    <xdr:ext cx="1800225" cy="1809750"/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68</xdr:row>
      <xdr:rowOff>142875</xdr:rowOff>
    </xdr:from>
    <xdr:ext cx="1800225" cy="1809750"/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69</xdr:row>
      <xdr:rowOff>142875</xdr:rowOff>
    </xdr:from>
    <xdr:ext cx="1800225" cy="1809750"/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70</xdr:row>
      <xdr:rowOff>142875</xdr:rowOff>
    </xdr:from>
    <xdr:ext cx="1800225" cy="1809750"/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71</xdr:row>
      <xdr:rowOff>142875</xdr:rowOff>
    </xdr:from>
    <xdr:ext cx="1800225" cy="1809750"/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72</xdr:row>
      <xdr:rowOff>142875</xdr:rowOff>
    </xdr:from>
    <xdr:ext cx="1800225" cy="1809750"/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73</xdr:row>
      <xdr:rowOff>142875</xdr:rowOff>
    </xdr:from>
    <xdr:ext cx="1800225" cy="1809750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74</xdr:row>
      <xdr:rowOff>142875</xdr:rowOff>
    </xdr:from>
    <xdr:ext cx="1800225" cy="1809750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75</xdr:row>
      <xdr:rowOff>142875</xdr:rowOff>
    </xdr:from>
    <xdr:ext cx="1800225" cy="1809750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76</xdr:row>
      <xdr:rowOff>142875</xdr:rowOff>
    </xdr:from>
    <xdr:ext cx="1800225" cy="1809750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77</xdr:row>
      <xdr:rowOff>142875</xdr:rowOff>
    </xdr:from>
    <xdr:ext cx="1800225" cy="1809750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78</xdr:row>
      <xdr:rowOff>142875</xdr:rowOff>
    </xdr:from>
    <xdr:ext cx="1800225" cy="1809750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79</xdr:row>
      <xdr:rowOff>142875</xdr:rowOff>
    </xdr:from>
    <xdr:ext cx="1800225" cy="1809750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80</xdr:row>
      <xdr:rowOff>142875</xdr:rowOff>
    </xdr:from>
    <xdr:ext cx="1800225" cy="1809750"/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81</xdr:row>
      <xdr:rowOff>142875</xdr:rowOff>
    </xdr:from>
    <xdr:ext cx="1800225" cy="1809750"/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82</xdr:row>
      <xdr:rowOff>142875</xdr:rowOff>
    </xdr:from>
    <xdr:ext cx="1800225" cy="1809750"/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83</xdr:row>
      <xdr:rowOff>142875</xdr:rowOff>
    </xdr:from>
    <xdr:ext cx="1800225" cy="1809750"/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84</xdr:row>
      <xdr:rowOff>142875</xdr:rowOff>
    </xdr:from>
    <xdr:ext cx="1800225" cy="1809750"/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85</xdr:row>
      <xdr:rowOff>142875</xdr:rowOff>
    </xdr:from>
    <xdr:ext cx="1800225" cy="1809750"/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86</xdr:row>
      <xdr:rowOff>142875</xdr:rowOff>
    </xdr:from>
    <xdr:ext cx="1800225" cy="1809750"/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87</xdr:row>
      <xdr:rowOff>142875</xdr:rowOff>
    </xdr:from>
    <xdr:ext cx="1800225" cy="1809750"/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88</xdr:row>
      <xdr:rowOff>142875</xdr:rowOff>
    </xdr:from>
    <xdr:ext cx="1800225" cy="1809750"/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89</xdr:row>
      <xdr:rowOff>142875</xdr:rowOff>
    </xdr:from>
    <xdr:ext cx="1800225" cy="1809750"/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90</xdr:row>
      <xdr:rowOff>142875</xdr:rowOff>
    </xdr:from>
    <xdr:ext cx="1800225" cy="1809750"/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  <xdr:oneCellAnchor>
    <xdr:from>
      <xdr:col>1</xdr:col>
      <xdr:colOff>139700</xdr:colOff>
      <xdr:row>8</xdr:row>
      <xdr:rowOff>142875</xdr:rowOff>
    </xdr:from>
    <xdr:ext cx="1800225" cy="1809750"/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7:O91"/>
  <sheetViews>
    <sheetView tabSelected="1" workbookViewId="0">
      <selection activeCell="O8" sqref="O8"/>
    </sheetView>
  </sheetViews>
  <sheetFormatPr defaultColWidth="10.5" defaultRowHeight="11.45" customHeight="1" x14ac:dyDescent="0.2"/>
  <cols>
    <col min="1" max="1" width="8.1640625" style="1" customWidth="1"/>
    <col min="2" max="2" width="35.6640625" style="1" customWidth="1"/>
    <col min="3" max="3" width="6.83203125" style="1" customWidth="1"/>
    <col min="4" max="5" width="16.33203125" style="1" customWidth="1"/>
    <col min="6" max="6" width="37.33203125" style="1" customWidth="1"/>
    <col min="7" max="8" width="11.6640625" style="1" customWidth="1"/>
    <col min="9" max="9" width="12.83203125" style="1" customWidth="1"/>
    <col min="10" max="10" width="10.5" style="1" customWidth="1"/>
    <col min="11" max="11" width="14.33203125" style="1" customWidth="1"/>
    <col min="12" max="12" width="13.6640625" style="1" customWidth="1"/>
    <col min="13" max="13" width="12.83203125" style="1" customWidth="1"/>
    <col min="14" max="14" width="10.5" style="1" customWidth="1"/>
    <col min="15" max="15" width="19" style="1" customWidth="1"/>
  </cols>
  <sheetData>
    <row r="7" spans="1:14" ht="11.45" customHeight="1" thickBot="1" x14ac:dyDescent="0.25"/>
    <row r="8" spans="1:14" ht="38.1" customHeight="1" thickBot="1" x14ac:dyDescent="0.25">
      <c r="A8" s="15" t="s">
        <v>0</v>
      </c>
      <c r="B8" s="30" t="s">
        <v>1</v>
      </c>
      <c r="C8" s="30"/>
      <c r="D8" s="16" t="s">
        <v>2</v>
      </c>
      <c r="E8" s="16"/>
      <c r="F8" s="16" t="s">
        <v>3</v>
      </c>
      <c r="G8" s="16" t="s">
        <v>4</v>
      </c>
      <c r="H8" s="16" t="s">
        <v>5</v>
      </c>
      <c r="I8" s="17" t="s">
        <v>6</v>
      </c>
      <c r="J8" s="18" t="s">
        <v>7</v>
      </c>
      <c r="K8" s="26" t="s">
        <v>8</v>
      </c>
      <c r="L8" s="21" t="s">
        <v>156</v>
      </c>
      <c r="M8" s="26" t="s">
        <v>157</v>
      </c>
      <c r="N8" s="34" t="s">
        <v>158</v>
      </c>
    </row>
    <row r="9" spans="1:14" s="1" customFormat="1" ht="165.95" customHeight="1" x14ac:dyDescent="0.2">
      <c r="A9" s="9">
        <v>1</v>
      </c>
      <c r="B9" s="10" t="s">
        <v>9</v>
      </c>
      <c r="C9" s="11" t="str">
        <f>HYPERLINK("http://7flowers-decor.ru/upload/1c_catalog/import_files/4606500396191.jpg")</f>
        <v>http://7flowers-decor.ru/upload/1c_catalog/import_files/4606500396191.jpg</v>
      </c>
      <c r="D9" s="9">
        <v>4606500396191</v>
      </c>
      <c r="E9" s="12">
        <v>4606500396191</v>
      </c>
      <c r="F9" s="13" t="s">
        <v>155</v>
      </c>
      <c r="G9" s="9">
        <v>1066</v>
      </c>
      <c r="H9" s="14" t="s">
        <v>47</v>
      </c>
      <c r="I9" s="9">
        <v>1</v>
      </c>
      <c r="J9" s="19">
        <v>1</v>
      </c>
      <c r="K9" s="22">
        <v>605</v>
      </c>
      <c r="L9" s="29">
        <v>99.9</v>
      </c>
      <c r="M9" s="31">
        <v>-0.8348760330578513</v>
      </c>
      <c r="N9" s="35"/>
    </row>
    <row r="10" spans="1:14" s="1" customFormat="1" ht="165.95" customHeight="1" x14ac:dyDescent="0.2">
      <c r="A10" s="2">
        <v>2</v>
      </c>
      <c r="B10" s="6" t="s">
        <v>9</v>
      </c>
      <c r="C10" s="7" t="str">
        <f>HYPERLINK("http://7flowers-decor.ru/upload/1c_catalog/import_files/4606500455928.jpg")</f>
        <v>http://7flowers-decor.ru/upload/1c_catalog/import_files/4606500455928.jpg</v>
      </c>
      <c r="D10" s="2">
        <v>4606500455928</v>
      </c>
      <c r="E10" s="8">
        <v>4606500455928</v>
      </c>
      <c r="F10" s="4" t="s">
        <v>24</v>
      </c>
      <c r="G10" s="3" t="s">
        <v>25</v>
      </c>
      <c r="H10" s="5" t="s">
        <v>17</v>
      </c>
      <c r="I10" s="2">
        <v>1</v>
      </c>
      <c r="J10" s="20">
        <v>6</v>
      </c>
      <c r="K10" s="23">
        <v>590</v>
      </c>
      <c r="L10" s="27">
        <v>99.9</v>
      </c>
      <c r="M10" s="32">
        <v>-0.83067796610169486</v>
      </c>
      <c r="N10" s="35"/>
    </row>
    <row r="11" spans="1:14" s="1" customFormat="1" ht="165.95" customHeight="1" x14ac:dyDescent="0.2">
      <c r="A11" s="9">
        <v>3</v>
      </c>
      <c r="B11" s="6" t="s">
        <v>9</v>
      </c>
      <c r="C11" s="7" t="str">
        <f>HYPERLINK("http://7flowers-decor.ru/upload/1c_catalog/import_files/4606500456123.jpg")</f>
        <v>http://7flowers-decor.ru/upload/1c_catalog/import_files/4606500456123.jpg</v>
      </c>
      <c r="D11" s="2">
        <v>4606500456123</v>
      </c>
      <c r="E11" s="8">
        <v>4606500456123</v>
      </c>
      <c r="F11" s="4" t="s">
        <v>33</v>
      </c>
      <c r="G11" s="3" t="s">
        <v>34</v>
      </c>
      <c r="H11" s="5" t="s">
        <v>35</v>
      </c>
      <c r="I11" s="2">
        <v>1</v>
      </c>
      <c r="J11" s="20">
        <v>6</v>
      </c>
      <c r="K11" s="23">
        <v>605</v>
      </c>
      <c r="L11" s="27">
        <v>99.9</v>
      </c>
      <c r="M11" s="32">
        <v>-0.8348760330578513</v>
      </c>
      <c r="N11" s="35"/>
    </row>
    <row r="12" spans="1:14" s="1" customFormat="1" ht="165.95" customHeight="1" x14ac:dyDescent="0.2">
      <c r="A12" s="2">
        <v>4</v>
      </c>
      <c r="B12" s="6" t="s">
        <v>9</v>
      </c>
      <c r="C12" s="7" t="str">
        <f>HYPERLINK("http://7flowers-decor.ru/upload/1c_catalog/import_files/4606500456130.jpg")</f>
        <v>http://7flowers-decor.ru/upload/1c_catalog/import_files/4606500456130.jpg</v>
      </c>
      <c r="D12" s="2">
        <v>4606500456130</v>
      </c>
      <c r="E12" s="8">
        <v>4606500456130</v>
      </c>
      <c r="F12" s="4" t="s">
        <v>36</v>
      </c>
      <c r="G12" s="3" t="s">
        <v>37</v>
      </c>
      <c r="H12" s="5" t="s">
        <v>35</v>
      </c>
      <c r="I12" s="2">
        <v>1</v>
      </c>
      <c r="J12" s="20">
        <v>6</v>
      </c>
      <c r="K12" s="23">
        <v>706</v>
      </c>
      <c r="L12" s="27">
        <v>99.9</v>
      </c>
      <c r="M12" s="32">
        <v>-0.85849858356940512</v>
      </c>
      <c r="N12" s="35"/>
    </row>
    <row r="13" spans="1:14" s="1" customFormat="1" ht="165.95" customHeight="1" x14ac:dyDescent="0.2">
      <c r="A13" s="9">
        <v>5</v>
      </c>
      <c r="B13" s="6" t="s">
        <v>9</v>
      </c>
      <c r="C13" s="7" t="str">
        <f>HYPERLINK("http://7flowers-decor.ru/upload/1c_catalog/import_files/4606500456291.jpg")</f>
        <v>http://7flowers-decor.ru/upload/1c_catalog/import_files/4606500456291.jpg</v>
      </c>
      <c r="D13" s="2">
        <v>4606500456291</v>
      </c>
      <c r="E13" s="8">
        <v>4606500456291</v>
      </c>
      <c r="F13" s="4" t="s">
        <v>38</v>
      </c>
      <c r="G13" s="3" t="s">
        <v>39</v>
      </c>
      <c r="H13" s="5" t="s">
        <v>40</v>
      </c>
      <c r="I13" s="2">
        <v>1</v>
      </c>
      <c r="J13" s="20">
        <v>4</v>
      </c>
      <c r="K13" s="23">
        <v>706</v>
      </c>
      <c r="L13" s="27">
        <v>99.9</v>
      </c>
      <c r="M13" s="32">
        <v>-0.85849858356940512</v>
      </c>
      <c r="N13" s="35"/>
    </row>
    <row r="14" spans="1:14" s="1" customFormat="1" ht="165.95" customHeight="1" x14ac:dyDescent="0.2">
      <c r="A14" s="2">
        <v>6</v>
      </c>
      <c r="B14" s="6" t="s">
        <v>9</v>
      </c>
      <c r="C14" s="7" t="str">
        <f>HYPERLINK("http://7flowers-decor.ru/upload/1c_catalog/import_files/4606500456314.jpg")</f>
        <v>http://7flowers-decor.ru/upload/1c_catalog/import_files/4606500456314.jpg</v>
      </c>
      <c r="D14" s="2">
        <v>4606500456314</v>
      </c>
      <c r="E14" s="8">
        <v>4606500456314</v>
      </c>
      <c r="F14" s="4" t="s">
        <v>41</v>
      </c>
      <c r="G14" s="3" t="s">
        <v>42</v>
      </c>
      <c r="H14" s="5" t="s">
        <v>40</v>
      </c>
      <c r="I14" s="2">
        <v>1</v>
      </c>
      <c r="J14" s="20">
        <v>1</v>
      </c>
      <c r="K14" s="23">
        <v>834</v>
      </c>
      <c r="L14" s="27">
        <v>99.9</v>
      </c>
      <c r="M14" s="32">
        <v>-0.88021582733812953</v>
      </c>
      <c r="N14" s="35"/>
    </row>
    <row r="15" spans="1:14" s="1" customFormat="1" ht="165.95" customHeight="1" x14ac:dyDescent="0.2">
      <c r="A15" s="9">
        <v>7</v>
      </c>
      <c r="B15" s="6" t="s">
        <v>9</v>
      </c>
      <c r="C15" s="7" t="str">
        <f>HYPERLINK("http://7flowers-decor.ru/upload/1c_catalog/import_files/4606500456321.jpg")</f>
        <v>http://7flowers-decor.ru/upload/1c_catalog/import_files/4606500456321.jpg</v>
      </c>
      <c r="D15" s="2">
        <v>4606500456321</v>
      </c>
      <c r="E15" s="8">
        <v>4606500456321</v>
      </c>
      <c r="F15" s="4" t="s">
        <v>43</v>
      </c>
      <c r="G15" s="3" t="s">
        <v>44</v>
      </c>
      <c r="H15" s="5" t="s">
        <v>40</v>
      </c>
      <c r="I15" s="2">
        <v>1</v>
      </c>
      <c r="J15" s="20">
        <v>1</v>
      </c>
      <c r="K15" s="24">
        <v>1065</v>
      </c>
      <c r="L15" s="27">
        <v>99.9</v>
      </c>
      <c r="M15" s="32">
        <v>-0.90619718309859154</v>
      </c>
      <c r="N15" s="35"/>
    </row>
    <row r="16" spans="1:14" s="1" customFormat="1" ht="165.95" customHeight="1" x14ac:dyDescent="0.2">
      <c r="A16" s="2">
        <v>8</v>
      </c>
      <c r="B16" s="6" t="s">
        <v>9</v>
      </c>
      <c r="C16" s="7" t="str">
        <f>HYPERLINK("http://7flowers-decor.ru/upload/1c_catalog/import_files/4606500456352.jpg")</f>
        <v>http://7flowers-decor.ru/upload/1c_catalog/import_files/4606500456352.jpg</v>
      </c>
      <c r="D16" s="2">
        <v>4606500456352</v>
      </c>
      <c r="E16" s="8">
        <v>4606500456352</v>
      </c>
      <c r="F16" s="4" t="s">
        <v>45</v>
      </c>
      <c r="G16" s="3" t="s">
        <v>46</v>
      </c>
      <c r="H16" s="5" t="s">
        <v>47</v>
      </c>
      <c r="I16" s="2">
        <v>1</v>
      </c>
      <c r="J16" s="20">
        <v>1</v>
      </c>
      <c r="K16" s="23">
        <v>706</v>
      </c>
      <c r="L16" s="27">
        <v>99.9</v>
      </c>
      <c r="M16" s="32">
        <v>-0.85849858356940512</v>
      </c>
      <c r="N16" s="35"/>
    </row>
    <row r="17" spans="1:14" s="1" customFormat="1" ht="165.95" customHeight="1" x14ac:dyDescent="0.2">
      <c r="A17" s="9">
        <v>9</v>
      </c>
      <c r="B17" s="6" t="s">
        <v>9</v>
      </c>
      <c r="C17" s="7" t="str">
        <f>HYPERLINK("http://7flowers-decor.ru/upload/1c_catalog/import_files/4606500456376.jpg")</f>
        <v>http://7flowers-decor.ru/upload/1c_catalog/import_files/4606500456376.jpg</v>
      </c>
      <c r="D17" s="2">
        <v>4606500456376</v>
      </c>
      <c r="E17" s="8">
        <v>4606500456376</v>
      </c>
      <c r="F17" s="4" t="s">
        <v>48</v>
      </c>
      <c r="G17" s="3" t="s">
        <v>49</v>
      </c>
      <c r="H17" s="5" t="s">
        <v>47</v>
      </c>
      <c r="I17" s="2">
        <v>1</v>
      </c>
      <c r="J17" s="20">
        <v>1</v>
      </c>
      <c r="K17" s="23">
        <v>834</v>
      </c>
      <c r="L17" s="27">
        <v>99.9</v>
      </c>
      <c r="M17" s="32">
        <v>-0.88021582733812953</v>
      </c>
      <c r="N17" s="35"/>
    </row>
    <row r="18" spans="1:14" s="1" customFormat="1" ht="165.95" customHeight="1" x14ac:dyDescent="0.2">
      <c r="A18" s="2">
        <v>10</v>
      </c>
      <c r="B18" s="6" t="s">
        <v>9</v>
      </c>
      <c r="C18" s="7" t="str">
        <f>HYPERLINK("http://7flowers-decor.ru/upload/1c_catalog/import_files/4606500456383.jpg")</f>
        <v>http://7flowers-decor.ru/upload/1c_catalog/import_files/4606500456383.jpg</v>
      </c>
      <c r="D18" s="2">
        <v>4606500456383</v>
      </c>
      <c r="E18" s="8">
        <v>4606500456383</v>
      </c>
      <c r="F18" s="4" t="s">
        <v>50</v>
      </c>
      <c r="G18" s="3" t="s">
        <v>51</v>
      </c>
      <c r="H18" s="5" t="s">
        <v>47</v>
      </c>
      <c r="I18" s="2">
        <v>1</v>
      </c>
      <c r="J18" s="20">
        <v>1</v>
      </c>
      <c r="K18" s="24">
        <v>1065</v>
      </c>
      <c r="L18" s="27">
        <v>99.9</v>
      </c>
      <c r="M18" s="32">
        <v>-0.90619718309859154</v>
      </c>
      <c r="N18" s="35"/>
    </row>
    <row r="19" spans="1:14" s="1" customFormat="1" ht="165.95" customHeight="1" x14ac:dyDescent="0.2">
      <c r="A19" s="9">
        <v>11</v>
      </c>
      <c r="B19" s="6" t="s">
        <v>9</v>
      </c>
      <c r="C19" s="7" t="str">
        <f>HYPERLINK("http://7flowers-decor.ru/upload/1c_catalog/import_files/4606500456437.jpg")</f>
        <v>http://7flowers-decor.ru/upload/1c_catalog/import_files/4606500456437.jpg</v>
      </c>
      <c r="D19" s="2">
        <v>4606500456437</v>
      </c>
      <c r="E19" s="8">
        <v>4606500456437</v>
      </c>
      <c r="F19" s="4" t="s">
        <v>26</v>
      </c>
      <c r="G19" s="3" t="s">
        <v>27</v>
      </c>
      <c r="H19" s="5" t="s">
        <v>17</v>
      </c>
      <c r="I19" s="2">
        <v>1</v>
      </c>
      <c r="J19" s="20">
        <v>6</v>
      </c>
      <c r="K19" s="23">
        <v>836</v>
      </c>
      <c r="L19" s="27">
        <v>99.9</v>
      </c>
      <c r="M19" s="32">
        <v>-0.88050239234449756</v>
      </c>
      <c r="N19" s="35"/>
    </row>
    <row r="20" spans="1:14" s="1" customFormat="1" ht="165.95" customHeight="1" x14ac:dyDescent="0.2">
      <c r="A20" s="2">
        <v>12</v>
      </c>
      <c r="B20" s="6" t="s">
        <v>9</v>
      </c>
      <c r="C20" s="7" t="str">
        <f>HYPERLINK("http://7flowers-decor.ru/upload/1c_catalog/import_files/4606500456444.jpg")</f>
        <v>http://7flowers-decor.ru/upload/1c_catalog/import_files/4606500456444.jpg</v>
      </c>
      <c r="D20" s="2">
        <v>4606500456444</v>
      </c>
      <c r="E20" s="8">
        <v>4606500456444</v>
      </c>
      <c r="F20" s="4" t="s">
        <v>28</v>
      </c>
      <c r="G20" s="3" t="s">
        <v>29</v>
      </c>
      <c r="H20" s="5" t="s">
        <v>17</v>
      </c>
      <c r="I20" s="2">
        <v>1</v>
      </c>
      <c r="J20" s="20">
        <v>6</v>
      </c>
      <c r="K20" s="24">
        <v>1065</v>
      </c>
      <c r="L20" s="27">
        <v>99.9</v>
      </c>
      <c r="M20" s="32">
        <v>-0.90619718309859154</v>
      </c>
      <c r="N20" s="35"/>
    </row>
    <row r="21" spans="1:14" s="1" customFormat="1" ht="165.95" customHeight="1" x14ac:dyDescent="0.2">
      <c r="A21" s="9">
        <v>13</v>
      </c>
      <c r="B21" s="6" t="s">
        <v>9</v>
      </c>
      <c r="C21" s="7" t="str">
        <f>HYPERLINK("http://7flowers-decor.ru/upload/1c_catalog/import_files/4606500456512.jpg")</f>
        <v>http://7flowers-decor.ru/upload/1c_catalog/import_files/4606500456512.jpg</v>
      </c>
      <c r="D21" s="2">
        <v>4606500456512</v>
      </c>
      <c r="E21" s="8">
        <v>4606500456512</v>
      </c>
      <c r="F21" s="4" t="s">
        <v>52</v>
      </c>
      <c r="G21" s="3" t="s">
        <v>53</v>
      </c>
      <c r="H21" s="5" t="s">
        <v>40</v>
      </c>
      <c r="I21" s="2">
        <v>1</v>
      </c>
      <c r="J21" s="20">
        <v>6</v>
      </c>
      <c r="K21" s="23">
        <v>605</v>
      </c>
      <c r="L21" s="27">
        <v>99.9</v>
      </c>
      <c r="M21" s="32">
        <v>-0.8348760330578513</v>
      </c>
      <c r="N21" s="35"/>
    </row>
    <row r="22" spans="1:14" s="1" customFormat="1" ht="165.95" customHeight="1" x14ac:dyDescent="0.2">
      <c r="A22" s="2">
        <v>14</v>
      </c>
      <c r="B22" s="6" t="s">
        <v>9</v>
      </c>
      <c r="C22" s="7" t="str">
        <f>HYPERLINK("http://7flowers-decor.ru/upload/1c_catalog/import_files/4606500457410.jpg")</f>
        <v>http://7flowers-decor.ru/upload/1c_catalog/import_files/4606500457410.jpg</v>
      </c>
      <c r="D22" s="2">
        <v>4606500457410</v>
      </c>
      <c r="E22" s="8">
        <v>4606500457410</v>
      </c>
      <c r="F22" s="4" t="s">
        <v>15</v>
      </c>
      <c r="G22" s="3" t="s">
        <v>16</v>
      </c>
      <c r="H22" s="5" t="s">
        <v>17</v>
      </c>
      <c r="I22" s="2">
        <v>1</v>
      </c>
      <c r="J22" s="20">
        <v>4</v>
      </c>
      <c r="K22" s="23">
        <v>966</v>
      </c>
      <c r="L22" s="27">
        <v>99.9</v>
      </c>
      <c r="M22" s="32">
        <v>-0.89658385093167703</v>
      </c>
      <c r="N22" s="35"/>
    </row>
    <row r="23" spans="1:14" s="1" customFormat="1" ht="165.95" customHeight="1" x14ac:dyDescent="0.2">
      <c r="A23" s="9">
        <v>15</v>
      </c>
      <c r="B23" s="6" t="s">
        <v>9</v>
      </c>
      <c r="C23" s="7" t="str">
        <f>HYPERLINK("http://7flowers-decor.ru/upload/1c_catalog/import_files/4606500457571.jpg")</f>
        <v>http://7flowers-decor.ru/upload/1c_catalog/import_files/4606500457571.jpg</v>
      </c>
      <c r="D23" s="2">
        <v>4606500457571</v>
      </c>
      <c r="E23" s="8">
        <v>4606500457571</v>
      </c>
      <c r="F23" s="4" t="s">
        <v>18</v>
      </c>
      <c r="G23" s="3" t="s">
        <v>19</v>
      </c>
      <c r="H23" s="5" t="s">
        <v>17</v>
      </c>
      <c r="I23" s="2">
        <v>1</v>
      </c>
      <c r="J23" s="20">
        <v>6</v>
      </c>
      <c r="K23" s="23">
        <v>638</v>
      </c>
      <c r="L23" s="27">
        <v>99.9</v>
      </c>
      <c r="M23" s="32">
        <v>-0.84341692789968647</v>
      </c>
      <c r="N23" s="35"/>
    </row>
    <row r="24" spans="1:14" s="1" customFormat="1" ht="165.95" customHeight="1" x14ac:dyDescent="0.2">
      <c r="A24" s="2">
        <v>16</v>
      </c>
      <c r="B24" s="6" t="s">
        <v>9</v>
      </c>
      <c r="C24" s="7" t="str">
        <f>HYPERLINK("http://7flowers-decor.ru/upload/1c_catalog/import_files/4606500457595.jpg")</f>
        <v>http://7flowers-decor.ru/upload/1c_catalog/import_files/4606500457595.jpg</v>
      </c>
      <c r="D24" s="2">
        <v>4606500457595</v>
      </c>
      <c r="E24" s="8">
        <v>4606500457595</v>
      </c>
      <c r="F24" s="4" t="s">
        <v>20</v>
      </c>
      <c r="G24" s="3" t="s">
        <v>21</v>
      </c>
      <c r="H24" s="5" t="s">
        <v>17</v>
      </c>
      <c r="I24" s="2">
        <v>1</v>
      </c>
      <c r="J24" s="20">
        <v>6</v>
      </c>
      <c r="K24" s="24">
        <v>1458</v>
      </c>
      <c r="L24" s="27">
        <v>99.9</v>
      </c>
      <c r="M24" s="32">
        <v>-0.93148148148148147</v>
      </c>
      <c r="N24" s="35"/>
    </row>
    <row r="25" spans="1:14" s="1" customFormat="1" ht="165.95" customHeight="1" x14ac:dyDescent="0.2">
      <c r="A25" s="9">
        <v>17</v>
      </c>
      <c r="B25" s="6" t="s">
        <v>9</v>
      </c>
      <c r="C25" s="7" t="str">
        <f>HYPERLINK("http://7flowers-decor.ru/upload/1c_catalog/import_files/4606500457601.jpg")</f>
        <v>http://7flowers-decor.ru/upload/1c_catalog/import_files/4606500457601.jpg</v>
      </c>
      <c r="D25" s="2">
        <v>4606500457601</v>
      </c>
      <c r="E25" s="8">
        <v>4606500457601</v>
      </c>
      <c r="F25" s="4" t="s">
        <v>22</v>
      </c>
      <c r="G25" s="3" t="s">
        <v>23</v>
      </c>
      <c r="H25" s="5" t="s">
        <v>17</v>
      </c>
      <c r="I25" s="2">
        <v>1</v>
      </c>
      <c r="J25" s="20">
        <v>2</v>
      </c>
      <c r="K25" s="24">
        <v>1100</v>
      </c>
      <c r="L25" s="27">
        <v>99.9</v>
      </c>
      <c r="M25" s="32">
        <v>-0.9091818181818182</v>
      </c>
      <c r="N25" s="35"/>
    </row>
    <row r="26" spans="1:14" s="1" customFormat="1" ht="165.95" customHeight="1" x14ac:dyDescent="0.2">
      <c r="A26" s="2">
        <v>18</v>
      </c>
      <c r="B26" s="6" t="s">
        <v>9</v>
      </c>
      <c r="C26" s="7" t="str">
        <f>HYPERLINK("http://7flowers-decor.ru/upload/1c_catalog/import_files/4606500458752.jpg")</f>
        <v>http://7flowers-decor.ru/upload/1c_catalog/import_files/4606500458752.jpg</v>
      </c>
      <c r="D26" s="2">
        <v>4606500458752</v>
      </c>
      <c r="E26" s="8">
        <v>4606500458752</v>
      </c>
      <c r="F26" s="4" t="s">
        <v>30</v>
      </c>
      <c r="G26" s="3" t="s">
        <v>31</v>
      </c>
      <c r="H26" s="5" t="s">
        <v>32</v>
      </c>
      <c r="I26" s="2">
        <v>1</v>
      </c>
      <c r="J26" s="20">
        <v>1</v>
      </c>
      <c r="K26" s="24">
        <v>1295</v>
      </c>
      <c r="L26" s="27">
        <v>99.9</v>
      </c>
      <c r="M26" s="32">
        <v>-0.92285714285714282</v>
      </c>
      <c r="N26" s="35"/>
    </row>
    <row r="27" spans="1:14" s="1" customFormat="1" ht="165.95" customHeight="1" x14ac:dyDescent="0.2">
      <c r="A27" s="9">
        <v>19</v>
      </c>
      <c r="B27" s="6" t="s">
        <v>9</v>
      </c>
      <c r="C27" s="7" t="str">
        <f>HYPERLINK("http://7flowers-decor.ru/upload/1c_catalog/import_files/4606500460182.jpg")</f>
        <v>http://7flowers-decor.ru/upload/1c_catalog/import_files/4606500460182.jpg</v>
      </c>
      <c r="D27" s="2">
        <v>4606500460182</v>
      </c>
      <c r="E27" s="8">
        <v>4606500460182</v>
      </c>
      <c r="F27" s="4" t="s">
        <v>10</v>
      </c>
      <c r="G27" s="3" t="s">
        <v>11</v>
      </c>
      <c r="H27" s="5" t="s">
        <v>12</v>
      </c>
      <c r="I27" s="2">
        <v>1</v>
      </c>
      <c r="J27" s="20">
        <v>4</v>
      </c>
      <c r="K27" s="24">
        <v>1295</v>
      </c>
      <c r="L27" s="27">
        <v>99.9</v>
      </c>
      <c r="M27" s="32">
        <v>-0.92285714285714282</v>
      </c>
      <c r="N27" s="35"/>
    </row>
    <row r="28" spans="1:14" s="1" customFormat="1" ht="165.95" customHeight="1" x14ac:dyDescent="0.2">
      <c r="A28" s="2">
        <v>20</v>
      </c>
      <c r="B28" s="6" t="s">
        <v>9</v>
      </c>
      <c r="C28" s="7" t="str">
        <f>HYPERLINK("http://7flowers-decor.ru/upload/1c_catalog/import_files/4606500460199.jpg")</f>
        <v>http://7flowers-decor.ru/upload/1c_catalog/import_files/4606500460199.jpg</v>
      </c>
      <c r="D28" s="2">
        <v>4606500460199</v>
      </c>
      <c r="E28" s="8">
        <v>4606500460199</v>
      </c>
      <c r="F28" s="4" t="s">
        <v>13</v>
      </c>
      <c r="G28" s="3" t="s">
        <v>14</v>
      </c>
      <c r="H28" s="5" t="s">
        <v>12</v>
      </c>
      <c r="I28" s="2">
        <v>1</v>
      </c>
      <c r="J28" s="20">
        <v>1</v>
      </c>
      <c r="K28" s="24">
        <v>2392</v>
      </c>
      <c r="L28" s="27">
        <v>99.9</v>
      </c>
      <c r="M28" s="32">
        <v>-0.95823578595317727</v>
      </c>
      <c r="N28" s="35"/>
    </row>
    <row r="29" spans="1:14" s="1" customFormat="1" ht="165.95" customHeight="1" x14ac:dyDescent="0.2">
      <c r="A29" s="9">
        <v>21</v>
      </c>
      <c r="B29" s="6" t="s">
        <v>9</v>
      </c>
      <c r="C29" s="7" t="str">
        <f>HYPERLINK("http://7flowers-decor.ru/upload/1c_catalog/import_files/4606500493890.jpg")</f>
        <v>http://7flowers-decor.ru/upload/1c_catalog/import_files/4606500493890.jpg</v>
      </c>
      <c r="D29" s="2">
        <v>4606500493890</v>
      </c>
      <c r="E29" s="8">
        <v>4606500493890</v>
      </c>
      <c r="F29" s="4" t="s">
        <v>54</v>
      </c>
      <c r="G29" s="3" t="s">
        <v>55</v>
      </c>
      <c r="H29" s="5" t="s">
        <v>56</v>
      </c>
      <c r="I29" s="2">
        <v>1</v>
      </c>
      <c r="J29" s="20">
        <v>6</v>
      </c>
      <c r="K29" s="23">
        <v>574</v>
      </c>
      <c r="L29" s="27">
        <v>99.9</v>
      </c>
      <c r="M29" s="32">
        <v>-0.82595818815331012</v>
      </c>
      <c r="N29" s="35"/>
    </row>
    <row r="30" spans="1:14" s="1" customFormat="1" ht="165.95" customHeight="1" x14ac:dyDescent="0.2">
      <c r="A30" s="2">
        <v>22</v>
      </c>
      <c r="B30" s="6" t="s">
        <v>9</v>
      </c>
      <c r="C30" s="7" t="str">
        <f>HYPERLINK("http://7flowers-decor.ru/upload/1c_catalog/import_files/4606500493906.jpg")</f>
        <v>http://7flowers-decor.ru/upload/1c_catalog/import_files/4606500493906.jpg</v>
      </c>
      <c r="D30" s="2">
        <v>4606500493906</v>
      </c>
      <c r="E30" s="8">
        <v>4606500493906</v>
      </c>
      <c r="F30" s="4" t="s">
        <v>57</v>
      </c>
      <c r="G30" s="3" t="s">
        <v>58</v>
      </c>
      <c r="H30" s="5" t="s">
        <v>56</v>
      </c>
      <c r="I30" s="2">
        <v>1</v>
      </c>
      <c r="J30" s="20">
        <v>6</v>
      </c>
      <c r="K30" s="23">
        <v>681</v>
      </c>
      <c r="L30" s="27">
        <v>99.9</v>
      </c>
      <c r="M30" s="32">
        <v>-0.8533039647577092</v>
      </c>
      <c r="N30" s="35"/>
    </row>
    <row r="31" spans="1:14" s="1" customFormat="1" ht="165.95" customHeight="1" x14ac:dyDescent="0.2">
      <c r="A31" s="9">
        <v>23</v>
      </c>
      <c r="B31" s="6" t="s">
        <v>9</v>
      </c>
      <c r="C31" s="7" t="str">
        <f>HYPERLINK("http://7flowers-decor.ru/upload/1c_catalog/import_files/4606500493913.jpg")</f>
        <v>http://7flowers-decor.ru/upload/1c_catalog/import_files/4606500493913.jpg</v>
      </c>
      <c r="D31" s="2">
        <v>4606500493913</v>
      </c>
      <c r="E31" s="8">
        <v>4606500493913</v>
      </c>
      <c r="F31" s="4" t="s">
        <v>59</v>
      </c>
      <c r="G31" s="3" t="s">
        <v>60</v>
      </c>
      <c r="H31" s="5" t="s">
        <v>56</v>
      </c>
      <c r="I31" s="2">
        <v>1</v>
      </c>
      <c r="J31" s="20">
        <v>4</v>
      </c>
      <c r="K31" s="23">
        <v>821</v>
      </c>
      <c r="L31" s="27">
        <v>99.9</v>
      </c>
      <c r="M31" s="32">
        <v>-0.87831912302070647</v>
      </c>
      <c r="N31" s="35"/>
    </row>
    <row r="32" spans="1:14" s="1" customFormat="1" ht="165.95" customHeight="1" x14ac:dyDescent="0.2">
      <c r="A32" s="2">
        <v>24</v>
      </c>
      <c r="B32" s="6" t="s">
        <v>9</v>
      </c>
      <c r="C32" s="7" t="str">
        <f>HYPERLINK("http://7flowers-decor.ru/upload/1c_catalog/import_files/4606500493975.jpg")</f>
        <v>http://7flowers-decor.ru/upload/1c_catalog/import_files/4606500493975.jpg</v>
      </c>
      <c r="D32" s="2">
        <v>4606500493975</v>
      </c>
      <c r="E32" s="8">
        <v>4606500493975</v>
      </c>
      <c r="F32" s="4" t="s">
        <v>61</v>
      </c>
      <c r="G32" s="3" t="s">
        <v>62</v>
      </c>
      <c r="H32" s="5" t="s">
        <v>63</v>
      </c>
      <c r="I32" s="2">
        <v>1</v>
      </c>
      <c r="J32" s="20">
        <v>4</v>
      </c>
      <c r="K32" s="23">
        <v>574</v>
      </c>
      <c r="L32" s="27">
        <v>99.9</v>
      </c>
      <c r="M32" s="32">
        <v>-0.82595818815331012</v>
      </c>
      <c r="N32" s="35"/>
    </row>
    <row r="33" spans="1:14" s="1" customFormat="1" ht="165.95" customHeight="1" x14ac:dyDescent="0.2">
      <c r="A33" s="9">
        <v>25</v>
      </c>
      <c r="B33" s="6" t="s">
        <v>9</v>
      </c>
      <c r="C33" s="7" t="str">
        <f>HYPERLINK("http://7flowers-decor.ru/upload/1c_catalog/import_files/4606500493982.jpg")</f>
        <v>http://7flowers-decor.ru/upload/1c_catalog/import_files/4606500493982.jpg</v>
      </c>
      <c r="D33" s="2">
        <v>4606500493982</v>
      </c>
      <c r="E33" s="8">
        <v>4606500493982</v>
      </c>
      <c r="F33" s="4" t="s">
        <v>64</v>
      </c>
      <c r="G33" s="3" t="s">
        <v>65</v>
      </c>
      <c r="H33" s="5" t="s">
        <v>63</v>
      </c>
      <c r="I33" s="2">
        <v>1</v>
      </c>
      <c r="J33" s="20">
        <v>4</v>
      </c>
      <c r="K33" s="23">
        <v>853</v>
      </c>
      <c r="L33" s="27">
        <v>99.9</v>
      </c>
      <c r="M33" s="32">
        <v>-0.882883939038687</v>
      </c>
      <c r="N33" s="35"/>
    </row>
    <row r="34" spans="1:14" s="1" customFormat="1" ht="165.95" customHeight="1" x14ac:dyDescent="0.2">
      <c r="A34" s="2">
        <v>26</v>
      </c>
      <c r="B34" s="6" t="s">
        <v>9</v>
      </c>
      <c r="C34" s="7" t="str">
        <f>HYPERLINK("http://7flowers-decor.ru/upload/1c_catalog/import_files/4606500493999.jpg")</f>
        <v>http://7flowers-decor.ru/upload/1c_catalog/import_files/4606500493999.jpg</v>
      </c>
      <c r="D34" s="2">
        <v>4606500493999</v>
      </c>
      <c r="E34" s="8">
        <v>4606500493999</v>
      </c>
      <c r="F34" s="4" t="s">
        <v>66</v>
      </c>
      <c r="G34" s="3" t="s">
        <v>67</v>
      </c>
      <c r="H34" s="5" t="s">
        <v>63</v>
      </c>
      <c r="I34" s="2">
        <v>1</v>
      </c>
      <c r="J34" s="20">
        <v>2</v>
      </c>
      <c r="K34" s="24">
        <v>1069</v>
      </c>
      <c r="L34" s="27">
        <v>99.9</v>
      </c>
      <c r="M34" s="32">
        <v>-0.90654817586529468</v>
      </c>
      <c r="N34" s="35"/>
    </row>
    <row r="35" spans="1:14" s="1" customFormat="1" ht="165.95" customHeight="1" x14ac:dyDescent="0.2">
      <c r="A35" s="9">
        <v>27</v>
      </c>
      <c r="B35" s="6" t="s">
        <v>9</v>
      </c>
      <c r="C35" s="7" t="str">
        <f>HYPERLINK("http://7flowers-decor.ru/upload/1c_catalog/import_files/4606500494002.jpg")</f>
        <v>http://7flowers-decor.ru/upload/1c_catalog/import_files/4606500494002.jpg</v>
      </c>
      <c r="D35" s="2">
        <v>4606500494002</v>
      </c>
      <c r="E35" s="8">
        <v>4606500494002</v>
      </c>
      <c r="F35" s="4" t="s">
        <v>61</v>
      </c>
      <c r="G35" s="3" t="s">
        <v>68</v>
      </c>
      <c r="H35" s="5" t="s">
        <v>63</v>
      </c>
      <c r="I35" s="2">
        <v>1</v>
      </c>
      <c r="J35" s="20">
        <v>4</v>
      </c>
      <c r="K35" s="23">
        <v>574</v>
      </c>
      <c r="L35" s="27">
        <v>99.9</v>
      </c>
      <c r="M35" s="32">
        <v>-0.82595818815331012</v>
      </c>
      <c r="N35" s="35"/>
    </row>
    <row r="36" spans="1:14" s="1" customFormat="1" ht="165.95" customHeight="1" x14ac:dyDescent="0.2">
      <c r="A36" s="2">
        <v>28</v>
      </c>
      <c r="B36" s="6" t="s">
        <v>9</v>
      </c>
      <c r="C36" s="7" t="str">
        <f>HYPERLINK("http://7flowers-decor.ru/upload/1c_catalog/import_files/4606500494019.jpg")</f>
        <v>http://7flowers-decor.ru/upload/1c_catalog/import_files/4606500494019.jpg</v>
      </c>
      <c r="D36" s="2">
        <v>4606500494019</v>
      </c>
      <c r="E36" s="8">
        <v>4606500494019</v>
      </c>
      <c r="F36" s="4" t="s">
        <v>64</v>
      </c>
      <c r="G36" s="3" t="s">
        <v>69</v>
      </c>
      <c r="H36" s="5" t="s">
        <v>63</v>
      </c>
      <c r="I36" s="2">
        <v>1</v>
      </c>
      <c r="J36" s="20">
        <v>4</v>
      </c>
      <c r="K36" s="23">
        <v>853</v>
      </c>
      <c r="L36" s="27">
        <v>99.9</v>
      </c>
      <c r="M36" s="32">
        <v>-0.882883939038687</v>
      </c>
      <c r="N36" s="35"/>
    </row>
    <row r="37" spans="1:14" s="1" customFormat="1" ht="165.95" customHeight="1" x14ac:dyDescent="0.2">
      <c r="A37" s="9">
        <v>29</v>
      </c>
      <c r="B37" s="6" t="s">
        <v>9</v>
      </c>
      <c r="C37" s="7" t="str">
        <f>HYPERLINK("http://7flowers-decor.ru/upload/1c_catalog/import_files/4606500494026.jpg")</f>
        <v>http://7flowers-decor.ru/upload/1c_catalog/import_files/4606500494026.jpg</v>
      </c>
      <c r="D37" s="2">
        <v>4606500494026</v>
      </c>
      <c r="E37" s="8">
        <v>4606500494026</v>
      </c>
      <c r="F37" s="4" t="s">
        <v>66</v>
      </c>
      <c r="G37" s="3" t="s">
        <v>70</v>
      </c>
      <c r="H37" s="5" t="s">
        <v>63</v>
      </c>
      <c r="I37" s="2">
        <v>1</v>
      </c>
      <c r="J37" s="20">
        <v>2</v>
      </c>
      <c r="K37" s="24">
        <v>1069</v>
      </c>
      <c r="L37" s="27">
        <v>99.9</v>
      </c>
      <c r="M37" s="32">
        <v>-0.90654817586529468</v>
      </c>
      <c r="N37" s="35"/>
    </row>
    <row r="38" spans="1:14" s="1" customFormat="1" ht="165.95" customHeight="1" x14ac:dyDescent="0.2">
      <c r="A38" s="2">
        <v>30</v>
      </c>
      <c r="B38" s="6" t="s">
        <v>9</v>
      </c>
      <c r="C38" s="7" t="str">
        <f>HYPERLINK("http://7flowers-decor.ru/upload/1c_catalog/import_files/4606500494040.jpg")</f>
        <v>http://7flowers-decor.ru/upload/1c_catalog/import_files/4606500494040.jpg</v>
      </c>
      <c r="D38" s="2">
        <v>4606500494040</v>
      </c>
      <c r="E38" s="8">
        <v>4606500494040</v>
      </c>
      <c r="F38" s="4" t="s">
        <v>71</v>
      </c>
      <c r="G38" s="3" t="s">
        <v>72</v>
      </c>
      <c r="H38" s="5" t="s">
        <v>17</v>
      </c>
      <c r="I38" s="2">
        <v>1</v>
      </c>
      <c r="J38" s="20">
        <v>6</v>
      </c>
      <c r="K38" s="23">
        <v>681</v>
      </c>
      <c r="L38" s="27">
        <v>99.9</v>
      </c>
      <c r="M38" s="32">
        <v>-0.8533039647577092</v>
      </c>
      <c r="N38" s="35"/>
    </row>
    <row r="39" spans="1:14" s="1" customFormat="1" ht="165.95" customHeight="1" x14ac:dyDescent="0.2">
      <c r="A39" s="9">
        <v>31</v>
      </c>
      <c r="B39" s="6" t="s">
        <v>9</v>
      </c>
      <c r="C39" s="7" t="str">
        <f>HYPERLINK("http://7flowers-decor.ru/upload/1c_catalog/import_files/4606500494057.jpg")</f>
        <v>http://7flowers-decor.ru/upload/1c_catalog/import_files/4606500494057.jpg</v>
      </c>
      <c r="D39" s="2">
        <v>4606500494057</v>
      </c>
      <c r="E39" s="8">
        <v>4606500494057</v>
      </c>
      <c r="F39" s="4" t="s">
        <v>61</v>
      </c>
      <c r="G39" s="3" t="s">
        <v>73</v>
      </c>
      <c r="H39" s="5" t="s">
        <v>17</v>
      </c>
      <c r="I39" s="2">
        <v>1</v>
      </c>
      <c r="J39" s="20">
        <v>4</v>
      </c>
      <c r="K39" s="23">
        <v>821</v>
      </c>
      <c r="L39" s="27">
        <v>99.9</v>
      </c>
      <c r="M39" s="32">
        <v>-0.87831912302070647</v>
      </c>
      <c r="N39" s="35"/>
    </row>
    <row r="40" spans="1:14" s="1" customFormat="1" ht="165.95" customHeight="1" x14ac:dyDescent="0.2">
      <c r="A40" s="2">
        <v>32</v>
      </c>
      <c r="B40" s="6" t="s">
        <v>9</v>
      </c>
      <c r="C40" s="7" t="str">
        <f>HYPERLINK("http://7flowers-decor.ru/upload/1c_catalog/import_files/4606500494064.jpg")</f>
        <v>http://7flowers-decor.ru/upload/1c_catalog/import_files/4606500494064.jpg</v>
      </c>
      <c r="D40" s="2">
        <v>4606500494064</v>
      </c>
      <c r="E40" s="8">
        <v>4606500494064</v>
      </c>
      <c r="F40" s="4" t="s">
        <v>74</v>
      </c>
      <c r="G40" s="3" t="s">
        <v>75</v>
      </c>
      <c r="H40" s="5" t="s">
        <v>76</v>
      </c>
      <c r="I40" s="2">
        <v>1</v>
      </c>
      <c r="J40" s="20">
        <v>4</v>
      </c>
      <c r="K40" s="23">
        <v>899</v>
      </c>
      <c r="L40" s="27">
        <v>99.9</v>
      </c>
      <c r="M40" s="32">
        <v>-0.88887652947719686</v>
      </c>
      <c r="N40" s="35"/>
    </row>
    <row r="41" spans="1:14" s="1" customFormat="1" ht="165.95" customHeight="1" x14ac:dyDescent="0.2">
      <c r="A41" s="9">
        <v>33</v>
      </c>
      <c r="B41" s="6" t="s">
        <v>9</v>
      </c>
      <c r="C41" s="7" t="str">
        <f>HYPERLINK("http://7flowers-decor.ru/upload/1c_catalog/import_files/4606500494071.jpg")</f>
        <v>http://7flowers-decor.ru/upload/1c_catalog/import_files/4606500494071.jpg</v>
      </c>
      <c r="D41" s="2">
        <v>4606500494071</v>
      </c>
      <c r="E41" s="8">
        <v>4606500494071</v>
      </c>
      <c r="F41" s="4" t="s">
        <v>77</v>
      </c>
      <c r="G41" s="3" t="s">
        <v>78</v>
      </c>
      <c r="H41" s="5" t="s">
        <v>79</v>
      </c>
      <c r="I41" s="2">
        <v>1</v>
      </c>
      <c r="J41" s="20">
        <v>4</v>
      </c>
      <c r="K41" s="23">
        <v>899</v>
      </c>
      <c r="L41" s="27">
        <v>99.9</v>
      </c>
      <c r="M41" s="32">
        <v>-0.88887652947719686</v>
      </c>
      <c r="N41" s="35"/>
    </row>
    <row r="42" spans="1:14" s="1" customFormat="1" ht="165.95" customHeight="1" x14ac:dyDescent="0.2">
      <c r="A42" s="2">
        <v>34</v>
      </c>
      <c r="B42" s="6" t="s">
        <v>9</v>
      </c>
      <c r="C42" s="7" t="str">
        <f>HYPERLINK("http://7flowers-decor.ru/upload/1c_catalog/import_files/4606500494200.jpg")</f>
        <v>http://7flowers-decor.ru/upload/1c_catalog/import_files/4606500494200.jpg</v>
      </c>
      <c r="D42" s="2">
        <v>4606500494200</v>
      </c>
      <c r="E42" s="8">
        <v>4606500494200</v>
      </c>
      <c r="F42" s="4" t="s">
        <v>80</v>
      </c>
      <c r="G42" s="3" t="s">
        <v>81</v>
      </c>
      <c r="H42" s="5" t="s">
        <v>35</v>
      </c>
      <c r="I42" s="2">
        <v>1</v>
      </c>
      <c r="J42" s="20">
        <v>6</v>
      </c>
      <c r="K42" s="23">
        <v>610</v>
      </c>
      <c r="L42" s="27">
        <v>99.9</v>
      </c>
      <c r="M42" s="32">
        <v>-0.83622950819672126</v>
      </c>
      <c r="N42" s="35"/>
    </row>
    <row r="43" spans="1:14" s="1" customFormat="1" ht="165.95" customHeight="1" x14ac:dyDescent="0.2">
      <c r="A43" s="9">
        <v>35</v>
      </c>
      <c r="B43" s="6" t="s">
        <v>9</v>
      </c>
      <c r="C43" s="7" t="str">
        <f>HYPERLINK("http://7flowers-decor.ru/upload/1c_catalog/import_files/4606500494316.jpg")</f>
        <v>http://7flowers-decor.ru/upload/1c_catalog/import_files/4606500494316.jpg</v>
      </c>
      <c r="D43" s="2">
        <v>4606500494316</v>
      </c>
      <c r="E43" s="8">
        <v>4606500494316</v>
      </c>
      <c r="F43" s="4" t="s">
        <v>82</v>
      </c>
      <c r="G43" s="3" t="s">
        <v>83</v>
      </c>
      <c r="H43" s="5" t="s">
        <v>84</v>
      </c>
      <c r="I43" s="2">
        <v>1</v>
      </c>
      <c r="J43" s="20">
        <v>8</v>
      </c>
      <c r="K43" s="23">
        <v>565</v>
      </c>
      <c r="L43" s="27">
        <v>99.9</v>
      </c>
      <c r="M43" s="32">
        <v>-0.82318584070796463</v>
      </c>
      <c r="N43" s="35"/>
    </row>
    <row r="44" spans="1:14" s="1" customFormat="1" ht="165.95" customHeight="1" x14ac:dyDescent="0.2">
      <c r="A44" s="2">
        <v>36</v>
      </c>
      <c r="B44" s="6" t="s">
        <v>9</v>
      </c>
      <c r="C44" s="7" t="str">
        <f>HYPERLINK("http://7flowers-decor.ru/upload/1c_catalog/import_files/4606500494323.jpg")</f>
        <v>http://7flowers-decor.ru/upload/1c_catalog/import_files/4606500494323.jpg</v>
      </c>
      <c r="D44" s="2">
        <v>4606500494323</v>
      </c>
      <c r="E44" s="8">
        <v>4606500494323</v>
      </c>
      <c r="F44" s="4" t="s">
        <v>80</v>
      </c>
      <c r="G44" s="3" t="s">
        <v>85</v>
      </c>
      <c r="H44" s="5" t="s">
        <v>84</v>
      </c>
      <c r="I44" s="2">
        <v>1</v>
      </c>
      <c r="J44" s="20">
        <v>6</v>
      </c>
      <c r="K44" s="23">
        <v>666</v>
      </c>
      <c r="L44" s="27">
        <v>99.9</v>
      </c>
      <c r="M44" s="32">
        <v>-0.85</v>
      </c>
      <c r="N44" s="35"/>
    </row>
    <row r="45" spans="1:14" s="1" customFormat="1" ht="165.95" customHeight="1" x14ac:dyDescent="0.2">
      <c r="A45" s="9">
        <v>37</v>
      </c>
      <c r="B45" s="6" t="s">
        <v>9</v>
      </c>
      <c r="C45" s="7" t="str">
        <f>HYPERLINK("http://7flowers-decor.ru/upload/1c_catalog/import_files/4606500494347.jpg")</f>
        <v>http://7flowers-decor.ru/upload/1c_catalog/import_files/4606500494347.jpg</v>
      </c>
      <c r="D45" s="2">
        <v>4606500494347</v>
      </c>
      <c r="E45" s="8">
        <v>4606500494347</v>
      </c>
      <c r="F45" s="4" t="s">
        <v>82</v>
      </c>
      <c r="G45" s="3" t="s">
        <v>86</v>
      </c>
      <c r="H45" s="5" t="s">
        <v>87</v>
      </c>
      <c r="I45" s="2">
        <v>1</v>
      </c>
      <c r="J45" s="20">
        <v>8</v>
      </c>
      <c r="K45" s="23">
        <v>565</v>
      </c>
      <c r="L45" s="27">
        <v>99.9</v>
      </c>
      <c r="M45" s="32">
        <v>-0.82318584070796463</v>
      </c>
      <c r="N45" s="35"/>
    </row>
    <row r="46" spans="1:14" s="1" customFormat="1" ht="165.95" customHeight="1" x14ac:dyDescent="0.2">
      <c r="A46" s="2">
        <v>38</v>
      </c>
      <c r="B46" s="6" t="s">
        <v>9</v>
      </c>
      <c r="C46" s="7" t="str">
        <f>HYPERLINK("http://7flowers-decor.ru/upload/1c_catalog/import_files/4606500494354.jpg")</f>
        <v>http://7flowers-decor.ru/upload/1c_catalog/import_files/4606500494354.jpg</v>
      </c>
      <c r="D46" s="2">
        <v>4606500494354</v>
      </c>
      <c r="E46" s="8">
        <v>4606500494354</v>
      </c>
      <c r="F46" s="4" t="s">
        <v>80</v>
      </c>
      <c r="G46" s="3" t="s">
        <v>88</v>
      </c>
      <c r="H46" s="5" t="s">
        <v>87</v>
      </c>
      <c r="I46" s="2">
        <v>1</v>
      </c>
      <c r="J46" s="20">
        <v>6</v>
      </c>
      <c r="K46" s="23">
        <v>666</v>
      </c>
      <c r="L46" s="27">
        <v>99.9</v>
      </c>
      <c r="M46" s="32">
        <v>-0.85</v>
      </c>
      <c r="N46" s="35"/>
    </row>
    <row r="47" spans="1:14" s="1" customFormat="1" ht="165.95" customHeight="1" x14ac:dyDescent="0.2">
      <c r="A47" s="9">
        <v>39</v>
      </c>
      <c r="B47" s="6" t="s">
        <v>9</v>
      </c>
      <c r="C47" s="7" t="str">
        <f>HYPERLINK("http://7flowers-decor.ru/upload/1c_catalog/import_files/4606500494361.jpg")</f>
        <v>http://7flowers-decor.ru/upload/1c_catalog/import_files/4606500494361.jpg</v>
      </c>
      <c r="D47" s="2">
        <v>4606500494361</v>
      </c>
      <c r="E47" s="8">
        <v>4606500494361</v>
      </c>
      <c r="F47" s="4" t="s">
        <v>89</v>
      </c>
      <c r="G47" s="3" t="s">
        <v>90</v>
      </c>
      <c r="H47" s="5" t="s">
        <v>87</v>
      </c>
      <c r="I47" s="2">
        <v>1</v>
      </c>
      <c r="J47" s="20">
        <v>4</v>
      </c>
      <c r="K47" s="23">
        <v>960</v>
      </c>
      <c r="L47" s="27">
        <v>99.9</v>
      </c>
      <c r="M47" s="32">
        <v>-0.89593750000000005</v>
      </c>
      <c r="N47" s="35"/>
    </row>
    <row r="48" spans="1:14" s="1" customFormat="1" ht="165.95" customHeight="1" x14ac:dyDescent="0.2">
      <c r="A48" s="2">
        <v>40</v>
      </c>
      <c r="B48" s="6" t="s">
        <v>9</v>
      </c>
      <c r="C48" s="7" t="str">
        <f>HYPERLINK("http://7flowers-decor.ru/upload/1c_catalog/import_files/4606500494392.jpg")</f>
        <v>http://7flowers-decor.ru/upload/1c_catalog/import_files/4606500494392.jpg</v>
      </c>
      <c r="D48" s="2">
        <v>4606500494392</v>
      </c>
      <c r="E48" s="8">
        <v>4606500494392</v>
      </c>
      <c r="F48" s="4" t="s">
        <v>89</v>
      </c>
      <c r="G48" s="3" t="s">
        <v>91</v>
      </c>
      <c r="H48" s="5" t="s">
        <v>40</v>
      </c>
      <c r="I48" s="2">
        <v>1</v>
      </c>
      <c r="J48" s="20">
        <v>4</v>
      </c>
      <c r="K48" s="23">
        <v>760</v>
      </c>
      <c r="L48" s="27">
        <v>99.9</v>
      </c>
      <c r="M48" s="32">
        <v>-0.86855263157894735</v>
      </c>
      <c r="N48" s="35"/>
    </row>
    <row r="49" spans="1:14" s="1" customFormat="1" ht="165.95" customHeight="1" x14ac:dyDescent="0.2">
      <c r="A49" s="9">
        <v>41</v>
      </c>
      <c r="B49" s="6" t="s">
        <v>9</v>
      </c>
      <c r="C49" s="7" t="str">
        <f>HYPERLINK("http://7flowers-decor.ru/upload/1c_catalog/import_files/4606500494415.jpg")</f>
        <v>http://7flowers-decor.ru/upload/1c_catalog/import_files/4606500494415.jpg</v>
      </c>
      <c r="D49" s="2">
        <v>4606500494415</v>
      </c>
      <c r="E49" s="8">
        <v>4606500494415</v>
      </c>
      <c r="F49" s="4" t="s">
        <v>80</v>
      </c>
      <c r="G49" s="3" t="s">
        <v>92</v>
      </c>
      <c r="H49" s="5" t="s">
        <v>93</v>
      </c>
      <c r="I49" s="2">
        <v>1</v>
      </c>
      <c r="J49" s="20">
        <v>6</v>
      </c>
      <c r="K49" s="23">
        <v>610</v>
      </c>
      <c r="L49" s="27">
        <v>99.9</v>
      </c>
      <c r="M49" s="32">
        <v>-0.83622950819672126</v>
      </c>
      <c r="N49" s="35"/>
    </row>
    <row r="50" spans="1:14" s="1" customFormat="1" ht="165.95" customHeight="1" x14ac:dyDescent="0.2">
      <c r="A50" s="2">
        <v>42</v>
      </c>
      <c r="B50" s="6" t="s">
        <v>9</v>
      </c>
      <c r="C50" s="7" t="str">
        <f>HYPERLINK("http://7flowers-decor.ru/upload/1c_catalog/import_files/4606500494422.jpg")</f>
        <v>http://7flowers-decor.ru/upload/1c_catalog/import_files/4606500494422.jpg</v>
      </c>
      <c r="D50" s="2">
        <v>4606500494422</v>
      </c>
      <c r="E50" s="8">
        <v>4606500494422</v>
      </c>
      <c r="F50" s="4" t="s">
        <v>89</v>
      </c>
      <c r="G50" s="3" t="s">
        <v>94</v>
      </c>
      <c r="H50" s="5" t="s">
        <v>93</v>
      </c>
      <c r="I50" s="2">
        <v>1</v>
      </c>
      <c r="J50" s="20">
        <v>4</v>
      </c>
      <c r="K50" s="23">
        <v>760</v>
      </c>
      <c r="L50" s="27">
        <v>99.9</v>
      </c>
      <c r="M50" s="32">
        <v>-0.86855263157894735</v>
      </c>
      <c r="N50" s="35"/>
    </row>
    <row r="51" spans="1:14" s="1" customFormat="1" ht="165.95" customHeight="1" x14ac:dyDescent="0.2">
      <c r="A51" s="9">
        <v>43</v>
      </c>
      <c r="B51" s="6" t="s">
        <v>9</v>
      </c>
      <c r="C51" s="7" t="str">
        <f>HYPERLINK("http://7flowers-decor.ru/upload/1c_catalog/import_files/4606500494446.jpg")</f>
        <v>http://7flowers-decor.ru/upload/1c_catalog/import_files/4606500494446.jpg</v>
      </c>
      <c r="D51" s="2">
        <v>4606500494446</v>
      </c>
      <c r="E51" s="8">
        <v>4606500494446</v>
      </c>
      <c r="F51" s="4" t="s">
        <v>80</v>
      </c>
      <c r="G51" s="3" t="s">
        <v>95</v>
      </c>
      <c r="H51" s="5" t="s">
        <v>96</v>
      </c>
      <c r="I51" s="2">
        <v>1</v>
      </c>
      <c r="J51" s="20">
        <v>6</v>
      </c>
      <c r="K51" s="23">
        <v>610</v>
      </c>
      <c r="L51" s="27">
        <v>99.9</v>
      </c>
      <c r="M51" s="32">
        <v>-0.83622950819672126</v>
      </c>
      <c r="N51" s="35"/>
    </row>
    <row r="52" spans="1:14" s="1" customFormat="1" ht="165.95" customHeight="1" x14ac:dyDescent="0.2">
      <c r="A52" s="2">
        <v>44</v>
      </c>
      <c r="B52" s="6" t="s">
        <v>9</v>
      </c>
      <c r="C52" s="7" t="str">
        <f>HYPERLINK("http://7flowers-decor.ru/upload/1c_catalog/import_files/4606500494453.jpg")</f>
        <v>http://7flowers-decor.ru/upload/1c_catalog/import_files/4606500494453.jpg</v>
      </c>
      <c r="D52" s="2">
        <v>4606500494453</v>
      </c>
      <c r="E52" s="8">
        <v>4606500494453</v>
      </c>
      <c r="F52" s="4" t="s">
        <v>89</v>
      </c>
      <c r="G52" s="3" t="s">
        <v>97</v>
      </c>
      <c r="H52" s="5" t="s">
        <v>96</v>
      </c>
      <c r="I52" s="2">
        <v>1</v>
      </c>
      <c r="J52" s="20">
        <v>4</v>
      </c>
      <c r="K52" s="23">
        <v>760</v>
      </c>
      <c r="L52" s="27">
        <v>99.9</v>
      </c>
      <c r="M52" s="32">
        <v>-0.86855263157894735</v>
      </c>
      <c r="N52" s="35"/>
    </row>
    <row r="53" spans="1:14" s="1" customFormat="1" ht="165.95" customHeight="1" x14ac:dyDescent="0.2">
      <c r="A53" s="9">
        <v>45</v>
      </c>
      <c r="B53" s="6" t="s">
        <v>9</v>
      </c>
      <c r="C53" s="7" t="str">
        <f>HYPERLINK("http://7flowers-decor.ru/upload/1c_catalog/import_files/4606500494538.jpg")</f>
        <v>http://7flowers-decor.ru/upload/1c_catalog/import_files/4606500494538.jpg</v>
      </c>
      <c r="D53" s="2">
        <v>4606500494538</v>
      </c>
      <c r="E53" s="8">
        <v>4606500494538</v>
      </c>
      <c r="F53" s="4" t="s">
        <v>98</v>
      </c>
      <c r="G53" s="3" t="s">
        <v>99</v>
      </c>
      <c r="H53" s="5" t="s">
        <v>100</v>
      </c>
      <c r="I53" s="2">
        <v>1</v>
      </c>
      <c r="J53" s="20">
        <v>6</v>
      </c>
      <c r="K53" s="23">
        <v>574</v>
      </c>
      <c r="L53" s="27">
        <v>99.9</v>
      </c>
      <c r="M53" s="32">
        <v>-0.82595818815331012</v>
      </c>
      <c r="N53" s="35"/>
    </row>
    <row r="54" spans="1:14" s="1" customFormat="1" ht="165.95" customHeight="1" x14ac:dyDescent="0.2">
      <c r="A54" s="2">
        <v>46</v>
      </c>
      <c r="B54" s="6" t="s">
        <v>9</v>
      </c>
      <c r="C54" s="7" t="str">
        <f>HYPERLINK("http://7flowers-decor.ru/upload/1c_catalog/import_files/4606500494774.jpg")</f>
        <v>http://7flowers-decor.ru/upload/1c_catalog/import_files/4606500494774.jpg</v>
      </c>
      <c r="D54" s="2">
        <v>4606500494774</v>
      </c>
      <c r="E54" s="8">
        <v>4606500494774</v>
      </c>
      <c r="F54" s="4" t="s">
        <v>101</v>
      </c>
      <c r="G54" s="3" t="s">
        <v>102</v>
      </c>
      <c r="H54" s="5" t="s">
        <v>100</v>
      </c>
      <c r="I54" s="2">
        <v>1</v>
      </c>
      <c r="J54" s="20">
        <v>4</v>
      </c>
      <c r="K54" s="23">
        <v>805</v>
      </c>
      <c r="L54" s="27">
        <v>99.9</v>
      </c>
      <c r="M54" s="32">
        <v>-0.87590062111801237</v>
      </c>
      <c r="N54" s="35"/>
    </row>
    <row r="55" spans="1:14" s="1" customFormat="1" ht="165.95" customHeight="1" x14ac:dyDescent="0.2">
      <c r="A55" s="9">
        <v>47</v>
      </c>
      <c r="B55" s="6" t="s">
        <v>9</v>
      </c>
      <c r="C55" s="7" t="str">
        <f>HYPERLINK("http://7flowers-decor.ru/upload/1c_catalog/import_files/4606500494781.jpg")</f>
        <v>http://7flowers-decor.ru/upload/1c_catalog/import_files/4606500494781.jpg</v>
      </c>
      <c r="D55" s="2">
        <v>4606500494781</v>
      </c>
      <c r="E55" s="8">
        <v>4606500494781</v>
      </c>
      <c r="F55" s="4" t="s">
        <v>103</v>
      </c>
      <c r="G55" s="3" t="s">
        <v>104</v>
      </c>
      <c r="H55" s="5" t="s">
        <v>100</v>
      </c>
      <c r="I55" s="2">
        <v>1</v>
      </c>
      <c r="J55" s="20">
        <v>6</v>
      </c>
      <c r="K55" s="23">
        <v>666</v>
      </c>
      <c r="L55" s="27">
        <v>99.9</v>
      </c>
      <c r="M55" s="32">
        <v>-0.85</v>
      </c>
      <c r="N55" s="35"/>
    </row>
    <row r="56" spans="1:14" s="1" customFormat="1" ht="165.95" customHeight="1" x14ac:dyDescent="0.2">
      <c r="A56" s="2">
        <v>48</v>
      </c>
      <c r="B56" s="6" t="s">
        <v>9</v>
      </c>
      <c r="C56" s="7" t="str">
        <f>HYPERLINK("http://7flowers-decor.ru/upload/1c_catalog/import_files/4606500494804.jpg")</f>
        <v>http://7flowers-decor.ru/upload/1c_catalog/import_files/4606500494804.jpg</v>
      </c>
      <c r="D56" s="2">
        <v>4606500494804</v>
      </c>
      <c r="E56" s="8">
        <v>4606500494804</v>
      </c>
      <c r="F56" s="4" t="s">
        <v>101</v>
      </c>
      <c r="G56" s="3" t="s">
        <v>105</v>
      </c>
      <c r="H56" s="5" t="s">
        <v>93</v>
      </c>
      <c r="I56" s="2">
        <v>1</v>
      </c>
      <c r="J56" s="20">
        <v>4</v>
      </c>
      <c r="K56" s="23">
        <v>805</v>
      </c>
      <c r="L56" s="27">
        <v>99.9</v>
      </c>
      <c r="M56" s="32">
        <v>-0.87590062111801237</v>
      </c>
      <c r="N56" s="35"/>
    </row>
    <row r="57" spans="1:14" s="1" customFormat="1" ht="165.95" customHeight="1" x14ac:dyDescent="0.2">
      <c r="A57" s="9">
        <v>49</v>
      </c>
      <c r="B57" s="6" t="s">
        <v>9</v>
      </c>
      <c r="C57" s="7" t="str">
        <f>HYPERLINK("http://7flowers-decor.ru/upload/1c_catalog/import_files/4606500494811.jpg")</f>
        <v>http://7flowers-decor.ru/upload/1c_catalog/import_files/4606500494811.jpg</v>
      </c>
      <c r="D57" s="2">
        <v>4606500494811</v>
      </c>
      <c r="E57" s="8">
        <v>4606500494811</v>
      </c>
      <c r="F57" s="4" t="s">
        <v>103</v>
      </c>
      <c r="G57" s="3" t="s">
        <v>106</v>
      </c>
      <c r="H57" s="5" t="s">
        <v>93</v>
      </c>
      <c r="I57" s="2">
        <v>1</v>
      </c>
      <c r="J57" s="20">
        <v>6</v>
      </c>
      <c r="K57" s="23">
        <v>666</v>
      </c>
      <c r="L57" s="27">
        <v>99.9</v>
      </c>
      <c r="M57" s="32">
        <v>-0.85</v>
      </c>
      <c r="N57" s="35"/>
    </row>
    <row r="58" spans="1:14" s="1" customFormat="1" ht="165.95" customHeight="1" x14ac:dyDescent="0.2">
      <c r="A58" s="2">
        <v>50</v>
      </c>
      <c r="B58" s="6" t="s">
        <v>9</v>
      </c>
      <c r="C58" s="7" t="str">
        <f>HYPERLINK("http://7flowers-decor.ru/upload/1c_catalog/import_files/4606500494910.jpg")</f>
        <v>http://7flowers-decor.ru/upload/1c_catalog/import_files/4606500494910.jpg</v>
      </c>
      <c r="D58" s="2">
        <v>4606500494910</v>
      </c>
      <c r="E58" s="8">
        <v>4606500494910</v>
      </c>
      <c r="F58" s="4" t="s">
        <v>107</v>
      </c>
      <c r="G58" s="3" t="s">
        <v>108</v>
      </c>
      <c r="H58" s="5" t="s">
        <v>100</v>
      </c>
      <c r="I58" s="2">
        <v>1</v>
      </c>
      <c r="J58" s="20">
        <v>12</v>
      </c>
      <c r="K58" s="23">
        <v>511</v>
      </c>
      <c r="L58" s="27">
        <v>99.9</v>
      </c>
      <c r="M58" s="32">
        <v>-0.80450097847358126</v>
      </c>
      <c r="N58" s="35"/>
    </row>
    <row r="59" spans="1:14" s="1" customFormat="1" ht="165.95" customHeight="1" x14ac:dyDescent="0.2">
      <c r="A59" s="9">
        <v>51</v>
      </c>
      <c r="B59" s="6" t="s">
        <v>9</v>
      </c>
      <c r="C59" s="7" t="str">
        <f>HYPERLINK("http://7flowers-decor.ru/upload/1c_catalog/import_files/4606500494958.jpg")</f>
        <v>http://7flowers-decor.ru/upload/1c_catalog/import_files/4606500494958.jpg</v>
      </c>
      <c r="D59" s="2">
        <v>4606500494958</v>
      </c>
      <c r="E59" s="8">
        <v>4606500494958</v>
      </c>
      <c r="F59" s="4" t="s">
        <v>107</v>
      </c>
      <c r="G59" s="3" t="s">
        <v>109</v>
      </c>
      <c r="H59" s="5" t="s">
        <v>110</v>
      </c>
      <c r="I59" s="2">
        <v>1</v>
      </c>
      <c r="J59" s="20">
        <v>12</v>
      </c>
      <c r="K59" s="23">
        <v>511</v>
      </c>
      <c r="L59" s="27">
        <v>99.9</v>
      </c>
      <c r="M59" s="32">
        <v>-0.80450097847358126</v>
      </c>
      <c r="N59" s="35"/>
    </row>
    <row r="60" spans="1:14" s="1" customFormat="1" ht="165.95" customHeight="1" x14ac:dyDescent="0.2">
      <c r="A60" s="2">
        <v>52</v>
      </c>
      <c r="B60" s="6" t="s">
        <v>9</v>
      </c>
      <c r="C60" s="7" t="str">
        <f>HYPERLINK("http://7flowers-decor.ru/upload/1c_catalog/import_files/4606500495122.jpg")</f>
        <v>http://7flowers-decor.ru/upload/1c_catalog/import_files/4606500495122.jpg</v>
      </c>
      <c r="D60" s="2">
        <v>4606500495122</v>
      </c>
      <c r="E60" s="8">
        <v>4606500495122</v>
      </c>
      <c r="F60" s="4" t="s">
        <v>111</v>
      </c>
      <c r="G60" s="3" t="s">
        <v>112</v>
      </c>
      <c r="H60" s="5" t="s">
        <v>110</v>
      </c>
      <c r="I60" s="2">
        <v>1</v>
      </c>
      <c r="J60" s="20">
        <v>2</v>
      </c>
      <c r="K60" s="24">
        <v>2476</v>
      </c>
      <c r="L60" s="27">
        <v>99.9</v>
      </c>
      <c r="M60" s="32">
        <v>-0.95965266558966078</v>
      </c>
      <c r="N60" s="35"/>
    </row>
    <row r="61" spans="1:14" s="1" customFormat="1" ht="165.95" customHeight="1" x14ac:dyDescent="0.2">
      <c r="A61" s="9">
        <v>53</v>
      </c>
      <c r="B61" s="6" t="s">
        <v>9</v>
      </c>
      <c r="C61" s="7" t="str">
        <f>HYPERLINK("http://7flowers-decor.ru/upload/1c_catalog/import_files/4606500495139.jpg")</f>
        <v>http://7flowers-decor.ru/upload/1c_catalog/import_files/4606500495139.jpg</v>
      </c>
      <c r="D61" s="2">
        <v>4606500495139</v>
      </c>
      <c r="E61" s="8">
        <v>4606500495139</v>
      </c>
      <c r="F61" s="4" t="s">
        <v>113</v>
      </c>
      <c r="G61" s="3" t="s">
        <v>114</v>
      </c>
      <c r="H61" s="5" t="s">
        <v>110</v>
      </c>
      <c r="I61" s="2">
        <v>1</v>
      </c>
      <c r="J61" s="20">
        <v>2</v>
      </c>
      <c r="K61" s="24">
        <v>1395</v>
      </c>
      <c r="L61" s="27">
        <v>99.9</v>
      </c>
      <c r="M61" s="32">
        <v>-0.92838709677419351</v>
      </c>
      <c r="N61" s="35"/>
    </row>
    <row r="62" spans="1:14" s="1" customFormat="1" ht="165.95" customHeight="1" x14ac:dyDescent="0.2">
      <c r="A62" s="2">
        <v>54</v>
      </c>
      <c r="B62" s="6" t="s">
        <v>9</v>
      </c>
      <c r="C62" s="7" t="str">
        <f>HYPERLINK("http://7flowers-decor.ru/upload/1c_catalog/import_files/4606500495160.jpg")</f>
        <v>http://7flowers-decor.ru/upload/1c_catalog/import_files/4606500495160.jpg</v>
      </c>
      <c r="D62" s="2">
        <v>4606500495160</v>
      </c>
      <c r="E62" s="8">
        <v>4606500495160</v>
      </c>
      <c r="F62" s="4" t="s">
        <v>111</v>
      </c>
      <c r="G62" s="3" t="s">
        <v>115</v>
      </c>
      <c r="H62" s="5" t="s">
        <v>40</v>
      </c>
      <c r="I62" s="2">
        <v>1</v>
      </c>
      <c r="J62" s="20">
        <v>2</v>
      </c>
      <c r="K62" s="24">
        <v>2476</v>
      </c>
      <c r="L62" s="27">
        <v>99.9</v>
      </c>
      <c r="M62" s="32">
        <v>-0.95965266558966078</v>
      </c>
      <c r="N62" s="35"/>
    </row>
    <row r="63" spans="1:14" s="1" customFormat="1" ht="165.95" customHeight="1" x14ac:dyDescent="0.2">
      <c r="A63" s="9">
        <v>55</v>
      </c>
      <c r="B63" s="6" t="s">
        <v>9</v>
      </c>
      <c r="C63" s="7" t="str">
        <f>HYPERLINK("http://7flowers-decor.ru/upload/1c_catalog/import_files/4606500495221.jpg")</f>
        <v>http://7flowers-decor.ru/upload/1c_catalog/import_files/4606500495221.jpg</v>
      </c>
      <c r="D63" s="2">
        <v>4606500495221</v>
      </c>
      <c r="E63" s="8">
        <v>4606500495221</v>
      </c>
      <c r="F63" s="4" t="s">
        <v>116</v>
      </c>
      <c r="G63" s="3" t="s">
        <v>117</v>
      </c>
      <c r="H63" s="5" t="s">
        <v>118</v>
      </c>
      <c r="I63" s="2">
        <v>1</v>
      </c>
      <c r="J63" s="20">
        <v>12</v>
      </c>
      <c r="K63" s="23">
        <v>818</v>
      </c>
      <c r="L63" s="27">
        <v>99.9</v>
      </c>
      <c r="M63" s="32">
        <v>-0.87787286063569681</v>
      </c>
      <c r="N63" s="35"/>
    </row>
    <row r="64" spans="1:14" s="1" customFormat="1" ht="165.95" customHeight="1" x14ac:dyDescent="0.2">
      <c r="A64" s="2">
        <v>56</v>
      </c>
      <c r="B64" s="6" t="s">
        <v>9</v>
      </c>
      <c r="C64" s="7" t="str">
        <f>HYPERLINK("http://7flowers-decor.ru/upload/1c_catalog/import_files/4606500495245.jpg")</f>
        <v>http://7flowers-decor.ru/upload/1c_catalog/import_files/4606500495245.jpg</v>
      </c>
      <c r="D64" s="2">
        <v>4606500495245</v>
      </c>
      <c r="E64" s="8">
        <v>4606500495245</v>
      </c>
      <c r="F64" s="4" t="s">
        <v>116</v>
      </c>
      <c r="G64" s="3" t="s">
        <v>119</v>
      </c>
      <c r="H64" s="5" t="s">
        <v>100</v>
      </c>
      <c r="I64" s="2">
        <v>1</v>
      </c>
      <c r="J64" s="20">
        <v>12</v>
      </c>
      <c r="K64" s="23">
        <v>681</v>
      </c>
      <c r="L64" s="27">
        <v>99.9</v>
      </c>
      <c r="M64" s="32">
        <v>-0.8533039647577092</v>
      </c>
      <c r="N64" s="35"/>
    </row>
    <row r="65" spans="1:14" s="1" customFormat="1" ht="165.95" customHeight="1" x14ac:dyDescent="0.2">
      <c r="A65" s="9">
        <v>57</v>
      </c>
      <c r="B65" s="6" t="s">
        <v>9</v>
      </c>
      <c r="C65" s="7" t="str">
        <f>HYPERLINK("http://7flowers-decor.ru/upload/1c_catalog/import_files/4606500495252.jpg")</f>
        <v>http://7flowers-decor.ru/upload/1c_catalog/import_files/4606500495252.jpg</v>
      </c>
      <c r="D65" s="2">
        <v>4606500495252</v>
      </c>
      <c r="E65" s="8">
        <v>4606500495252</v>
      </c>
      <c r="F65" s="4" t="s">
        <v>120</v>
      </c>
      <c r="G65" s="3" t="s">
        <v>121</v>
      </c>
      <c r="H65" s="5" t="s">
        <v>100</v>
      </c>
      <c r="I65" s="2">
        <v>1</v>
      </c>
      <c r="J65" s="20">
        <v>8</v>
      </c>
      <c r="K65" s="23">
        <v>867</v>
      </c>
      <c r="L65" s="27">
        <v>99.9</v>
      </c>
      <c r="M65" s="32">
        <v>-0.88477508650519032</v>
      </c>
      <c r="N65" s="35"/>
    </row>
    <row r="66" spans="1:14" s="1" customFormat="1" ht="165.95" customHeight="1" x14ac:dyDescent="0.2">
      <c r="A66" s="2">
        <v>58</v>
      </c>
      <c r="B66" s="6" t="s">
        <v>9</v>
      </c>
      <c r="C66" s="7" t="str">
        <f>HYPERLINK("http://7flowers-decor.ru/upload/1c_catalog/import_files/4606500500075.jpg")</f>
        <v>http://7flowers-decor.ru/upload/1c_catalog/import_files/4606500500075.jpg</v>
      </c>
      <c r="D66" s="2">
        <v>4606500500075</v>
      </c>
      <c r="E66" s="8">
        <v>4606500500075</v>
      </c>
      <c r="F66" s="4" t="s">
        <v>122</v>
      </c>
      <c r="G66" s="3" t="s">
        <v>123</v>
      </c>
      <c r="H66" s="5" t="s">
        <v>93</v>
      </c>
      <c r="I66" s="2">
        <v>1</v>
      </c>
      <c r="J66" s="20">
        <v>1</v>
      </c>
      <c r="K66" s="24">
        <v>1138</v>
      </c>
      <c r="L66" s="27">
        <v>99.9</v>
      </c>
      <c r="M66" s="32">
        <v>-0.91221441124780311</v>
      </c>
      <c r="N66" s="35"/>
    </row>
    <row r="67" spans="1:14" s="1" customFormat="1" ht="165.95" customHeight="1" x14ac:dyDescent="0.2">
      <c r="A67" s="9">
        <v>59</v>
      </c>
      <c r="B67" s="6" t="s">
        <v>9</v>
      </c>
      <c r="C67" s="7" t="str">
        <f>HYPERLINK("http://7flowers-decor.ru/upload/1c_catalog/import_files/4606500500323.jpg")</f>
        <v>http://7flowers-decor.ru/upload/1c_catalog/import_files/4606500500323.jpg</v>
      </c>
      <c r="D67" s="2">
        <v>4606500500323</v>
      </c>
      <c r="E67" s="8">
        <v>4606500500323</v>
      </c>
      <c r="F67" s="4" t="s">
        <v>124</v>
      </c>
      <c r="G67" s="3"/>
      <c r="H67" s="5" t="s">
        <v>125</v>
      </c>
      <c r="I67" s="2">
        <v>1</v>
      </c>
      <c r="J67" s="20">
        <v>1</v>
      </c>
      <c r="K67" s="23">
        <v>600</v>
      </c>
      <c r="L67" s="27">
        <v>99.9</v>
      </c>
      <c r="M67" s="32">
        <v>-0.83350000000000002</v>
      </c>
      <c r="N67" s="35"/>
    </row>
    <row r="68" spans="1:14" s="1" customFormat="1" ht="165.95" customHeight="1" x14ac:dyDescent="0.2">
      <c r="A68" s="2">
        <v>60</v>
      </c>
      <c r="B68" s="6" t="s">
        <v>9</v>
      </c>
      <c r="C68" s="7" t="str">
        <f>HYPERLINK("http://7flowers-decor.ru/upload/1c_catalog/import_files/4606500500345.jpg")</f>
        <v>http://7flowers-decor.ru/upload/1c_catalog/import_files/4606500500345.jpg</v>
      </c>
      <c r="D68" s="2">
        <v>4606500500345</v>
      </c>
      <c r="E68" s="8">
        <v>4606500500345</v>
      </c>
      <c r="F68" s="4" t="s">
        <v>126</v>
      </c>
      <c r="G68" s="3"/>
      <c r="H68" s="5" t="s">
        <v>127</v>
      </c>
      <c r="I68" s="2">
        <v>1</v>
      </c>
      <c r="J68" s="20">
        <v>12</v>
      </c>
      <c r="K68" s="23">
        <v>437</v>
      </c>
      <c r="L68" s="27">
        <v>99.9</v>
      </c>
      <c r="M68" s="32">
        <v>-0.77139588100686496</v>
      </c>
      <c r="N68" s="35"/>
    </row>
    <row r="69" spans="1:14" s="1" customFormat="1" ht="165.95" customHeight="1" x14ac:dyDescent="0.2">
      <c r="A69" s="9">
        <v>61</v>
      </c>
      <c r="B69" s="6" t="s">
        <v>9</v>
      </c>
      <c r="C69" s="7" t="str">
        <f>HYPERLINK("http://7flowers-decor.ru/upload/1c_catalog/import_files/4606500500351.jpg")</f>
        <v>http://7flowers-decor.ru/upload/1c_catalog/import_files/4606500500351.jpg</v>
      </c>
      <c r="D69" s="2">
        <v>4606500500351</v>
      </c>
      <c r="E69" s="8">
        <v>4606500500351</v>
      </c>
      <c r="F69" s="4" t="s">
        <v>124</v>
      </c>
      <c r="G69" s="3"/>
      <c r="H69" s="5" t="s">
        <v>128</v>
      </c>
      <c r="I69" s="2">
        <v>1</v>
      </c>
      <c r="J69" s="20">
        <v>1</v>
      </c>
      <c r="K69" s="23">
        <v>600</v>
      </c>
      <c r="L69" s="27">
        <v>99.9</v>
      </c>
      <c r="M69" s="32">
        <v>-0.83350000000000002</v>
      </c>
      <c r="N69" s="35"/>
    </row>
    <row r="70" spans="1:14" s="1" customFormat="1" ht="165.95" customHeight="1" x14ac:dyDescent="0.2">
      <c r="A70" s="2">
        <v>62</v>
      </c>
      <c r="B70" s="6" t="s">
        <v>9</v>
      </c>
      <c r="C70" s="7" t="str">
        <f>HYPERLINK("http://7flowers-decor.ru/upload/1c_catalog/import_files/4606500500373.jpg")</f>
        <v>http://7flowers-decor.ru/upload/1c_catalog/import_files/4606500500373.jpg</v>
      </c>
      <c r="D70" s="2">
        <v>4606500500373</v>
      </c>
      <c r="E70" s="8">
        <v>4606500500373</v>
      </c>
      <c r="F70" s="4" t="s">
        <v>129</v>
      </c>
      <c r="G70" s="3"/>
      <c r="H70" s="5" t="s">
        <v>125</v>
      </c>
      <c r="I70" s="2">
        <v>1</v>
      </c>
      <c r="J70" s="20">
        <v>1</v>
      </c>
      <c r="K70" s="24">
        <v>1310</v>
      </c>
      <c r="L70" s="27">
        <v>99.9</v>
      </c>
      <c r="M70" s="32">
        <v>-0.92374045801526716</v>
      </c>
      <c r="N70" s="35"/>
    </row>
    <row r="71" spans="1:14" s="1" customFormat="1" ht="165.95" customHeight="1" x14ac:dyDescent="0.2">
      <c r="A71" s="9">
        <v>63</v>
      </c>
      <c r="B71" s="6" t="s">
        <v>9</v>
      </c>
      <c r="C71" s="7" t="str">
        <f>HYPERLINK("http://7flowers-decor.ru/upload/1c_catalog/import_files/4606500500389.jpg")</f>
        <v>http://7flowers-decor.ru/upload/1c_catalog/import_files/4606500500389.jpg</v>
      </c>
      <c r="D71" s="2">
        <v>4606500500389</v>
      </c>
      <c r="E71" s="8">
        <v>4606500500389</v>
      </c>
      <c r="F71" s="4" t="s">
        <v>130</v>
      </c>
      <c r="G71" s="3"/>
      <c r="H71" s="5" t="s">
        <v>131</v>
      </c>
      <c r="I71" s="2">
        <v>1</v>
      </c>
      <c r="J71" s="20">
        <v>12</v>
      </c>
      <c r="K71" s="23">
        <v>772</v>
      </c>
      <c r="L71" s="27">
        <v>99.9</v>
      </c>
      <c r="M71" s="32">
        <v>-0.87059585492227975</v>
      </c>
      <c r="N71" s="35"/>
    </row>
    <row r="72" spans="1:14" s="1" customFormat="1" ht="165.95" customHeight="1" x14ac:dyDescent="0.2">
      <c r="A72" s="2">
        <v>64</v>
      </c>
      <c r="B72" s="6" t="s">
        <v>9</v>
      </c>
      <c r="C72" s="7" t="str">
        <f>HYPERLINK("http://7flowers-decor.ru/upload/1c_catalog/import_files/4606500500392.jpg")</f>
        <v>http://7flowers-decor.ru/upload/1c_catalog/import_files/4606500500392.jpg</v>
      </c>
      <c r="D72" s="2">
        <v>4606500500392</v>
      </c>
      <c r="E72" s="8">
        <v>4606500500392</v>
      </c>
      <c r="F72" s="4" t="s">
        <v>132</v>
      </c>
      <c r="G72" s="3"/>
      <c r="H72" s="5" t="s">
        <v>131</v>
      </c>
      <c r="I72" s="2">
        <v>1</v>
      </c>
      <c r="J72" s="20">
        <v>6</v>
      </c>
      <c r="K72" s="23">
        <v>983</v>
      </c>
      <c r="L72" s="27">
        <v>99.9</v>
      </c>
      <c r="M72" s="32">
        <v>-0.8983723296032553</v>
      </c>
      <c r="N72" s="35"/>
    </row>
    <row r="73" spans="1:14" s="1" customFormat="1" ht="165.95" customHeight="1" x14ac:dyDescent="0.2">
      <c r="A73" s="9">
        <v>65</v>
      </c>
      <c r="B73" s="6" t="s">
        <v>9</v>
      </c>
      <c r="C73" s="7" t="str">
        <f>HYPERLINK("http://7flowers-decor.ru/upload/1c_catalog/import_files/4606500500413.jpg")</f>
        <v>http://7flowers-decor.ru/upload/1c_catalog/import_files/4606500500413.jpg</v>
      </c>
      <c r="D73" s="2">
        <v>4606500500413</v>
      </c>
      <c r="E73" s="8">
        <v>4606500500413</v>
      </c>
      <c r="F73" s="4" t="s">
        <v>132</v>
      </c>
      <c r="G73" s="3"/>
      <c r="H73" s="5" t="s">
        <v>84</v>
      </c>
      <c r="I73" s="2">
        <v>1</v>
      </c>
      <c r="J73" s="20">
        <v>6</v>
      </c>
      <c r="K73" s="23">
        <v>983</v>
      </c>
      <c r="L73" s="27">
        <v>99.9</v>
      </c>
      <c r="M73" s="32">
        <v>-0.8983723296032553</v>
      </c>
      <c r="N73" s="35"/>
    </row>
    <row r="74" spans="1:14" s="1" customFormat="1" ht="165.95" customHeight="1" x14ac:dyDescent="0.2">
      <c r="A74" s="2">
        <v>66</v>
      </c>
      <c r="B74" s="6" t="s">
        <v>9</v>
      </c>
      <c r="C74" s="7" t="str">
        <f>HYPERLINK("http://7flowers-decor.ru/upload/1c_catalog/import_files/4606500500435.jpg")</f>
        <v>http://7flowers-decor.ru/upload/1c_catalog/import_files/4606500500435.jpg</v>
      </c>
      <c r="D74" s="2">
        <v>4606500500435</v>
      </c>
      <c r="E74" s="8">
        <v>4606500500435</v>
      </c>
      <c r="F74" s="4" t="s">
        <v>133</v>
      </c>
      <c r="G74" s="3"/>
      <c r="H74" s="5" t="s">
        <v>12</v>
      </c>
      <c r="I74" s="2">
        <v>1</v>
      </c>
      <c r="J74" s="20">
        <v>6</v>
      </c>
      <c r="K74" s="23">
        <v>673</v>
      </c>
      <c r="L74" s="27">
        <v>99.9</v>
      </c>
      <c r="M74" s="32">
        <v>-0.8515601783060921</v>
      </c>
      <c r="N74" s="35"/>
    </row>
    <row r="75" spans="1:14" s="1" customFormat="1" ht="165.95" customHeight="1" x14ac:dyDescent="0.2">
      <c r="A75" s="9">
        <v>67</v>
      </c>
      <c r="B75" s="6" t="s">
        <v>9</v>
      </c>
      <c r="C75" s="7" t="str">
        <f>HYPERLINK("http://7flowers-decor.ru/upload/1c_catalog/import_files/4606500500479.jpg")</f>
        <v>http://7flowers-decor.ru/upload/1c_catalog/import_files/4606500500479.jpg</v>
      </c>
      <c r="D75" s="2">
        <v>4606500500479</v>
      </c>
      <c r="E75" s="8">
        <v>4606500500479</v>
      </c>
      <c r="F75" s="4" t="s">
        <v>134</v>
      </c>
      <c r="G75" s="3"/>
      <c r="H75" s="5" t="s">
        <v>125</v>
      </c>
      <c r="I75" s="2">
        <v>1</v>
      </c>
      <c r="J75" s="20">
        <v>6</v>
      </c>
      <c r="K75" s="23">
        <v>778</v>
      </c>
      <c r="L75" s="27">
        <v>99.9</v>
      </c>
      <c r="M75" s="32">
        <v>-0.87159383033419024</v>
      </c>
      <c r="N75" s="35"/>
    </row>
    <row r="76" spans="1:14" s="1" customFormat="1" ht="165.95" customHeight="1" x14ac:dyDescent="0.2">
      <c r="A76" s="2">
        <v>68</v>
      </c>
      <c r="B76" s="6" t="s">
        <v>9</v>
      </c>
      <c r="C76" s="7" t="str">
        <f>HYPERLINK("http://7flowers-decor.ru/upload/1c_catalog/import_files/4606500500485.jpg")</f>
        <v>http://7flowers-decor.ru/upload/1c_catalog/import_files/4606500500485.jpg</v>
      </c>
      <c r="D76" s="2">
        <v>4606500500485</v>
      </c>
      <c r="E76" s="8">
        <v>4606500500485</v>
      </c>
      <c r="F76" s="4" t="s">
        <v>135</v>
      </c>
      <c r="G76" s="3"/>
      <c r="H76" s="5" t="s">
        <v>125</v>
      </c>
      <c r="I76" s="2">
        <v>1</v>
      </c>
      <c r="J76" s="20">
        <v>1</v>
      </c>
      <c r="K76" s="24">
        <v>1414</v>
      </c>
      <c r="L76" s="27">
        <v>99.9</v>
      </c>
      <c r="M76" s="32">
        <v>-0.9293493635077793</v>
      </c>
      <c r="N76" s="35"/>
    </row>
    <row r="77" spans="1:14" s="1" customFormat="1" ht="165.95" customHeight="1" x14ac:dyDescent="0.2">
      <c r="A77" s="9">
        <v>69</v>
      </c>
      <c r="B77" s="6" t="s">
        <v>9</v>
      </c>
      <c r="C77" s="7" t="str">
        <f>HYPERLINK("http://7flowers-decor.ru/upload/1c_catalog/import_files/4606500500519.jpg")</f>
        <v>http://7flowers-decor.ru/upload/1c_catalog/import_files/4606500500519.jpg</v>
      </c>
      <c r="D77" s="2">
        <v>4606500500519</v>
      </c>
      <c r="E77" s="8">
        <v>4606500500519</v>
      </c>
      <c r="F77" s="4" t="s">
        <v>136</v>
      </c>
      <c r="G77" s="3"/>
      <c r="H77" s="5" t="s">
        <v>125</v>
      </c>
      <c r="I77" s="2">
        <v>1</v>
      </c>
      <c r="J77" s="20">
        <v>1</v>
      </c>
      <c r="K77" s="24">
        <v>2281</v>
      </c>
      <c r="L77" s="27">
        <v>99.9</v>
      </c>
      <c r="M77" s="32">
        <v>-0.95620341955282773</v>
      </c>
      <c r="N77" s="35"/>
    </row>
    <row r="78" spans="1:14" s="1" customFormat="1" ht="165.95" customHeight="1" x14ac:dyDescent="0.2">
      <c r="A78" s="2">
        <v>70</v>
      </c>
      <c r="B78" s="6" t="s">
        <v>9</v>
      </c>
      <c r="C78" s="7" t="str">
        <f>HYPERLINK("http://7flowers-decor.ru/upload/1c_catalog/import_files/4606500500553.jpg")</f>
        <v>http://7flowers-decor.ru/upload/1c_catalog/import_files/4606500500553.jpg</v>
      </c>
      <c r="D78" s="2">
        <v>4606500500553</v>
      </c>
      <c r="E78" s="8">
        <v>4606500500553</v>
      </c>
      <c r="F78" s="4" t="s">
        <v>136</v>
      </c>
      <c r="G78" s="3"/>
      <c r="H78" s="5" t="s">
        <v>128</v>
      </c>
      <c r="I78" s="2">
        <v>1</v>
      </c>
      <c r="J78" s="20">
        <v>1</v>
      </c>
      <c r="K78" s="24">
        <v>2281</v>
      </c>
      <c r="L78" s="27">
        <v>99.9</v>
      </c>
      <c r="M78" s="32">
        <v>-0.95620341955282773</v>
      </c>
      <c r="N78" s="35"/>
    </row>
    <row r="79" spans="1:14" s="1" customFormat="1" ht="165.95" customHeight="1" x14ac:dyDescent="0.2">
      <c r="A79" s="9">
        <v>71</v>
      </c>
      <c r="B79" s="6" t="s">
        <v>9</v>
      </c>
      <c r="C79" s="7" t="str">
        <f>HYPERLINK("http://7flowers-decor.ru/upload/1c_catalog/import_files/4606500500569.jpg")</f>
        <v>http://7flowers-decor.ru/upload/1c_catalog/import_files/4606500500569.jpg</v>
      </c>
      <c r="D79" s="2">
        <v>4606500500569</v>
      </c>
      <c r="E79" s="8">
        <v>4606500500569</v>
      </c>
      <c r="F79" s="4" t="s">
        <v>137</v>
      </c>
      <c r="G79" s="3"/>
      <c r="H79" s="5" t="s">
        <v>128</v>
      </c>
      <c r="I79" s="2">
        <v>1</v>
      </c>
      <c r="J79" s="20">
        <v>1</v>
      </c>
      <c r="K79" s="24">
        <v>1283</v>
      </c>
      <c r="L79" s="27">
        <v>99.9</v>
      </c>
      <c r="M79" s="32">
        <v>-0.92213561964146529</v>
      </c>
      <c r="N79" s="35"/>
    </row>
    <row r="80" spans="1:14" s="1" customFormat="1" ht="165.95" customHeight="1" x14ac:dyDescent="0.2">
      <c r="A80" s="2">
        <v>72</v>
      </c>
      <c r="B80" s="6" t="s">
        <v>9</v>
      </c>
      <c r="C80" s="7" t="str">
        <f>HYPERLINK("http://7flowers-decor.ru/upload/1c_catalog/import_files/4606500500727.jpg")</f>
        <v>http://7flowers-decor.ru/upload/1c_catalog/import_files/4606500500727.jpg</v>
      </c>
      <c r="D80" s="2">
        <v>4606500500727</v>
      </c>
      <c r="E80" s="8">
        <v>4606500500727</v>
      </c>
      <c r="F80" s="4" t="s">
        <v>138</v>
      </c>
      <c r="G80" s="3" t="s">
        <v>139</v>
      </c>
      <c r="H80" s="5" t="s">
        <v>140</v>
      </c>
      <c r="I80" s="2">
        <v>1</v>
      </c>
      <c r="J80" s="20">
        <v>1</v>
      </c>
      <c r="K80" s="23">
        <v>471</v>
      </c>
      <c r="L80" s="27">
        <v>99.9</v>
      </c>
      <c r="M80" s="32">
        <v>-0.78789808917197446</v>
      </c>
      <c r="N80" s="35"/>
    </row>
    <row r="81" spans="1:14" s="1" customFormat="1" ht="165.95" customHeight="1" x14ac:dyDescent="0.2">
      <c r="A81" s="9">
        <v>73</v>
      </c>
      <c r="B81" s="6" t="s">
        <v>9</v>
      </c>
      <c r="C81" s="7" t="str">
        <f>HYPERLINK("http://7flowers-decor.ru/upload/1c_catalog/import_files/4606500500844.jpg")</f>
        <v>http://7flowers-decor.ru/upload/1c_catalog/import_files/4606500500844.jpg</v>
      </c>
      <c r="D81" s="2">
        <v>4606500500844</v>
      </c>
      <c r="E81" s="8">
        <v>4606500500844</v>
      </c>
      <c r="F81" s="4" t="s">
        <v>138</v>
      </c>
      <c r="G81" s="3" t="s">
        <v>141</v>
      </c>
      <c r="H81" s="5" t="s">
        <v>84</v>
      </c>
      <c r="I81" s="2">
        <v>1</v>
      </c>
      <c r="J81" s="20">
        <v>1</v>
      </c>
      <c r="K81" s="23">
        <v>471</v>
      </c>
      <c r="L81" s="27">
        <v>99.9</v>
      </c>
      <c r="M81" s="32">
        <v>-0.78789808917197446</v>
      </c>
      <c r="N81" s="35"/>
    </row>
    <row r="82" spans="1:14" s="1" customFormat="1" ht="165.95" customHeight="1" x14ac:dyDescent="0.2">
      <c r="A82" s="2">
        <v>74</v>
      </c>
      <c r="B82" s="6" t="s">
        <v>9</v>
      </c>
      <c r="C82" s="7" t="str">
        <f>HYPERLINK("http://7flowers-decor.ru/upload/1c_catalog/import_files/4606500500872.jpg")</f>
        <v>http://7flowers-decor.ru/upload/1c_catalog/import_files/4606500500872.jpg</v>
      </c>
      <c r="D82" s="2">
        <v>4606500500872</v>
      </c>
      <c r="E82" s="8">
        <v>4606500500872</v>
      </c>
      <c r="F82" s="4" t="s">
        <v>138</v>
      </c>
      <c r="G82" s="3" t="s">
        <v>141</v>
      </c>
      <c r="H82" s="5" t="s">
        <v>32</v>
      </c>
      <c r="I82" s="2">
        <v>1</v>
      </c>
      <c r="J82" s="20">
        <v>1</v>
      </c>
      <c r="K82" s="23">
        <v>475</v>
      </c>
      <c r="L82" s="27">
        <v>99.9</v>
      </c>
      <c r="M82" s="32">
        <v>-0.78968421052631577</v>
      </c>
      <c r="N82" s="35"/>
    </row>
    <row r="83" spans="1:14" s="1" customFormat="1" ht="165.95" customHeight="1" x14ac:dyDescent="0.2">
      <c r="A83" s="9">
        <v>75</v>
      </c>
      <c r="B83" s="6" t="s">
        <v>9</v>
      </c>
      <c r="C83" s="7" t="str">
        <f>HYPERLINK("http://7flowers-decor.ru/upload/1c_catalog/import_files/4606500500906.jpg")</f>
        <v>http://7flowers-decor.ru/upload/1c_catalog/import_files/4606500500906.jpg</v>
      </c>
      <c r="D83" s="2">
        <v>4606500500906</v>
      </c>
      <c r="E83" s="8">
        <v>4606500500906</v>
      </c>
      <c r="F83" s="4" t="s">
        <v>138</v>
      </c>
      <c r="G83" s="3" t="s">
        <v>141</v>
      </c>
      <c r="H83" s="5" t="s">
        <v>17</v>
      </c>
      <c r="I83" s="2">
        <v>1</v>
      </c>
      <c r="J83" s="20">
        <v>1</v>
      </c>
      <c r="K83" s="23">
        <v>471</v>
      </c>
      <c r="L83" s="27">
        <v>99.9</v>
      </c>
      <c r="M83" s="32">
        <v>-0.78789808917197446</v>
      </c>
      <c r="N83" s="35"/>
    </row>
    <row r="84" spans="1:14" s="1" customFormat="1" ht="165.95" customHeight="1" x14ac:dyDescent="0.2">
      <c r="A84" s="2">
        <v>76</v>
      </c>
      <c r="B84" s="6" t="s">
        <v>9</v>
      </c>
      <c r="C84" s="7" t="str">
        <f>HYPERLINK("http://7flowers-decor.ru/upload/1c_catalog/import_files/4606500500912.jpg")</f>
        <v>http://7flowers-decor.ru/upload/1c_catalog/import_files/4606500500912.jpg</v>
      </c>
      <c r="D84" s="2">
        <v>4606500500912</v>
      </c>
      <c r="E84" s="8">
        <v>4606500500912</v>
      </c>
      <c r="F84" s="4" t="s">
        <v>142</v>
      </c>
      <c r="G84" s="3" t="s">
        <v>141</v>
      </c>
      <c r="H84" s="5" t="s">
        <v>17</v>
      </c>
      <c r="I84" s="2">
        <v>1</v>
      </c>
      <c r="J84" s="20">
        <v>1</v>
      </c>
      <c r="K84" s="23">
        <v>582</v>
      </c>
      <c r="L84" s="27">
        <v>99.9</v>
      </c>
      <c r="M84" s="32">
        <v>-0.82835051546391747</v>
      </c>
      <c r="N84" s="35"/>
    </row>
    <row r="85" spans="1:14" s="1" customFormat="1" ht="165.95" customHeight="1" x14ac:dyDescent="0.2">
      <c r="A85" s="9">
        <v>77</v>
      </c>
      <c r="B85" s="6" t="s">
        <v>9</v>
      </c>
      <c r="C85" s="7" t="str">
        <f>HYPERLINK("http://7flowers-decor.ru/upload/1c_catalog/import_files/4606500500962.jpg")</f>
        <v>http://7flowers-decor.ru/upload/1c_catalog/import_files/4606500500962.jpg</v>
      </c>
      <c r="D85" s="2">
        <v>4606500500962</v>
      </c>
      <c r="E85" s="8">
        <v>4606500500962</v>
      </c>
      <c r="F85" s="4" t="s">
        <v>143</v>
      </c>
      <c r="G85" s="3" t="s">
        <v>144</v>
      </c>
      <c r="H85" s="5" t="s">
        <v>100</v>
      </c>
      <c r="I85" s="2">
        <v>1</v>
      </c>
      <c r="J85" s="20">
        <v>1</v>
      </c>
      <c r="K85" s="23">
        <v>442</v>
      </c>
      <c r="L85" s="27">
        <v>99.9</v>
      </c>
      <c r="M85" s="32">
        <v>-0.77398190045248871</v>
      </c>
      <c r="N85" s="35"/>
    </row>
    <row r="86" spans="1:14" s="1" customFormat="1" ht="165.95" customHeight="1" x14ac:dyDescent="0.2">
      <c r="A86" s="2">
        <v>78</v>
      </c>
      <c r="B86" s="6" t="s">
        <v>9</v>
      </c>
      <c r="C86" s="7" t="str">
        <f>HYPERLINK("http://7flowers-decor.ru/upload/1c_catalog/import_files/4606500500997.jpg")</f>
        <v>http://7flowers-decor.ru/upload/1c_catalog/import_files/4606500500997.jpg</v>
      </c>
      <c r="D86" s="2">
        <v>4606500500997</v>
      </c>
      <c r="E86" s="8">
        <v>4606500500997</v>
      </c>
      <c r="F86" s="4" t="s">
        <v>143</v>
      </c>
      <c r="G86" s="3" t="s">
        <v>145</v>
      </c>
      <c r="H86" s="5" t="s">
        <v>17</v>
      </c>
      <c r="I86" s="2">
        <v>1</v>
      </c>
      <c r="J86" s="20">
        <v>1</v>
      </c>
      <c r="K86" s="23">
        <v>542</v>
      </c>
      <c r="L86" s="27">
        <v>99.9</v>
      </c>
      <c r="M86" s="32">
        <v>-0.81568265682656826</v>
      </c>
      <c r="N86" s="35"/>
    </row>
    <row r="87" spans="1:14" s="1" customFormat="1" ht="165.95" customHeight="1" x14ac:dyDescent="0.2">
      <c r="A87" s="9">
        <v>79</v>
      </c>
      <c r="B87" s="6" t="s">
        <v>9</v>
      </c>
      <c r="C87" s="7" t="str">
        <f>HYPERLINK("http://7flowers-decor.ru/upload/1c_catalog/import_files/4606500501009.jpg")</f>
        <v>http://7flowers-decor.ru/upload/1c_catalog/import_files/4606500501009.jpg</v>
      </c>
      <c r="D87" s="2">
        <v>4606500501009</v>
      </c>
      <c r="E87" s="8">
        <v>4606500501009</v>
      </c>
      <c r="F87" s="4" t="s">
        <v>146</v>
      </c>
      <c r="G87" s="3" t="s">
        <v>147</v>
      </c>
      <c r="H87" s="5" t="s">
        <v>17</v>
      </c>
      <c r="I87" s="2">
        <v>1</v>
      </c>
      <c r="J87" s="20">
        <v>1</v>
      </c>
      <c r="K87" s="23">
        <v>641</v>
      </c>
      <c r="L87" s="27">
        <v>99.9</v>
      </c>
      <c r="M87" s="32">
        <v>-0.84414976599063962</v>
      </c>
      <c r="N87" s="35"/>
    </row>
    <row r="88" spans="1:14" s="1" customFormat="1" ht="165.95" customHeight="1" x14ac:dyDescent="0.2">
      <c r="A88" s="2">
        <v>80</v>
      </c>
      <c r="B88" s="6" t="s">
        <v>9</v>
      </c>
      <c r="C88" s="7" t="str">
        <f>HYPERLINK("http://7flowers-decor.ru/upload/1c_catalog/import_files/4606500501015.jpg")</f>
        <v>http://7flowers-decor.ru/upload/1c_catalog/import_files/4606500501015.jpg</v>
      </c>
      <c r="D88" s="2">
        <v>4606500501015</v>
      </c>
      <c r="E88" s="8">
        <v>4606500501015</v>
      </c>
      <c r="F88" s="4" t="s">
        <v>148</v>
      </c>
      <c r="G88" s="3" t="s">
        <v>149</v>
      </c>
      <c r="H88" s="5" t="s">
        <v>17</v>
      </c>
      <c r="I88" s="2">
        <v>1</v>
      </c>
      <c r="J88" s="20">
        <v>1</v>
      </c>
      <c r="K88" s="23">
        <v>985</v>
      </c>
      <c r="L88" s="27">
        <v>99.9</v>
      </c>
      <c r="M88" s="32">
        <v>-0.89857868020304565</v>
      </c>
      <c r="N88" s="35"/>
    </row>
    <row r="89" spans="1:14" s="1" customFormat="1" ht="165.95" customHeight="1" x14ac:dyDescent="0.2">
      <c r="A89" s="9">
        <v>81</v>
      </c>
      <c r="B89" s="6" t="s">
        <v>9</v>
      </c>
      <c r="C89" s="7" t="str">
        <f>HYPERLINK("http://7flowers-decor.ru/upload/1c_catalog/import_files/4606500501021.jpg")</f>
        <v>http://7flowers-decor.ru/upload/1c_catalog/import_files/4606500501021.jpg</v>
      </c>
      <c r="D89" s="2">
        <v>4606500501021</v>
      </c>
      <c r="E89" s="8">
        <v>4606500501021</v>
      </c>
      <c r="F89" s="4" t="s">
        <v>143</v>
      </c>
      <c r="G89" s="3" t="s">
        <v>150</v>
      </c>
      <c r="H89" s="5" t="s">
        <v>100</v>
      </c>
      <c r="I89" s="2">
        <v>1</v>
      </c>
      <c r="J89" s="20">
        <v>1</v>
      </c>
      <c r="K89" s="23">
        <v>528</v>
      </c>
      <c r="L89" s="27">
        <v>99.9</v>
      </c>
      <c r="M89" s="32">
        <v>-0.81079545454545454</v>
      </c>
      <c r="N89" s="35"/>
    </row>
    <row r="90" spans="1:14" s="1" customFormat="1" ht="165.95" customHeight="1" x14ac:dyDescent="0.2">
      <c r="A90" s="2">
        <v>82</v>
      </c>
      <c r="B90" s="6" t="s">
        <v>9</v>
      </c>
      <c r="C90" s="7" t="str">
        <f>HYPERLINK("http://7flowers-decor.ru/upload/1c_catalog/import_files/4606500501133.jpg")</f>
        <v>http://7flowers-decor.ru/upload/1c_catalog/import_files/4606500501133.jpg</v>
      </c>
      <c r="D90" s="2">
        <v>4606500501133</v>
      </c>
      <c r="E90" s="8">
        <v>4606500501133</v>
      </c>
      <c r="F90" s="4" t="s">
        <v>151</v>
      </c>
      <c r="G90" s="3" t="s">
        <v>152</v>
      </c>
      <c r="H90" s="5" t="s">
        <v>17</v>
      </c>
      <c r="I90" s="2">
        <v>1</v>
      </c>
      <c r="J90" s="20">
        <v>1</v>
      </c>
      <c r="K90" s="23">
        <v>627</v>
      </c>
      <c r="L90" s="27">
        <v>99.9</v>
      </c>
      <c r="M90" s="32">
        <v>-0.84066985645933012</v>
      </c>
      <c r="N90" s="35"/>
    </row>
    <row r="91" spans="1:14" s="1" customFormat="1" ht="165.95" customHeight="1" thickBot="1" x14ac:dyDescent="0.25">
      <c r="A91" s="9">
        <v>83</v>
      </c>
      <c r="B91" s="6" t="s">
        <v>9</v>
      </c>
      <c r="C91" s="7" t="str">
        <f>HYPERLINK("http://7flowers-decor.ru/upload/1c_catalog/import_files/4606500501155.jpg")</f>
        <v>http://7flowers-decor.ru/upload/1c_catalog/import_files/4606500501155.jpg</v>
      </c>
      <c r="D91" s="2">
        <v>4606500501155</v>
      </c>
      <c r="E91" s="8">
        <v>4606500501155</v>
      </c>
      <c r="F91" s="4" t="s">
        <v>153</v>
      </c>
      <c r="G91" s="6" t="s">
        <v>154</v>
      </c>
      <c r="H91" s="5" t="s">
        <v>17</v>
      </c>
      <c r="I91" s="2">
        <v>1</v>
      </c>
      <c r="J91" s="20">
        <v>1</v>
      </c>
      <c r="K91" s="25">
        <v>1128</v>
      </c>
      <c r="L91" s="28">
        <v>99.9</v>
      </c>
      <c r="M91" s="33">
        <v>-0.91143617021276591</v>
      </c>
      <c r="N91" s="35"/>
    </row>
  </sheetData>
  <autoFilter ref="A8:M8">
    <filterColumn colId="1" showButton="0"/>
    <sortState ref="A9:O91">
      <sortCondition ref="D8"/>
    </sortState>
  </autoFilter>
  <mergeCells count="1">
    <mergeCell ref="B8:C8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Лапшина Марина</dc:creator>
  <cp:lastModifiedBy>Санец Валерий</cp:lastModifiedBy>
  <dcterms:created xsi:type="dcterms:W3CDTF">2015-11-06T12:05:27Z</dcterms:created>
  <dcterms:modified xsi:type="dcterms:W3CDTF">2015-11-09T07:09:00Z</dcterms:modified>
</cp:coreProperties>
</file>