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6"/>
  <workbookPr defaultThemeVersion="124226"/>
  <bookViews>
    <workbookView xWindow="0" yWindow="0" windowWidth="20475" windowHeight="7755"/>
  </bookViews>
  <sheets>
    <sheet name="Заказ товара" sheetId="3" r:id="rId1"/>
  </sheets>
  <definedNames>
    <definedName name="_xlnm.Print_Area" localSheetId="0">'Заказ товара'!$B$1:$O$535</definedName>
  </definedNames>
  <calcPr calcId="125725" refMode="R1C1"/>
</workbook>
</file>

<file path=xl/calcChain.xml><?xml version="1.0" encoding="utf-8"?>
<calcChain xmlns="http://schemas.openxmlformats.org/spreadsheetml/2006/main">
  <c r="N173" i="3"/>
  <c r="N177" l="1"/>
  <c r="N539" l="1"/>
  <c r="N476" l="1"/>
  <c r="N475"/>
  <c r="N474"/>
  <c r="N473"/>
  <c r="N472"/>
  <c r="N471"/>
  <c r="N470"/>
  <c r="N469"/>
  <c r="N454" l="1"/>
  <c r="N455"/>
  <c r="N141" l="1"/>
  <c r="N140"/>
  <c r="N139"/>
  <c r="N86" l="1"/>
  <c r="N79" l="1"/>
  <c r="N76"/>
  <c r="N53" l="1"/>
  <c r="M32"/>
  <c r="M31"/>
  <c r="N44" l="1"/>
  <c r="N538" l="1"/>
  <c r="N537"/>
  <c r="N536"/>
  <c r="N535"/>
  <c r="N534"/>
  <c r="N533"/>
  <c r="N532"/>
  <c r="N531"/>
  <c r="N530"/>
  <c r="N529"/>
  <c r="N528"/>
  <c r="N527"/>
  <c r="N526"/>
  <c r="N525"/>
  <c r="N524"/>
  <c r="N523"/>
  <c r="N522"/>
  <c r="N521"/>
  <c r="M519"/>
  <c r="P549"/>
  <c r="Q549" s="1"/>
  <c r="N468"/>
  <c r="N467"/>
  <c r="N466"/>
  <c r="N465"/>
  <c r="N464"/>
  <c r="N463"/>
  <c r="N462"/>
  <c r="N461"/>
  <c r="N460"/>
  <c r="J460"/>
  <c r="N459"/>
  <c r="N458"/>
  <c r="N457"/>
  <c r="N456"/>
  <c r="N453"/>
  <c r="N452"/>
  <c r="N451"/>
  <c r="N450"/>
  <c r="N449"/>
  <c r="N448"/>
  <c r="N447"/>
  <c r="N446"/>
  <c r="N445"/>
  <c r="N444"/>
  <c r="N443"/>
  <c r="N442"/>
  <c r="N441"/>
  <c r="N440"/>
  <c r="N439"/>
  <c r="N438"/>
  <c r="N437"/>
  <c r="N436"/>
  <c r="N435"/>
  <c r="N434"/>
  <c r="N433"/>
  <c r="N432"/>
  <c r="N431"/>
  <c r="N430"/>
  <c r="N429"/>
  <c r="N428"/>
  <c r="N427"/>
  <c r="N426"/>
  <c r="N425"/>
  <c r="N424"/>
  <c r="N423"/>
  <c r="N422"/>
  <c r="N421"/>
  <c r="N420"/>
  <c r="N419"/>
  <c r="N418"/>
  <c r="N417"/>
  <c r="N416"/>
  <c r="N415"/>
  <c r="N414"/>
  <c r="N413"/>
  <c r="N412"/>
  <c r="N411"/>
  <c r="N410"/>
  <c r="N409"/>
  <c r="N408"/>
  <c r="N407"/>
  <c r="N406"/>
  <c r="N405"/>
  <c r="N404"/>
  <c r="N403"/>
  <c r="N402"/>
  <c r="N401"/>
  <c r="N400"/>
  <c r="N399"/>
  <c r="N398"/>
  <c r="N397"/>
  <c r="N396"/>
  <c r="N395"/>
  <c r="N394"/>
  <c r="N393"/>
  <c r="N392"/>
  <c r="N391"/>
  <c r="N390"/>
  <c r="N389"/>
  <c r="N388"/>
  <c r="N387"/>
  <c r="N386"/>
  <c r="N385"/>
  <c r="N384"/>
  <c r="N383"/>
  <c r="N382"/>
  <c r="N381"/>
  <c r="N380"/>
  <c r="N379"/>
  <c r="N378"/>
  <c r="N377"/>
  <c r="N376"/>
  <c r="N375"/>
  <c r="N374"/>
  <c r="N373"/>
  <c r="N372"/>
  <c r="N371"/>
  <c r="N370"/>
  <c r="N369"/>
  <c r="N368"/>
  <c r="N367"/>
  <c r="N366"/>
  <c r="N365"/>
  <c r="N364"/>
  <c r="N363"/>
  <c r="N362"/>
  <c r="N361"/>
  <c r="N360"/>
  <c r="N359"/>
  <c r="N358"/>
  <c r="N357"/>
  <c r="N356"/>
  <c r="N355"/>
  <c r="N354"/>
  <c r="N353"/>
  <c r="N352"/>
  <c r="N351"/>
  <c r="N350"/>
  <c r="N349"/>
  <c r="N348"/>
  <c r="N347"/>
  <c r="N346"/>
  <c r="N345"/>
  <c r="N344"/>
  <c r="N343"/>
  <c r="N342"/>
  <c r="N341"/>
  <c r="N340"/>
  <c r="N339"/>
  <c r="N338"/>
  <c r="N337"/>
  <c r="N336"/>
  <c r="N335"/>
  <c r="N334"/>
  <c r="N333"/>
  <c r="N332"/>
  <c r="N331"/>
  <c r="N330"/>
  <c r="N329"/>
  <c r="N328"/>
  <c r="N327"/>
  <c r="N326"/>
  <c r="N325"/>
  <c r="N324"/>
  <c r="N323"/>
  <c r="N322"/>
  <c r="N321"/>
  <c r="N320"/>
  <c r="N319"/>
  <c r="N318"/>
  <c r="N317"/>
  <c r="N316"/>
  <c r="N315"/>
  <c r="N314"/>
  <c r="N313"/>
  <c r="N312"/>
  <c r="N311"/>
  <c r="N310"/>
  <c r="N309"/>
  <c r="N308"/>
  <c r="N307"/>
  <c r="N306"/>
  <c r="N305"/>
  <c r="N304"/>
  <c r="N303"/>
  <c r="N302"/>
  <c r="N301"/>
  <c r="N300"/>
  <c r="N299"/>
  <c r="N298"/>
  <c r="N297"/>
  <c r="N296"/>
  <c r="N295"/>
  <c r="N294"/>
  <c r="N293"/>
  <c r="N292"/>
  <c r="N291"/>
  <c r="N290"/>
  <c r="N289"/>
  <c r="N288"/>
  <c r="N287"/>
  <c r="N286"/>
  <c r="N285"/>
  <c r="N284"/>
  <c r="N283"/>
  <c r="N282"/>
  <c r="N281"/>
  <c r="N280"/>
  <c r="N279"/>
  <c r="N278"/>
  <c r="N277"/>
  <c r="N276"/>
  <c r="N275"/>
  <c r="N274"/>
  <c r="N273"/>
  <c r="N272"/>
  <c r="N271"/>
  <c r="N270"/>
  <c r="N269"/>
  <c r="N268"/>
  <c r="N267"/>
  <c r="N266"/>
  <c r="N265"/>
  <c r="N264"/>
  <c r="N263"/>
  <c r="N262"/>
  <c r="N261"/>
  <c r="N260"/>
  <c r="N259"/>
  <c r="N258"/>
  <c r="N257"/>
  <c r="N256"/>
  <c r="N255"/>
  <c r="N254"/>
  <c r="N253"/>
  <c r="N252"/>
  <c r="N251"/>
  <c r="N250"/>
  <c r="N249"/>
  <c r="N248"/>
  <c r="N247"/>
  <c r="N246"/>
  <c r="N245"/>
  <c r="N244"/>
  <c r="N243"/>
  <c r="N242"/>
  <c r="N241"/>
  <c r="N240"/>
  <c r="N239"/>
  <c r="N238"/>
  <c r="N237"/>
  <c r="N236"/>
  <c r="N235"/>
  <c r="N234"/>
  <c r="N233"/>
  <c r="N232"/>
  <c r="N231"/>
  <c r="N230"/>
  <c r="N229"/>
  <c r="N228"/>
  <c r="N227"/>
  <c r="N226"/>
  <c r="N225"/>
  <c r="N224"/>
  <c r="N223"/>
  <c r="N222"/>
  <c r="N221"/>
  <c r="N220"/>
  <c r="N219"/>
  <c r="N218"/>
  <c r="N217"/>
  <c r="N216"/>
  <c r="N215"/>
  <c r="N214"/>
  <c r="N213"/>
  <c r="N212"/>
  <c r="N211"/>
  <c r="N210"/>
  <c r="N209"/>
  <c r="N208"/>
  <c r="N207"/>
  <c r="N206"/>
  <c r="N205"/>
  <c r="N204"/>
  <c r="N203"/>
  <c r="N202"/>
  <c r="N201"/>
  <c r="N200"/>
  <c r="N199"/>
  <c r="N198"/>
  <c r="N197"/>
  <c r="N196"/>
  <c r="N195"/>
  <c r="N194"/>
  <c r="N193"/>
  <c r="N192"/>
  <c r="N191"/>
  <c r="N190"/>
  <c r="N189"/>
  <c r="N188"/>
  <c r="N187"/>
  <c r="N186"/>
  <c r="N185"/>
  <c r="N184"/>
  <c r="N183"/>
  <c r="N182"/>
  <c r="N181"/>
  <c r="N180"/>
  <c r="N179"/>
  <c r="N178"/>
  <c r="N176"/>
  <c r="N175"/>
  <c r="N174"/>
  <c r="N171"/>
  <c r="N170"/>
  <c r="N169"/>
  <c r="N168"/>
  <c r="N166"/>
  <c r="J166"/>
  <c r="N165"/>
  <c r="J165"/>
  <c r="N163"/>
  <c r="N162"/>
  <c r="N161"/>
  <c r="J161"/>
  <c r="N160"/>
  <c r="J160"/>
  <c r="N159"/>
  <c r="N158"/>
  <c r="J158"/>
  <c r="N157"/>
  <c r="J157"/>
  <c r="N156"/>
  <c r="J156"/>
  <c r="N155"/>
  <c r="J155"/>
  <c r="N154"/>
  <c r="J154"/>
  <c r="N153"/>
  <c r="J153"/>
  <c r="N152"/>
  <c r="J152"/>
  <c r="N151"/>
  <c r="J151"/>
  <c r="N150"/>
  <c r="J150"/>
  <c r="N149"/>
  <c r="J149"/>
  <c r="N148"/>
  <c r="J148"/>
  <c r="N147"/>
  <c r="J147"/>
  <c r="N146"/>
  <c r="J146"/>
  <c r="N145"/>
  <c r="J145"/>
  <c r="N144"/>
  <c r="J144"/>
  <c r="J143"/>
  <c r="N143" s="1"/>
  <c r="N142"/>
  <c r="J142"/>
  <c r="N138"/>
  <c r="N137"/>
  <c r="N136"/>
  <c r="N135"/>
  <c r="N134"/>
  <c r="N133"/>
  <c r="N132"/>
  <c r="N131"/>
  <c r="N130"/>
  <c r="N129"/>
  <c r="N128"/>
  <c r="N127"/>
  <c r="N126"/>
  <c r="J126"/>
  <c r="N125"/>
  <c r="N124"/>
  <c r="N123"/>
  <c r="N122"/>
  <c r="N121"/>
  <c r="N120"/>
  <c r="N119"/>
  <c r="N118"/>
  <c r="N117"/>
  <c r="N116"/>
  <c r="N115"/>
  <c r="N114"/>
  <c r="N113"/>
  <c r="N112"/>
  <c r="N111"/>
  <c r="N110"/>
  <c r="N109"/>
  <c r="N108"/>
  <c r="N107"/>
  <c r="N106"/>
  <c r="N105"/>
  <c r="N104"/>
  <c r="N103"/>
  <c r="N102"/>
  <c r="N101"/>
  <c r="N100"/>
  <c r="J100"/>
  <c r="N99"/>
  <c r="J99"/>
  <c r="N98"/>
  <c r="N97"/>
  <c r="J97"/>
  <c r="N96"/>
  <c r="J96"/>
  <c r="N95"/>
  <c r="J95"/>
  <c r="N94"/>
  <c r="J94"/>
  <c r="N93"/>
  <c r="N89"/>
  <c r="N85"/>
  <c r="N84"/>
  <c r="N83"/>
  <c r="N82"/>
  <c r="N81"/>
  <c r="N80"/>
  <c r="N78"/>
  <c r="N77"/>
  <c r="N75"/>
  <c r="J75"/>
  <c r="N74"/>
  <c r="N73"/>
  <c r="N72"/>
  <c r="N71"/>
  <c r="N70"/>
  <c r="N69"/>
  <c r="N68"/>
  <c r="N67"/>
  <c r="N66"/>
  <c r="N65"/>
  <c r="N63"/>
  <c r="N62"/>
  <c r="N61"/>
  <c r="N55"/>
  <c r="N54"/>
  <c r="N52"/>
  <c r="N51"/>
  <c r="N50"/>
  <c r="N49"/>
  <c r="N48"/>
  <c r="N47"/>
  <c r="N46"/>
  <c r="N45"/>
  <c r="N43"/>
  <c r="N42"/>
  <c r="N41"/>
  <c r="M40"/>
  <c r="M39"/>
  <c r="M38"/>
  <c r="M30"/>
  <c r="M29"/>
  <c r="M28"/>
  <c r="M27"/>
  <c r="M26"/>
  <c r="M25"/>
  <c r="M4"/>
</calcChain>
</file>

<file path=xl/sharedStrings.xml><?xml version="1.0" encoding="utf-8"?>
<sst xmlns="http://schemas.openxmlformats.org/spreadsheetml/2006/main" count="3839" uniqueCount="2151">
  <si>
    <t>Артикул</t>
  </si>
  <si>
    <t>Группа</t>
  </si>
  <si>
    <t>Название</t>
  </si>
  <si>
    <t>Фото</t>
  </si>
  <si>
    <t>Цвет</t>
  </si>
  <si>
    <t xml:space="preserve">Размер </t>
  </si>
  <si>
    <t>Производитель</t>
  </si>
  <si>
    <t xml:space="preserve">т-27/дл-32, т-30/дл-37 </t>
    <phoneticPr fontId="0" type="noConversion"/>
  </si>
  <si>
    <t>пл-21/ дл-45, пл-25/дл-60</t>
    <phoneticPr fontId="0" type="noConversion"/>
  </si>
  <si>
    <t>Мерки</t>
  </si>
  <si>
    <t>Мальчики</t>
  </si>
  <si>
    <t>Девочки</t>
  </si>
  <si>
    <t>Платье Monsoon разноцветное</t>
  </si>
  <si>
    <t>19о-1</t>
  </si>
  <si>
    <t>19о-2</t>
  </si>
  <si>
    <t>19о-4</t>
  </si>
  <si>
    <t>Рубашка в полоску  OKAIDY</t>
  </si>
  <si>
    <t>19о-5</t>
  </si>
  <si>
    <t xml:space="preserve">Куртка джинсовая </t>
  </si>
  <si>
    <t>ц - глубой</t>
  </si>
  <si>
    <t>19о-6</t>
  </si>
  <si>
    <t>Джинсы Skini с ремнем</t>
  </si>
  <si>
    <t>ц - синий</t>
  </si>
  <si>
    <t>т-24/дл-60, т-28/дл-83</t>
  </si>
  <si>
    <t>19о-7</t>
  </si>
  <si>
    <t>Джинсы принт полоска/цветы</t>
  </si>
  <si>
    <t>ц - голубой</t>
  </si>
  <si>
    <t>Джинсы Skini рваные с ремнем</t>
  </si>
  <si>
    <t>т-22/дл/49, т-31/дл-89</t>
  </si>
  <si>
    <t>т-19/дл-57, т-27/дл99</t>
  </si>
  <si>
    <t>т-23/дл-54, т-28/дл-78</t>
  </si>
  <si>
    <t>19о-8</t>
  </si>
  <si>
    <t>Джинсы на резинке</t>
  </si>
  <si>
    <t>Джинсы на резинке Skini</t>
  </si>
  <si>
    <t>т-22/дл-59, т-26/дл-76</t>
  </si>
  <si>
    <t>пл-27/дл-44/ру-34, пл-38/дл-68/ру-63</t>
  </si>
  <si>
    <t>пл-26/дл-35/ру-33, пл-31/дл-45/ру-44</t>
  </si>
  <si>
    <t>Шорты х/б с цветочный принтом</t>
  </si>
  <si>
    <t>т-20/дл-32, т-25/дл-44</t>
  </si>
  <si>
    <t>19о-9</t>
  </si>
  <si>
    <t>19о-10</t>
  </si>
  <si>
    <t>Рубашка с коротким рукавом OSHKOSH</t>
  </si>
  <si>
    <t>ц - белый</t>
  </si>
  <si>
    <t>пл-27/дл-42, пл-34/дл-56</t>
  </si>
  <si>
    <t>ц - красный</t>
  </si>
  <si>
    <t>Кстюм спортивный на флисе</t>
  </si>
  <si>
    <t>пл-28/дл-40/ру-31/т-20,5/дл-53, пл-32/дл-48/ру-36, т-24/дл-63</t>
  </si>
  <si>
    <t>Рубашка с коротким рукавом Jacadi</t>
  </si>
  <si>
    <t>пл-21/дл-28, пл-26/дл-37</t>
  </si>
  <si>
    <t>Рубашка в клетку Hilfiger</t>
  </si>
  <si>
    <t>пл-23/дл-31/ру-26, пл-27, дл-39/ру-34</t>
  </si>
  <si>
    <t>19о-13</t>
  </si>
  <si>
    <t>ц - бежевый</t>
  </si>
  <si>
    <t>19о-14</t>
  </si>
  <si>
    <t>Рубашка TOMMYHILFIGER</t>
  </si>
  <si>
    <t>пл-23/дл-31/ру-26, пл-28, дл-42/ру-37</t>
  </si>
  <si>
    <t>Рубашка в полоску</t>
  </si>
  <si>
    <t xml:space="preserve">пл-24/дл-34, пл-28/дл-44 </t>
  </si>
  <si>
    <t>19о-17</t>
  </si>
  <si>
    <t>19о-18</t>
  </si>
  <si>
    <t>Брюки с ремнем</t>
  </si>
  <si>
    <t>ц - горчица</t>
  </si>
  <si>
    <t xml:space="preserve">Футболка Guess </t>
  </si>
  <si>
    <t>ц - олива</t>
  </si>
  <si>
    <t>пл-22/дл-34, пл-26/дл-43</t>
  </si>
  <si>
    <t>19о-22</t>
  </si>
  <si>
    <t>ц - зеленый</t>
  </si>
  <si>
    <t>Рубашка круглешки легкая</t>
  </si>
  <si>
    <t>пл-22/дл-32/ру-28, пл-25/дл-38/ру-33</t>
  </si>
  <si>
    <t>19о-26</t>
  </si>
  <si>
    <t>ц - серый</t>
  </si>
  <si>
    <t>Джемпер на пуговичках</t>
  </si>
  <si>
    <t>ц - фиолетовый</t>
  </si>
  <si>
    <t>на х/б подкладе</t>
  </si>
  <si>
    <t>Толстовка MINICREW</t>
  </si>
  <si>
    <t>пл-25/дл-31/ру-32, пл-27/дл-42/ру-43</t>
  </si>
  <si>
    <t>ц - желтый</t>
  </si>
  <si>
    <t>19о-38</t>
  </si>
  <si>
    <t>Ветровка-бомбер</t>
  </si>
  <si>
    <t>пл-24/дл-33/рук-33, пл-28/дл-46/ру-45</t>
  </si>
  <si>
    <t>ц - серо/синий</t>
  </si>
  <si>
    <t>Джемпер OKAIDI</t>
  </si>
  <si>
    <t>дл-36/рук от вор-45, дл-61/рук от вор-73</t>
  </si>
  <si>
    <t>ц - серо/белый</t>
  </si>
  <si>
    <t xml:space="preserve">Ветровка-бомбер Jacadi </t>
  </si>
  <si>
    <t>пл-28/дл-38/ру-32, пл-31/дл-48/ру-42</t>
  </si>
  <si>
    <t>19о-40</t>
  </si>
  <si>
    <t>19о-43</t>
  </si>
  <si>
    <t>19о-44</t>
  </si>
  <si>
    <t>ц - розовый</t>
  </si>
  <si>
    <t xml:space="preserve">Куртка/бомбер DKNY </t>
  </si>
  <si>
    <t>на синтепоне, подклад велюр</t>
  </si>
  <si>
    <t>пл-27/дл-40/ру-39, пл-32/дл-48/ру-46</t>
  </si>
  <si>
    <t>19о-47</t>
  </si>
  <si>
    <t>ц - черный</t>
  </si>
  <si>
    <t>пл-26/дл-39/ру-35, пл-34/дл-54/ру-51</t>
  </si>
  <si>
    <t>19о-49</t>
  </si>
  <si>
    <t>пл-23/дл-44/дл-23, пл-26/дл-47/ру-25</t>
  </si>
  <si>
    <t>19о-51</t>
  </si>
  <si>
    <t>19о-52</t>
  </si>
  <si>
    <t>пл-23/дл-48/дл-18, пл-25/дл-55/ру-24</t>
  </si>
  <si>
    <t>пл-20/дл-49дл-20, пл-25/дл-55/ру-24</t>
  </si>
  <si>
    <t>пл-23/дл-44/дл-21, пл-26/дл-55/ру-24</t>
  </si>
  <si>
    <t>19о-54</t>
  </si>
  <si>
    <t>19о-55</t>
  </si>
  <si>
    <t>19о-56</t>
  </si>
  <si>
    <t>19о-57</t>
  </si>
  <si>
    <t>пл-22/дл-46/дл-21, пл-24/дл-52/ру-22</t>
    <phoneticPr fontId="0" type="noConversion"/>
  </si>
  <si>
    <t>пл-20/дл-46/дл-21, пл-23/дл-52/ру-22</t>
    <phoneticPr fontId="0" type="noConversion"/>
  </si>
  <si>
    <t>19о-58</t>
  </si>
  <si>
    <t>19о-59</t>
  </si>
  <si>
    <t>19о-61</t>
  </si>
  <si>
    <t>19о-69</t>
  </si>
  <si>
    <t>пл-21/дл-45/дл-20, пл-23/дл-46/ру-24</t>
    <phoneticPr fontId="0" type="noConversion"/>
  </si>
  <si>
    <t>19о-71</t>
  </si>
  <si>
    <t>19о-72</t>
  </si>
  <si>
    <t>19о-73</t>
  </si>
  <si>
    <t>пл-21/дл-50/дл-18, пл-23/дл-55/ру-23</t>
    <phoneticPr fontId="0" type="noConversion"/>
  </si>
  <si>
    <t>пл-20/дл-46/дл-17, пл-22/дл-53/ру-22</t>
    <phoneticPr fontId="0" type="noConversion"/>
  </si>
  <si>
    <t xml:space="preserve">т-23/дл-46,т-28/дл-66 </t>
    <phoneticPr fontId="0" type="noConversion"/>
  </si>
  <si>
    <t>19о-74</t>
  </si>
  <si>
    <t>ц - зеленый</t>
    <phoneticPr fontId="0" type="noConversion"/>
  </si>
  <si>
    <t>ц - коричневый</t>
    <phoneticPr fontId="0" type="noConversion"/>
  </si>
  <si>
    <t>ц - синий</t>
    <phoneticPr fontId="0" type="noConversion"/>
  </si>
  <si>
    <t xml:space="preserve">т-28/дл-71,т-34/дл-97 </t>
    <phoneticPr fontId="0" type="noConversion"/>
  </si>
  <si>
    <t>дл-26/рук от вор-26, дл-34/рук от вор-34</t>
    <phoneticPr fontId="0" type="noConversion"/>
  </si>
  <si>
    <t>дл-28/рук от вор-28, дл-36/рук от вор-36</t>
    <phoneticPr fontId="0" type="noConversion"/>
  </si>
  <si>
    <t>пл-25/дл-39/, пл-32/дл-50</t>
    <phoneticPr fontId="0" type="noConversion"/>
  </si>
  <si>
    <t>пл-25/дл-39/, пл-32/дл-52</t>
    <phoneticPr fontId="0" type="noConversion"/>
  </si>
  <si>
    <t>т-24/дл-37,т-26/дл-40</t>
    <phoneticPr fontId="0" type="noConversion"/>
  </si>
  <si>
    <t>19о-76</t>
  </si>
  <si>
    <t>19о-78</t>
  </si>
  <si>
    <t>т-22/дл-35,т-24/дл-42</t>
    <phoneticPr fontId="0" type="noConversion"/>
  </si>
  <si>
    <t>т-19/дл-24,т-24/дл-29</t>
    <phoneticPr fontId="0" type="noConversion"/>
  </si>
  <si>
    <t>т-24/дл-44,т-28/дл-54</t>
    <phoneticPr fontId="0" type="noConversion"/>
  </si>
  <si>
    <t>р - 130cm, 140cm, 150cm, 160cm, 170cm</t>
    <phoneticPr fontId="0" type="noConversion"/>
  </si>
  <si>
    <t>т-24/дл-47,т-28/дл-54</t>
    <phoneticPr fontId="0" type="noConversion"/>
  </si>
  <si>
    <t>т-24/дл-43,т-28/дл-52</t>
    <phoneticPr fontId="0" type="noConversion"/>
  </si>
  <si>
    <t>Кобинезон трикотажный  Коровка</t>
  </si>
  <si>
    <t>Комбинезон трикотажный Зайка</t>
  </si>
  <si>
    <t>Комбинезон трикотажный My favorite bear</t>
  </si>
  <si>
    <t>Комбинезон Бабочки</t>
  </si>
  <si>
    <t>Комбинезон  трикотажный Sweet dreams Millie</t>
  </si>
  <si>
    <t>Комбинезон трикотажный Zeddi &amp; Pornsp</t>
  </si>
  <si>
    <t>Комбинезон-слип трикотажный Обезбянка</t>
  </si>
  <si>
    <t>Комбинезон трикотажный  A winters walk</t>
  </si>
  <si>
    <t xml:space="preserve">Комбинезон вельветовый </t>
  </si>
  <si>
    <t>ц - сине/белый</t>
  </si>
  <si>
    <t>Комбинезон вельветовый Жираф</t>
  </si>
  <si>
    <t>Кардиган вязанный</t>
  </si>
  <si>
    <t>Жилет на синтепоне</t>
  </si>
  <si>
    <t>Футболка Флаги</t>
  </si>
  <si>
    <t>ц - бежево/бордовый</t>
  </si>
  <si>
    <t>Футболка TIGER</t>
  </si>
  <si>
    <t xml:space="preserve">Платье трикотажное Marie </t>
  </si>
  <si>
    <t>ц - бело/серый</t>
  </si>
  <si>
    <t>ц - серо/бежевый</t>
  </si>
  <si>
    <t>Толстовка Skaters</t>
  </si>
  <si>
    <t>Толстовка TINY</t>
  </si>
  <si>
    <t>Шорты Armany</t>
  </si>
  <si>
    <t>Шорты Hilfiger</t>
  </si>
  <si>
    <t>Шорты R</t>
  </si>
  <si>
    <t>Шорты трикотажные</t>
  </si>
  <si>
    <t>Капри трикотажные</t>
  </si>
  <si>
    <t>19о-63</t>
  </si>
  <si>
    <t>19о-65</t>
  </si>
  <si>
    <t>19о-66</t>
  </si>
  <si>
    <t>19о-67</t>
  </si>
  <si>
    <t>Шорты джинсовые облегченные</t>
  </si>
  <si>
    <t>пл-22/дл-33/ру-24, пл-23/дл-34/ру-29</t>
  </si>
  <si>
    <t>пл-19/дл-35/ру-22, пл-23/дл-50/ру-32</t>
  </si>
  <si>
    <t>пл-25/дл-36, пл-27/дл-40</t>
  </si>
  <si>
    <t>19о-79</t>
  </si>
  <si>
    <t>т-25/дл-41,т-28/дл-55</t>
    <phoneticPr fontId="0" type="noConversion"/>
  </si>
  <si>
    <t>19о-80</t>
  </si>
  <si>
    <t>19о-82</t>
  </si>
  <si>
    <t>19о-83</t>
  </si>
  <si>
    <t>19о-84</t>
  </si>
  <si>
    <t>т-29/дл-57,т-37/дл-82</t>
    <phoneticPr fontId="0" type="noConversion"/>
  </si>
  <si>
    <t>пл-23/дл-32/ру-24</t>
    <phoneticPr fontId="0" type="noConversion"/>
  </si>
  <si>
    <t>Комплект рубашка джинсовя и футболка</t>
  </si>
  <si>
    <t>пл-18/дл-26/ру-22, пл-26/дл-38/ру-33</t>
  </si>
  <si>
    <t>Полукомбинезон OSHKOSH</t>
  </si>
  <si>
    <t>Брюки цветной принт с ремнем</t>
  </si>
  <si>
    <t>19о-85</t>
  </si>
  <si>
    <t>Брюки в клетку на резинке</t>
  </si>
  <si>
    <t>т-25/дл-48,т-28/дл-60</t>
  </si>
  <si>
    <t>Джинсы с заниженным шаговым швом с  подтяжками</t>
  </si>
  <si>
    <t>19о-86</t>
  </si>
  <si>
    <t>т-22/дл-43, т-24/53</t>
  </si>
  <si>
    <t>19о-88</t>
  </si>
  <si>
    <t>Брюки Skini на резинке с ремнем</t>
  </si>
  <si>
    <t>Костюм спортивный</t>
  </si>
  <si>
    <t>ц - сние/голубой</t>
  </si>
  <si>
    <t>Боди с коротким рукавом</t>
  </si>
  <si>
    <t>пл-17/дл-34, пл-21/дл-44</t>
  </si>
  <si>
    <t xml:space="preserve">пл-20/дл23, пл-22/дл-44 </t>
  </si>
  <si>
    <t>Песочник</t>
  </si>
  <si>
    <t>ц - васильковый</t>
  </si>
  <si>
    <t>Боди с длинным рукавом</t>
  </si>
  <si>
    <t>пл-19,5/дл-40,5, пл-23/дл-50</t>
  </si>
  <si>
    <t>дл-41/дл рук от вор-27.5,  дл-45/дл рук от вор-35</t>
  </si>
  <si>
    <t>дл-29/дл рук от вор-26,  дл-34/дл рук от вор-36</t>
  </si>
  <si>
    <t>Фуболка с длинным ркукавом</t>
  </si>
  <si>
    <t>19о-96</t>
  </si>
  <si>
    <t>ц - оранжевый</t>
  </si>
  <si>
    <t>пл-17/дл32, пл-22/47</t>
  </si>
  <si>
    <t>Унисекс</t>
  </si>
  <si>
    <t>Рюкзак маленький америкаский флаг 613</t>
  </si>
  <si>
    <t>т-20/дл-36, т-23,/дл-43</t>
  </si>
  <si>
    <t>Капри трикотажные Спайддермэн</t>
  </si>
  <si>
    <t>т-22/дл-33, т-25,/дл-41</t>
  </si>
  <si>
    <t>дл-38/дл рук от вор-37,5/т-19/50, дл-44/дл рук от вор-46/т-22/дл-64</t>
  </si>
  <si>
    <t>19о-102</t>
  </si>
  <si>
    <t xml:space="preserve">Пижама Теремок </t>
  </si>
  <si>
    <t>19о-104</t>
  </si>
  <si>
    <t>пл-22/дл-36/ру-31/т-19/дл-50, пл-26/дл-44/ру-40/т-22/дл-64</t>
  </si>
  <si>
    <t>19о-105</t>
  </si>
  <si>
    <t>Пижама Обезьянка</t>
  </si>
  <si>
    <t>19о-107</t>
  </si>
  <si>
    <t>Пижама дракошка B1350</t>
  </si>
  <si>
    <t>ц - малиново/синий</t>
  </si>
  <si>
    <t>Пижама Тигренок B1315</t>
  </si>
  <si>
    <t>дл-29/дл рук от вор-30/т-20/35, дл-37/дл рук от вор-38/т-24/дл-49</t>
    <phoneticPr fontId="0" type="noConversion"/>
  </si>
  <si>
    <t>пл-19/дл-42/ру-35/т-20/дл-48, пл-24/дл-50/ру-46/т-23/дл-64</t>
    <phoneticPr fontId="0" type="noConversion"/>
  </si>
  <si>
    <t>пл-18/дл-33/ру-25/т-20/дл-35, пл-21/дл-39/ру-33/т-22/дл-46</t>
    <phoneticPr fontId="0" type="noConversion"/>
  </si>
  <si>
    <t>пл-18/дл-33/ру-25/т-20/дл-35, пл-21/дл-39/ру-33/т-22/дл-49</t>
    <phoneticPr fontId="0" type="noConversion"/>
  </si>
  <si>
    <t>19о-114</t>
  </si>
  <si>
    <t>пл-26/дл-36/ру-33/т-26/дл-53, пл-31/дл-45/ру-41/т-35/дл-73</t>
    <phoneticPr fontId="0" type="noConversion"/>
  </si>
  <si>
    <t>19о-117</t>
  </si>
  <si>
    <t>19о-118</t>
  </si>
  <si>
    <t>19о-120</t>
  </si>
  <si>
    <t>19о-121</t>
  </si>
  <si>
    <t>19о-122</t>
  </si>
  <si>
    <t>19о-123</t>
  </si>
  <si>
    <t>пл-26/дл-36/ру-33/т-26/дл-58, пл-31/дл-46/ру-43/т-32/дл-78</t>
    <phoneticPr fontId="0" type="noConversion"/>
  </si>
  <si>
    <t>пл-21/дл-29/ру-26/т-21/дл-36, пл-24/дл-35/ру-33/т-25/дл-52</t>
    <phoneticPr fontId="0" type="noConversion"/>
  </si>
  <si>
    <t>пл-33/дл-30/дл-18, пл-37/дл-38/ру-25</t>
    <phoneticPr fontId="0" type="noConversion"/>
  </si>
  <si>
    <t>пл-25/дл-39/дл-36, пл-27/дл-44/ру-41</t>
    <phoneticPr fontId="0" type="noConversion"/>
  </si>
  <si>
    <t>Костюмчик трикотажный  Девочка</t>
  </si>
  <si>
    <t>комплект: туника+лосины</t>
  </si>
  <si>
    <t>комплект: кофточка+лосины</t>
  </si>
  <si>
    <t>Костюмчик трикотажный  Minnie</t>
  </si>
  <si>
    <t>ц - сине/бело/красный</t>
  </si>
  <si>
    <t>Кстюм спортивный Ferrari</t>
  </si>
  <si>
    <t>Костюм спортивный LOVE</t>
  </si>
  <si>
    <t>Костюм спортивный вельветовый Киски</t>
  </si>
  <si>
    <t xml:space="preserve">Костюм спортивный вельветовый </t>
  </si>
  <si>
    <t>ц - сине\серый</t>
  </si>
  <si>
    <t>19о-116</t>
  </si>
  <si>
    <t>Костюм спортивный вельветовый LOVE</t>
  </si>
  <si>
    <t>ц - бело/синий</t>
  </si>
  <si>
    <t xml:space="preserve">Водолазка трикотажная </t>
  </si>
  <si>
    <t>Футболка с длинным рукавом "5"</t>
  </si>
  <si>
    <t>пл-30/дл-52/ру-46, пл-35/дл-61/ру-55</t>
  </si>
  <si>
    <t>19о-127</t>
  </si>
  <si>
    <t>Футболка школьная</t>
  </si>
  <si>
    <t>пл-32/дл-54, пл-38/дл-62</t>
  </si>
  <si>
    <t>большемерят на 1 р-р</t>
  </si>
  <si>
    <t>Футболка школьная KD</t>
  </si>
  <si>
    <t>пл-31/дл-51, пл-37/дл-61</t>
  </si>
  <si>
    <t>19о-128</t>
  </si>
  <si>
    <t>Рубашка с длинным рукавом</t>
  </si>
  <si>
    <t>пл-34/дл-46/ру-52, пл-30/дл-59/ру-66</t>
  </si>
  <si>
    <t>Рубашкас коротки рукавом</t>
  </si>
  <si>
    <t>пл-23/дл-42, пл-28/дл-55</t>
  </si>
  <si>
    <t>19о-131</t>
  </si>
  <si>
    <t>Рубашка тркотажная с длинным рукавом</t>
  </si>
  <si>
    <t>пл-26/дл-43/ру-53, пл-30/дл-52/ру-62</t>
  </si>
  <si>
    <t>19о-132</t>
  </si>
  <si>
    <t>Рубашка с коротким рукавом с бантиками</t>
  </si>
  <si>
    <t>пл-28/дл-42, пл-32/дл-54</t>
  </si>
  <si>
    <t>19о-133</t>
  </si>
  <si>
    <t>ц - темно синий</t>
  </si>
  <si>
    <t>пл-31/т-29/дл-60, пл-37/т-35/дл-72</t>
  </si>
  <si>
    <t>19о-135</t>
  </si>
  <si>
    <t>Сарафан школьный</t>
  </si>
  <si>
    <t>пл-27/дл-40, пл-30/дл-49</t>
  </si>
  <si>
    <t>19о-136</t>
  </si>
  <si>
    <t>т-24/дл-68, т-27/дл-76</t>
  </si>
  <si>
    <t>19о-137</t>
  </si>
  <si>
    <t>Брюки трикотажные плотны Скини</t>
  </si>
  <si>
    <t xml:space="preserve">т-31/дл-77, т-36/дл-95 </t>
  </si>
  <si>
    <t>19о-139</t>
  </si>
  <si>
    <t>Юбка в складчку</t>
  </si>
  <si>
    <t>т-23/дл-34, т-26/дл-41</t>
  </si>
  <si>
    <t>19о-140</t>
  </si>
  <si>
    <t>пл-26/дл-45/ру-44, пл-30/дл-51/ру-50</t>
  </si>
  <si>
    <t>пл-28/дл-43/ру=45, пл-32/дл-52/ру-52</t>
  </si>
  <si>
    <t>19о-141</t>
  </si>
  <si>
    <t>пл-33/дл-53/ру-52, пл-28/дл-47/у-46</t>
  </si>
  <si>
    <t>19о-142</t>
  </si>
  <si>
    <t>Рубашка с длинным рукавом 6090L</t>
  </si>
  <si>
    <t>Рубашка с длинным рукавом 6095L</t>
  </si>
  <si>
    <t>Рубшка с длинным рукавом 6103L</t>
  </si>
  <si>
    <t>19о-144</t>
  </si>
  <si>
    <t>Рубашка с длинным рукавом 716</t>
  </si>
  <si>
    <t>пл-30/дл-45/ру-40, пл/36/дл-55/ру-50</t>
  </si>
  <si>
    <t>19о-145</t>
  </si>
  <si>
    <t>пл-31/дл-45, пл-38/дл-56</t>
  </si>
  <si>
    <t>Рубашка с коротким рукавом B07</t>
  </si>
  <si>
    <t>19о-146</t>
  </si>
  <si>
    <t>19о-147</t>
  </si>
  <si>
    <t>19о-148</t>
  </si>
  <si>
    <t>пл-29/дл-48, пл-33/дл-58</t>
  </si>
  <si>
    <t>Рубашка с коротким рукавом 141</t>
  </si>
  <si>
    <t>19о-150</t>
  </si>
  <si>
    <t>19о-151</t>
  </si>
  <si>
    <t>ц - серо/черный</t>
  </si>
  <si>
    <t>Костюм спортивный BOGNER 8055</t>
  </si>
  <si>
    <t>пл-36/дл-47/ру-45/т-22/дл-85, пл-39-дл-54/ру-54/т-22/дл-98</t>
  </si>
  <si>
    <t>ц - бело/сене/красный</t>
  </si>
  <si>
    <t>пл-29/дл-35/ру-34/т-18/дл-60, пл-35/дл-46/ру-44/т-22/дл-72</t>
  </si>
  <si>
    <t>Костюм спортивный"B" 8218</t>
  </si>
  <si>
    <t>Костюм спортивный Хохлома 6069</t>
  </si>
  <si>
    <t>19о-154</t>
  </si>
  <si>
    <t>т-30/дл-50, т-36/дл-58</t>
  </si>
  <si>
    <t>Шорты трикотажные 1481</t>
  </si>
  <si>
    <t>Шорты трикотажные 1492</t>
  </si>
  <si>
    <t>т- 32/дл-55, т-34/дл-56</t>
  </si>
  <si>
    <t>Шорты трикотажные 1502</t>
  </si>
  <si>
    <t>т-26/дл-44, т-31/дл47</t>
  </si>
  <si>
    <t>19о-157</t>
  </si>
  <si>
    <t>Шорты трикотажные 1387</t>
  </si>
  <si>
    <t>т-25/дл-4, т-30/дл49</t>
  </si>
  <si>
    <t>19о-158</t>
  </si>
  <si>
    <t>19о-159</t>
  </si>
  <si>
    <t>19о-160</t>
  </si>
  <si>
    <t>Джеперочек ZARA</t>
  </si>
  <si>
    <t>ц - корраловый</t>
  </si>
  <si>
    <t>пл-26/дл-28/ру-30, пл-31/дл-37/ру-40</t>
  </si>
  <si>
    <t>19о-161</t>
  </si>
  <si>
    <t xml:space="preserve">Носки 3шт Картерс </t>
  </si>
  <si>
    <t>19о-162</t>
  </si>
  <si>
    <t>ц -полоска</t>
  </si>
  <si>
    <t>19о-163</t>
  </si>
  <si>
    <t>р - 0-3м</t>
  </si>
  <si>
    <t>ц - серыйсиний/красный</t>
  </si>
  <si>
    <t>ц - бел/син/кр/черн/сер/гол</t>
  </si>
  <si>
    <t>р - 62-68</t>
  </si>
  <si>
    <t>Носки с рюшкой</t>
  </si>
  <si>
    <t>р - 4-6л</t>
  </si>
  <si>
    <t>19о-166</t>
  </si>
  <si>
    <t>ц - белый/молчный</t>
  </si>
  <si>
    <t>Кардиган на завязочках</t>
  </si>
  <si>
    <t>пл-23/дл-25/ру-25, пл-27/дл-33/ру-33</t>
  </si>
  <si>
    <t>19о-168</t>
  </si>
  <si>
    <t>Болеро вязанное</t>
  </si>
  <si>
    <t>р - пл-27/дл-17/ру-34, пл-30/дл-22/ру-40</t>
  </si>
  <si>
    <t>пл-21/дл-32, пл-28/дл-43</t>
  </si>
  <si>
    <t>19о-169</t>
  </si>
  <si>
    <t>Платье Синдерелла</t>
  </si>
  <si>
    <t>Платье Синдерелла в горох</t>
  </si>
  <si>
    <t>ц -синий</t>
  </si>
  <si>
    <t>19о-170</t>
  </si>
  <si>
    <t>19о-171</t>
  </si>
  <si>
    <t>19о-172</t>
  </si>
  <si>
    <t>19о-173</t>
  </si>
  <si>
    <t>19о-174</t>
  </si>
  <si>
    <t>Футболка Roberto Cavalli</t>
  </si>
  <si>
    <t>16о-13</t>
  </si>
  <si>
    <t>Футболка Dolche Gabbbana</t>
  </si>
  <si>
    <t>19о-175</t>
  </si>
  <si>
    <t>Комбинезон  Roberto Cavalli</t>
  </si>
  <si>
    <t>19о-176</t>
  </si>
  <si>
    <t>тостовка Deep Blue</t>
  </si>
  <si>
    <t>Курточка удлиненнаяна синтепоне</t>
  </si>
  <si>
    <t>Комбинезон вязанный</t>
  </si>
  <si>
    <t>19о-180</t>
  </si>
  <si>
    <t>Халат</t>
  </si>
  <si>
    <t>ц - молочный</t>
  </si>
  <si>
    <t>19о-184</t>
  </si>
  <si>
    <t>19о-181</t>
  </si>
  <si>
    <t>Комбинезон трикотажный Веточки</t>
  </si>
  <si>
    <t>19о-182</t>
  </si>
  <si>
    <t>Комбинезон вельветовый</t>
  </si>
  <si>
    <t>ц - крмовый</t>
  </si>
  <si>
    <t>19о-183</t>
  </si>
  <si>
    <t>Лонгслив John Levis</t>
  </si>
  <si>
    <t>Костюм трикотажный U-DPH</t>
  </si>
  <si>
    <t>ц - бордовый</t>
  </si>
  <si>
    <t>Костюм трикотажный Supermen</t>
  </si>
  <si>
    <t>19о-185</t>
  </si>
  <si>
    <t>Штаны Спортивные GAP</t>
  </si>
  <si>
    <t>19о-187</t>
  </si>
  <si>
    <t>19о-188</t>
  </si>
  <si>
    <t>19о-189</t>
  </si>
  <si>
    <t>19о-190</t>
  </si>
  <si>
    <t>19о-191</t>
  </si>
  <si>
    <t>Колготки разноцветные в асортименте</t>
  </si>
  <si>
    <t>р - 0-6м, 6-12м, 1-2г, 2-3г, 3-4г, 5-6л, 7-8л</t>
  </si>
  <si>
    <t>19о-192</t>
  </si>
  <si>
    <t>19о-193</t>
  </si>
  <si>
    <t>Жилет вызанный Т007</t>
  </si>
  <si>
    <t>пл-32/дл-45, пл-40/дл-62</t>
  </si>
  <si>
    <t>19о-195</t>
  </si>
  <si>
    <t>Жилет школьный 91029</t>
  </si>
  <si>
    <t>ц - темно-синий</t>
  </si>
  <si>
    <t>пл-28/дл-48, пл-30/дл-61</t>
  </si>
  <si>
    <t>19о-196</t>
  </si>
  <si>
    <t>19о-199</t>
  </si>
  <si>
    <t>Полукомбинезон джинсовый</t>
  </si>
  <si>
    <t>пл-22/дл-39, пл-29/дл-58</t>
  </si>
  <si>
    <t>19о-200</t>
  </si>
  <si>
    <t>Штаны спортивные</t>
  </si>
  <si>
    <t>т-24/дл-76, т-25,/дл-88</t>
  </si>
  <si>
    <t>Лосины, леггинсы</t>
  </si>
  <si>
    <t>Лосины трикотажные</t>
  </si>
  <si>
    <t>т-22/дл-59, т-25/дл-73</t>
  </si>
  <si>
    <t>19о-202</t>
  </si>
  <si>
    <t>т-22/дл-58, т-25/дл-73</t>
  </si>
  <si>
    <t>19о-203</t>
  </si>
  <si>
    <t>Костюм  трикотажный W35009</t>
  </si>
  <si>
    <t>пл-20/дл-33/ру-25/т-20/дл-40, пл-23/дл-40/ру-30/т-22/дл-50</t>
  </si>
  <si>
    <t>ц - серо/розовый</t>
  </si>
  <si>
    <t>Костюм  трикотажный W5012</t>
  </si>
  <si>
    <t>пл-21/дл-34/ру-24/т-19/дл-39, пл-25/дл-44/ру-33/т-21/дл-51</t>
  </si>
  <si>
    <t>ц - кремово/красный</t>
  </si>
  <si>
    <t>19о-208</t>
  </si>
  <si>
    <t>пл-19/дл-28/ру-21, пл-22/дл-36/ру-31</t>
  </si>
  <si>
    <t>19о-209</t>
  </si>
  <si>
    <t>19о-210</t>
  </si>
  <si>
    <t>19о-211</t>
  </si>
  <si>
    <t>Кртка д/с на синтепоне Monsoon</t>
  </si>
  <si>
    <t>пл-30/дл-37/ру-34, пл-35/дл-52/ру-48</t>
  </si>
  <si>
    <t>19о-212</t>
  </si>
  <si>
    <t>Куртка стеганная LeeLam</t>
  </si>
  <si>
    <t>ц - коричневый</t>
  </si>
  <si>
    <t>пл-23/дл-36/рук-31, пл-35/дл-58/ру-54</t>
  </si>
  <si>
    <t>19о-213</t>
  </si>
  <si>
    <t>Платье KENZO</t>
  </si>
  <si>
    <t>пл-22/дл-49/ру-32, пл-33/дл-70/ру-52</t>
  </si>
  <si>
    <t>Платье с пайетками LeeLam</t>
  </si>
  <si>
    <t>ц - пудра</t>
  </si>
  <si>
    <t>пл-22/дл-70, пл-26/дл-87</t>
  </si>
  <si>
    <t>Футболка с длинн рук MEXX</t>
  </si>
  <si>
    <t>пл-26/дл-42/ру-36, пл-33/дл-56/ру-50</t>
  </si>
  <si>
    <t>Лосины LeeLam</t>
  </si>
  <si>
    <t>т-19/дл-54, т-23/дл-74</t>
  </si>
  <si>
    <t>полноразмерят</t>
  </si>
  <si>
    <t>т-20/дл-56, т-23/дл-78</t>
  </si>
  <si>
    <t>19о-221</t>
  </si>
  <si>
    <t>Костюм спортивный HUGO BOSS на флисе</t>
  </si>
  <si>
    <t>19о-222</t>
  </si>
  <si>
    <t>19о-223</t>
  </si>
  <si>
    <t>ц- розовый</t>
  </si>
  <si>
    <t>19о-224</t>
  </si>
  <si>
    <t>19о-226</t>
  </si>
  <si>
    <t>19о-227</t>
  </si>
  <si>
    <t>19о-228</t>
  </si>
  <si>
    <t>Футболка с длинным рукавом Сердце</t>
  </si>
  <si>
    <t>Футболка Цветочки</t>
  </si>
  <si>
    <t>ц - бело/розовый</t>
  </si>
  <si>
    <t>Футболка-поло KIDS</t>
  </si>
  <si>
    <t>19о-232</t>
  </si>
  <si>
    <t>19о-233</t>
  </si>
  <si>
    <t>Джемпер школьный</t>
  </si>
  <si>
    <t>15 (140/146полный)</t>
  </si>
  <si>
    <t>Водолазка вязанная</t>
  </si>
  <si>
    <t>19о-239</t>
  </si>
  <si>
    <t>Конверт д/с Roberto Cavalli</t>
  </si>
  <si>
    <t>ц - розовый принт</t>
  </si>
  <si>
    <t>19о-240</t>
  </si>
  <si>
    <t>19о-241</t>
  </si>
  <si>
    <t xml:space="preserve">Одеяло  RobertoCavalli </t>
  </si>
  <si>
    <t>19о-242</t>
  </si>
  <si>
    <t>19о-243</t>
  </si>
  <si>
    <t>Босоножки</t>
  </si>
  <si>
    <t>19о-244</t>
  </si>
  <si>
    <t>19о-245</t>
  </si>
  <si>
    <t>Рубшка с коротки рукавом</t>
  </si>
  <si>
    <t>ц - бело/красный</t>
  </si>
  <si>
    <t>Рубашка Пальмы</t>
  </si>
  <si>
    <t>Рубашка Динозавры</t>
  </si>
  <si>
    <t>Рубашка кв клетку</t>
  </si>
  <si>
    <t>19о-250</t>
  </si>
  <si>
    <t>Костюмчик трикотажный Minnie</t>
  </si>
  <si>
    <t>19о-251</t>
  </si>
  <si>
    <t>19о-252</t>
  </si>
  <si>
    <t>Костюмчик трикотажный Big Bear</t>
  </si>
  <si>
    <t>утепленный трикотаж</t>
  </si>
  <si>
    <t>ц - серо/логубой</t>
  </si>
  <si>
    <t>19о-253</t>
  </si>
  <si>
    <t>Костюмчик трикотажный Mickey</t>
  </si>
  <si>
    <t>ц - красно/черный</t>
  </si>
  <si>
    <t>19о-255</t>
  </si>
  <si>
    <t>Гольфы ажурные</t>
  </si>
  <si>
    <t>19о-259</t>
  </si>
  <si>
    <t>р - 12-18м</t>
  </si>
  <si>
    <t>Колготки капрон Ромбы</t>
  </si>
  <si>
    <t>Колготки капрон Бабочки</t>
  </si>
  <si>
    <t>р - 3-4г</t>
  </si>
  <si>
    <t>19о-260</t>
  </si>
  <si>
    <t xml:space="preserve">Носки х/б </t>
  </si>
  <si>
    <t>ц - сине/серо/черный</t>
  </si>
  <si>
    <t>р - 20-24см</t>
  </si>
  <si>
    <t>19о-261</t>
  </si>
  <si>
    <t>Носки х/б  полоски</t>
  </si>
  <si>
    <t>р - 15-19см</t>
  </si>
  <si>
    <t>19о-262</t>
  </si>
  <si>
    <t>Носки разноцветные</t>
  </si>
  <si>
    <t>р - 22-24см</t>
  </si>
  <si>
    <t>19о-263</t>
  </si>
  <si>
    <t>Жилет школьный с пайетками</t>
  </si>
  <si>
    <t>19о-264</t>
  </si>
  <si>
    <t>19о-266</t>
  </si>
  <si>
    <t>Куртка удлиненная д\с на синтепоне</t>
  </si>
  <si>
    <t>Курточка д/с удлиненная на синтепоне DKNY</t>
  </si>
  <si>
    <t>Ветровка с капюшоном на флисе</t>
  </si>
  <si>
    <t>19о-272</t>
  </si>
  <si>
    <t>ц - мята</t>
  </si>
  <si>
    <t>19о-273</t>
  </si>
  <si>
    <t>19о-274</t>
  </si>
  <si>
    <t xml:space="preserve">Комбинезон-слип трикотажный </t>
  </si>
  <si>
    <t>19о-275</t>
  </si>
  <si>
    <t xml:space="preserve">Комбинезон трикотажный </t>
  </si>
  <si>
    <t>ц - персиковый</t>
  </si>
  <si>
    <t>19о-276</t>
  </si>
  <si>
    <t>19о-277</t>
  </si>
  <si>
    <t>19о-278</t>
  </si>
  <si>
    <t>19о-279</t>
  </si>
  <si>
    <t>Джинсы на резинке А6005</t>
  </si>
  <si>
    <t>Джинсы на резинке А6019</t>
  </si>
  <si>
    <t>Джинсы на резинке А6031</t>
  </si>
  <si>
    <t>ц - голбой</t>
  </si>
  <si>
    <t>Джинсы с ремнем А1529</t>
  </si>
  <si>
    <t>19о-284</t>
  </si>
  <si>
    <t>19о-285</t>
  </si>
  <si>
    <t>Джинсы с  ремнем принт А1529</t>
  </si>
  <si>
    <t>Джинсы на резинке А1518</t>
  </si>
  <si>
    <t>19о-286</t>
  </si>
  <si>
    <t>байковый подклад</t>
  </si>
  <si>
    <t>Рубашка с коротким рукавом 8052009</t>
  </si>
  <si>
    <t>19о-287</t>
  </si>
  <si>
    <t>Костюм  трикотажный двоечка</t>
  </si>
  <si>
    <t>19о-291</t>
  </si>
  <si>
    <t>Футболка с длинным рукавом Кепка</t>
  </si>
  <si>
    <t>19о-292</t>
  </si>
  <si>
    <t>Футболка с длинным рукавом Vogue</t>
  </si>
  <si>
    <t>ц - сине-голубой</t>
  </si>
  <si>
    <t>19о-293</t>
  </si>
  <si>
    <t>Футболка с длинным рукавом BobDog</t>
  </si>
  <si>
    <t>ц - сине/желтый</t>
  </si>
  <si>
    <t>19о-294</t>
  </si>
  <si>
    <t xml:space="preserve">Брюки GUESS </t>
  </si>
  <si>
    <t>ц - кирпичный</t>
  </si>
  <si>
    <t>19о-295</t>
  </si>
  <si>
    <t>19о-296</t>
  </si>
  <si>
    <t>Кроссовки NIKE облегченные</t>
  </si>
  <si>
    <t>19о-298</t>
  </si>
  <si>
    <t>19о-299</t>
  </si>
  <si>
    <t>19о-301</t>
  </si>
  <si>
    <t>19о-303</t>
  </si>
  <si>
    <t>19о-304</t>
  </si>
  <si>
    <t>Кроссовки NIKE</t>
  </si>
  <si>
    <t>ц - салатовый</t>
  </si>
  <si>
    <t>Кросо-кеды Adidas облегченные</t>
  </si>
  <si>
    <t>19о-308</t>
  </si>
  <si>
    <t xml:space="preserve">Кеды высокие на молнии </t>
  </si>
  <si>
    <t>ц - бело/голубой</t>
  </si>
  <si>
    <t>19о-309</t>
  </si>
  <si>
    <t>19о-310</t>
  </si>
  <si>
    <t>19о-311</t>
  </si>
  <si>
    <t>ц - сине/сиреневый</t>
  </si>
  <si>
    <t>Брюки Massimo Dutty на хб подкладе Р018</t>
  </si>
  <si>
    <t>Брюки Massimo Dutty на хб подкладе Р041</t>
  </si>
  <si>
    <t>Брюки Massimo Dutty на хб подкладе Р0200А</t>
  </si>
  <si>
    <t xml:space="preserve">Брюки Massimo Dutty Р020 </t>
  </si>
  <si>
    <t>Костюмчик трикотажный  модница</t>
  </si>
  <si>
    <t>19о-312</t>
  </si>
  <si>
    <t>Брюки 811#А</t>
  </si>
  <si>
    <t>Костюм классический 5ка</t>
  </si>
  <si>
    <t>р - 54, 56, 58, 60, 62, 64</t>
  </si>
  <si>
    <t>19о-313</t>
  </si>
  <si>
    <t>Рубашка классическая</t>
  </si>
  <si>
    <t>ц - меланж</t>
  </si>
  <si>
    <t>19о-314</t>
  </si>
  <si>
    <t xml:space="preserve">Рубашка классическая </t>
  </si>
  <si>
    <t>Галстук</t>
  </si>
  <si>
    <t>Брюки классические</t>
  </si>
  <si>
    <t>Рубашка классическая с бел ворот</t>
  </si>
  <si>
    <t>19о-317</t>
  </si>
  <si>
    <t>Рубашка классическая гориз голуб пол</t>
  </si>
  <si>
    <t>Рубашка классическая клетка</t>
  </si>
  <si>
    <t>ц - небесно голуой</t>
  </si>
  <si>
    <t>19о-319</t>
  </si>
  <si>
    <t>19о-322</t>
  </si>
  <si>
    <t>19о-321</t>
  </si>
  <si>
    <t>19о-323</t>
  </si>
  <si>
    <t>Ремни Garfild</t>
  </si>
  <si>
    <t>Ремень классический</t>
  </si>
  <si>
    <t>Ремень плетеннный кожа</t>
  </si>
  <si>
    <t xml:space="preserve">Футболка Monna Lisa </t>
  </si>
  <si>
    <t>19о-11</t>
  </si>
  <si>
    <t>13о-100</t>
  </si>
  <si>
    <t>13о-104</t>
  </si>
  <si>
    <t>16о-75</t>
  </si>
  <si>
    <t>13о-67</t>
  </si>
  <si>
    <t>Кроссовки NIKE замша</t>
  </si>
  <si>
    <t>ц - черно/зеленый</t>
  </si>
  <si>
    <t>15о-57</t>
  </si>
  <si>
    <t>19о-81</t>
  </si>
  <si>
    <t>19о-87</t>
  </si>
  <si>
    <t>19о-91</t>
  </si>
  <si>
    <t>19о-92</t>
  </si>
  <si>
    <t>19о-93</t>
  </si>
  <si>
    <t>19о-113</t>
  </si>
  <si>
    <t>19о-115</t>
  </si>
  <si>
    <t>19о-119</t>
  </si>
  <si>
    <t>ц - бело/бордовый</t>
  </si>
  <si>
    <t>19о-94</t>
  </si>
  <si>
    <t>19о-101</t>
  </si>
  <si>
    <t>19о-110</t>
  </si>
  <si>
    <t>Носки разноцветные в ассортименте</t>
  </si>
  <si>
    <t>19о-300</t>
  </si>
  <si>
    <t>Кроссовки Adidas эко-замша</t>
  </si>
  <si>
    <t>19о-267</t>
  </si>
  <si>
    <t>19о-302</t>
  </si>
  <si>
    <t>19о-328</t>
  </si>
  <si>
    <t>19о-329</t>
  </si>
  <si>
    <t>19о-330</t>
  </si>
  <si>
    <t>19о-333</t>
  </si>
  <si>
    <t>19о-334</t>
  </si>
  <si>
    <t>19о-335</t>
  </si>
  <si>
    <t>19о-336</t>
  </si>
  <si>
    <t>19о-337</t>
  </si>
  <si>
    <t>19о-340</t>
  </si>
  <si>
    <t>19о-341</t>
  </si>
  <si>
    <t>19о-342</t>
  </si>
  <si>
    <t>19о-343</t>
  </si>
  <si>
    <t>0,08\</t>
  </si>
  <si>
    <t>0.16</t>
  </si>
  <si>
    <t>Китай</t>
  </si>
  <si>
    <t>Заказ, сумма</t>
  </si>
  <si>
    <t>Примечание к заказу</t>
  </si>
  <si>
    <t>утягивающая резинка на талии</t>
  </si>
  <si>
    <t>р - 12/18, 2A, 3A</t>
  </si>
  <si>
    <t>р - 68cm</t>
  </si>
  <si>
    <t>р - 6M, 9M, 12M, 18M, 24M</t>
  </si>
  <si>
    <t>р - 90, 100, 110, 120</t>
  </si>
  <si>
    <t>р - 150, 155, 160, 165, 170</t>
  </si>
  <si>
    <t>р - 130, 135, 140, 145, 150</t>
  </si>
  <si>
    <t>р - 90, 100, 110, 120, 130,  140</t>
  </si>
  <si>
    <t>р - 3/6м, 6/9м, 9/12м, 12/18м</t>
  </si>
  <si>
    <t>р - 98/104, 104/110, 110/116, 122/128, 128/134,  134/140</t>
  </si>
  <si>
    <t>р - 3-6м, 6-9м, 9-12м, 12-18м, 18-24м</t>
  </si>
  <si>
    <t>р - 9(125см),11(130см), 13(135см) 15(140), 17(145см)</t>
  </si>
  <si>
    <t>Вес, шт</t>
  </si>
  <si>
    <t>Итого:</t>
  </si>
  <si>
    <t>Цена ОПТ руб</t>
  </si>
  <si>
    <t>Прайс является заявочным листом!</t>
  </si>
  <si>
    <t>р - 6M</t>
  </si>
  <si>
    <t>р - 3, 9</t>
  </si>
  <si>
    <t>19о-98</t>
  </si>
  <si>
    <t>р - 6-12м, 12-18м, 18-24</t>
  </si>
  <si>
    <t>р - 90cm, 100cm, 120cm,  130cm</t>
  </si>
  <si>
    <t>р - 15/19см</t>
  </si>
  <si>
    <t>р - 98, 116</t>
  </si>
  <si>
    <t>р - 104, 110, 118</t>
  </si>
  <si>
    <t>р - 94, 102, 114, 126, 150, 164</t>
  </si>
  <si>
    <t>р - 110, 122, 128</t>
  </si>
  <si>
    <t>р - 80, 86, 92, 98</t>
  </si>
  <si>
    <t>р - 2г, 4г, 5л</t>
  </si>
  <si>
    <t>р - 98, 104</t>
  </si>
  <si>
    <t>маломерти на р-р</t>
  </si>
  <si>
    <t>р - 6M, 9M, 12M</t>
  </si>
  <si>
    <t>80, 92, 98, 104</t>
  </si>
  <si>
    <t>р - 6м, 18м, 24м</t>
  </si>
  <si>
    <t>6м, 9м, 12м, 18м</t>
  </si>
  <si>
    <t>р - 9м</t>
  </si>
  <si>
    <t>р - 100</t>
  </si>
  <si>
    <t>ткань плотная, маломерти на 1 р-р</t>
  </si>
  <si>
    <t>р -  120см</t>
  </si>
  <si>
    <t>р - 6M, 9M, 24M</t>
  </si>
  <si>
    <r>
      <t xml:space="preserve">р - </t>
    </r>
    <r>
      <rPr>
        <sz val="12"/>
        <rFont val="Arial"/>
        <family val="2"/>
        <charset val="204"/>
      </rPr>
      <t>140,</t>
    </r>
    <r>
      <rPr>
        <sz val="12"/>
        <color theme="1"/>
        <rFont val="Arial"/>
        <family val="2"/>
        <charset val="204"/>
      </rPr>
      <t xml:space="preserve"> 145, 150, 155, 160</t>
    </r>
  </si>
  <si>
    <t>р - 74, 80, 86</t>
  </si>
  <si>
    <t>р - 92, 98, 104</t>
  </si>
  <si>
    <t>р - 100, 110, 120, 130</t>
  </si>
  <si>
    <t>р - 110</t>
  </si>
  <si>
    <t>р -  130</t>
  </si>
  <si>
    <t>р - 16(128), 18(134), 20(140), 22(146)</t>
  </si>
  <si>
    <t>р - 18м, 24м</t>
  </si>
  <si>
    <t>маломерит на 1 р-р</t>
  </si>
  <si>
    <t>р - 68, 73, 80, 86</t>
  </si>
  <si>
    <t>р - 120, 150, 160</t>
  </si>
  <si>
    <t>р - 3г, 6л</t>
  </si>
  <si>
    <t>р - 24м</t>
  </si>
  <si>
    <t>р - 120/125, 125/130, 135/140, 145/150</t>
  </si>
  <si>
    <t>р - 90cm, 100cm, 110cm, 130cm</t>
  </si>
  <si>
    <t>Подтяжки Helli Kitti</t>
  </si>
  <si>
    <t>р - 90, 100, 110</t>
  </si>
  <si>
    <t>р - 6-9м, 9-12м, 12-18м, 18-24м</t>
  </si>
  <si>
    <t>р - 6м, 9м</t>
  </si>
  <si>
    <t>р - 128</t>
  </si>
  <si>
    <t>р - 6г, 14л</t>
  </si>
  <si>
    <t>р - 130, 140, 145, 150</t>
  </si>
  <si>
    <t>р - 110, 116</t>
  </si>
  <si>
    <t>р - 110, 120, 140, 150</t>
  </si>
  <si>
    <t>р - 6/9м, 9/12м, 12/18м, 18/24м</t>
  </si>
  <si>
    <t>р - 120, 130, 150, 160</t>
  </si>
  <si>
    <t>р - 21, 22, 23</t>
  </si>
  <si>
    <t>р - 6/9м, 9/12м, 12/18м</t>
  </si>
  <si>
    <t>р - 6m</t>
  </si>
  <si>
    <r>
      <t>р -</t>
    </r>
    <r>
      <rPr>
        <sz val="12"/>
        <color theme="1"/>
        <rFont val="Arial"/>
        <family val="2"/>
        <charset val="204"/>
      </rPr>
      <t xml:space="preserve"> 6л</t>
    </r>
  </si>
  <si>
    <t>р - 7л</t>
  </si>
  <si>
    <r>
      <t xml:space="preserve">р - </t>
    </r>
    <r>
      <rPr>
        <sz val="12"/>
        <rFont val="Arial"/>
        <family val="2"/>
        <charset val="204"/>
      </rPr>
      <t>92,</t>
    </r>
    <r>
      <rPr>
        <sz val="12"/>
        <color rgb="FFFF0000"/>
        <rFont val="Arial"/>
        <family val="2"/>
        <charset val="204"/>
      </rPr>
      <t xml:space="preserve"> </t>
    </r>
    <r>
      <rPr>
        <sz val="12"/>
        <rFont val="Arial"/>
        <family val="2"/>
        <charset val="204"/>
      </rPr>
      <t>98,</t>
    </r>
    <r>
      <rPr>
        <sz val="12"/>
        <color rgb="FFFF0000"/>
        <rFont val="Arial"/>
        <family val="2"/>
        <charset val="204"/>
      </rPr>
      <t xml:space="preserve"> </t>
    </r>
    <r>
      <rPr>
        <sz val="12"/>
        <rFont val="Arial"/>
        <family val="2"/>
        <charset val="204"/>
      </rPr>
      <t>110</t>
    </r>
  </si>
  <si>
    <t>р - 90, 100</t>
  </si>
  <si>
    <t>р - 62, 68, 74, 80, 86</t>
  </si>
  <si>
    <t>р - 92</t>
  </si>
  <si>
    <t>р -118</t>
  </si>
  <si>
    <t>1о-100</t>
  </si>
  <si>
    <t>19о-99</t>
  </si>
  <si>
    <t>р - 86cm, 98,cm, 104cm</t>
  </si>
  <si>
    <t>р - 150cm, 160cm</t>
  </si>
  <si>
    <t>р - 19</t>
  </si>
  <si>
    <t>р -110см</t>
  </si>
  <si>
    <t>р - 6M,  18M, 24M</t>
  </si>
  <si>
    <t xml:space="preserve"> идеально сидят</t>
  </si>
  <si>
    <t>р -150/155</t>
  </si>
  <si>
    <t>р - 130/135,  150/155</t>
  </si>
  <si>
    <t>р - 134, 140, 146, 152</t>
  </si>
  <si>
    <t>р - 116, 122, 128</t>
  </si>
  <si>
    <t>р - 152, 146</t>
  </si>
  <si>
    <t>р - 122, 134, 140, 146</t>
  </si>
  <si>
    <t>р - 120, 130, 160</t>
  </si>
  <si>
    <t>р - 155, 160</t>
  </si>
  <si>
    <t>р - 74, 82, 86, 94</t>
  </si>
  <si>
    <t>р - 20(145/150)</t>
  </si>
  <si>
    <t>р - 120, 140, 150</t>
  </si>
  <si>
    <t>р - 80</t>
  </si>
  <si>
    <t>р -  6(3г)</t>
  </si>
  <si>
    <t>р - 2(74)</t>
  </si>
  <si>
    <t>р - 10см, 11, 12</t>
  </si>
  <si>
    <t>р - 9(125см), 13(135см), 17(145см)</t>
  </si>
  <si>
    <t>р -  27(146)</t>
  </si>
  <si>
    <t>р - 86, 92, 98, 104</t>
  </si>
  <si>
    <t>р -18м, 24м</t>
  </si>
  <si>
    <t>р - 9/12м, 12/18м</t>
  </si>
  <si>
    <t>р - 73, 68</t>
  </si>
  <si>
    <t>р - 31, 35, 36</t>
  </si>
  <si>
    <t>р -  33, 34</t>
  </si>
  <si>
    <t>р - 25, 29, 31, 36</t>
  </si>
  <si>
    <t>р - 54, 56, 58, 60, 62</t>
  </si>
  <si>
    <t>р - 3г, 4г, 5л, 6л</t>
  </si>
  <si>
    <t>р - 98, 104, 110, 116</t>
  </si>
  <si>
    <t>р - 3, 6</t>
  </si>
  <si>
    <t>р - nb, 3м, 6м, 12м, 18м</t>
  </si>
  <si>
    <t>р - 120/125</t>
  </si>
  <si>
    <t>р -  128, 140, 146, 152</t>
  </si>
  <si>
    <t>р - 130, 135, 140</t>
  </si>
  <si>
    <t>р - 6/9м, 12м</t>
  </si>
  <si>
    <t>р - 6-9м, 9-12м</t>
  </si>
  <si>
    <t>р - 3м</t>
  </si>
  <si>
    <t>р - 22</t>
  </si>
  <si>
    <t>р - 23</t>
  </si>
  <si>
    <t>р - 4г, 5л</t>
  </si>
  <si>
    <t>р - 98</t>
  </si>
  <si>
    <t>р - 9-12м</t>
  </si>
  <si>
    <t>15о-3</t>
  </si>
  <si>
    <t>Футболка с девочкой</t>
  </si>
  <si>
    <t>15о-9</t>
  </si>
  <si>
    <t>Рубашка полоска</t>
  </si>
  <si>
    <t>ц - бордово-белый</t>
  </si>
  <si>
    <t>р - 95, 115, 125</t>
  </si>
  <si>
    <t>15о-12</t>
  </si>
  <si>
    <t>Костюм летний юбка, футболка</t>
  </si>
  <si>
    <t>р - 100,130</t>
  </si>
  <si>
    <t>15о-13</t>
  </si>
  <si>
    <t>Шорты х/б</t>
  </si>
  <si>
    <t>р - 9/12</t>
  </si>
  <si>
    <t>15о-14</t>
  </si>
  <si>
    <t>Туника и капри RENOEL</t>
  </si>
  <si>
    <t>15о-15</t>
  </si>
  <si>
    <t>Сарафан RENOEL</t>
  </si>
  <si>
    <t>ц - терракотовый</t>
  </si>
  <si>
    <t>р - 1г, 18м, 2г, 3г, 4г, 5л</t>
  </si>
  <si>
    <t>ц - айвори</t>
  </si>
  <si>
    <t>15о-20</t>
  </si>
  <si>
    <t>Платье с кор рук с котом</t>
  </si>
  <si>
    <t>ц - красно-синий</t>
  </si>
  <si>
    <t>15о-23</t>
  </si>
  <si>
    <t>Пихора ворот стойка</t>
  </si>
  <si>
    <t>ц - хаки</t>
  </si>
  <si>
    <t>15о-27</t>
  </si>
  <si>
    <t>Футболка с бабочкой</t>
  </si>
  <si>
    <t>15о-28</t>
  </si>
  <si>
    <t>Туника распашенка</t>
  </si>
  <si>
    <t>ц  - розовый</t>
  </si>
  <si>
    <t>р - 0/3, 3/6, 12/18, 18/24</t>
  </si>
  <si>
    <t>15о-29</t>
  </si>
  <si>
    <t>Туника в цветы шелк</t>
  </si>
  <si>
    <t>15о-30</t>
  </si>
  <si>
    <t>Костюм летний шорты, футболка</t>
  </si>
  <si>
    <t>15о-36</t>
  </si>
  <si>
    <t>Платьице трикотажное в мелк цветочек</t>
  </si>
  <si>
    <t>15о-37</t>
  </si>
  <si>
    <t>Костюм трикотажный летний MEXIKO</t>
  </si>
  <si>
    <t>15о-39</t>
  </si>
  <si>
    <t>Платьице с цветком</t>
  </si>
  <si>
    <t>р - 6/9, 12/18, 18/24</t>
  </si>
  <si>
    <t>15о-40</t>
  </si>
  <si>
    <t>Платье вечернее с цветком</t>
  </si>
  <si>
    <t>15о-41</t>
  </si>
  <si>
    <t>Сарафан шелковый розы/зелень</t>
  </si>
  <si>
    <t>р - 90, 100,110, 120</t>
  </si>
  <si>
    <t>15о-42</t>
  </si>
  <si>
    <t>Джеггинсы</t>
  </si>
  <si>
    <t>р - 68, 74, 86</t>
  </si>
  <si>
    <t>15о-44</t>
  </si>
  <si>
    <t>Лосины</t>
  </si>
  <si>
    <t>15о-61</t>
  </si>
  <si>
    <t>Футболка Mona Lisa</t>
  </si>
  <si>
    <t>15о-63</t>
  </si>
  <si>
    <t>Футболка Zara Kids</t>
  </si>
  <si>
    <t xml:space="preserve"> ц - горчица</t>
  </si>
  <si>
    <t>15о-72</t>
  </si>
  <si>
    <t xml:space="preserve">Рубашка OKKOAI </t>
  </si>
  <si>
    <t>Ветровка на х/б подкладе</t>
  </si>
  <si>
    <t>р - 6мес</t>
  </si>
  <si>
    <t>13о-99</t>
  </si>
  <si>
    <t>Рубашка в клетку</t>
  </si>
  <si>
    <t>ц - бордово-синий</t>
  </si>
  <si>
    <t>15о-68</t>
  </si>
  <si>
    <t>Полукомбинезон джинсовый легкий</t>
  </si>
  <si>
    <t>ц - голубой принт</t>
  </si>
  <si>
    <t>16о-3</t>
  </si>
  <si>
    <t>Комбинезон летний Мишка/Клетка</t>
  </si>
  <si>
    <t>ц - коричневый принт</t>
  </si>
  <si>
    <t>16о-4</t>
  </si>
  <si>
    <t>Комбинезон летний с бабочкой</t>
  </si>
  <si>
    <t>р - 6мес, 12 мес</t>
  </si>
  <si>
    <t>ц - бежевый принт</t>
  </si>
  <si>
    <t>р - 6мес, 12мес</t>
  </si>
  <si>
    <t>р - 24мес</t>
  </si>
  <si>
    <t>16о-9</t>
  </si>
  <si>
    <t>Набор 5 боди</t>
  </si>
  <si>
    <t>р - 3м, 6м, 9мес</t>
  </si>
  <si>
    <t>16о-16</t>
  </si>
  <si>
    <t>Куртка джинсовая облегченная укороченная</t>
  </si>
  <si>
    <t>р - 90,  120</t>
  </si>
  <si>
    <t>16о-17</t>
  </si>
  <si>
    <t>Полукомбинезон джинсовый облегченный</t>
  </si>
  <si>
    <t>р -  12-18, 18-24, 24-36</t>
  </si>
  <si>
    <t>16о-19</t>
  </si>
  <si>
    <t>Комбинезон облегченный х/б</t>
  </si>
  <si>
    <t>р - 104</t>
  </si>
  <si>
    <t>16о-20</t>
  </si>
  <si>
    <t>Юбка джинсовая с ремнем, звезды</t>
  </si>
  <si>
    <t>16о-21</t>
  </si>
  <si>
    <t>16о-24</t>
  </si>
  <si>
    <t>Шорты х/б рыбы</t>
  </si>
  <si>
    <t>р -  110, 118</t>
  </si>
  <si>
    <t>16о-25</t>
  </si>
  <si>
    <t xml:space="preserve">Пиджак </t>
  </si>
  <si>
    <t>16о-92</t>
  </si>
  <si>
    <t>р - 42(92см), 44 (98см), 46(104см), 48(110см), 50(116см), 52(122см)</t>
  </si>
  <si>
    <t>16о-26</t>
  </si>
  <si>
    <t>ц - клетка</t>
  </si>
  <si>
    <t>р - 42(92см), 44 (98см), 46(104см), 48(110см), 50(116см)</t>
  </si>
  <si>
    <t>16о-28</t>
  </si>
  <si>
    <t>Футболка комбинированная полоска</t>
  </si>
  <si>
    <t>р - 120</t>
  </si>
  <si>
    <t>16о-30</t>
  </si>
  <si>
    <t>Футболка Зонтики</t>
  </si>
  <si>
    <t>16о-31</t>
  </si>
  <si>
    <t>Майка удлиненная</t>
  </si>
  <si>
    <t>р - 90, 100, 110, 120, 130</t>
  </si>
  <si>
    <t>р - 90, 110, 120, 130</t>
  </si>
  <si>
    <t>16о-33</t>
  </si>
  <si>
    <t xml:space="preserve">Майка </t>
  </si>
  <si>
    <t>ц - сиреневый</t>
  </si>
  <si>
    <t>р - 120, 130</t>
  </si>
  <si>
    <t>р -100, 130</t>
  </si>
  <si>
    <t>16о-36</t>
  </si>
  <si>
    <t>Жилет джинсовый удлиненный</t>
  </si>
  <si>
    <t>16о-37</t>
  </si>
  <si>
    <t>Джинсы скини</t>
  </si>
  <si>
    <t>р - 155</t>
  </si>
  <si>
    <t>16о-34</t>
  </si>
  <si>
    <t>Топ х/б цветной арнамент</t>
  </si>
  <si>
    <t>р - 100, 110, 120</t>
  </si>
  <si>
    <t>16о-38</t>
  </si>
  <si>
    <t>16о-39</t>
  </si>
  <si>
    <t>Футболка удлиненная</t>
  </si>
  <si>
    <t>р - 100, 110</t>
  </si>
  <si>
    <t>16о-40</t>
  </si>
  <si>
    <t>Куртка джинсовая с ажурным воротником</t>
  </si>
  <si>
    <t>16о-42</t>
  </si>
  <si>
    <t xml:space="preserve">Шорты джинсовые </t>
  </si>
  <si>
    <t>16о-46</t>
  </si>
  <si>
    <t>Толстовка с капюшоном 72</t>
  </si>
  <si>
    <t>р - 3-6мес, 9-12мес</t>
  </si>
  <si>
    <t>16о-49</t>
  </si>
  <si>
    <t>Брюки с ремнем облегченные</t>
  </si>
  <si>
    <t>р - 10(140см), 12(152см), 14(164см), 16(176см)</t>
  </si>
  <si>
    <t>р -8, 14(164см), 16(176см)</t>
  </si>
  <si>
    <t>16о-50</t>
  </si>
  <si>
    <t>Джинсы подростковые с ремнем</t>
  </si>
  <si>
    <t>16о-52</t>
  </si>
  <si>
    <t>Рубашка с коротким рукавом в клетку</t>
  </si>
  <si>
    <t>р - 110, 120</t>
  </si>
  <si>
    <t>16о-53</t>
  </si>
  <si>
    <t>Рубашка джинсоваяс коротким рукавом</t>
  </si>
  <si>
    <t>16о-54</t>
  </si>
  <si>
    <t>Брюки с карманами  ремнем</t>
  </si>
  <si>
    <t>Носки х/б 3шт</t>
  </si>
  <si>
    <t>16о-56</t>
  </si>
  <si>
    <t>р - 8-9см, 10-11см</t>
  </si>
  <si>
    <t>16о-58</t>
  </si>
  <si>
    <t>Носки летние с рюшкой</t>
  </si>
  <si>
    <t>р - 12-14см, 14-16см, 16-18см</t>
  </si>
  <si>
    <t>16о-59</t>
  </si>
  <si>
    <t>Мокасины замшевые на липучке</t>
  </si>
  <si>
    <t>16о-60</t>
  </si>
  <si>
    <t>Сандали замшевые</t>
  </si>
  <si>
    <t>ц - зеленй</t>
  </si>
  <si>
    <t>16о-62</t>
  </si>
  <si>
    <t>Кеды низкие на липучке</t>
  </si>
  <si>
    <t>ц - синий/горчица</t>
  </si>
  <si>
    <t>р - 31, 32</t>
  </si>
  <si>
    <t>16о-63</t>
  </si>
  <si>
    <t xml:space="preserve">Кеды </t>
  </si>
  <si>
    <t>ц - зелено/голубой</t>
  </si>
  <si>
    <t>16о-64</t>
  </si>
  <si>
    <t xml:space="preserve">Ремень </t>
  </si>
  <si>
    <t>5 шт</t>
  </si>
  <si>
    <t>16о-65</t>
  </si>
  <si>
    <t>Кеды низкие на липучке с цветочком</t>
  </si>
  <si>
    <t>р - 19, 22, 21</t>
  </si>
  <si>
    <t>16о-68</t>
  </si>
  <si>
    <t>Кеды высокие на молнии Teddy</t>
  </si>
  <si>
    <t>розовый</t>
  </si>
  <si>
    <t>Брюки Massimo Dutti</t>
  </si>
  <si>
    <t>16о-77</t>
  </si>
  <si>
    <t>Комбинезон летний Дельфин</t>
  </si>
  <si>
    <t>р - 0-1мес</t>
  </si>
  <si>
    <t>16о-78</t>
  </si>
  <si>
    <t>Комбинезон летний Микки</t>
  </si>
  <si>
    <t>р - 50см, 56см</t>
  </si>
  <si>
    <t>16о-79</t>
  </si>
  <si>
    <t>Комбинезон летний Бантики</t>
  </si>
  <si>
    <t>р - 3-6, 6-9</t>
  </si>
  <si>
    <t>16о-80</t>
  </si>
  <si>
    <t>Комбинезон летний Цыпленок</t>
  </si>
  <si>
    <t>ц - бело/зеленый</t>
  </si>
  <si>
    <t>р - 1м, 3м,</t>
  </si>
  <si>
    <t>16о-81</t>
  </si>
  <si>
    <t>Комбинезон летний Микки сердечки</t>
  </si>
  <si>
    <t>р - 0-3мес, 3-6мес,   9-12мес, 12-18мес</t>
  </si>
  <si>
    <t>16о-83</t>
  </si>
  <si>
    <t>16о-90</t>
  </si>
  <si>
    <t>Джинсы с ремнем облегченные</t>
  </si>
  <si>
    <t>11о-116</t>
  </si>
  <si>
    <t>Водолазка трик с бант</t>
  </si>
  <si>
    <t>10о-27</t>
  </si>
  <si>
    <t>Комбинезон д/с Accon</t>
  </si>
  <si>
    <t>10о-38</t>
  </si>
  <si>
    <t xml:space="preserve">Куртка мембоана д/с спорт ARISTA </t>
  </si>
  <si>
    <t>ц-серо-синий</t>
  </si>
  <si>
    <t>р - 146, 152</t>
  </si>
  <si>
    <t>Турция</t>
  </si>
  <si>
    <t>10о-62</t>
  </si>
  <si>
    <t>Костюм спортивный LACOSTE</t>
  </si>
  <si>
    <t>10о-88</t>
  </si>
  <si>
    <t>Рубашка с жабо и брошью</t>
  </si>
  <si>
    <t>р - 152, 158</t>
  </si>
  <si>
    <t>10о-89</t>
  </si>
  <si>
    <t>Ветровка c с капюш</t>
  </si>
  <si>
    <t>р - 122/128, 146/152</t>
  </si>
  <si>
    <t>10о-92</t>
  </si>
  <si>
    <t>Ветровка мембрана на флисе</t>
  </si>
  <si>
    <t>12о-1</t>
  </si>
  <si>
    <t>Куртка стеганная с цепочкой на вороте</t>
  </si>
  <si>
    <t>ц - сизый</t>
  </si>
  <si>
    <t>Пекин</t>
  </si>
  <si>
    <t>12о-2</t>
  </si>
  <si>
    <t>Пальто д/с драповое с капюшоном</t>
  </si>
  <si>
    <t>12о-3</t>
  </si>
  <si>
    <t>Пальто д/с на флисовом подкладе</t>
  </si>
  <si>
    <t>р - 116, 122, 128, 134, 140</t>
  </si>
  <si>
    <t>12о-4</t>
  </si>
  <si>
    <t>р - 134, 140,146, 152,158</t>
  </si>
  <si>
    <t>12о-5</t>
  </si>
  <si>
    <t>р - 134,146,152,158</t>
  </si>
  <si>
    <t>12о-6</t>
  </si>
  <si>
    <t>Питжак стеганный драповый</t>
  </si>
  <si>
    <t>р - 110,120, 130, 140, 160</t>
  </si>
  <si>
    <t>12о-7</t>
  </si>
  <si>
    <t>Питжак стеганный утепленный</t>
  </si>
  <si>
    <t>р - 110, 120,140,150, 160</t>
  </si>
  <si>
    <t>12о-8</t>
  </si>
  <si>
    <t>13о-3</t>
  </si>
  <si>
    <t>Комбинезон трикотажный Жираф</t>
  </si>
  <si>
    <t>3 м</t>
  </si>
  <si>
    <t>13о-12</t>
  </si>
  <si>
    <t>Туника Sveet princess</t>
  </si>
  <si>
    <t>р -  9/12мес</t>
  </si>
  <si>
    <t>13о-18</t>
  </si>
  <si>
    <t>Костюм спортивный велветовый</t>
  </si>
  <si>
    <t>13о-19</t>
  </si>
  <si>
    <t>Платье коктейльно Райский сад</t>
  </si>
  <si>
    <t>ц - золото</t>
  </si>
  <si>
    <t>13о-21</t>
  </si>
  <si>
    <t>13о-23</t>
  </si>
  <si>
    <t>Рубашка с цветочным принтом</t>
  </si>
  <si>
    <t>13о-25</t>
  </si>
  <si>
    <t>Бабочка</t>
  </si>
  <si>
    <t>2шт</t>
  </si>
  <si>
    <t>13о-28</t>
  </si>
  <si>
    <t>ц - темно-зеленый</t>
  </si>
  <si>
    <t>13о-79</t>
  </si>
  <si>
    <t>13о-29</t>
  </si>
  <si>
    <t>р - 7</t>
  </si>
  <si>
    <t>13о-32</t>
  </si>
  <si>
    <t>Платье Поло RENOEL</t>
  </si>
  <si>
    <t>13о-34</t>
  </si>
  <si>
    <t>Сарафан с брошью и поясом RENOEL</t>
  </si>
  <si>
    <t>13о-36</t>
  </si>
  <si>
    <t>Сарафан с камнями RENOEL</t>
  </si>
  <si>
    <t>ц - голубой/терракот</t>
  </si>
  <si>
    <t>р -  3г(98см),   6л(118см), 7л(128см)</t>
  </si>
  <si>
    <t>13о-37</t>
  </si>
  <si>
    <t>13о-44</t>
  </si>
  <si>
    <t>Ободок бант/камешек</t>
  </si>
  <si>
    <t>13о-48</t>
  </si>
  <si>
    <t>Диадема большая</t>
  </si>
  <si>
    <t>13о-69</t>
  </si>
  <si>
    <t>Туфли с бантом</t>
  </si>
  <si>
    <t>ц - беж/олива</t>
  </si>
  <si>
    <t>р - 24,28, 30, 34</t>
  </si>
  <si>
    <t>13о-70</t>
  </si>
  <si>
    <t>Туфли с цветком</t>
  </si>
  <si>
    <t>ц - шоколад/беж</t>
  </si>
  <si>
    <t>р -  24, 28, 30, 32, 36</t>
  </si>
  <si>
    <t>13о-71</t>
  </si>
  <si>
    <t>Бомбер с цветочным принтом DKNY</t>
  </si>
  <si>
    <t>13о-72</t>
  </si>
  <si>
    <t>Ветровка NEW YORK DKNY</t>
  </si>
  <si>
    <t>13о-74</t>
  </si>
  <si>
    <t>13о-77</t>
  </si>
  <si>
    <t>Рубашка NEXT</t>
  </si>
  <si>
    <t>р -  9/12мес, 18/24мес, 24/36мес</t>
  </si>
  <si>
    <t>р - 116</t>
  </si>
  <si>
    <t>13о-87</t>
  </si>
  <si>
    <t>Комбинезон трикотажный утепленный стеганный принт</t>
  </si>
  <si>
    <t>р - 0/3</t>
  </si>
  <si>
    <t>13о-97</t>
  </si>
  <si>
    <t>Шарф принт</t>
  </si>
  <si>
    <t>13о-112</t>
  </si>
  <si>
    <t>Штаны спортвные</t>
  </si>
  <si>
    <t>13о-130</t>
  </si>
  <si>
    <t>Платье трикотажное</t>
  </si>
  <si>
    <t>13о-132</t>
  </si>
  <si>
    <t>Сапоги резиновые на флисе</t>
  </si>
  <si>
    <t>13о-134</t>
  </si>
  <si>
    <t>Полуботинки на ли пучке с прафил стелькой нат кожа</t>
  </si>
  <si>
    <t>ц - бело-синий</t>
  </si>
  <si>
    <t>р - 20,21, 23,25</t>
  </si>
  <si>
    <t>13о-135</t>
  </si>
  <si>
    <t>Сандали откр нат. Кожа проф стелька</t>
  </si>
  <si>
    <t>13о-136</t>
  </si>
  <si>
    <t>13о-137</t>
  </si>
  <si>
    <t>Полусапожки на утеплетеле нат кожа</t>
  </si>
  <si>
    <t>13о-138</t>
  </si>
  <si>
    <t>Полуботинки на ли пучке с профил стелькой нат кожа</t>
  </si>
  <si>
    <t>р - 20, 22</t>
  </si>
  <si>
    <t>13о-139</t>
  </si>
  <si>
    <t>Ботинки д/с на утеплителе ЛЕВА нат кожа</t>
  </si>
  <si>
    <t>8о-4</t>
  </si>
  <si>
    <t xml:space="preserve">Комбинезон летний </t>
  </si>
  <si>
    <t>8о-5</t>
  </si>
  <si>
    <t>р - 66,73</t>
  </si>
  <si>
    <t>8о-19</t>
  </si>
  <si>
    <t>Ремень затяжной</t>
  </si>
  <si>
    <t>9шт</t>
  </si>
  <si>
    <t>8о-32</t>
  </si>
  <si>
    <t>Купальник в ромбик</t>
  </si>
  <si>
    <t>р - 10/12л, 14/16л</t>
  </si>
  <si>
    <t>8о-33</t>
  </si>
  <si>
    <t>Купальник в полоску</t>
  </si>
  <si>
    <t>8о-34</t>
  </si>
  <si>
    <t>Купальник огурцы</t>
  </si>
  <si>
    <t xml:space="preserve">р - 140, 152, 164 </t>
  </si>
  <si>
    <t>8о-37</t>
  </si>
  <si>
    <t>Купальник в полоску с рюшкой</t>
  </si>
  <si>
    <t>р - 14л</t>
  </si>
  <si>
    <t>8о-38</t>
  </si>
  <si>
    <t>Купальник в голубой цветок</t>
  </si>
  <si>
    <t>8о-41</t>
  </si>
  <si>
    <t xml:space="preserve">Боксеры купальные </t>
  </si>
  <si>
    <t>ц - красно-белый</t>
  </si>
  <si>
    <t>р - 92/98,122/128</t>
  </si>
  <si>
    <t>8о-42</t>
  </si>
  <si>
    <t>Купальник леопард</t>
  </si>
  <si>
    <t>р - 92/98,  122/128</t>
  </si>
  <si>
    <t>8о-46</t>
  </si>
  <si>
    <t>Сандали открытые нат. кожа</t>
  </si>
  <si>
    <t>ц - серебро</t>
  </si>
  <si>
    <t>8о-47</t>
  </si>
  <si>
    <t>Сандали с бантом, нат. кожа</t>
  </si>
  <si>
    <t>р -  27, 28, 29, 30</t>
  </si>
  <si>
    <t>6о-1</t>
  </si>
  <si>
    <t>Платье коктейльное с черным  бантом 4846, р-128,134,140,146,152</t>
  </si>
  <si>
    <t>р -  152</t>
  </si>
  <si>
    <t>6о-2</t>
  </si>
  <si>
    <t>Платье коктейльное кремовое с синими цветами 4848, р-128, 134,140,146,152</t>
  </si>
  <si>
    <t>р -  146, 152</t>
  </si>
  <si>
    <t>6о-3</t>
  </si>
  <si>
    <t>Платье коктейльное с двойной юбкой 4810, р - 128, 134, 140, 146, 152</t>
  </si>
  <si>
    <t>6о-4</t>
  </si>
  <si>
    <t>Платье вечернее в пол 4820, р-128,134,140, 146,152</t>
  </si>
  <si>
    <t>ц - циннвальдит</t>
  </si>
  <si>
    <t>6о-5</t>
  </si>
  <si>
    <t>Платье вечернее с ассиметричной юбкой, пайетками 4906, р-140, 146,152,152,158</t>
  </si>
  <si>
    <t>ц - сливочный</t>
  </si>
  <si>
    <t>р - 158</t>
  </si>
  <si>
    <t>6о-6</t>
  </si>
  <si>
    <t>Платьице вечернее 4216, р-92,98,104,110,116</t>
  </si>
  <si>
    <t>6о-8</t>
  </si>
  <si>
    <t>Платье вечернее в пол с поясом бусами, р - 140, 146, 152, 158, 164</t>
  </si>
  <si>
    <t>ц - кремовый</t>
  </si>
  <si>
    <t>р - 146, 158, 164</t>
  </si>
  <si>
    <t>8о-50</t>
  </si>
  <si>
    <t>8о-49</t>
  </si>
  <si>
    <t>8о-51</t>
  </si>
  <si>
    <t>р -  152, 158, 164</t>
  </si>
  <si>
    <t>5о-19</t>
  </si>
  <si>
    <t>Платье коктейльное с поясом</t>
  </si>
  <si>
    <t>5о-22</t>
  </si>
  <si>
    <t>Платье коктельное комбинированное с цепочкой на поясе</t>
  </si>
  <si>
    <t>5о-25</t>
  </si>
  <si>
    <t>Платье коктейльное в горошек с болеро</t>
  </si>
  <si>
    <t>р - 128, 164</t>
  </si>
  <si>
    <t>6о-21</t>
  </si>
  <si>
    <t>Пиджак трикотажный, р- 12мес,18мес,24мес</t>
  </si>
  <si>
    <t>6о-25</t>
  </si>
  <si>
    <t>Юбка в горох с поясом, р-12мес,18мес,24мес</t>
  </si>
  <si>
    <t>р - 18мес</t>
  </si>
  <si>
    <t>Платье праздничное</t>
  </si>
  <si>
    <t>р - 90</t>
  </si>
  <si>
    <t>2о-100</t>
  </si>
  <si>
    <t>Платье коктейльное</t>
  </si>
  <si>
    <t>991-439</t>
  </si>
  <si>
    <t>р -120, 130</t>
  </si>
  <si>
    <t>4о-56</t>
  </si>
  <si>
    <t>4о-52</t>
  </si>
  <si>
    <t>4о-53</t>
  </si>
  <si>
    <t>4о-54</t>
  </si>
  <si>
    <t>4о-47</t>
  </si>
  <si>
    <t>Джемпер на пуговицах со стразами</t>
  </si>
  <si>
    <t>р - 90, 95, 100,105,110</t>
  </si>
  <si>
    <t>4о-46</t>
  </si>
  <si>
    <t>р -  95, 100, 105, 110</t>
  </si>
  <si>
    <t>4о-233</t>
  </si>
  <si>
    <t>Болеро вязанное LeeLam</t>
  </si>
  <si>
    <t>р - 98,104, 110, 118</t>
  </si>
  <si>
    <t>4о-232</t>
  </si>
  <si>
    <t>р - 110, 118</t>
  </si>
  <si>
    <t>1110-1</t>
  </si>
  <si>
    <t>Толстовка</t>
  </si>
  <si>
    <t>Финляндия</t>
  </si>
  <si>
    <t>1110-2</t>
  </si>
  <si>
    <t>Комбинезон флисовый</t>
  </si>
  <si>
    <t>р - 116, 122</t>
  </si>
  <si>
    <t>1110-3</t>
  </si>
  <si>
    <t>1110-13</t>
  </si>
  <si>
    <t>р - 128, 152</t>
  </si>
  <si>
    <t>1110-16</t>
  </si>
  <si>
    <t>р -  122</t>
  </si>
  <si>
    <t>1110-18</t>
  </si>
  <si>
    <t>Шапка на флис подкладе 822579</t>
  </si>
  <si>
    <t>р - 52-54</t>
  </si>
  <si>
    <t>1110-19</t>
  </si>
  <si>
    <t>1110-21</t>
  </si>
  <si>
    <t>1110-30</t>
  </si>
  <si>
    <t>Шапка на флис подкладе 833698</t>
  </si>
  <si>
    <t>р - 54-58</t>
  </si>
  <si>
    <t>1110-31</t>
  </si>
  <si>
    <t>Перчатки зима</t>
  </si>
  <si>
    <t>1110-32</t>
  </si>
  <si>
    <t>1110-33</t>
  </si>
  <si>
    <t>Куртка зимняя 065532</t>
  </si>
  <si>
    <t>Шапка-балаклава 831584</t>
  </si>
  <si>
    <t>1110-35</t>
  </si>
  <si>
    <t>Полукомбинезон51005564 зима мембрана/изософт</t>
  </si>
  <si>
    <t>1110-37</t>
  </si>
  <si>
    <t>Куртка зимняя мембрана/изософт 330</t>
  </si>
  <si>
    <t>1110-39</t>
  </si>
  <si>
    <t>Полукомбинезон 51006564 зима мембрана/изософт</t>
  </si>
  <si>
    <t>1110-41</t>
  </si>
  <si>
    <t>Брюки51042561 зима</t>
  </si>
  <si>
    <t>1110-45</t>
  </si>
  <si>
    <t>Варежки52855538</t>
  </si>
  <si>
    <t>р - xs, s, м, м, l</t>
  </si>
  <si>
    <t>Ссылка на фото</t>
  </si>
  <si>
    <t xml:space="preserve">Сводный ОПТ прайс </t>
  </si>
  <si>
    <t>http://miopiccolo.ru/mens-clothing-ru/tolstovki-hudi/tolstovka-icepeak-kulirka.html</t>
  </si>
  <si>
    <t>http://miopiccolo.ru/mens-clothing-ru/nizhnee-bele-kupalniki/kombinezon-flisovyy-ru.html</t>
  </si>
  <si>
    <t>http://miopiccolo.ru/mens-clothing-ru/polukombinezony-zima/polukombinezon-icepeak-zima-membrana-izosoft.html</t>
  </si>
  <si>
    <t>http://miopiccolo.ru/womens-clothing-ru/verhnyaya-zimnyaya-odezhda/kurtka-zima-icepeak-membrana-izosoft-ru.html</t>
  </si>
  <si>
    <t>Куртка эко-кожа</t>
  </si>
  <si>
    <t>р - 100см, 120см</t>
  </si>
  <si>
    <t>р - 60</t>
  </si>
  <si>
    <t>http://miopiccolo.ru/mens-clothing-ru/yubki-platya-sarafany/plate-kokteyl.html</t>
  </si>
  <si>
    <t>http://miopiccolo.ru/mens-clothing-ru/yubki-platya-sarafany/plate-pryamoe-s-bledno-rozovymi-bantikami.html</t>
  </si>
  <si>
    <t>http://miopiccolo.ru/mens-clothing-ru/yubki-platya-sarafany/plate-prazdnichnoe-s-bantikom-rozovogo-cveta-i-pugovichkah-na-grudi.html</t>
  </si>
  <si>
    <t>http://miopiccolo.ru/mens-clothing-ru/yubki-platya-sarafany/plate-prazdnichnoe-s-rosshivkoy-iz-steklyarusa-i-businok.html</t>
  </si>
  <si>
    <t>http://miopiccolo.ru/mens-clothing-ru/dzhempera-tolstovki/dzhemper-na-pugovichkah-o-strazikami.html</t>
  </si>
  <si>
    <t>http://miopiccolo.ru/mens-clothing-ru/bolero/bolero-vyazannoe-leelam.html</t>
  </si>
  <si>
    <t>http://miopiccolo.ru/mens-clothing-ru/bolero/bolero-vyazannoe-leelam-ru.html</t>
  </si>
  <si>
    <t>http://miopiccolo.ru/mens-clothing-ru/yubki-platya-sarafany/plate-kokteylnoe-kremovoe-s-sinimi-cvetami.html</t>
  </si>
  <si>
    <t>http://miopiccolo.ru/mens-clothing-ru/yubki-platya-sarafany/plate-kokteylnoe-s-chernym-bantom.html</t>
  </si>
  <si>
    <t>http://miopiccolo.ru/mens-clothing-ru/yubki-platya-sarafany/plate-kokteylnoe-s-dvoynoy-yubkoy.html</t>
  </si>
  <si>
    <t>http://miopiccolo.ru/mens-clothing-ru/yubki-platya-sarafany/plate-vechernee-v-pol-s-poyasom-busami.html</t>
  </si>
  <si>
    <t>http://miopiccolo.ru/mens-clothing-ru/yubki-platya-sarafany/plate-vechernee-s-assimetrichnoy-yubkoy-payetkami.html</t>
  </si>
  <si>
    <t>р - 92, 104, 110, 116</t>
  </si>
  <si>
    <t>http://miopiccolo.ru/mens-clothing-ru/yubki-platya-sarafany/platice-vechernee-beggi.html</t>
  </si>
  <si>
    <t>http://miopiccolo.ru/mens-clothing-ru/yubki-platya-sarafany/plate-vechernee-v-pol.html</t>
  </si>
  <si>
    <t>р - 146</t>
  </si>
  <si>
    <t>http://miopiccolo.ru/mens-clothing-ru/yubki-platya-sarafany/plate-vechernee-beggi-s-assimetrichnoy-yubkoy.html</t>
  </si>
  <si>
    <t xml:space="preserve">Платье коктейльное с металическим поясом </t>
  </si>
  <si>
    <t>Платье коктейльное с цветами молочный</t>
  </si>
  <si>
    <t>http://miopiccolo.ru/mens-clothing-ru/yubki-platya-sarafany/plate-kokteylnoe-s-cvetami-molochnyy.html</t>
  </si>
  <si>
    <t>Платье коктейльное с золотым поясом и сердечками</t>
  </si>
  <si>
    <t>http://miopiccolo.ru/mens-clothing-ru/yubki-platya-sarafany/plate-kokteylnoe-s-zolotym-poyasom-i-serdechkami.html</t>
  </si>
  <si>
    <t>http://miopiccolo.ru/mens-clothing-ru/yubki-platya-sarafany/plate-kokteylnoe-s-poyasom.html</t>
  </si>
  <si>
    <t>http://miopiccolo.ru/mens-clothing-ru/yubki-platya-sarafany/plate-koktelnoe-kombinirovannoe-s-cepochkoy-na-poyase.html</t>
  </si>
  <si>
    <t>р - 30(146), 32(152), 36(164)</t>
  </si>
  <si>
    <t>http://miopiccolo.ru/mens-clothing-ru/yubki-platya-sarafany/plate-kokteylnoe-v-goroshek-s-bolero.html</t>
  </si>
  <si>
    <t>http://miopiccolo.ru/mens-clothing-ru/pidzhaki/pidzhak-trikotazhnyy.html</t>
  </si>
  <si>
    <t>http://miopiccolo.ru/mens-clothing-ru/bryuki-dzhinsy-shorty/yubka-v-goroh-s-krasnym-remnem.html</t>
  </si>
  <si>
    <t>http://miopiccolo.ru/mens-clothing-ru/kombinezony/kombinezon-letniy.html</t>
  </si>
  <si>
    <t>http://miopiccolo.ru/womens-clothing-ru/kombinezony-ru/kombinezon-letniy-ru.html</t>
  </si>
  <si>
    <t>http://miopiccolo.ru/womens-clothing-ru/aksessuary-ru/remen-zatyazhnoy.html</t>
  </si>
  <si>
    <t>http://miopiccolo.ru/mens-clothing-ru/plyazhnaya-moda/kupalnik-v-rombik.html</t>
  </si>
  <si>
    <t>р - 11/12л</t>
  </si>
  <si>
    <t>http://miopiccolo.ru/mens-clothing-ru/plyazhnaya-moda/kupalnik-v-polosku.html</t>
  </si>
  <si>
    <t>http://miopiccolo.ru/mens-clothing-ru/plyazhnaya-moda/kupalnik-ogurcy.html</t>
  </si>
  <si>
    <t>р - 140, 152</t>
  </si>
  <si>
    <t>http://miopiccolo.ru/mens-clothing-ru/plyazhnaya-moda/kupalnik-v-polosku-s-ryushkoy.html</t>
  </si>
  <si>
    <t>http://miopiccolo.ru/mens-clothing-ru/plyazhnaya-moda/kupalnik-v-goluboy-cvetok.html</t>
  </si>
  <si>
    <t>http://miopiccolo.ru/mens-clothing-ru/plyazhnaya-moda/kupalnik-leopard.html</t>
  </si>
  <si>
    <t>http://miopiccolo.ru/womens-clothing-ru/plyazhnaya-moda-ru/boksery-kupalnye.html</t>
  </si>
  <si>
    <t>http://miopiccolo.ru/mens-clothing-ru/obuv/sandali-otkrytye-nat.-kozha.html</t>
  </si>
  <si>
    <t>http://miopiccolo.ru/mens-clothing-ru/obuv/sandali-s-bantom-nat.-kozha.html</t>
  </si>
  <si>
    <t>http://miopiccolo.ru/mens-clothing-ru/kombinezony-demisezonnye/kombinezon-demisezonnyy-akkon.html</t>
  </si>
  <si>
    <t>http://miopiccolo.ru/womens-clothing-ru/kurtki-vetrovki-ru/kurtka-membrana-d-s-arista.html</t>
  </si>
  <si>
    <t>http://miopiccolo.ru/womens-clothing-ru/sportivnye-kostyumy-ru/kostyum-sportivnyy-lacoste.html</t>
  </si>
  <si>
    <t>http://miopiccolo.ru/mens-clothing-ru/rubashki/rubashka-s-zhabo-i-broshyu.html</t>
  </si>
  <si>
    <t>http://miopiccolo.ru/mens-clothing-ru/verhnyaya-demisezonnaya-odezhda/vetrovka-c-kapyushonom.html</t>
  </si>
  <si>
    <t>http://miopiccolo.ru/womens-clothing-ru/kurtki-vetrovki-ru/vetrovka-membrana-d-s-na-flise-ru-2.html</t>
  </si>
  <si>
    <t>10о-91</t>
  </si>
  <si>
    <t>http://miopiccolo.ru/womens-clothing-ru/kurtki-vetrovki-ru/vetrovka-membrana-d-s-na-flise-ru.html</t>
  </si>
  <si>
    <t>ц - зелено-оранжевый</t>
  </si>
  <si>
    <t>10о-90</t>
  </si>
  <si>
    <t>ц - сине-красный</t>
  </si>
  <si>
    <t>р - 95</t>
  </si>
  <si>
    <t>http://miopiccolo.ru/womens-clothing-ru/kurtki-vetrovki-ru/vetrovka-membrana-d-s-na-flise.html</t>
  </si>
  <si>
    <t>http://miopiccolo.ru/mens-clothing-ru/verhnyaya-demisezonnaya-odezhda/kurtka-stegannaya-s-cepochkoy-na-vorote-ru.html</t>
  </si>
  <si>
    <t>http://miopiccolo.ru/mens-clothing-ru/verhnyaya-demisezonnaya-odezhda/palto-d-s-drapovoe-s-kapyushonom.html</t>
  </si>
  <si>
    <t>http://miopiccolo.ru/mens-clothing-ru/verhnyaya-demisezonnaya-odezhda/palto-d-s-na-flisovom-podklade.html</t>
  </si>
  <si>
    <t>http://miopiccolo.ru/mens-clothing-ru/verhnyaya-demisezonnaya-odezhda/palto-d-s-na-flisovom-podklade-ru.html</t>
  </si>
  <si>
    <t>http://miopiccolo.ru/mens-clothing-ru/verhnyaya-demisezonnaya-odezhda/palto-d-s-na-flisovom-podklade-ru-2.html</t>
  </si>
  <si>
    <t>http://miopiccolo.ru/mens-clothing-ru/verhnyaya-demisezonnaya-odezhda/palto-d-s-na-flisovom-podklade-ru-3.html</t>
  </si>
  <si>
    <t>http://miopiccolo.ru/womens-clothing-ru/kurtki-vetrovki-ru/pitzhak-stegannyy-drapovyy.html</t>
  </si>
  <si>
    <t>http://miopiccolo.ru/womens-clothing-ru/kurtki-vetrovki-ru/kurtka-stegannaya-s-cepochkoy-na-vorote.html</t>
  </si>
  <si>
    <t>http://miopiccolo.ru/mens-clothing-ru/tuniki/tunika-sveet-princess.html</t>
  </si>
  <si>
    <t>http://miopiccolo.ru/mens-clothing-ru/yubki-platya-sarafany/plate-kokteylnoe-rayskiy-sad.html</t>
  </si>
  <si>
    <t>http://miopiccolo.ru/mens-clothing-ru/sportivnye-kostyumy/kostyum-sportivnyy-velvetovyy.html</t>
  </si>
  <si>
    <t>http://miopiccolo.ru/womens-clothing-ru/kurtki-vetrovki-ru/kurtka-stegannaya-leelam.html</t>
  </si>
  <si>
    <t>http://miopiccolo.ru/womens-clothing-ru/rubashki-ru/rubashka-s-cvetochnym-printom.html</t>
  </si>
  <si>
    <t>http://miopiccolo.ru/womens-clothing-ru/bryuki-dzhinsy/bryuki-massimo-dutti-c-remnem.html</t>
  </si>
  <si>
    <t>р - 5/6</t>
  </si>
  <si>
    <t>http://miopiccolo.ru/womens-clothing-ru/bryuki-dzhinsy/bryuki-massimo-dutti-c-remnem-ru-3.html</t>
  </si>
  <si>
    <t>http://miopiccolo.ru/womens-clothing-ru/bryuki-dzhinsy/bryuki-massimo-dutti-c-remnem-ru.html</t>
  </si>
  <si>
    <t>http://miopiccolo.ru/mens-clothing-ru/yubki-platya-sarafany/plate-polo-renoel.html</t>
  </si>
  <si>
    <t>р -  18/24, 3г</t>
  </si>
  <si>
    <t>http://miopiccolo.ru/mens-clothing-ru/yubki-platya-sarafany/sarafan-s-broshyu-i-poyasom-renoel.html</t>
  </si>
  <si>
    <t>http://miopiccolo.ru/mens-clothing-ru/yubki-platya-sarafany/sarafan-s-kamnyami-renoel.html</t>
  </si>
  <si>
    <t>http://miopiccolo.ru/mens-clothing-ru/yubki-platya-sarafany/sarafan-s-kamnyami-renoel-ru.html</t>
  </si>
  <si>
    <t>http://miopiccolo.ru/mens-clothing-ru/aksessuary/obodok-bant-kameshek.html</t>
  </si>
  <si>
    <t>http://miopiccolo.ru/mens-clothing-ru/aksessuary/diadema-bolshaya.html</t>
  </si>
  <si>
    <t>http://miopiccolo.ru/mens-clothing-ru/sumki-ryukzaki-chemodany/ryukzak-malyy-ru-9.html</t>
  </si>
  <si>
    <t>http://miopiccolo.ru/mens-clothing-ru/obuv/tufli-s-bantom.html</t>
  </si>
  <si>
    <t>http://miopiccolo.ru/mens-clothing-ru/obuv/tufli-s-cvetkom.html</t>
  </si>
  <si>
    <t>http://miopiccolo.ru/mens-clothing-ru/verhnyaya-demisezonnaya-odezhda/bomber-s-cvetochnym-printom-dkny.html</t>
  </si>
  <si>
    <t>http://miopiccolo.ru/mens-clothing-ru/verhnyaya-demisezonnaya-odezhda/vetrovka-new-york-dkny.html</t>
  </si>
  <si>
    <t>р - 3г(98см)</t>
  </si>
  <si>
    <t>http://miopiccolo.ru/mens-clothing-ru/bryuki-dzhinsy-shorty/dzhinsy-na-rezinke-ru-2.html</t>
  </si>
  <si>
    <t>http://miopiccolo.ru/womens-clothing-ru/rubashki-ru/rubashka-next.html</t>
  </si>
  <si>
    <t>http://miopiccolo.ru/mens-clothing-ru/kombinezony/kombinezon-trikotazhnyy-uteplennyy-stegannyy-print-ru.html</t>
  </si>
  <si>
    <t>3шт</t>
  </si>
  <si>
    <t>http://miopiccolo.ru/mens-clothing-ru/aksessuary/sharf-print.html</t>
  </si>
  <si>
    <t>http://miopiccolo.ru/womens-clothing-ru/sportivnye-shtany/shtany-sportvnye.html</t>
  </si>
  <si>
    <t>http://miopiccolo.ru/mens-clothing-ru/yubki-platya-sarafany/plate-trikotazhnoe.html</t>
  </si>
  <si>
    <t>http://miopiccolo.ru/mens-clothing-ru/yubki-platya-sarafany/plate-trikotazhnoe.htmlм</t>
  </si>
  <si>
    <t>http://miopiccolo.ru/mens-clothing-ru/obuv/sapogi-rezinovye-na-flise.html</t>
  </si>
  <si>
    <t>http://miopiccolo.ru/womens-clothing-ru/obuv-ru/polubotinki-s-profilakticheskoy-stelkoy.html</t>
  </si>
  <si>
    <t>http://miopiccolo.ru/womens-clothing-ru/obuv-ru/polubotinki-s-profilakticheskoy-stelkoy-ru.html</t>
  </si>
  <si>
    <t>р - 26, 28, 30</t>
  </si>
  <si>
    <t>http://miopiccolo.ru/womens-clothing-ru/obuv-ru/sandali-s-profilakticheskoy-stelkoy.html</t>
  </si>
  <si>
    <t>http://miopiccolo.ru/womens-clothing-ru/obuv-ru/sandali-s-profilakticheskoy-stelkoy-ru.html</t>
  </si>
  <si>
    <t>http://miopiccolo.ru/mens-clothing-ru/obuv/polusapozhki-na-uteplitele.html</t>
  </si>
  <si>
    <t>http://miopiccolo.ru/womens-clothing-ru/obuv-ru/botinki-d-s-naturalnaya-kozha.html</t>
  </si>
  <si>
    <t>http://miopiccolo.ru/mens-clothing-ru/vodolazki/vodolaka-trikotazhnaya-manai-ru.html</t>
  </si>
  <si>
    <t>http://miopiccolo.ru/mens-clothing-ru/bryuki-dzhinsy-shorty/dzhinsy-skini-s-remnem.html</t>
  </si>
  <si>
    <t>р - 66</t>
  </si>
  <si>
    <t>http://miopiccolo.ru/womens-clothing-ru/sportivnye-kostyumy-ru/kostyum-sportivnyy-na-flise.html</t>
  </si>
  <si>
    <t>Примечане</t>
  </si>
  <si>
    <t>Ботиночки д/с натуральная кожа, проф стелька, подклад - термобайка, молния, каблук, жесткая пятка</t>
  </si>
  <si>
    <t>Кеды д/с натуральная кожа, проф стелька, подклад - нат кожа, каблук, жесткая пятка</t>
  </si>
  <si>
    <t>Ботиночки д/с натуральная кожа, проф стелька, подклад - термобайка, молния, жесткая пятка</t>
  </si>
  <si>
    <t>http://miopiccolo.ru/mens-clothing-ru/futbolki-mayki/futbolka-s-devochkoy.html</t>
  </si>
  <si>
    <t>http://miopiccolo.ru/womens-clothing-ru/rubashki-ru/rubashka-v-polosku.html</t>
  </si>
  <si>
    <t>http://miopiccolo.ru/mens-clothing-ru/apparel-ru/kostyum-letniy-sabamiko.html</t>
  </si>
  <si>
    <t>http://miopiccolo.ru/womens-clothing-ru/shorty-plyazhnaya-moda/shorty-h-b-ru.html</t>
  </si>
  <si>
    <t>http://miopiccolo.ru/mens-clothing-ru/apparel-ru/tunika-i-kapri-renoel.html</t>
  </si>
  <si>
    <t>http://miopiccolo.ru/mens-clothing-ru/yubki-platya-sarafany/sarafan-renoel.html</t>
  </si>
  <si>
    <t>http://miopiccolo.ru/mens-clothing-ru/yubki-platya-sarafany/platice-s-korotkim-rukavom.html</t>
  </si>
  <si>
    <t>http://miopiccolo.ru/womens-clothing-ru/kurtki-vetrovki-ru/pihora-vorot-stoyka.html</t>
  </si>
  <si>
    <t>http://miopiccolo.ru/mens-clothing-ru/futbolki-mayki/futbolka-s-babochkoy.html</t>
  </si>
  <si>
    <t>http://miopiccolo.ru/mens-clothing-ru/tuniki/tunika-raspashenka.html</t>
  </si>
  <si>
    <t>http://miopiccolo.ru/mens-clothing-ru/tuniki/tunika-v-cvety-shelk.html</t>
  </si>
  <si>
    <t>http://miopiccolo.ru/mens-clothing-ru/apparel-ru/kostyum-letniy-s-cvetami.html</t>
  </si>
  <si>
    <t>http://miopiccolo.ru/mens-clothing-ru/yubki-platya-sarafany/platice-trikotazhnoe-v-cvetochek.html</t>
  </si>
  <si>
    <t>http://miopiccolo.ru/womens-clothing-ru/kostyumy-komplekty-ru/kostyum-trikotazhnyy-letniy-mexiko.html</t>
  </si>
  <si>
    <t>http://miopiccolo.ru/mens-clothing-ru/yubki-platya-sarafany/platice-s-cvetkom.html</t>
  </si>
  <si>
    <t>http://miopiccolo.ru/mens-clothing-ru/yubki-platya-sarafany/plate-vechernee-s-cvetkom.html</t>
  </si>
  <si>
    <t>http://miopiccolo.ru/mens-clothing-ru/yubki-platya-sarafany/sarafan-shelkovyy-s-rozami.html</t>
  </si>
  <si>
    <t>http://miopiccolo.ru/mens-clothing-ru/legginsy/dzhegginsy.html</t>
  </si>
  <si>
    <t>http://miopiccolo.ru/mens-clothing-ru/legginsy/losiny-ru.html</t>
  </si>
  <si>
    <t>Размер в размер. Идеальная посадка. На стандартных и худеньких мальчиков. На плотных мальчиков, нужно брать следующий р-р</t>
  </si>
  <si>
    <t>http://miopiccolo.ru/womens-clothing-ru/bryuki-ru-2/bryuki-klassicheskie.html</t>
  </si>
  <si>
    <t>р - 9мес, 12мес</t>
  </si>
  <si>
    <t>http://miopiccolo.ru/mens-clothing-ru/futbolki-mayki/futbolka-mona-lisa.html</t>
  </si>
  <si>
    <t>http://miopiccolo.ru/womens-clothing-ru/futbolki-mayki-rubashki/futbolka-zara-kids.html</t>
  </si>
  <si>
    <t>р - 98, 164</t>
  </si>
  <si>
    <t>http://miopiccolo.ru/womens-clothing-ru/rubashki-ru/rubashka-okkoai.html</t>
  </si>
  <si>
    <t>http://miopiccolo.ru/womens-clothing-ru/rubashki-ru/rubashka-v-kletku.html</t>
  </si>
  <si>
    <t>р - 138</t>
  </si>
  <si>
    <t>http://miopiccolo.ru/mens-clothing-ru/kombinezony/polukombinezon-dzhinsovyy-legkiy-goluboy.html</t>
  </si>
  <si>
    <t>р - 74, 78, 82, 86</t>
  </si>
  <si>
    <t>http://miopiccolo.ru/womens-clothing-ru/kombinezony-ru/kombinezon-letniy-mishka.html</t>
  </si>
  <si>
    <t>http://miopiccolo.ru/womens-clothing-ru/kombinezony-ru/kombinezon-letniy-s-babochkoy.html</t>
  </si>
  <si>
    <t>http://miopiccolo.ru/womens-clothing-ru/nabory-ru/nabor-5-bodi-s-raznym-printom-ru.html</t>
  </si>
  <si>
    <t>http://miopiccolo.ru/mens-clothing-ru/futbolki-mayki/futbolka-roberto-cavalli.html</t>
  </si>
  <si>
    <t>http://miopiccolo.ru/mens-clothing-ru/verhnyaya-demisezonnaya-odezhda/kurtka-dzhinsovaya-ukorochennaya.html</t>
  </si>
  <si>
    <t>http://miopiccolo.ru/mens-clothing-ru/kombinezony/polukombinezon-dzhinsovyy-oblegchennyy.html</t>
  </si>
  <si>
    <t>http://miopiccolo.ru/mens-clothing-ru/kombinezony/kombinezon-oblegchennyy-h-b.html</t>
  </si>
  <si>
    <t>http://miopiccolo.ru/mens-clothing-ru/bryuki-dzhinsy-shorty/yubka-dzhinsovaya-s-remnem-print-zvezdy.html</t>
  </si>
  <si>
    <t>http://miopiccolo.ru/mens-clothing-ru/bryuki-dzhinsy-shorty/yubka-dzhinsovaya-s-remnem.html</t>
  </si>
  <si>
    <t>http://miopiccolo.ru/womens-clothing-ru/shorty-plyazhnaya-moda/shorty-h-b-ryby.html</t>
  </si>
  <si>
    <t>http://miopiccolo.ru/womens-clothing-ru/pidzhaki-ru/pidzhak.html</t>
  </si>
  <si>
    <t>http://miopiccolo.ru/womens-clothing-ru/pidzhaki-ru/pidzhak-ru.html</t>
  </si>
  <si>
    <t>http://miopiccolo.ru/womens-clothing-ru/pidzhaki-ru/pidzhak-ru-2.html</t>
  </si>
  <si>
    <t>http://miopiccolo.ru/womens-clothing-ru/futbolki-mayki-rubashki/futbolka-kombinirovannaya-v-polosku.html</t>
  </si>
  <si>
    <t>р - 120, 140, 160</t>
  </si>
  <si>
    <t>р - 140, 150, 160</t>
  </si>
  <si>
    <t>http://miopiccolo.ru/womens-clothing-ru/futbolki-mayki-rubashki/futbolka-zontiki.html</t>
  </si>
  <si>
    <t>http://miopiccolo.ru/mens-clothing-ru/futbolki-mayki/mayka-udlinennaya.html</t>
  </si>
  <si>
    <t>http://miopiccolo.ru/mens-clothing-ru/futbolki-mayki/mayka-ru-2.html</t>
  </si>
  <si>
    <t>http://miopiccolo.ru/mens-clothing-ru/bryuki-dzhinsy-shorty/dzhinsy-skini.html</t>
  </si>
  <si>
    <t>http://miopiccolo.ru/mens-clothing-ru/zhilety/zhilet-dzhinsovyy-udlinennyy.html</t>
  </si>
  <si>
    <t>http://miopiccolo.ru/mens-clothing-ru/futbolki-mayki/futbolka-udlinennaya.html</t>
  </si>
  <si>
    <t>http://miopiccolo.ru/mens-clothing-ru/verhnyaya-demisezonnaya-odezhda/kurtka-dzhinsovaya-s-azhurnym-vorotnikom.html</t>
  </si>
  <si>
    <t>http://miopiccolo.ru/mens-clothing-ru/shorty-kapri/shorty-dzhinsovye-ru-4.html</t>
  </si>
  <si>
    <t>http://miopiccolo.ru/womens-clothing-ru/tolstovki/tolstovka-s-kapyushonom-72.html</t>
  </si>
  <si>
    <t>http://miopiccolo.ru/womens-clothing-ru/bryuki-dzhinsy/bryuki-oblegchennye-s-remnem-ru.html</t>
  </si>
  <si>
    <t>http://miopiccolo.ru/womens-clothing-ru/bryuki-dzhinsy/dzhinsy-podrostkovye-s-remnem.html</t>
  </si>
  <si>
    <t>http://miopiccolo.ru/womens-clothing-ru/rubashki-ru/rubashka-s-korotkim-rukavom-v-kletku.html</t>
  </si>
  <si>
    <t>http://miopiccolo.ru/womens-clothing-ru/rubashki-ru/rubashka-dzhinsovayas-korotkim-rukavom.html</t>
  </si>
  <si>
    <t>http://miopiccolo.ru/womens-clothing-ru/bryuki-dzhinsy/bryuki-s-karmanami-i-remnem.html</t>
  </si>
  <si>
    <t>http://miopiccolo.ru/womens-clothing-ru/noski-ru-8/noski-h-b-3sht-ru.html</t>
  </si>
  <si>
    <t>http://miopiccolo.ru/mens-clothing-ru/noski-ru-7/noski-letnie-s-ryushkoy-ru.html</t>
  </si>
  <si>
    <t>http://miopiccolo.ru/womens-clothing-ru/obuv-ru/sandali-zamshevye.html</t>
  </si>
  <si>
    <t>http://miopiccolo.ru/womens-clothing-ru/obuv-ru/mokasiny-zamshevye-na-lipuchke.html</t>
  </si>
  <si>
    <t>http://miopiccolo.ru/womens-clothing-ru/obuv-ru/kedy-nizkie-na-lipuchke.html</t>
  </si>
  <si>
    <t>http://miopiccolo.ru/mens-clothing-ru/obuv/kedy.html</t>
  </si>
  <si>
    <t>http://miopiccolo.ru/womens-clothing-ru/aksessuary-ru/remen.html</t>
  </si>
  <si>
    <t>http://miopiccolo.ru/mens-clothing-ru/obuv/kedy-nizkie-na-lipuchke-s-cvetochkom.html</t>
  </si>
  <si>
    <t>http://miopiccolo.ru/mens-clothing-ru/obuv/kedy-vysokie-na-molnii-teddy.html</t>
  </si>
  <si>
    <t>http://miopiccolo.ru/womens-clothing-ru/bryuki-dzhinsy/bryuki-massimo-dutti-ru-2.html</t>
  </si>
  <si>
    <t>http://miopiccolo.ru/womens-clothing-ru/kombinezony-ru/kombinezon-letniy-delfin.html</t>
  </si>
  <si>
    <t>http://miopiccolo.ru/womens-clothing-ru/kombinezony-ru/kombinezon-letniy-mikki.html</t>
  </si>
  <si>
    <t>http://miopiccolo.ru/mens-clothing-ru/kombinezony/kombinezon-letniy-bantiki.html</t>
  </si>
  <si>
    <t>http://miopiccolo.ru/mens-clothing-ru/kombinezony/kombinezon-letniy-cyplenok.html</t>
  </si>
  <si>
    <t>http://miopiccolo.ru/mens-clothing-ru/kombinezony/kombinezon-letniy-mikki-serdechki.html</t>
  </si>
  <si>
    <t>http://miopiccolo.ru/mens-clothing-ru/kombinezony/kombinezon-letniy-mikki-ru.html</t>
  </si>
  <si>
    <t>http://miopiccolo.ru/mens-clothing-ru/bryuki-dzhinsy-shorty/dzhinsy-s-remnem-oblegchennye.html</t>
  </si>
  <si>
    <t>р -  146,152, 158</t>
  </si>
  <si>
    <t>р -  26(140см), 27(146см)</t>
  </si>
  <si>
    <t>р  110, 116</t>
  </si>
  <si>
    <t>http://miopiccolo.ru/mens-clothing-ru/yubki-platya-sarafany/plate-prazdnichnoe-s-businkami-i-bantikami-po-volanam.html</t>
  </si>
  <si>
    <t>Шорты с ремнем в клетку х/б</t>
  </si>
  <si>
    <t>http://miopiccolo.ru/womens-clothing-ru/shorty-plyazhnaya-moda/shorty-s-renem-v-kletku-h-b.html</t>
  </si>
  <si>
    <t>http://miopiccolo.ru/mens-clothing-ru/yubki-platya-sarafany/plate-monsoon-raznocvetnoe.html</t>
  </si>
  <si>
    <t>http://miopiccolo.ru/womens-clothing-ru/rubashki-ru/rubashka-v-polosku-okaidy.html</t>
  </si>
  <si>
    <t>http://miopiccolo.ru/mens-clothing-ru/verhnyaya-demisezonnaya-odezhda/kurtka-dzhinsovaya-ru-3.html</t>
  </si>
  <si>
    <t>http://miopiccolo.ru/mens-clothing-ru/bryuki-dzhinsy-shorty/dzhinsy-print-poloska-cvety.html</t>
  </si>
  <si>
    <t>http://miopiccolo.ru/mens-clothing-ru/bryuki-dzhinsy-shorty/dzhinsy-skini-rvanye-s-remnem.html</t>
  </si>
  <si>
    <t>http://miopiccolo.ru/womens-clothing-ru/bryuki-dzhinsy/dzhinsy-na-rezinke-skini.html</t>
  </si>
  <si>
    <t>http://miopiccolo.ru/womens-clothing-ru/shorty-plyazhnaya-moda/shorty-h-b-s-cvetochnyy-printom.html</t>
  </si>
  <si>
    <t>http://miopiccolo.ru/womens-clothing-ru/rubashki-ru/rubashka-s-korotkim-rukavom-oshkosh.html</t>
  </si>
  <si>
    <t>http://miopiccolo.ru/womens-clothing-ru/rubashki-ru/rubashka-s-korotkim-rukavom-jacadi.html</t>
  </si>
  <si>
    <t>http://miopiccolo.ru/womens-clothing-ru/rubashki-ru/rubashka-v-kletku-hilfiger.html</t>
  </si>
  <si>
    <t>http://miopiccolo.ru/womens-clothing-ru/rubashki-ru/rubashka-tommy-hilfiger.html</t>
  </si>
  <si>
    <t>http://miopiccolo.ru/womens-clothing-ru/rubashki-ru/rubashka-v-polosku-ru.html</t>
  </si>
  <si>
    <t>http://miopiccolo.ru/womens-clothing-ru/rubashki-ru/rubashka-krugleshki-legkaya.html</t>
  </si>
  <si>
    <t>http://miopiccolo.ru/mens-clothing-ru/tolstovki-hudi/tolstovka-mini-crew.html</t>
  </si>
  <si>
    <t>http://miopiccolo.ru/mens-clothing-ru/verhnyaya-demisezonnaya-odezhda/vetrovka-bomber.html</t>
  </si>
  <si>
    <t>http://miopiccolo.ru/womens-clothing-ru/dzhempera-tolstovki-ru/dzhemper-okaidi-ru.html</t>
  </si>
  <si>
    <t>http://miopiccolo.ru/womens-clothing-ru/tolstovki/vetrovka-bomber-jacadi.html</t>
  </si>
  <si>
    <t>http://miopiccolo.ru/womens-clothing-ru/kurtki-vetrovki-ru/kurtka-bomber-dkny.html</t>
  </si>
  <si>
    <t>http://miopiccolo.ru/womens-clothing-ru/kurtki-vetrovki-ru/kurtka-kozhannaya.html</t>
  </si>
  <si>
    <t>http://miopiccolo.ru/mens-clothing-ru/kombinezony/kombinezon-trikotazhnyy-zayka.html</t>
  </si>
  <si>
    <t>http://miopiccolo.ru/womens-clothing-ru/kombinezony-ru/kombinezon-trikotazhnyy-my-favorite-bear.html</t>
  </si>
  <si>
    <t>http://miopiccolo.ru/mens-clothing-ru/kombinezony/kombinezon-babochki.html</t>
  </si>
  <si>
    <t>http://miopiccolo.ru/mens-clothing-ru/kombinezony/kombinezon-trikotazhnyy-sweet-dreams-millie.html</t>
  </si>
  <si>
    <t>http://miopiccolo.ru/womens-clothing-ru/kombinezony-ru/kombinezon-trikotazhnyy-zeddi-and-pornsp.html</t>
  </si>
  <si>
    <t>http://miopiccolo.ru/womens-clothing-ru/kombinezony-ru/kombinezon-slip-trikotazhnyy-obezbyanka.html</t>
  </si>
  <si>
    <t>http://miopiccolo.ru/womens-clothing-ru/kombinezony-ru/kombinezon-trikotazhnyy-a-winters-walk.html</t>
  </si>
  <si>
    <t>http://miopiccolo.ru/womens-clothing-ru/kombinezony-ru/kombinezon-velvetovyy-zhiraf.html</t>
  </si>
  <si>
    <t>http://miopiccolo.ru/womens-clothing-ru/bryuki-dzhinsy/bryuki-massimo-dutty-na-hb-podklade-r041.html</t>
  </si>
  <si>
    <t>http://miopiccolo.ru/womens-clothing-ru/bryuki-dzhinsy/bryuki-massimo-dutty-na-hb-podklade-r018.html</t>
  </si>
  <si>
    <t>http://miopiccolo.ru/womens-clothing-ru/bryuki-dzhinsy/bryuki-massimo-dutty-na-hb-podklade-r018-ru.html</t>
  </si>
  <si>
    <t>http://miopiccolo.ru/womens-clothing-ru/bryuki-dzhinsy/bryuki-massimo-dutty-na-hb-podklade-r0200a.html</t>
  </si>
  <si>
    <t>http://miopiccolo.ru/mens-clothing-ru/dzhempera-tolstovki/kardigan-vyazannyy.html</t>
  </si>
  <si>
    <t>http://miopiccolo.ru/mens-clothing-ru/dzhempera-tolstovki/dzhemper-na-pugovichkah.html</t>
  </si>
  <si>
    <t>http://miopiccolo.ru/mens-clothing-ru/zhilety/zhilet-na-sintepone.html</t>
  </si>
  <si>
    <t>http://miopiccolo.ru/womens-clothing-ru/futbolki-mayki-rubashki/futbolka-flagi.html</t>
  </si>
  <si>
    <t>http://miopiccolo.ru/womens-clothing-ru/futbolki-mayki-rubashki/futbolka-tiger.html</t>
  </si>
  <si>
    <t>http://miopiccolo.ru/mens-clothing-ru/yubki-platya-sarafany/plate-trikotazhnoe-marie.html</t>
  </si>
  <si>
    <t>http://miopiccolo.ru/womens-clothing-ru/tolstovki/tolstovka-skaters.html</t>
  </si>
  <si>
    <t>http://miopiccolo.ru/womens-clothing-ru/tolstovki/tolstovka-tiny.html</t>
  </si>
  <si>
    <t>http://miopiccolo.ru/womens-clothing-ru/shorty-plyazhnaya-moda/shorty-dzhinsovye-oblegchennye.html</t>
  </si>
  <si>
    <t>http://miopiccolo.ru/womens-clothing-ru/shorty-plyazhnaya-moda/kapri-trikotazhnye.html</t>
  </si>
  <si>
    <t>http://miopiccolo.ru/womens-clothing-ru/shorty-plyazhnaya-moda/shorty-trikotazhnye-ru-2.html</t>
  </si>
  <si>
    <t>http://miopiccolo.ru/womens-clothing-ru/shorty-plyazhnaya-moda/shorty-hilfiger.html</t>
  </si>
  <si>
    <t>http://miopiccolo.ru/womens-clothing-ru/shorty-plyazhnaya-moda/shorty-r.html</t>
  </si>
  <si>
    <t>http://miopiccolo.ru/womens-clothing-ru/shorty-plyazhnaya-moda/shorty-armany.html</t>
  </si>
  <si>
    <t>http://miopiccolo.ru/womens-clothing-ru/kostyumy-komplekty-ru/komplekt-rubashka-dzhinsovya-i-futbolka.html</t>
  </si>
  <si>
    <t>http://miopiccolo.ru/womens-clothing-ru/kombinezony-ru/polukombinezon-oshkosh.html</t>
  </si>
  <si>
    <t>http://miopiccolo.ru/mens-clothing-ru/bryuki-dzhinsy-shorty/bryuki-cvetnoy-print-s-remnem.html</t>
  </si>
  <si>
    <t>http://miopiccolo.ru/womens-clothing-ru/bryuki-dzhinsy/bryuki-v-kletku-na-rezinke.html</t>
  </si>
  <si>
    <t>http://miopiccolo.ru/womens-clothing-ru/bryuki-dzhinsy/dzhinsy-s-zanizhennym-shagovym-shvom-s-podtyazhkami.html</t>
  </si>
  <si>
    <t>http://miopiccolo.ru/womens-clothing-ru/sportivnye-kostyumy-ru/kostyum-sportivnyy.html</t>
  </si>
  <si>
    <t>http://miopiccolo.ru/mens-clothing-ru/kombinezony/bodi-s-korotkim-rukavom.html</t>
  </si>
  <si>
    <t>http://miopiccolo.ru/womens-clothing-ru/kombinezony-ru/bodi-s-korotkim-rukavom-ru.html</t>
  </si>
  <si>
    <t>http://miopiccolo.ru/mens-clothing-ru/kombinezony/pesochnik.html</t>
  </si>
  <si>
    <t>http://miopiccolo.ru/womens-clothing-ru/kombinezony-ru/bodi-s-dlinnym-rukavom.html</t>
  </si>
  <si>
    <t>http://miopiccolo.ru/womens-clothing-ru/futbolki-s-dlinnym-rukavom-ru/fubolka-s-dlinnym-rkukavom.html</t>
  </si>
  <si>
    <t>http://miopiccolo.ru/womens-clothing-ru/kombinezony-ru/bodi-s-korotkim-rukavom-ru-2.html</t>
  </si>
  <si>
    <t>http://miopiccolo.ru/womens-clothing-ru/kapri-trikotazhnye-ru.html</t>
  </si>
  <si>
    <t>http://miopiccolo.ru/womens-clothing-ru/kapri-trikotazhnye-spaydder-men.html</t>
  </si>
  <si>
    <t>http://miopiccolo.ru/mens-clothing-ru/pizhama-teremok.html</t>
  </si>
  <si>
    <t>http://miopiccolo.ru/womens-clothing-ru/pizhama-obezyanka.html</t>
  </si>
  <si>
    <t>http://miopiccolo.ru/womens-clothing-ru/pizhama-drakoshka.html</t>
  </si>
  <si>
    <t>http://miopiccolo.ru/womens-clothing-ru/pizhama-tigrenok.html</t>
  </si>
  <si>
    <t>http://miopiccolo.ru/mens-clothing-ru/kostyumchik-trikotazhnyy-modnica.html</t>
  </si>
  <si>
    <t>http://miopiccolo.ru/mens-clothing-ru/kostyumchik-trikotazhnyy-minnie.html</t>
  </si>
  <si>
    <t>http://miopiccolo.ru/mens-clothing-ru/kostyumchik-trikotazhnyy-devochka.html</t>
  </si>
  <si>
    <t>http://miopiccolo.ru/womens-clothing-ru/kstyum-sportivnyy-ferrari.html</t>
  </si>
  <si>
    <t>http://miopiccolo.ru/mens-clothing-ru/kostyum-sportivnyy-velvetovyy-love.html</t>
  </si>
  <si>
    <t>http://miopiccolo.ru/mens-clothing-ru/kostyum-sportivnyy-velvetovyy-kiski.html</t>
  </si>
  <si>
    <t>http://miopiccolo.ru/womens-clothing-ru/kostyum-sportivnyy-velvetovyy-ru-3.html</t>
  </si>
  <si>
    <t>http://miopiccolo.ru/mens-clothing-ru/kostyum-sportivnyy-love.html</t>
  </si>
  <si>
    <t>http://miopiccolo.ru/womens-clothing-ru/futbolka-s-dlinnym-rukavom-5.html</t>
  </si>
  <si>
    <t>http://miopiccolo.ru/mens-clothing-ru/vodolazki/vodolazka-trikotazhnaya-ru-3.html</t>
  </si>
  <si>
    <t>http://miopiccolo.ru/womens-clothing-ru/rubashka-s-dlinnym-rukavom-ru.html</t>
  </si>
  <si>
    <t>http://miopiccolo.ru/womens-clothing-ru/futbolka-shkolnaya.html</t>
  </si>
  <si>
    <t>http://miopiccolo.ru/womens-clothing-ru/futbolka-shkolnaya-kd.html</t>
  </si>
  <si>
    <t>http://miopiccolo.ru/mens-clothing-ru/rubashka-s-dlinnym-rukavom-ru-2.html</t>
  </si>
  <si>
    <t>http://miopiccolo.ru/mens-clothing-ru/rubashka-s-korotkim-rukavom.html</t>
  </si>
  <si>
    <t>http://miopiccolo.ru/mens-clothing-ru/rubashka-trkotazhnaya-s-dlinnym-rukavom.html</t>
  </si>
  <si>
    <t>http://miopiccolo.ru/mens-clothing-ru/sarafan-shkolnyy-ru.html</t>
  </si>
  <si>
    <t>http://miopiccolo.ru/mens-clothing-ru/rubashka-s-korotkim-rukavom-ru-3.html</t>
  </si>
  <si>
    <t>http://miopiccolo.ru/mens-clothing-ru/bryuki-dzhinsy-shorty/bryuki-s-remnem-ru-2.html</t>
  </si>
  <si>
    <t>http://miopiccolo.ru/mens-clothing-ru/bryuki-dzhinsy-shorty/yubka-v-skladochku.html</t>
  </si>
  <si>
    <t>http://miopiccolo.ru/mens-clothing-ru/rubshka-s-dlinnym-rukavom.html</t>
  </si>
  <si>
    <t>http://miopiccolo.ru/mens-clothing-ru/rubashka-s-dlinnym-rukavom-ru-3.html</t>
  </si>
  <si>
    <t>http://miopiccolo.ru/mens-clothing-ru/rubashka-s-dlinnym-rukavom-ru-4.html</t>
  </si>
  <si>
    <t>http://miopiccolo.ru/womens-clothing-ru/rubashka-s-dlinnym-rukavom-ru-6.html</t>
  </si>
  <si>
    <t>http://miopiccolo.ru/womens-clothing-ru/rubashka-s-korotkim-rukavom-ru-4.html</t>
  </si>
  <si>
    <t>http://miopiccolo.ru/mens-clothing-ru/rubashka-s-korotkim-rukavom-ru-7.html</t>
  </si>
  <si>
    <t>http://miopiccolo.ru/womens-clothing-ru/kostyum-sportivnyy-bogner.html</t>
  </si>
  <si>
    <t>http://miopiccolo.ru/mens-clothing-ru/kostyum-sportivnyy-hohloma.html</t>
  </si>
  <si>
    <t>http://miopiccolo.ru/womens-clothing-ru/kostyum-sportivnyyb.html</t>
  </si>
  <si>
    <t>http://miopiccolo.ru/womens-clothing-ru/shorty-trikotazhnye-ru-3.html</t>
  </si>
  <si>
    <t>http://miopiccolo.ru/womens-clothing-ru/shorty-trikotazhnye-ru-4.html</t>
  </si>
  <si>
    <t>http://miopiccolo.ru/womens-clothing-ru/shorty-trikotazhnye-ru-5.html</t>
  </si>
  <si>
    <t>http://miopiccolo.ru/womens-clothing-ru/shorty-trikotazhnye-ru-6.html</t>
  </si>
  <si>
    <t>http://miopiccolo.ru/mens-clothing-ru/dzheperochek-zara.html</t>
  </si>
  <si>
    <t>http://miopiccolo.ru/mens-clothing-ru/dzhempera-tolstovki/kardigan-na-zavyazochkah.html</t>
  </si>
  <si>
    <t>http://miopiccolo.ru/womens-clothing-ru/zhilet-na-sintepone-ru.html</t>
  </si>
  <si>
    <t>http://miopiccolo.ru/mens-clothing-ru/dzhempera-tolstovki/bolero-vyazannoe.html</t>
  </si>
  <si>
    <t>http://miopiccolo.ru/mens-clothing-ru/plate-sinderella-v-goroh.html</t>
  </si>
  <si>
    <t>http://miopiccolo.ru/mens-clothing-ru/plate-sinderella-ru-2.html</t>
  </si>
  <si>
    <t>http://miopiccolo.ru/mens-clothing-ru/futbolka-monna-lisa.html</t>
  </si>
  <si>
    <t>http://miopiccolo.ru/mens-clothing-ru/futbolka-dolche-gabbbana.html</t>
  </si>
  <si>
    <t>http://miopiccolo.ru/womens-clothing-ru/kombinezon-roberto-cavalli.html</t>
  </si>
  <si>
    <t>http://miopiccolo.ru/womens-clothing-ru/tostovka-deep-blue.html</t>
  </si>
  <si>
    <t>http://miopiccolo.ru/mens-clothing-ru/verhnyaya-demisezonnaya-odezhda/kurtochka-udlinennaya-na-sintepone.html</t>
  </si>
  <si>
    <t>http://miopiccolo.ru/mens-clothing-ru/kombinezon-vyazannyy.html</t>
  </si>
  <si>
    <t>http://miopiccolo.ru/mens-clothing-ru/halat.html</t>
  </si>
  <si>
    <t>http://miopiccolo.ru/mens-clothing-ru/kombinezon-trikotazhnyy-vetochki.html</t>
  </si>
  <si>
    <t>http://miopiccolo.ru/womens-clothing-ru/kombinezony-ru/kombinezon-velvetovyy-ru-3.html</t>
  </si>
  <si>
    <t>http://miopiccolo.ru/womens-clothing-ru/longsliv-john-levis.html</t>
  </si>
  <si>
    <t>http://miopiccolo.ru/womens-clothing-ru/kostyum-trikotazhnyy-u-dph.html</t>
  </si>
  <si>
    <t>http://miopiccolo.ru/womens-clothing-ru/kostyum-trikotazhnyy-super-men.html</t>
  </si>
  <si>
    <t>http://miopiccolo.ru/womens-clothing-ru/shtany-sportivnye-gap-ru.html</t>
  </si>
  <si>
    <t>http://miopiccolo.ru/womens-clothing-ru/shtany-sportivnye-gap-ru-2.html</t>
  </si>
  <si>
    <t>http://miopiccolo.ru/womens-clothing-ru/zhilet-vyazannyy.html</t>
  </si>
  <si>
    <t>http://miopiccolo.ru/mens-clothing-ru/zhilet-shkolnyy.html</t>
  </si>
  <si>
    <t>http://miopiccolo.ru/mens-clothing-ru/bryuki-dzhinsy-shorty/polukombinezon-dzhinsovyy-ru-2.html</t>
  </si>
  <si>
    <t>http://miopiccolo.ru/womens-clothing-ru/shtany-sportivnye-ru-2.html</t>
  </si>
  <si>
    <t>http://miopiccolo.ru/mens-clothing-ru/legginsy/losiny-trikotazhnye-ru-3.html</t>
  </si>
  <si>
    <t>http://miopiccolo.ru/mens-clothing-ru/legginsy/losiny-trikotazhnye-ru-4.html</t>
  </si>
  <si>
    <t>http://miopiccolo.ru/mens-clothing-ru/kostyum-trikotazhnyy.html</t>
  </si>
  <si>
    <t>http://miopiccolo.ru/mens-clothing-ru/kostyum-trikotazhnyy-ru.html</t>
  </si>
  <si>
    <t>http://miopiccolo.ru/womens-clothing-ru/kurtki-vetrovki-ru/kurtka-stegannaya-leelam-ru.html</t>
  </si>
  <si>
    <t>http://miopiccolo.ru/mens-clothing-ru/yubki-platya-sarafany/plate-kenzo-ru.html</t>
  </si>
  <si>
    <t>http://miopiccolo.ru/mens-clothing-ru/yubki-platya-sarafany/plate-s-payetkami-lee-lam.html</t>
  </si>
  <si>
    <t>http://miopiccolo.ru/womens-clothing-ru/futbolki-s-dlinnym-rukavom-ru/futbolka-s-dlinnym-rukavom-mexx.html</t>
  </si>
  <si>
    <t>http://miopiccolo.ru/mens-clothing-ru/legginsy/losiny-lee-lam.html</t>
  </si>
  <si>
    <t>http://miopiccolo.ru/mens-clothing-ru/legginsy/losiny-lee-lam-ru.html</t>
  </si>
  <si>
    <t>http://miopiccolo.ru/womens-clothing-ru/sportivnye-kostyumy-ru/kostyum-sportivnyy-hugo-boss-na-flise-ru.html</t>
  </si>
  <si>
    <t>http://miopiccolo.ru/womens-clothing-ru/zhilety-ru/zhilet-na-sintepone-ru-2.html</t>
  </si>
  <si>
    <t>http://miopiccolo.ru/mens-clothing-ru/zhilety/zhilet-na-sintepone-ru-3.html</t>
  </si>
  <si>
    <t>http://miopiccolo.ru/mens-clothing-ru/futbolki-s-dlinnym-rukavom/futbolka-s-dlinnym-rukavom-serdce.html</t>
  </si>
  <si>
    <t>http://miopiccolo.ru/mens-clothing-ru/futbolki-mayki/futbolka-cvetochki.html</t>
  </si>
  <si>
    <t>http://miopiccolo.ru/womens-clothing-ru/futbolki-mayki-rubashki/futbolka-polo-kids-ru.html</t>
  </si>
  <si>
    <t>http://miopiccolo.ru/womens-clothing-ru/futbolki-mayki-rubashki/futbolka-polo-kids.html</t>
  </si>
  <si>
    <t>http://miopiccolo.ru/womens-clothing-ru/futbolki-mayki-rubashki/futbolka-polo-kids-ru-2.html</t>
  </si>
  <si>
    <t>http://miopiccolo.ru/womens-clothing-ru/futbolki-mayki-rubashki/futbolka-polo-kids-ru-3.html</t>
  </si>
  <si>
    <t>http://miopiccolo.ru/mens-clothing-ru/dzhempera-tolstovki/dzhemper-shkolnyy.html</t>
  </si>
  <si>
    <t>http://miopiccolo.ru/womens-clothing-ru/vodolazki-ru/vodolazka-vyazannaya-ru-3.html</t>
  </si>
  <si>
    <t>http://miopiccolo.ru/mens-clothing-ru/kombinezony-demisezonnye/konvert-d-s-roberto-cavalli.html</t>
  </si>
  <si>
    <t>http://miopiccolo.ru/womens-clothing-ru/kurtki-vetrovki-ru/konvert-d-s-roberto-cavalli-ru.html</t>
  </si>
  <si>
    <t>http://miopiccolo.ru/mens-clothing-ru/aksessuary/odeyalo-robertocavalli.html</t>
  </si>
  <si>
    <t>http://miopiccolo.ru/mens-clothing-ru/aksessuary/odeyalo-roberto-cavalli.html</t>
  </si>
  <si>
    <t>http://miopiccolo.ru/mens-clothing-ru/obuv/bosonozhki.html</t>
  </si>
  <si>
    <t>http://miopiccolo.ru/womens-clothing-ru/rubashki-ru/rubshka-s-korotki-rukavom.html</t>
  </si>
  <si>
    <t>http://miopiccolo.ru/womens-clothing-ru/rubashki-ru/rubashka-v-kletku-ru.html</t>
  </si>
  <si>
    <t>http://miopiccolo.ru/womens-clothing-ru/rubashki-ru/rubashka-dinozavry.html</t>
  </si>
  <si>
    <t>http://miopiccolo.ru/womens-clothing-ru/rubashki-ru/rubashka-s-dlinnym-rukavom-ru-9.html</t>
  </si>
  <si>
    <t>http://miopiccolo.ru/womens-clothing-ru/rubashki-ru/rubashka-palmy.html</t>
  </si>
  <si>
    <t>http://miopiccolo.ru/womens-clothing-ru/kostyumy-komplekty-ru/kostyumchik-trikotazhnyy-big-bear.html</t>
  </si>
  <si>
    <t>http://miopiccolo.ru/womens-clothing-ru/kostyumy-komplekty-ru/kostyumchik-trikotazhnyy-mickey.html</t>
  </si>
  <si>
    <t>http://miopiccolo.ru/mens-clothing-ru/zhilety/zhilet-shkolnyy-s-payetkami.html</t>
  </si>
  <si>
    <t>http://miopiccolo.ru/womens-clothing-ru/bryuki-dzhinsy/bryuki-ru-8.html</t>
  </si>
  <si>
    <t>http://miopiccolo.ru/mens-clothing-ru/verhnyaya-demisezonnaya-odezhda/kurtka-udlinennaya-ds-na-sintepone.html</t>
  </si>
  <si>
    <t>http://miopiccolo.ru/womens-clothing-ru/kurtki-vetrovki-ru/vetrovka-s-kapyushonom-na-flise.html</t>
  </si>
  <si>
    <t>http://miopiccolo.ru/mens-clothing-ru/verhnyaya-demisezonnaya-odezhda/vetrovka-s-kapyushonom-na-flise-ru.html</t>
  </si>
  <si>
    <t>http://miopiccolo.ru/mens-clothing-ru/verhnyaya-demisezonnaya-odezhda/kurtochka-d-s-udlinennaya-na-sintepone-dkny.html</t>
  </si>
  <si>
    <t>http://miopiccolo.ru/womens-clothing-ru/kombinezony-ru/kombinezon-slip-trikotazhnyy.html</t>
  </si>
  <si>
    <t>http://miopiccolo.ru/mens-clothing-ru/kombinezony/kombinezon-trikotazhnyy.html</t>
  </si>
  <si>
    <t>http://miopiccolo.ru/mens-clothing-ru/kombinezony/kombinezon-slip-trikotazhnyy-ru.html</t>
  </si>
  <si>
    <t>http://miopiccolo.ru/mens-clothing-ru/kombinezony/kombinezon-trikotazhnyy-ru.html</t>
  </si>
  <si>
    <t>http://miopiccolo.ru/womens-clothing-ru/kombinezony-ru/kombinezon-trikotazhnyy-ru-2.html</t>
  </si>
  <si>
    <t>http://miopiccolo.ru/mens-clothing-ru/dzhinsy-na-rezinke-a1518.html</t>
  </si>
  <si>
    <t>http://miopiccolo.ru/womens-clothing-ru/zhilet-na-sintepone-ru-4.html</t>
  </si>
  <si>
    <t>http://miopiccolo.ru/womens-clothing-ru/kostyum-trikotazhnyy-dvoechka.html</t>
  </si>
  <si>
    <t>http://miopiccolo.ru/womens-clothing-ru/futbolka-s-dlinnym-rukavom-vogue.html</t>
  </si>
  <si>
    <t>http://miopiccolo.ru/womens-clothing-ru/futbolka-s-dlinnym-rukavom-bobdog.html</t>
  </si>
  <si>
    <t>http://miopiccolo.ru/womens-clothing-ru/bryuki-guess.html</t>
  </si>
  <si>
    <t>http://miopiccolo.ru/womens-clothing-ru/futbolka-guess-ru-2.html</t>
  </si>
  <si>
    <t>http://miopiccolo.ru/mens-clothing-ru/krossovki-nike-oblegchennye.html</t>
  </si>
  <si>
    <t>http://miopiccolo.ru/womens-clothing-ru/krossovki-nike-zamsha-ru.html</t>
  </si>
  <si>
    <t>http://miopiccolo.ru/womens-clothing-ru/krossovki-nike-ru.html</t>
  </si>
  <si>
    <t>http://miopiccolo.ru/mens-clothing-ru/krossovki-nike-ru-2.html</t>
  </si>
  <si>
    <t>http://miopiccolo.ru/womens-clothing-ru/obuv-ru/krossovki-nike-ru-4.html</t>
  </si>
  <si>
    <t>http://miopiccolo.ru/womens-clothing-ru/kroso-kedy-adidas-oblegchennye.html</t>
  </si>
  <si>
    <t>http://miopiccolo.ru/mens-clothing-ru/kedy-vysokie-na-molnii-ru-3.html</t>
  </si>
  <si>
    <t>http://miopiccolo.ru/womens-clothing-ru/kostyum-klassicheskiy-5ka.html</t>
  </si>
  <si>
    <t>http://miopiccolo.ru/womens-clothing-ru/rubashka-klassicheskaya-ru-2.html</t>
  </si>
  <si>
    <t>http://miopiccolo.ru/womens-clothing-ru/galstuk.html</t>
  </si>
  <si>
    <t>http://miopiccolo.ru/womens-clothing-ru/rubashka-klassicheskaya-s-bel.-vorot.html</t>
  </si>
  <si>
    <t>http://miopiccolo.ru/womens-clothing-ru/rubashka-klassicheskaya-goriz-golub-pol.html</t>
  </si>
  <si>
    <t>http://miopiccolo.ru/womens-clothing-ru/rubashka-klassicheskaya-kletka.html</t>
  </si>
  <si>
    <t>http://miopiccolo.ru/womens-clothing-ru/rubashka-klassicheskaya-ru-3.html</t>
  </si>
  <si>
    <t>http://miopiccolo.ru/womens-clothing-ru/remni-garfild.html</t>
  </si>
  <si>
    <t>http://miopiccolo.ru/mens-clothing-ru/yubki-platya-sarafany/kokteylnoe-plate.html</t>
  </si>
  <si>
    <t>р - 98, 118</t>
  </si>
  <si>
    <t>р - 72</t>
  </si>
  <si>
    <t xml:space="preserve"> 6о-15</t>
  </si>
  <si>
    <t>Пальто стеганное с капюшоном</t>
  </si>
  <si>
    <t>как на фото</t>
  </si>
  <si>
    <t>верх: полиэстр, наполнитель:синтепон, подклад: флис</t>
  </si>
  <si>
    <t>ткань 100% хлопок</t>
  </si>
  <si>
    <t>10о-3</t>
  </si>
  <si>
    <t>Шапочка трикотажная с веточками н/в</t>
  </si>
  <si>
    <t>белый</t>
  </si>
  <si>
    <t>Польша</t>
  </si>
  <si>
    <t>10о-50</t>
  </si>
  <si>
    <t>Пальто д/с стеганое</t>
  </si>
  <si>
    <t xml:space="preserve">
100%полиэстер,100%найлон, наполнитель- изософт</t>
  </si>
  <si>
    <t>синий</t>
  </si>
  <si>
    <t>100% хлопок</t>
  </si>
  <si>
    <t>11о-49</t>
  </si>
  <si>
    <t>Джемпер Оkaidi ангора</t>
  </si>
  <si>
    <t xml:space="preserve">серый </t>
  </si>
  <si>
    <t>от 4 до 12 лет, 80% шерсть, 20 % акрил</t>
  </si>
  <si>
    <t>http://miopiccolo.ru/mens-clothing-ru/dzhempera-tolstovki/dzhemper-okaidi.html</t>
  </si>
  <si>
    <t>11о-126</t>
  </si>
  <si>
    <t>Шапка NEW YORK</t>
  </si>
  <si>
    <t>50-56</t>
  </si>
  <si>
    <t xml:space="preserve">от 8 до 16 лет </t>
  </si>
  <si>
    <t>http://miopiccolo.ru/mens-clothing-ru/golovnye-ubory/shapka-new-york.html</t>
  </si>
  <si>
    <t>11о-129</t>
  </si>
  <si>
    <t>Шапка</t>
  </si>
  <si>
    <t>http://miopiccolo.ru/mens-clothing-ru/golovnye-ubory/shapka.html</t>
  </si>
  <si>
    <t>11о-131</t>
  </si>
  <si>
    <t>Водолазка Manai</t>
  </si>
  <si>
    <t xml:space="preserve">18 мес  </t>
  </si>
  <si>
    <t>14о-4</t>
  </si>
  <si>
    <t>Шапка шерсть/ангора</t>
  </si>
  <si>
    <t>52/58</t>
  </si>
  <si>
    <t>80% шерсть, 20 % акрил</t>
  </si>
  <si>
    <t>Россия</t>
  </si>
  <si>
    <t>14о-6</t>
  </si>
  <si>
    <t>Шапка с отворотом</t>
  </si>
  <si>
    <t>сиреневый</t>
  </si>
  <si>
    <t>14о-8</t>
  </si>
  <si>
    <t>Курточка д/с с капюшоном</t>
  </si>
  <si>
    <t>100%найлон, наполнитель - изософт, подклад -100% хлопок</t>
  </si>
  <si>
    <t>184-3</t>
  </si>
  <si>
    <t>Шапочка детская с цветочком</t>
  </si>
  <si>
    <t>белый, желтый</t>
  </si>
  <si>
    <t>48-52</t>
  </si>
  <si>
    <t>от 3 мес до 2 лет</t>
  </si>
  <si>
    <t>251-89</t>
  </si>
  <si>
    <t>Джинсы</t>
  </si>
  <si>
    <t>260-10</t>
  </si>
  <si>
    <t>Шапка Бутон</t>
  </si>
  <si>
    <t>светло-серый/белый</t>
  </si>
  <si>
    <t>48-50</t>
  </si>
  <si>
    <t>50% шерсть, 50% акрил</t>
  </si>
  <si>
    <t>260-11</t>
  </si>
  <si>
    <t>Шапка КОКО</t>
  </si>
  <si>
    <t>светло-серый/белый, лаванда/черный, белый/черный</t>
  </si>
  <si>
    <t>52-54</t>
  </si>
  <si>
    <t>260-14</t>
  </si>
  <si>
    <t>Берет Катюша</t>
  </si>
  <si>
    <t>светло-серый</t>
  </si>
  <si>
    <t>56-58</t>
  </si>
  <si>
    <t>260-8</t>
  </si>
  <si>
    <t>Шапка Лика</t>
  </si>
  <si>
    <t>бело-черный</t>
  </si>
  <si>
    <t>260-9</t>
  </si>
  <si>
    <t>2о-127</t>
  </si>
  <si>
    <t>Ветровка-разлетайка</t>
  </si>
  <si>
    <t>90, 95, 100, 105, 110</t>
  </si>
  <si>
    <t>верх-100% хлопок, наполнитель-синтепон, подклад-100%хлопок</t>
  </si>
  <si>
    <t>2о-187</t>
  </si>
  <si>
    <t>Шапка капелька на пуговичке</t>
  </si>
  <si>
    <t>47-49</t>
  </si>
  <si>
    <t>от 1 года до 5 лет, 60%-шерсть, 40%-акрил</t>
  </si>
  <si>
    <t>http://miopiccolo.ru/mens-clothing-ru/golovnye-ubory/shapka-kapelka-na-pugovichke.html</t>
  </si>
  <si>
    <t>2о-189</t>
  </si>
  <si>
    <t>Шапочка тонкой вязки</t>
  </si>
  <si>
    <t>38-40</t>
  </si>
  <si>
    <t>http://miopiccolo.ru/mens-clothing-ru/golovnye-ubory/shapochka-tonkoy-vyazki.html</t>
  </si>
  <si>
    <t>2о-191</t>
  </si>
  <si>
    <t>Шапочка вязаная для н/в</t>
  </si>
  <si>
    <t>голубой, персиковый</t>
  </si>
  <si>
    <t>http://miopiccolo.ru/mens-clothing-ru/golovnye-ubory/shapochka-vyazannaya-dlya-n-v.html</t>
  </si>
  <si>
    <t>2о-193</t>
  </si>
  <si>
    <t>Шапочка вельветовая с ушками на х/б подкладе</t>
  </si>
  <si>
    <t>голубой, желтый, розовый</t>
  </si>
  <si>
    <t>34-36</t>
  </si>
  <si>
    <t>вельвет, хлопок</t>
  </si>
  <si>
    <t>http://miopiccolo.ru/mens-clothing-ru/golovnye-ubory/shapochka-velvetovaya-s-ushkami-na-h-b-podklade.html</t>
  </si>
  <si>
    <t>2о-330</t>
  </si>
  <si>
    <t>Джинсы бежевые на на х/б подкладе</t>
  </si>
  <si>
    <t>от 3 месяцев до 2 лет, ткань 100% хлопок</t>
  </si>
  <si>
    <t>2о-331</t>
  </si>
  <si>
    <t>Джинсы расписные</t>
  </si>
  <si>
    <t>от 1 года до 10 лет, ткань - 100% хлопок</t>
  </si>
  <si>
    <t>2о-332</t>
  </si>
  <si>
    <t>Юбка джинсовая с плетенным поясом</t>
  </si>
  <si>
    <t>р - 104, 110, 122</t>
  </si>
  <si>
    <t>2о-348</t>
  </si>
  <si>
    <t>Джинсики для малышек</t>
  </si>
  <si>
    <t>р - 0-3м, 3-6м</t>
  </si>
  <si>
    <t>2о-349</t>
  </si>
  <si>
    <t>12 мес, 36 мес</t>
  </si>
  <si>
    <t>2о-362</t>
  </si>
  <si>
    <t>Набор слюнявчиков</t>
  </si>
  <si>
    <t>Ткань - 100% полиэстер</t>
  </si>
  <si>
    <t>2о-404</t>
  </si>
  <si>
    <t>Ветровка BARBERRY д/с</t>
  </si>
  <si>
    <t xml:space="preserve">бежевый </t>
  </si>
  <si>
    <t>100% полиэстер, подклад 100% хлопок</t>
  </si>
  <si>
    <t>2о-405</t>
  </si>
  <si>
    <t>Плащ Тренч BARBERRY д/с</t>
  </si>
  <si>
    <t>Burberry, Китай</t>
  </si>
  <si>
    <t>2о-409</t>
  </si>
  <si>
    <t>Джемпер на пуговицах</t>
  </si>
  <si>
    <t>от 3 до 4 лет, ткань 100% хлопок</t>
  </si>
  <si>
    <t>http://miopiccolo.ru/mens-clothing-ru/dzhempera-tolstovki/dzhemper-na-pugovicah-ru-3.html</t>
  </si>
  <si>
    <t>2о-423</t>
  </si>
  <si>
    <t>Куртка джинсовая</t>
  </si>
  <si>
    <t>370-2</t>
  </si>
  <si>
    <t>Куртка д/с с рюшей</t>
  </si>
  <si>
    <t>металлик</t>
  </si>
  <si>
    <t>от 8 до 16 лет, Верх: 100%полиэстер, наполнитель:холоффайбер, подклад:100%хлопок</t>
  </si>
  <si>
    <t>Италия</t>
  </si>
  <si>
    <t>370-5</t>
  </si>
  <si>
    <t>Пальто с капюшоном зима</t>
  </si>
  <si>
    <t>370-6</t>
  </si>
  <si>
    <t xml:space="preserve">Удлиненная куртка с натуральной опушкой зима
</t>
  </si>
  <si>
    <t>бежевый</t>
  </si>
  <si>
    <t>3о-4</t>
  </si>
  <si>
    <t>Водолазка разлетайка с воланом</t>
  </si>
  <si>
    <t xml:space="preserve">
верх: полиэстр, наполнитель: подклад: трикотаж</t>
  </si>
  <si>
    <t>4о-88</t>
  </si>
  <si>
    <t xml:space="preserve">Набор вязаный берет и варежки
</t>
  </si>
  <si>
    <t>3-6 мес</t>
  </si>
  <si>
    <t>http://miopiccolo.ru/mens-clothing-ru/golovnye-ubory/nabor-vyazanyy-beret-i-varezhki.html</t>
  </si>
  <si>
    <t>4о-89</t>
  </si>
  <si>
    <t>Шапка с бумбонами рзовый</t>
  </si>
  <si>
    <t>http://miopiccolo.ru/mens-clothing-ru/golovnye-ubory/shapka-s-bumbonami-rzovyy.html</t>
  </si>
  <si>
    <t>4о-119</t>
  </si>
  <si>
    <t>Туника с зайцами Zara</t>
  </si>
  <si>
    <t>http://miopiccolo.ru/mens-clothing-ru/dzhempera-tolstovki/tunika-s-zaycami-zar.html</t>
  </si>
  <si>
    <t>4о-123</t>
  </si>
  <si>
    <t xml:space="preserve">
Джемпер NEXT на пуговицах</t>
  </si>
  <si>
    <t>http://miopiccolo.ru/mens-clothing-ru/dzhempera-tolstovki/dzhemper-next-na-pugovicah.html</t>
  </si>
  <si>
    <t>4о-125</t>
  </si>
  <si>
    <t>розовый, желтый</t>
  </si>
  <si>
    <t>хлопок-80%, акрил-20%</t>
  </si>
  <si>
    <t>4о-135</t>
  </si>
  <si>
    <t>Водолазка вязанная с бабочкой</t>
  </si>
  <si>
    <t>130, 140, 150</t>
  </si>
  <si>
    <t xml:space="preserve">
хлопок-80%, акрил-20%</t>
  </si>
  <si>
    <t>503-14</t>
  </si>
  <si>
    <t>Бейсболка со стразами и цветком</t>
  </si>
  <si>
    <t>50-54</t>
  </si>
  <si>
    <t>http://miopiccolo.ru/mens-clothing-ru/golovnye-ubory/beysbolka-so-strazami-i-cvetkom.html</t>
  </si>
  <si>
    <t>503-15</t>
  </si>
  <si>
    <t>Панамка с маками и рюшами</t>
  </si>
  <si>
    <t>http://miopiccolo.ru/mens-clothing-ru/golovnye-ubory/panamka-s-makami-i-ryushami.html</t>
  </si>
  <si>
    <t>503-16</t>
  </si>
  <si>
    <t>Панамка с кружевными цветочками</t>
  </si>
  <si>
    <t>голубой</t>
  </si>
  <si>
    <t>от 1 года до 5 лет, ткань 100% хлопок</t>
  </si>
  <si>
    <t>http://miopiccolo.ru/mens-clothing-ru/golovnye-ubory/panamka-s-kruzhevnymi-cvetochkami.html</t>
  </si>
  <si>
    <t>539-3</t>
  </si>
  <si>
    <t>Юбка школьная 87578с3</t>
  </si>
  <si>
    <t>темно-синий, черный</t>
  </si>
  <si>
    <t>140, 146, 152, 158, 164, 170</t>
  </si>
  <si>
    <t>539-6</t>
  </si>
  <si>
    <t>Брюки школьные 87586м4</t>
  </si>
  <si>
    <t>черный</t>
  </si>
  <si>
    <t>539-7</t>
  </si>
  <si>
    <t>Брюки школьные 87587</t>
  </si>
  <si>
    <t>539-12</t>
  </si>
  <si>
    <t>Юбка школьная 87554с</t>
  </si>
  <si>
    <t>503-3</t>
  </si>
  <si>
    <t>Берет вязаный с кружевным бантом</t>
  </si>
  <si>
    <t>http://miopiccolo.ru/mens-clothing-ru/golovnye-ubory/beret-vyazannyy-s-kruzhevnym-bantom.html</t>
  </si>
  <si>
    <t>54-2</t>
  </si>
  <si>
    <t>Шапка Beauty</t>
  </si>
  <si>
    <t>30%шерсть, 70%акрил</t>
  </si>
  <si>
    <t>54-5</t>
  </si>
  <si>
    <t>Шапка Mini baby</t>
  </si>
  <si>
    <t>30% полиэстер, 70% хлопок</t>
  </si>
  <si>
    <t>50-52</t>
  </si>
  <si>
    <t>54-11</t>
  </si>
  <si>
    <t>Шапка - Амалия</t>
  </si>
  <si>
    <t>70%хлопок, 30%полиэстер</t>
  </si>
  <si>
    <t>54-12</t>
  </si>
  <si>
    <t>Шапка Ангелина</t>
  </si>
  <si>
    <t>розовый, молочный, белый, серый, сиреневый, синий</t>
  </si>
  <si>
    <t>70% акрил, 30% хлопок</t>
  </si>
  <si>
    <t>54-13</t>
  </si>
  <si>
    <t>Шапка Аниме</t>
  </si>
  <si>
    <t>светло-розовый/серый, ярко-розовый/темно-серый, коралловый/темно-синий</t>
  </si>
  <si>
    <t>54-56</t>
  </si>
  <si>
    <t>54-19</t>
  </si>
  <si>
    <t>Шапка - Даниэлла</t>
  </si>
  <si>
    <t>ярко-розовый, белый, серый, синий, бледно-розовый</t>
  </si>
  <si>
    <t>46-50</t>
  </si>
  <si>
    <t>30% шерсть, 70% акрил</t>
  </si>
  <si>
    <t>54-20</t>
  </si>
  <si>
    <t>Шапка - Донна</t>
  </si>
  <si>
    <t>белый, синий, розовый</t>
  </si>
  <si>
    <t>54-22</t>
  </si>
  <si>
    <t>Шапка - Илона</t>
  </si>
  <si>
    <t>54-23</t>
  </si>
  <si>
    <t>Шапка Королевишна</t>
  </si>
  <si>
    <t>50% полиэстер, 50% хлопок</t>
  </si>
  <si>
    <t>54-27</t>
  </si>
  <si>
    <t>Шапка Морская жемчужина</t>
  </si>
  <si>
    <t>бело-красный</t>
  </si>
  <si>
    <t>7о-13</t>
  </si>
  <si>
    <t xml:space="preserve">Брюки стрейч с арнаментм и зеленым ремешком
</t>
  </si>
  <si>
    <t>7о-15</t>
  </si>
  <si>
    <t>Брюки зауженные х/б</t>
  </si>
  <si>
    <t>Lee Lam, Китай</t>
  </si>
  <si>
    <t>7о-19</t>
  </si>
  <si>
    <t>Дождевик с капбшоном однослойный</t>
  </si>
  <si>
    <t>Дождевик однослойный на молнии с капюшонм, на талии кулиса.</t>
  </si>
  <si>
    <t>7о-47</t>
  </si>
  <si>
    <t>Джинсы Skiny с розовым ремнем варенки</t>
  </si>
  <si>
    <t>7о-8</t>
  </si>
  <si>
    <t>3-6 мес, 6-9 мес, 9-12 мес</t>
  </si>
  <si>
    <t>Панама</t>
  </si>
  <si>
    <t>847-6</t>
  </si>
  <si>
    <t>голубой, розовый</t>
  </si>
  <si>
    <t>4о-33</t>
  </si>
  <si>
    <t>Свитер с бантиками</t>
  </si>
  <si>
    <t>http://miopiccolo.ru/mens-clothing-ru/dzhempera-tolstovki/sviter-s-bantikami.html</t>
  </si>
  <si>
    <t>4о-45</t>
  </si>
  <si>
    <t>Венок с лентами</t>
  </si>
  <si>
    <t>от 1 года до 10 лет</t>
  </si>
  <si>
    <t>847-20</t>
  </si>
  <si>
    <t>847-21</t>
  </si>
  <si>
    <t>48, 51</t>
  </si>
  <si>
    <t>847-24</t>
  </si>
  <si>
    <t>Повязка</t>
  </si>
  <si>
    <t>Повязка на голову для девочки.</t>
  </si>
  <si>
    <t>847-25</t>
  </si>
  <si>
    <t>847-29</t>
  </si>
  <si>
    <t>847-30</t>
  </si>
  <si>
    <t>40-45, 45-50</t>
  </si>
  <si>
    <t>Панама с сеточкой для девочки.</t>
  </si>
  <si>
    <t>847-31</t>
  </si>
  <si>
    <t>847-38</t>
  </si>
  <si>
    <t>1-3 г (49 см)</t>
  </si>
  <si>
    <t>847-43</t>
  </si>
  <si>
    <t>38-43 см</t>
  </si>
  <si>
    <t>847-50</t>
  </si>
  <si>
    <t>50 см</t>
  </si>
  <si>
    <t>847-51</t>
  </si>
  <si>
    <t>54 см</t>
  </si>
  <si>
    <t>847-55</t>
  </si>
  <si>
    <t>47-49 см</t>
  </si>
  <si>
    <t>847-56</t>
  </si>
  <si>
    <t>0-6 мес, 6-12 мес, 12-24 мес</t>
  </si>
  <si>
    <t>847-57</t>
  </si>
  <si>
    <t>847-60</t>
  </si>
  <si>
    <t>0-3 м</t>
  </si>
  <si>
    <t>862 - 34</t>
  </si>
  <si>
    <t>991-433</t>
  </si>
  <si>
    <t>Плащ BURBERRY на синтепоне</t>
  </si>
  <si>
    <t>991-494</t>
  </si>
  <si>
    <t>Джинсы со стразами</t>
  </si>
  <si>
    <t>Burberry</t>
  </si>
  <si>
    <t>4о-124</t>
  </si>
  <si>
    <t>Свитер вязанный на замке с высоким горлом со стразами</t>
  </si>
  <si>
    <t>серый</t>
  </si>
  <si>
    <t>хлопок-54%, шерсть-46%</t>
  </si>
  <si>
    <t>http://miopiccolo.ru/mens-clothing-ru/dzhempera-tolstovki/sviter-vyazannyy-na-zamke-s-vysokim-gorlom-so-strazami.html</t>
  </si>
  <si>
    <t xml:space="preserve"> 991-423</t>
  </si>
  <si>
    <t>Пуловер вязаный на пуговицах</t>
  </si>
  <si>
    <t>от 2 до 8 лет, 
42%шерсть, 58%хлопок</t>
  </si>
  <si>
    <t>http://miopiccolo.ru/mens-clothing-ru/dzhempera-tolstovki/dzhemper.html</t>
  </si>
  <si>
    <t>ут-4</t>
  </si>
  <si>
    <t>Брюки джинсовые (цветок)</t>
  </si>
  <si>
    <t>Комбинезон зима</t>
  </si>
  <si>
    <t>р - 118</t>
  </si>
  <si>
    <t>http://miopiccolo.ru/mens-clothing-ru/bryuki-dzhinsy-shorty/dzhinsy-bezhevye-na-na-h-b-podklade.html</t>
  </si>
  <si>
    <t>http://miopiccolo.ru/mens-clothing-ru/bryuki-dzhinsy-shorty/dzhinsy-raspisnye.html</t>
  </si>
  <si>
    <t>http://miopiccolo.ru/mens-clothing-ru/bryuki-dzhinsy-shorty/yubka-dzhinsovaya-s-pletennym-poyasom.html</t>
  </si>
  <si>
    <t>http://miopiccolo.ru/mens-clothing-ru/bryuki-dzhinsy-shorty/dzhinsiki-dlya-malyshek.html</t>
  </si>
  <si>
    <t>http://miopiccolo.ru/mens-clothing-ru/bryuki-dzhinsy-shorty/dzhinsiki-dlya-malyshek-ru.html</t>
  </si>
  <si>
    <t>http://miopiccolo.ru/mens-clothing-ru/aksessuary/nabor-slyunyavchikov.html</t>
  </si>
  <si>
    <t>http://miopiccolo.ru/mens-clothing-ru/verhnyaya-demisezonnaya-odezhda/vetrovka-razletayka.html</t>
  </si>
  <si>
    <t>http://miopiccolo.ru/mens-clothing-ru/verhnyaya-demisezonnaya-odezhda/vetrovka-s-kapyushonom-d-s.html</t>
  </si>
  <si>
    <t>http://miopiccolo.ru/mens-clothing-ru/verhnyaya-demisezonnaya-odezhda/plasch-trench-barberry-d-s.html</t>
  </si>
  <si>
    <t>http://miopiccolo.ru/mens-clothing-ru/verhnyaya-demisezonnaya-odezhda/kurtka-dzhinsovaya-ru-2.html</t>
  </si>
  <si>
    <t>http://miopiccolo.ru/mens-clothing-ru/vodolazki/kofta-ru-16.html</t>
  </si>
  <si>
    <t>http://miopiccolo.ru/mens-clothing-ru/aksessuary/venok-s-lentami.html</t>
  </si>
  <si>
    <t>http://miopiccolo.ru/mens-clothing-ru/vodolazki/vodolazka-vyazannaya.html</t>
  </si>
  <si>
    <t>http://miopiccolo.ru/mens-clothing-ru/vodolazki/vodolazka-vyazannaya-s-babochkoy.html</t>
  </si>
  <si>
    <t>http://miopiccolo.ru/mens-clothing-ru/verhnyaya-demisezonnaya-odezhda/palto-stegannoe-s-kapyushonom.html</t>
  </si>
  <si>
    <t>http://miopiccolo.ru/mens-clothing-ru/verhnyaya-demisezonnaya-odezhda/vetrovka-na-hb-podklade.html</t>
  </si>
  <si>
    <t>http://miopiccolo.ru/mens-clothing-ru/bryuki-dzhinsy-shorty/bryuki-streych-s-arnamentm-i-zelenym-remeshkom.html</t>
  </si>
  <si>
    <t>http://miopiccolo.ru/mens-clothing-ru/bryuki-dzhinsy-shorty/bryuki-zauzhennye-h-b.html</t>
  </si>
  <si>
    <t>http://miopiccolo.ru/mens-clothing-ru/verhnyaya-demisezonnaya-odezhda/dozhdevik-s-kapyushonom-odnosloynyy.html</t>
  </si>
  <si>
    <t>http://miopiccolo.ru/mens-clothing-ru/bryuki-dzhinsy-shorty/dzhinsy-skiny-s-rozovym-poyasom-varenki.html</t>
  </si>
  <si>
    <t>http://miopiccolo.ru/mens-clothing-ru/golovnye-ubory/shapochka-trikotazhnaya-s-vetochkami-n-v.html</t>
  </si>
  <si>
    <t>http://miopiccolo.ru/mens-clothing-ru/vodolazki/vodolazka-manai.html</t>
  </si>
  <si>
    <t>http://miopiccolo.ru/mens-clothing-ru/golovnye-ubory/shapka-sherst-angora.html</t>
  </si>
  <si>
    <t>http://miopiccolo.ru/mens-clothing-ru/golovnye-ubory/shapka-s-otvorotom.html</t>
  </si>
  <si>
    <t>http://miopiccolo.ru/mens-clothing-ru/verhnyaya-demisezonnaya-odezhda/kurtochka-d-s-s-kapyushonom.html</t>
  </si>
  <si>
    <t>http://miopiccolo.ru/mens-clothing-ru/bryuki-dzhinsy-shorty/dzhinsy-skini-ru.html</t>
  </si>
  <si>
    <t>http://miopiccolo.ru/womens-clothing-ru/kombinezony-ru/kobinezon-trikotazhnyy-korovka.html</t>
  </si>
  <si>
    <t>http://miopiccolo.ru/womens-clothing-ru/kombinezony-ru/kombinezon-velvetovyy-ru.html</t>
  </si>
  <si>
    <t>http://miopiccolo.ru/mens-clothing-ru/bryuki-dzhinsy-shorty/bryuki-trikotazhnye-plotny-skini.html</t>
  </si>
  <si>
    <t>http://miopiccolo.ru/mens-clothing-ru/verhnyaya-demisezonnaya-odezhda/krtka-d-s-na-sintepone-monsoon.html</t>
  </si>
  <si>
    <t>http://miopiccolo.ru/womens-clothing-ru/remen-klassicheskiy.html</t>
  </si>
  <si>
    <t>http://miopiccolo.ru/womens-clothing-ru/remen-pletennnyy-kozha.html</t>
  </si>
  <si>
    <t>http://miopiccolo.ru/mens-clothing-ru/golovnye-ubory/shapka-beauty.html</t>
  </si>
  <si>
    <t>http://miopiccolo.ru/mens-clothing-ru/golovnye-ubory/mini-baby.html</t>
  </si>
  <si>
    <t>http://miopiccolo.ru/mens-clothing-ru/golovnye-ubory/shapka-amaliya.html</t>
  </si>
  <si>
    <t>http://miopiccolo.ru/mens-clothing-ru/golovnye-ubory/shapka-angelina.html</t>
  </si>
  <si>
    <t>http://miopiccolo.ru/mens-clothing-ru/golovnye-ubory/shapka-anime.html</t>
  </si>
  <si>
    <t>http://miopiccolo.ru/mens-clothing-ru/golovnye-ubory/shapka-daniella.html</t>
  </si>
  <si>
    <t>http://miopiccolo.ru/mens-clothing-ru/golovnye-ubory/shapka-donna.html</t>
  </si>
  <si>
    <t>http://miopiccolo.ru/mens-clothing-ru/golovnye-ubory/shapka-ilona.html</t>
  </si>
  <si>
    <t>http://miopiccolo.ru/mens-clothing-ru/golovnye-ubory/shapka-korolevishna.html</t>
  </si>
  <si>
    <t>http://miopiccolo.ru/mens-clothing-ru/golovnye-ubory/shapka-morskaya-zhemchuzhina.html</t>
  </si>
  <si>
    <t>http://miopiccolo.ru/mens-clothing-ru/golovnye-ubory/shapochka-detskaya.html</t>
  </si>
  <si>
    <t>http://miopiccolo.ru/mens-clothing-ru/bryuki-dzhinsy-shorty/dzhinsy-ru-3.html</t>
  </si>
  <si>
    <t>http://miopiccolo.ru/mens-clothing-ru/golovnye-ubory/shapka-lika.html</t>
  </si>
  <si>
    <t>http://miopiccolo.ru/mens-clothing-ru/golovnye-ubory/shapka-buton.html</t>
  </si>
  <si>
    <t>http://miopiccolo.ru/mens-clothing-ru/golovnye-ubory/shapka-koko.html</t>
  </si>
  <si>
    <t>http://miopiccolo.ru/mens-clothing-ru/golovnye-ubory/beret-katyusha.html</t>
  </si>
  <si>
    <t>http://miopiccolo.ru/mens-clothing-ru/verhnyaya-demisezonnaya-odezhda/kurtka-d-s-s-ryushey.html</t>
  </si>
  <si>
    <t>http://miopiccolo.ru/mens-clothing-ru/kurtki-vetrovki/palto-s-kapyushonom-zima.html</t>
  </si>
  <si>
    <t>http://miopiccolo.ru/mens-clothing-ru/kurtki-vetrovki/udlinennaya-kurtka-s-naturalnoy-opushkoy-zima.html</t>
  </si>
  <si>
    <t>http://miopiccolo.ru/mens-clothing-ru/shkolnoya-odezhda/yubka-shkolnaya-87578s3.html</t>
  </si>
  <si>
    <t>http://miopiccolo.ru/mens-clothing-ru/bryuki-shkolnye-87586m4.html</t>
  </si>
  <si>
    <t>http://miopiccolo.ru/mens-clothing-ru/bryuki-dzhinsy-shorty/bryuki-shkolnye-87587.html</t>
  </si>
  <si>
    <t>http://miopiccolo.ru/mens-clothing-ru/shkolnoya-odezhda/yubka-shkolnaya-87554s.html</t>
  </si>
  <si>
    <t>http://miopiccolo.ru/mens-clothing-ru/golovnye-ubory/panama-ru.html</t>
  </si>
  <si>
    <t>http://miopiccolo.ru/mens-clothing-ru/golovnye-ubory/panama-ru-5.html</t>
  </si>
  <si>
    <t>http://miopiccolo.ru/mens-clothing-ru/golovnye-ubory/panama-ru-4.html</t>
  </si>
  <si>
    <t>http://miopiccolo.ru/mens-clothing-ru/aksessuary/povyazka.html</t>
  </si>
  <si>
    <t>http://miopiccolo.ru/mens-clothing-ru/aksessuary/povyazka-ru.html</t>
  </si>
  <si>
    <t>http://miopiccolo.ru/mens-clothing-ru/aksessuary/povyazka-ru-2.html</t>
  </si>
  <si>
    <t>http://miopiccolo.ru/mens-clothing-ru/aksessuary/povyazka-ru-3.html</t>
  </si>
  <si>
    <t>http://miopiccolo.ru/mens-clothing-ru/golovnye-ubory/panama-ru-7.html</t>
  </si>
  <si>
    <t>http://miopiccolo.ru/mens-clothing-ru/golovnye-ubory/panama-ru-9.html</t>
  </si>
  <si>
    <t>http://miopiccolo.ru/mens-clothing-ru/golovnye-ubory/panama-ru-13.html</t>
  </si>
  <si>
    <t>http://miopiccolo.ru/mens-clothing-ru/golovnye-ubory/panama-ru-14.html</t>
  </si>
  <si>
    <t>http://miopiccolo.ru/mens-clothing-ru/golovnye-ubory/panama-ru-15.html</t>
  </si>
  <si>
    <t>http://miopiccolo.ru/mens-clothing-ru/golovnye-ubory/panama-ru-17.html</t>
  </si>
  <si>
    <t>http://miopiccolo.ru/mens-clothing-ru/golovnye-ubory/panama-ru-6.html</t>
  </si>
  <si>
    <t>http://miopiccolo.ru/mens-clothing-ru/golovnye-ubory/panama-ru-18.html</t>
  </si>
  <si>
    <t>http://miopiccolo.ru/mens-clothing-ru/golovnye-ubory/panama-ru-20.html</t>
  </si>
  <si>
    <t>http://miopiccolo.ru/mens-clothing-ru/bryuki-dzhinsy-shorty/dzhinsy-ru-2.html</t>
  </si>
  <si>
    <t>http://miopiccolo.ru/mens-clothing-ru/verhnyaya-demisezonnaya-odezhda/plasch-burberry.html</t>
  </si>
  <si>
    <t>http://miopiccolo.ru/mens-clothing-ru/bryuki-dzhinsy-shorty/dzhinsy-so-strazami.html</t>
  </si>
  <si>
    <t>http://miopiccolo.ru/mens-clothing-ru/bryuki-dzhinsy-shorty/bryuki-dzhinsovye-cvetok.html</t>
  </si>
  <si>
    <t>р -  m</t>
  </si>
  <si>
    <t>р -  s, s, m</t>
  </si>
  <si>
    <t>http://miopiccolo.ru/mens-clothing-ru/nizhnee-bele-kupalniki/kombinezon-flisovyy-ru-5.html</t>
  </si>
  <si>
    <t>http://miopiccolo.ru/mens-clothing-ru/tolstovki-hudi/tolstovka-flisovaya-icepeak.html</t>
  </si>
  <si>
    <t>http://miopiccolo.ru/womens-clothing-ru/verhnyaya-zimnyaya-odezhda/kombinezon-icepeak-zima.html</t>
  </si>
  <si>
    <t>р - 92, 98</t>
  </si>
  <si>
    <t>р - 150</t>
  </si>
  <si>
    <t>р - 9</t>
  </si>
  <si>
    <t>11о-106</t>
  </si>
  <si>
    <t xml:space="preserve"> Колготки х/б </t>
  </si>
  <si>
    <t>http://miopiccolo.ru/mens-clothing-ru/kolgotki/kolgotki-h-b-ru.html</t>
  </si>
  <si>
    <t>р - 0-1г, 1-2г</t>
  </si>
  <si>
    <t>р - 1-2г</t>
  </si>
  <si>
    <t>4о-28</t>
  </si>
  <si>
    <t>Рубашка-сорочка ZARA</t>
  </si>
  <si>
    <t>http://miopiccolo.ru/mens-clothing-ru/rubashki/rubashka-sorochka-zara-ru.html</t>
  </si>
  <si>
    <t>р - 98, 116, 122, 128, 134, 140</t>
  </si>
  <si>
    <t>100% хлопок, маломерит на 1р-р-</t>
  </si>
  <si>
    <t>от 2 до 8 лет, ткань 100% хлопок, маломерит на 1р-р</t>
  </si>
  <si>
    <t>р - 116, 128, 140</t>
  </si>
  <si>
    <t>р - 100, 130</t>
  </si>
  <si>
    <t>5о-92</t>
  </si>
  <si>
    <t>http://miopiccolo.ru/mens-clothing-ru/kolgotki/kolgotki-s-bantikom-i-uzorom.html</t>
  </si>
  <si>
    <t xml:space="preserve">
Колготки с бантиком и узором</t>
  </si>
  <si>
    <t>р - 86-92, 98-104, 110-116</t>
  </si>
  <si>
    <t>991-107</t>
  </si>
  <si>
    <t>Рубашка комбинированная</t>
  </si>
  <si>
    <t>р - 140</t>
  </si>
  <si>
    <t>http://miopiccolo.ru/womens-clothing-ru/rubashki-ru/rubashka-kombinirovannaya.html</t>
  </si>
  <si>
    <t>http://miopiccolo.ru/mens-clothing-ru/obuv/sapogi-zimnie-ru.html</t>
  </si>
  <si>
    <t>р - 34</t>
  </si>
  <si>
    <t>991-172</t>
  </si>
  <si>
    <t>Сапоги зимние</t>
  </si>
  <si>
    <t>2о-369</t>
  </si>
  <si>
    <t>http://miopiccolo.ru/womens-clothing-ru/dzhempera-tolstovki-ru/dzhemper-na-pugovicah.html</t>
  </si>
  <si>
    <t>р -  21</t>
  </si>
  <si>
    <t>р -  6 мес</t>
  </si>
  <si>
    <t>р - 120,  128</t>
  </si>
  <si>
    <t>р - 104, 118, 128, 140</t>
  </si>
  <si>
    <t>р - 118, 128</t>
  </si>
  <si>
    <t>р - 155/160</t>
  </si>
  <si>
    <t>р - 11(122/128), 17(146/152)</t>
  </si>
  <si>
    <t>23о-247</t>
  </si>
  <si>
    <t>р - 70, 80, 90, 100</t>
  </si>
  <si>
    <t>р - 6M, 12M, 24M</t>
  </si>
  <si>
    <t>р - 3-6м</t>
  </si>
  <si>
    <t>ц - 134</t>
  </si>
  <si>
    <t>р - 68, 73, 80</t>
  </si>
  <si>
    <t>р - 100, 110, 130</t>
  </si>
  <si>
    <t>р - 3г (98см), 10л (140см)</t>
  </si>
  <si>
    <t>р - 80, 98, 104, 110</t>
  </si>
  <si>
    <t>р - 32, 33, 34, 36</t>
  </si>
  <si>
    <t>р - 45(110см), 48(116см), 60(140см), 63(146см), 69(158см)</t>
  </si>
  <si>
    <t>р - 90, 130</t>
  </si>
  <si>
    <t>р - 3</t>
  </si>
  <si>
    <t xml:space="preserve">р - 3г, 10л </t>
  </si>
  <si>
    <t>р - 9/12м, 12/18м, 18/24м</t>
  </si>
  <si>
    <t>р - 6/9</t>
  </si>
  <si>
    <t>р - 98, 104, 116</t>
  </si>
  <si>
    <t>р - 90cm</t>
  </si>
  <si>
    <t>р - 1м, 6м</t>
  </si>
  <si>
    <t>р - 23, 24</t>
  </si>
  <si>
    <t>19о-326</t>
  </si>
  <si>
    <t>р - 21, 22</t>
  </si>
  <si>
    <t>19о-327</t>
  </si>
  <si>
    <t>р - 3мес, 6мес</t>
  </si>
  <si>
    <t xml:space="preserve">р - 128, 140, 164, 176 </t>
  </si>
  <si>
    <t>р - 116, 122, 128, 140</t>
  </si>
  <si>
    <t>120см</t>
  </si>
  <si>
    <t>р - 86, 92, 98, 110</t>
  </si>
  <si>
    <t>р - 80, 90</t>
  </si>
  <si>
    <t>р -  128, 152, 176</t>
  </si>
  <si>
    <t>р - 90, 110, 120</t>
  </si>
  <si>
    <t>р - 30м</t>
  </si>
  <si>
    <t>р - н/в</t>
  </si>
  <si>
    <t>р - 100, 105</t>
  </si>
  <si>
    <t>р - 104, 92</t>
  </si>
  <si>
    <t>р - 6м, 9м, 12м, 18м</t>
  </si>
  <si>
    <t>р - 6м</t>
  </si>
  <si>
    <t>р - 62m</t>
  </si>
  <si>
    <t>р -  56(140), 62(158), 64 (165)</t>
  </si>
  <si>
    <t>р - н/в, 0/3</t>
  </si>
  <si>
    <t>р - 0/3м, 3/6м</t>
  </si>
  <si>
    <t>р - 9м, 6м</t>
  </si>
  <si>
    <t>р - 6м, 18м, 30м</t>
  </si>
  <si>
    <t>р -100</t>
  </si>
  <si>
    <t>р - 3/6м</t>
  </si>
  <si>
    <t>р - 130</t>
  </si>
  <si>
    <t>р -104</t>
  </si>
  <si>
    <t>р - 0-3, 3-6м, 6-12м</t>
  </si>
  <si>
    <t>р -  9-12м, 18-24м</t>
  </si>
  <si>
    <t>р - 140, 150</t>
  </si>
  <si>
    <t>р - 98, 110</t>
  </si>
  <si>
    <t>р - 4(2г), 10(5л), 12(6л)</t>
  </si>
  <si>
    <t>р - 25, 28, 30, 31</t>
  </si>
  <si>
    <t>р - 31</t>
  </si>
  <si>
    <t>р - 6, 9</t>
  </si>
  <si>
    <t>р - 9, 6</t>
  </si>
  <si>
    <t>р - 12/18</t>
  </si>
  <si>
    <t>р - 68, 80, 86</t>
  </si>
  <si>
    <t>32-34</t>
  </si>
  <si>
    <t>р - 62, 86</t>
  </si>
  <si>
    <t>р - 110, 130</t>
  </si>
  <si>
    <t>р - 110, 115, 130</t>
  </si>
  <si>
    <t>р-95</t>
  </si>
  <si>
    <t>ц - коралловый</t>
  </si>
  <si>
    <t>р - 48-50</t>
  </si>
  <si>
    <t>р - 38-40</t>
  </si>
  <si>
    <t>ц - синий, розовый, серый</t>
  </si>
  <si>
    <t>р - 152</t>
  </si>
  <si>
    <t>р 6-9 мес</t>
  </si>
  <si>
    <t>р - 128, 140</t>
  </si>
  <si>
    <t>от 1 года до 8 лет, ткань - 100% хлопок. Утягивающая резинка на талии</t>
  </si>
  <si>
    <t>р - 104, 128</t>
  </si>
  <si>
    <t>р - 73см</t>
  </si>
  <si>
    <t>р - 40</t>
  </si>
  <si>
    <t>ц - молочно-серый</t>
  </si>
  <si>
    <t>http://miopiccolo.ru/mens-clothing-ru/verhnyaya-demisezonnaya-odezhda/palto-d-s-stegannoe.html</t>
  </si>
  <si>
    <t>ц - зеленый, оранжевый</t>
  </si>
  <si>
    <t>р - 50-56</t>
  </si>
  <si>
    <t>ц - светло-серый</t>
  </si>
  <si>
    <t>р - 9/12, 5/6</t>
  </si>
  <si>
    <t>р - 52/58</t>
  </si>
  <si>
    <t>р - 6 мес, 12 мес</t>
  </si>
  <si>
    <t>р - 3m, 6m</t>
  </si>
  <si>
    <t>ц - бело-розовый, бело-синий</t>
  </si>
  <si>
    <t>ц - темно-серый, светло-серый, красный, розовый, белый</t>
  </si>
  <si>
    <t>р - 46-48</t>
  </si>
  <si>
    <t>ц - синий, белый</t>
  </si>
  <si>
    <t>р - 48-52</t>
  </si>
  <si>
    <t>р - 46-50</t>
  </si>
  <si>
    <t>р - 128, 158</t>
  </si>
  <si>
    <t>ц - чернильный</t>
  </si>
  <si>
    <t>Очень теплое уютное пальто с ламой. Верх: 100%полиэстер, наполнитель:лама/пух/перо, подклад:100% хлопок</t>
  </si>
  <si>
    <t xml:space="preserve">
Очень зимнее теплое полупальто для девочки. Верх: 100%полиэстер, наполнитель: изософт, подклад:100% хлопок</t>
  </si>
  <si>
    <t>370-8</t>
  </si>
  <si>
    <t>Удлиненная куртка-полупальто зима/изософт</t>
  </si>
  <si>
    <t>ц - хакки</t>
  </si>
  <si>
    <t xml:space="preserve">
Очень теплая зимняя парка для мальчика. Верх: 100%полиэстер, наполнитель: изософт, подклад:100% хлопок</t>
  </si>
  <si>
    <t>р - 140, 146</t>
  </si>
  <si>
    <t>р -128, 134, 140, 146, 152, 158</t>
  </si>
  <si>
    <t>р - 29 (155)</t>
  </si>
  <si>
    <t xml:space="preserve">р - 140, 176 </t>
  </si>
  <si>
    <t>р - 12мес, 18мес</t>
  </si>
  <si>
    <t>р -104, 116, 122</t>
  </si>
  <si>
    <t>р -13(134/140), 19(158/164)</t>
  </si>
  <si>
    <t xml:space="preserve">р -176 </t>
  </si>
  <si>
    <t>р -1м, 3м</t>
  </si>
  <si>
    <t>р - 116, 164</t>
  </si>
  <si>
    <t>р - 108</t>
  </si>
  <si>
    <t>р -134</t>
  </si>
  <si>
    <t>р - 164</t>
  </si>
  <si>
    <t>р - 90, 120</t>
  </si>
  <si>
    <t>р - 108, 114, 138</t>
  </si>
  <si>
    <t>р - 48(116см), 51(122см), 54(128см), 63(146см), 66(152см), 69(158см), 72(164см)</t>
  </si>
  <si>
    <t>р - 16(128)</t>
  </si>
  <si>
    <t>р - 160cm, 170cm</t>
  </si>
  <si>
    <t>р - 2г(92см), 3г(98см)</t>
  </si>
  <si>
    <t>р - 130, 150, 160</t>
  </si>
  <si>
    <t>р - 29</t>
  </si>
  <si>
    <t>р - 25, 29, 30</t>
  </si>
  <si>
    <t>р -130, 140, 160</t>
  </si>
  <si>
    <t>р - 6м, 12м, 18м, 24м</t>
  </si>
  <si>
    <t>р -  18(130/135), 20(135/140), 22(145/150)</t>
  </si>
  <si>
    <t>р - 110cm</t>
  </si>
  <si>
    <t>р - 9м, 12м, 18м, 23м</t>
  </si>
  <si>
    <t>р -164</t>
  </si>
  <si>
    <t>р - 160</t>
  </si>
  <si>
    <t>р - 140, 146, 152,164, 170</t>
  </si>
  <si>
    <t>р - 28</t>
  </si>
  <si>
    <t>р -150, 180</t>
  </si>
  <si>
    <t>р - 3-12</t>
  </si>
  <si>
    <t>16о-8</t>
  </si>
  <si>
    <t>Комлект3ка, 2 боди и штанишки</t>
  </si>
  <si>
    <t>http://miopiccolo.ru/mens-clothing-ru/apparel-ru/komlekt-2-bodi-i-shtanishki.html</t>
  </si>
  <si>
    <t>р - 6-9,  12-18</t>
  </si>
  <si>
    <t>Юбка джинсовая с ремнем, горох</t>
  </si>
  <si>
    <t>р - 18м, 2г</t>
  </si>
  <si>
    <t>р - 6м, 9м, 12м, 24м</t>
  </si>
  <si>
    <t>р - 18, 24</t>
  </si>
  <si>
    <t>р - 8л(128см)</t>
  </si>
  <si>
    <t>р - 86, 98</t>
  </si>
  <si>
    <t>р - 32, 33</t>
  </si>
  <si>
    <t xml:space="preserve">ц - желтый, зеленый, синий, </t>
  </si>
  <si>
    <t xml:space="preserve">р - 9/12, 18/24,24/36 </t>
  </si>
  <si>
    <t>р - 4г</t>
  </si>
  <si>
    <t>р - 27, 28, 29, 30, 31</t>
  </si>
  <si>
    <t>р - 0/3, 3/6, 6/9, 9/12</t>
  </si>
  <si>
    <t>р - 134, 152, 158, 164</t>
  </si>
  <si>
    <t>р - 80, 86, 92</t>
  </si>
  <si>
    <t>р - 1(68)</t>
  </si>
  <si>
    <t>р -  100</t>
  </si>
  <si>
    <t>р - 33</t>
  </si>
  <si>
    <t>р - нв, 3м</t>
  </si>
  <si>
    <t>р - 36</t>
  </si>
  <si>
    <t>р - 12</t>
  </si>
  <si>
    <t>р - 0-3мес, 3-6мес, 6-9мес</t>
  </si>
  <si>
    <t>р - 6M, 9M, 12M, 24M</t>
  </si>
  <si>
    <t>р - 6M, 18M, 24M</t>
  </si>
  <si>
    <t xml:space="preserve"> розовый</t>
  </si>
  <si>
    <t>р - 3 (98см), 4 (104см), 5 (110см), 10 (140см)</t>
  </si>
  <si>
    <t>р - 18 мес</t>
  </si>
  <si>
    <t>р - 3-6м, 6-9м, 9-12м</t>
  </si>
  <si>
    <t>р - 120/125, 125/130, 135/140</t>
  </si>
  <si>
    <t>р - 6-9,  18-24,  24-36, 3-4</t>
  </si>
  <si>
    <t>р - 45, 48</t>
  </si>
  <si>
    <t>р - 26, 27, 28, 29, 30</t>
  </si>
  <si>
    <t>р - 3, 12</t>
  </si>
  <si>
    <t>р - 46(104см)</t>
  </si>
  <si>
    <t>р -  4л, 6л, 7л</t>
  </si>
  <si>
    <t>р - 62cm, 68cm</t>
  </si>
  <si>
    <t>р -  86</t>
  </si>
  <si>
    <t>р - 6/9м, 9/12м</t>
  </si>
  <si>
    <t>р - 3г(98см), 4г(104см), 5л(110см), 10л (140см)</t>
  </si>
</sst>
</file>

<file path=xl/styles.xml><?xml version="1.0" encoding="utf-8"?>
<styleSheet xmlns="http://schemas.openxmlformats.org/spreadsheetml/2006/main">
  <numFmts count="1">
    <numFmt numFmtId="164" formatCode="#,##0.00_р_."/>
  </numFmts>
  <fonts count="36">
    <font>
      <sz val="10"/>
      <name val="Arial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3"/>
      <color indexed="56"/>
      <name val="Calibri"/>
      <family val="2"/>
      <charset val="204"/>
    </font>
    <font>
      <sz val="11"/>
      <color indexed="8"/>
      <name val="Calibri"/>
      <family val="2"/>
      <charset val="204"/>
    </font>
    <font>
      <b/>
      <sz val="10"/>
      <color indexed="16"/>
      <name val="Arial"/>
      <family val="2"/>
      <charset val="204"/>
    </font>
    <font>
      <u/>
      <sz val="10"/>
      <color indexed="12"/>
      <name val="Arial"/>
      <family val="2"/>
      <charset val="204"/>
    </font>
    <font>
      <sz val="11"/>
      <color indexed="9"/>
      <name val="Calibri"/>
      <family val="2"/>
      <charset val="204"/>
    </font>
    <font>
      <sz val="10"/>
      <name val="Arial"/>
      <family val="2"/>
      <charset val="204"/>
    </font>
    <font>
      <sz val="18"/>
      <name val="Arial"/>
      <family val="2"/>
      <charset val="204"/>
    </font>
    <font>
      <sz val="8"/>
      <name val="Arial"/>
      <family val="2"/>
      <charset val="204"/>
    </font>
    <font>
      <b/>
      <sz val="14"/>
      <name val="Arial"/>
      <family val="2"/>
      <charset val="204"/>
    </font>
    <font>
      <b/>
      <sz val="11"/>
      <name val="Calibri"/>
      <family val="2"/>
      <charset val="204"/>
    </font>
    <font>
      <b/>
      <sz val="10"/>
      <color theme="0" tint="-0.499984740745262"/>
      <name val="Arial"/>
      <family val="2"/>
      <charset val="204"/>
    </font>
    <font>
      <b/>
      <sz val="11"/>
      <color theme="1"/>
      <name val="Calibri"/>
      <family val="2"/>
      <charset val="204"/>
    </font>
    <font>
      <sz val="12"/>
      <color theme="1"/>
      <name val="Arial"/>
      <family val="2"/>
      <charset val="204"/>
    </font>
    <font>
      <b/>
      <sz val="18"/>
      <color indexed="16"/>
      <name val="Arial"/>
      <family val="2"/>
      <charset val="204"/>
    </font>
    <font>
      <b/>
      <sz val="11"/>
      <color rgb="FF0070C0"/>
      <name val="Arial"/>
      <family val="2"/>
      <charset val="204"/>
    </font>
    <font>
      <sz val="11"/>
      <name val="Arial"/>
      <family val="2"/>
      <charset val="204"/>
    </font>
    <font>
      <b/>
      <u/>
      <sz val="11"/>
      <color rgb="FF0070C0"/>
      <name val="Arial"/>
      <family val="2"/>
      <charset val="204"/>
    </font>
    <font>
      <b/>
      <sz val="14"/>
      <name val="Calibri"/>
      <family val="2"/>
      <charset val="204"/>
    </font>
    <font>
      <sz val="14"/>
      <name val="Arial"/>
      <family val="2"/>
    </font>
    <font>
      <sz val="14"/>
      <name val="Arial"/>
      <family val="2"/>
      <charset val="204"/>
    </font>
    <font>
      <sz val="12"/>
      <color rgb="FFFF0000"/>
      <name val="Arial"/>
      <family val="2"/>
      <charset val="204"/>
    </font>
    <font>
      <sz val="12"/>
      <name val="Arial"/>
      <family val="2"/>
      <charset val="204"/>
    </font>
    <font>
      <b/>
      <sz val="18"/>
      <name val="Arial"/>
      <family val="2"/>
      <charset val="204"/>
    </font>
    <font>
      <b/>
      <sz val="20"/>
      <name val="Arial"/>
      <family val="2"/>
      <charset val="204"/>
    </font>
    <font>
      <b/>
      <u/>
      <sz val="11"/>
      <name val="Arial"/>
      <family val="2"/>
      <charset val="204"/>
    </font>
    <font>
      <b/>
      <sz val="16"/>
      <name val="Arial"/>
      <family val="2"/>
      <charset val="204"/>
    </font>
    <font>
      <b/>
      <sz val="10"/>
      <name val="Arial"/>
      <family val="2"/>
      <charset val="204"/>
    </font>
    <font>
      <b/>
      <sz val="11"/>
      <color theme="1"/>
      <name val="Arial"/>
      <family val="2"/>
      <charset val="204"/>
    </font>
    <font>
      <b/>
      <sz val="8"/>
      <color indexed="52"/>
      <name val="Arial"/>
      <family val="2"/>
      <charset val="204"/>
    </font>
    <font>
      <sz val="8"/>
      <color indexed="52"/>
      <name val="Arial"/>
      <family val="2"/>
      <charset val="204"/>
    </font>
    <font>
      <b/>
      <sz val="12"/>
      <name val="Arial"/>
      <family val="2"/>
      <charset val="204"/>
    </font>
    <font>
      <sz val="10"/>
      <color theme="1"/>
      <name val="Arial"/>
      <family val="2"/>
      <charset val="204"/>
    </font>
    <font>
      <b/>
      <sz val="18"/>
      <color theme="0" tint="-0.499984740745262"/>
      <name val="Arial"/>
      <family val="2"/>
      <charset val="204"/>
    </font>
  </fonts>
  <fills count="12">
    <fill>
      <patternFill patternType="none"/>
    </fill>
    <fill>
      <patternFill patternType="gray125"/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11"/>
      </patternFill>
    </fill>
    <fill>
      <patternFill patternType="solid">
        <fgColor indexed="22"/>
      </patternFill>
    </fill>
    <fill>
      <patternFill patternType="solid">
        <fgColor indexed="10"/>
      </patternFill>
    </fill>
    <fill>
      <patternFill patternType="solid">
        <fgColor rgb="FFFFC000"/>
        <bgColor indexed="64"/>
      </patternFill>
    </fill>
    <fill>
      <patternFill patternType="solid">
        <fgColor theme="9" tint="-0.49998474074526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</fills>
  <borders count="10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9">
    <xf numFmtId="0" fontId="0" fillId="0" borderId="0"/>
    <xf numFmtId="0" fontId="4" fillId="2" borderId="0" applyNumberFormat="0" applyBorder="0" applyAlignment="0" applyProtection="0"/>
    <xf numFmtId="0" fontId="4" fillId="3" borderId="0" applyNumberFormat="0" applyBorder="0" applyAlignment="0" applyProtection="0"/>
    <xf numFmtId="0" fontId="4" fillId="4" borderId="0" applyNumberFormat="0" applyBorder="0" applyAlignment="0" applyProtection="0"/>
    <xf numFmtId="0" fontId="7" fillId="6" borderId="0" applyNumberFormat="0" applyBorder="0" applyAlignment="0" applyProtection="0"/>
    <xf numFmtId="0" fontId="1" fillId="5" borderId="2" applyNumberFormat="0" applyAlignment="0" applyProtection="0"/>
    <xf numFmtId="0" fontId="2" fillId="5" borderId="1" applyNumberFormat="0" applyAlignment="0" applyProtection="0"/>
    <xf numFmtId="0" fontId="6" fillId="0" borderId="0" applyNumberFormat="0" applyFill="0" applyBorder="0" applyAlignment="0" applyProtection="0">
      <alignment vertical="top"/>
      <protection locked="0"/>
    </xf>
    <xf numFmtId="0" fontId="3" fillId="0" borderId="3" applyNumberFormat="0" applyFill="0" applyAlignment="0" applyProtection="0"/>
  </cellStyleXfs>
  <cellXfs count="147">
    <xf numFmtId="0" fontId="0" fillId="0" borderId="0" xfId="0"/>
    <xf numFmtId="0" fontId="0" fillId="0" borderId="0" xfId="0" applyFill="1" applyBorder="1"/>
    <xf numFmtId="164" fontId="5" fillId="0" borderId="4" xfId="0" applyNumberFormat="1" applyFont="1" applyFill="1" applyBorder="1" applyAlignment="1">
      <alignment horizontal="center" vertical="distributed"/>
    </xf>
    <xf numFmtId="0" fontId="8" fillId="0" borderId="0" xfId="0" applyFont="1" applyFill="1" applyBorder="1"/>
    <xf numFmtId="0" fontId="0" fillId="0" borderId="0" xfId="0" applyNumberFormat="1" applyFill="1" applyBorder="1"/>
    <xf numFmtId="0" fontId="12" fillId="7" borderId="4" xfId="5" applyNumberFormat="1" applyFont="1" applyFill="1" applyBorder="1" applyAlignment="1" applyProtection="1">
      <alignment horizontal="center" vertical="distributed"/>
    </xf>
    <xf numFmtId="0" fontId="12" fillId="7" borderId="4" xfId="6" applyFont="1" applyFill="1" applyBorder="1" applyAlignment="1">
      <alignment horizontal="center" vertical="distributed"/>
    </xf>
    <xf numFmtId="3" fontId="16" fillId="9" borderId="4" xfId="0" applyNumberFormat="1" applyFont="1" applyFill="1" applyBorder="1" applyAlignment="1" applyProtection="1">
      <alignment horizontal="center" vertical="distributed"/>
      <protection locked="0"/>
    </xf>
    <xf numFmtId="0" fontId="11" fillId="7" borderId="4" xfId="0" applyFont="1" applyFill="1" applyBorder="1" applyAlignment="1">
      <alignment horizontal="center" vertical="center"/>
    </xf>
    <xf numFmtId="0" fontId="11" fillId="0" borderId="4" xfId="0" applyFont="1" applyFill="1" applyBorder="1" applyAlignment="1">
      <alignment horizontal="center" vertical="center"/>
    </xf>
    <xf numFmtId="0" fontId="11" fillId="0" borderId="0" xfId="0" applyFont="1" applyFill="1" applyBorder="1" applyAlignment="1">
      <alignment horizontal="center" vertical="center"/>
    </xf>
    <xf numFmtId="0" fontId="12" fillId="7" borderId="4" xfId="5" applyNumberFormat="1" applyFont="1" applyFill="1" applyBorder="1" applyAlignment="1" applyProtection="1">
      <alignment horizontal="center" vertical="center" wrapText="1"/>
    </xf>
    <xf numFmtId="0" fontId="17" fillId="0" borderId="4" xfId="0" applyFont="1" applyFill="1" applyBorder="1" applyAlignment="1" applyProtection="1">
      <alignment horizontal="center" vertical="center" wrapText="1"/>
      <protection locked="0"/>
    </xf>
    <xf numFmtId="0" fontId="18" fillId="0" borderId="0" xfId="0" applyFont="1" applyFill="1" applyBorder="1" applyAlignment="1">
      <alignment horizontal="center" vertical="center" wrapText="1"/>
    </xf>
    <xf numFmtId="0" fontId="19" fillId="0" borderId="4" xfId="7" applyFont="1" applyFill="1" applyBorder="1" applyAlignment="1" applyProtection="1">
      <alignment horizontal="center" vertical="center" wrapText="1"/>
      <protection locked="0"/>
    </xf>
    <xf numFmtId="2" fontId="10" fillId="0" borderId="4" xfId="0" applyNumberFormat="1" applyFont="1" applyFill="1" applyBorder="1" applyAlignment="1" applyProtection="1">
      <alignment horizontal="center" vertical="distributed"/>
      <protection locked="0"/>
    </xf>
    <xf numFmtId="0" fontId="15" fillId="0" borderId="4" xfId="0" applyFont="1" applyFill="1" applyBorder="1" applyAlignment="1">
      <alignment wrapText="1"/>
    </xf>
    <xf numFmtId="0" fontId="0" fillId="0" borderId="4" xfId="0" applyBorder="1"/>
    <xf numFmtId="0" fontId="8" fillId="0" borderId="4" xfId="0" applyFont="1" applyFill="1" applyBorder="1" applyAlignment="1">
      <alignment wrapText="1"/>
    </xf>
    <xf numFmtId="0" fontId="12" fillId="7" borderId="4" xfId="5" applyNumberFormat="1" applyFont="1" applyFill="1" applyBorder="1" applyAlignment="1" applyProtection="1">
      <alignment horizontal="center" vertical="distributed" wrapText="1"/>
    </xf>
    <xf numFmtId="0" fontId="10" fillId="0" borderId="4" xfId="0" applyFont="1" applyFill="1" applyBorder="1" applyAlignment="1" applyProtection="1">
      <alignment horizontal="center" vertical="distributed" wrapText="1"/>
      <protection locked="0"/>
    </xf>
    <xf numFmtId="0" fontId="0" fillId="0" borderId="0" xfId="0" applyFill="1" applyBorder="1" applyAlignment="1">
      <alignment wrapText="1"/>
    </xf>
    <xf numFmtId="0" fontId="14" fillId="7" borderId="4" xfId="5" applyNumberFormat="1" applyFont="1" applyFill="1" applyBorder="1" applyAlignment="1" applyProtection="1">
      <alignment horizontal="center" vertical="distributed" wrapText="1"/>
    </xf>
    <xf numFmtId="0" fontId="15" fillId="0" borderId="4" xfId="0" applyFont="1" applyFill="1" applyBorder="1" applyAlignment="1" applyProtection="1">
      <alignment horizontal="center" vertical="distributed" wrapText="1"/>
      <protection locked="0"/>
    </xf>
    <xf numFmtId="0" fontId="15" fillId="0" borderId="0" xfId="0" applyFont="1" applyFill="1" applyBorder="1" applyAlignment="1">
      <alignment wrapText="1"/>
    </xf>
    <xf numFmtId="14" fontId="11" fillId="0" borderId="4" xfId="0" applyNumberFormat="1" applyFont="1" applyFill="1" applyBorder="1" applyAlignment="1">
      <alignment horizontal="center" vertical="center"/>
    </xf>
    <xf numFmtId="0" fontId="15" fillId="0" borderId="4" xfId="0" applyFont="1" applyFill="1" applyBorder="1" applyAlignment="1" applyProtection="1">
      <alignment horizontal="center" vertical="distributed"/>
      <protection locked="0"/>
    </xf>
    <xf numFmtId="0" fontId="15" fillId="0" borderId="4" xfId="0" applyFont="1" applyFill="1" applyBorder="1" applyAlignment="1">
      <alignment horizontal="center" vertical="center" wrapText="1"/>
    </xf>
    <xf numFmtId="0" fontId="15" fillId="0" borderId="4" xfId="0" applyFont="1" applyFill="1" applyBorder="1" applyAlignment="1" applyProtection="1">
      <alignment horizontal="center" vertical="center" wrapText="1"/>
      <protection locked="0"/>
    </xf>
    <xf numFmtId="0" fontId="11" fillId="10" borderId="4" xfId="0" applyFont="1" applyFill="1" applyBorder="1" applyAlignment="1">
      <alignment horizontal="center" vertical="center"/>
    </xf>
    <xf numFmtId="0" fontId="20" fillId="7" borderId="4" xfId="5" applyNumberFormat="1" applyFont="1" applyFill="1" applyBorder="1" applyAlignment="1" applyProtection="1">
      <alignment horizontal="center" vertical="distributed"/>
    </xf>
    <xf numFmtId="0" fontId="21" fillId="0" borderId="4" xfId="0" applyFont="1" applyFill="1" applyBorder="1" applyAlignment="1">
      <alignment horizontal="center" vertical="center" wrapText="1"/>
    </xf>
    <xf numFmtId="0" fontId="22" fillId="0" borderId="4" xfId="0" applyFont="1" applyFill="1" applyBorder="1" applyAlignment="1" applyProtection="1">
      <alignment horizontal="center" vertical="distributed"/>
      <protection locked="0"/>
    </xf>
    <xf numFmtId="0" fontId="22" fillId="0" borderId="0" xfId="0" applyFont="1" applyFill="1" applyBorder="1"/>
    <xf numFmtId="0" fontId="24" fillId="0" borderId="4" xfId="0" applyFont="1" applyFill="1" applyBorder="1" applyAlignment="1">
      <alignment wrapText="1"/>
    </xf>
    <xf numFmtId="0" fontId="15" fillId="10" borderId="4" xfId="0" applyFont="1" applyFill="1" applyBorder="1" applyAlignment="1">
      <alignment wrapText="1"/>
    </xf>
    <xf numFmtId="164" fontId="13" fillId="0" borderId="4" xfId="0" applyNumberFormat="1" applyFont="1" applyFill="1" applyBorder="1" applyAlignment="1">
      <alignment horizontal="center" vertical="distributed"/>
    </xf>
    <xf numFmtId="0" fontId="0" fillId="0" borderId="4" xfId="0" applyFill="1" applyBorder="1"/>
    <xf numFmtId="0" fontId="12" fillId="7" borderId="4" xfId="5" applyNumberFormat="1" applyFont="1" applyFill="1" applyBorder="1" applyAlignment="1" applyProtection="1">
      <alignment horizontal="center" vertical="distributed"/>
      <protection hidden="1"/>
    </xf>
    <xf numFmtId="2" fontId="10" fillId="0" borderId="4" xfId="0" applyNumberFormat="1" applyFont="1" applyFill="1" applyBorder="1" applyAlignment="1" applyProtection="1">
      <alignment horizontal="center" vertical="distributed"/>
      <protection locked="0" hidden="1"/>
    </xf>
    <xf numFmtId="0" fontId="0" fillId="0" borderId="0" xfId="0" applyNumberFormat="1" applyFill="1" applyBorder="1" applyProtection="1">
      <protection hidden="1"/>
    </xf>
    <xf numFmtId="0" fontId="18" fillId="0" borderId="4" xfId="0" applyFont="1" applyFill="1" applyBorder="1" applyAlignment="1">
      <alignment horizontal="center" vertical="center" wrapText="1"/>
    </xf>
    <xf numFmtId="0" fontId="0" fillId="0" borderId="4" xfId="0" applyFill="1" applyBorder="1" applyAlignment="1">
      <alignment wrapText="1"/>
    </xf>
    <xf numFmtId="0" fontId="11" fillId="0" borderId="8" xfId="0" applyFont="1" applyFill="1" applyBorder="1" applyAlignment="1">
      <alignment horizontal="center" vertical="center"/>
    </xf>
    <xf numFmtId="0" fontId="17" fillId="0" borderId="8" xfId="0" applyFont="1" applyFill="1" applyBorder="1" applyAlignment="1" applyProtection="1">
      <alignment horizontal="center" vertical="center" wrapText="1"/>
      <protection locked="0"/>
    </xf>
    <xf numFmtId="0" fontId="19" fillId="0" borderId="8" xfId="7" applyFont="1" applyFill="1" applyBorder="1" applyAlignment="1" applyProtection="1">
      <alignment horizontal="center" vertical="center" wrapText="1"/>
      <protection locked="0"/>
    </xf>
    <xf numFmtId="0" fontId="0" fillId="0" borderId="8" xfId="0" applyBorder="1"/>
    <xf numFmtId="0" fontId="8" fillId="0" borderId="8" xfId="0" applyFont="1" applyFill="1" applyBorder="1" applyAlignment="1">
      <alignment wrapText="1"/>
    </xf>
    <xf numFmtId="0" fontId="15" fillId="0" borderId="8" xfId="0" applyFont="1" applyFill="1" applyBorder="1" applyAlignment="1">
      <alignment wrapText="1"/>
    </xf>
    <xf numFmtId="0" fontId="22" fillId="0" borderId="8" xfId="0" applyFont="1" applyFill="1" applyBorder="1" applyAlignment="1" applyProtection="1">
      <alignment horizontal="center" vertical="distributed"/>
      <protection locked="0"/>
    </xf>
    <xf numFmtId="2" fontId="10" fillId="0" borderId="8" xfId="0" applyNumberFormat="1" applyFont="1" applyFill="1" applyBorder="1" applyAlignment="1" applyProtection="1">
      <alignment horizontal="center" vertical="distributed"/>
      <protection locked="0" hidden="1"/>
    </xf>
    <xf numFmtId="3" fontId="16" fillId="9" borderId="8" xfId="0" applyNumberFormat="1" applyFont="1" applyFill="1" applyBorder="1" applyAlignment="1" applyProtection="1">
      <alignment horizontal="center" vertical="distributed"/>
      <protection locked="0"/>
    </xf>
    <xf numFmtId="164" fontId="13" fillId="0" borderId="8" xfId="0" applyNumberFormat="1" applyFont="1" applyFill="1" applyBorder="1" applyAlignment="1">
      <alignment horizontal="center" vertical="distributed"/>
    </xf>
    <xf numFmtId="164" fontId="5" fillId="0" borderId="8" xfId="0" applyNumberFormat="1" applyFont="1" applyFill="1" applyBorder="1" applyAlignment="1">
      <alignment horizontal="center" vertical="distributed"/>
    </xf>
    <xf numFmtId="0" fontId="17" fillId="0" borderId="4" xfId="0" applyFont="1" applyFill="1" applyBorder="1" applyAlignment="1" applyProtection="1">
      <alignment horizontal="center" vertical="center" textRotation="90" wrapText="1"/>
      <protection locked="0"/>
    </xf>
    <xf numFmtId="0" fontId="10" fillId="0" borderId="4" xfId="0" applyFont="1" applyFill="1" applyBorder="1" applyAlignment="1" applyProtection="1">
      <alignment horizontal="center" vertical="distributed"/>
      <protection locked="0"/>
    </xf>
    <xf numFmtId="3" fontId="16" fillId="0" borderId="4" xfId="0" applyNumberFormat="1" applyFont="1" applyFill="1" applyBorder="1" applyAlignment="1" applyProtection="1">
      <alignment horizontal="center" vertical="distributed"/>
      <protection locked="0"/>
    </xf>
    <xf numFmtId="0" fontId="15" fillId="0" borderId="9" xfId="0" applyFont="1" applyFill="1" applyBorder="1" applyAlignment="1" applyProtection="1">
      <alignment horizontal="center" vertical="distributed" wrapText="1"/>
      <protection locked="0"/>
    </xf>
    <xf numFmtId="0" fontId="11" fillId="0" borderId="4" xfId="0" applyFont="1" applyFill="1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11" fillId="0" borderId="4" xfId="0" applyFont="1" applyFill="1" applyBorder="1" applyAlignment="1" applyProtection="1">
      <alignment horizontal="center" vertical="distributed"/>
      <protection locked="0"/>
    </xf>
    <xf numFmtId="0" fontId="26" fillId="9" borderId="4" xfId="0" applyNumberFormat="1" applyFont="1" applyFill="1" applyBorder="1" applyAlignment="1">
      <alignment horizontal="center" vertical="center"/>
    </xf>
    <xf numFmtId="0" fontId="0" fillId="0" borderId="4" xfId="0" applyNumberFormat="1" applyFill="1" applyBorder="1"/>
    <xf numFmtId="0" fontId="10" fillId="0" borderId="4" xfId="0" applyNumberFormat="1" applyFont="1" applyFill="1" applyBorder="1" applyAlignment="1" applyProtection="1">
      <alignment horizontal="center" vertical="distributed"/>
      <protection locked="0"/>
    </xf>
    <xf numFmtId="0" fontId="0" fillId="0" borderId="4" xfId="0" applyFill="1" applyBorder="1" applyAlignment="1">
      <alignment horizontal="center" vertical="center" wrapText="1"/>
    </xf>
    <xf numFmtId="0" fontId="10" fillId="0" borderId="4" xfId="0" applyFont="1" applyFill="1" applyBorder="1" applyAlignment="1" applyProtection="1">
      <alignment horizontal="center" vertical="center" wrapText="1"/>
      <protection locked="0"/>
    </xf>
    <xf numFmtId="0" fontId="8" fillId="0" borderId="4" xfId="0" applyFont="1" applyBorder="1" applyAlignment="1">
      <alignment horizontal="center" vertical="center" wrapText="1"/>
    </xf>
    <xf numFmtId="0" fontId="8" fillId="0" borderId="4" xfId="0" applyFont="1" applyFill="1" applyBorder="1" applyAlignment="1">
      <alignment horizontal="center" vertical="center" wrapText="1"/>
    </xf>
    <xf numFmtId="0" fontId="10" fillId="0" borderId="4" xfId="0" applyFont="1" applyFill="1" applyBorder="1" applyAlignment="1" applyProtection="1">
      <alignment vertical="distributed"/>
      <protection locked="0"/>
    </xf>
    <xf numFmtId="0" fontId="15" fillId="0" borderId="4" xfId="0" applyFont="1" applyFill="1" applyBorder="1" applyAlignment="1">
      <alignment horizontal="center" wrapText="1"/>
    </xf>
    <xf numFmtId="0" fontId="27" fillId="0" borderId="4" xfId="7" applyFont="1" applyFill="1" applyBorder="1" applyAlignment="1" applyProtection="1">
      <alignment horizontal="center" vertical="center" wrapText="1"/>
      <protection locked="0"/>
    </xf>
    <xf numFmtId="0" fontId="8" fillId="0" borderId="4" xfId="0" applyFont="1" applyBorder="1"/>
    <xf numFmtId="0" fontId="8" fillId="0" borderId="4" xfId="0" applyFont="1" applyFill="1" applyBorder="1"/>
    <xf numFmtId="0" fontId="12" fillId="0" borderId="4" xfId="5" applyNumberFormat="1" applyFont="1" applyFill="1" applyBorder="1" applyAlignment="1" applyProtection="1">
      <alignment horizontal="center" vertical="center" textRotation="90" wrapText="1"/>
    </xf>
    <xf numFmtId="0" fontId="12" fillId="0" borderId="4" xfId="5" applyNumberFormat="1" applyFont="1" applyFill="1" applyBorder="1" applyAlignment="1" applyProtection="1">
      <alignment horizontal="center" vertical="center" wrapText="1"/>
    </xf>
    <xf numFmtId="0" fontId="0" fillId="0" borderId="0" xfId="0" applyFill="1"/>
    <xf numFmtId="0" fontId="12" fillId="0" borderId="4" xfId="5" applyNumberFormat="1" applyFont="1" applyFill="1" applyBorder="1" applyAlignment="1" applyProtection="1">
      <alignment horizontal="center" vertical="distributed"/>
    </xf>
    <xf numFmtId="0" fontId="14" fillId="0" borderId="4" xfId="5" applyNumberFormat="1" applyFont="1" applyFill="1" applyBorder="1" applyAlignment="1" applyProtection="1">
      <alignment horizontal="center" vertical="distributed"/>
    </xf>
    <xf numFmtId="1" fontId="28" fillId="9" borderId="4" xfId="0" applyNumberFormat="1" applyFont="1" applyFill="1" applyBorder="1" applyAlignment="1" applyProtection="1">
      <alignment horizontal="center" vertical="distributed"/>
      <protection locked="0"/>
    </xf>
    <xf numFmtId="0" fontId="12" fillId="0" borderId="0" xfId="6" applyFont="1" applyFill="1" applyBorder="1" applyAlignment="1">
      <alignment horizontal="center" vertical="distributed"/>
    </xf>
    <xf numFmtId="0" fontId="29" fillId="0" borderId="4" xfId="0" applyFont="1" applyFill="1" applyBorder="1" applyAlignment="1">
      <alignment horizontal="center" vertical="center" wrapText="1"/>
    </xf>
    <xf numFmtId="0" fontId="17" fillId="0" borderId="4" xfId="0" applyFont="1" applyFill="1" applyBorder="1" applyAlignment="1" applyProtection="1">
      <alignment horizontal="center" vertical="center" textRotation="90"/>
      <protection locked="0"/>
    </xf>
    <xf numFmtId="0" fontId="30" fillId="0" borderId="4" xfId="0" applyFont="1" applyFill="1" applyBorder="1" applyAlignment="1" applyProtection="1">
      <alignment horizontal="center" vertical="distributed"/>
      <protection locked="0"/>
    </xf>
    <xf numFmtId="164" fontId="13" fillId="0" borderId="5" xfId="0" applyNumberFormat="1" applyFont="1" applyFill="1" applyBorder="1" applyAlignment="1">
      <alignment horizontal="center" vertical="distributed"/>
    </xf>
    <xf numFmtId="1" fontId="28" fillId="0" borderId="4" xfId="0" applyNumberFormat="1" applyFont="1" applyFill="1" applyBorder="1" applyAlignment="1" applyProtection="1">
      <alignment horizontal="center" vertical="distributed"/>
      <protection locked="0"/>
    </xf>
    <xf numFmtId="0" fontId="25" fillId="9" borderId="4" xfId="0" applyFont="1" applyFill="1" applyBorder="1" applyAlignment="1">
      <alignment horizontal="center" vertical="center" wrapText="1"/>
    </xf>
    <xf numFmtId="1" fontId="25" fillId="9" borderId="4" xfId="0" applyNumberFormat="1" applyFont="1" applyFill="1" applyBorder="1" applyAlignment="1">
      <alignment horizontal="center" vertical="center" wrapText="1"/>
    </xf>
    <xf numFmtId="0" fontId="31" fillId="0" borderId="4" xfId="0" applyFont="1" applyFill="1" applyBorder="1" applyAlignment="1" applyProtection="1">
      <alignment horizontal="center" vertical="distributed"/>
      <protection locked="0"/>
    </xf>
    <xf numFmtId="0" fontId="32" fillId="0" borderId="4" xfId="0" applyFont="1" applyFill="1" applyBorder="1" applyAlignment="1" applyProtection="1">
      <alignment horizontal="center" vertical="distributed"/>
      <protection locked="0"/>
    </xf>
    <xf numFmtId="0" fontId="32" fillId="0" borderId="4" xfId="0" applyFont="1" applyFill="1" applyBorder="1" applyAlignment="1" applyProtection="1">
      <alignment horizontal="center" vertical="center" wrapText="1"/>
      <protection locked="0"/>
    </xf>
    <xf numFmtId="0" fontId="33" fillId="0" borderId="4" xfId="0" applyFont="1" applyBorder="1" applyAlignment="1">
      <alignment horizontal="center" vertical="center"/>
    </xf>
    <xf numFmtId="0" fontId="24" fillId="0" borderId="4" xfId="0" applyFont="1" applyBorder="1" applyAlignment="1">
      <alignment horizontal="center" vertical="center" wrapText="1"/>
    </xf>
    <xf numFmtId="3" fontId="25" fillId="9" borderId="4" xfId="0" applyNumberFormat="1" applyFont="1" applyFill="1" applyBorder="1" applyAlignment="1">
      <alignment horizontal="center" vertical="center" wrapText="1"/>
    </xf>
    <xf numFmtId="0" fontId="24" fillId="0" borderId="4" xfId="0" applyFont="1" applyFill="1" applyBorder="1"/>
    <xf numFmtId="0" fontId="24" fillId="0" borderId="0" xfId="0" applyFont="1" applyFill="1" applyBorder="1"/>
    <xf numFmtId="3" fontId="16" fillId="9" borderId="4" xfId="0" applyNumberFormat="1" applyFont="1" applyFill="1" applyBorder="1" applyAlignment="1" applyProtection="1">
      <alignment horizontal="center" vertical="center"/>
      <protection locked="0"/>
    </xf>
    <xf numFmtId="0" fontId="29" fillId="0" borderId="4" xfId="0" applyFont="1" applyFill="1" applyBorder="1" applyAlignment="1">
      <alignment horizontal="center" vertical="center"/>
    </xf>
    <xf numFmtId="0" fontId="25" fillId="9" borderId="4" xfId="0" applyNumberFormat="1" applyFont="1" applyFill="1" applyBorder="1" applyAlignment="1">
      <alignment horizontal="center" vertical="center"/>
    </xf>
    <xf numFmtId="0" fontId="15" fillId="0" borderId="4" xfId="0" applyFont="1" applyFill="1" applyBorder="1"/>
    <xf numFmtId="0" fontId="6" fillId="0" borderId="4" xfId="7" applyFill="1" applyBorder="1" applyAlignment="1" applyProtection="1">
      <alignment horizontal="center" vertical="distributed"/>
      <protection locked="0"/>
    </xf>
    <xf numFmtId="0" fontId="6" fillId="0" borderId="4" xfId="7" applyFill="1" applyBorder="1" applyAlignment="1" applyProtection="1">
      <alignment wrapText="1"/>
    </xf>
    <xf numFmtId="0" fontId="6" fillId="0" borderId="4" xfId="7" applyFill="1" applyBorder="1" applyAlignment="1" applyProtection="1">
      <alignment horizontal="center" vertical="center" wrapText="1"/>
    </xf>
    <xf numFmtId="0" fontId="6" fillId="0" borderId="4" xfId="7" applyBorder="1" applyAlignment="1" applyProtection="1">
      <alignment horizontal="center" vertical="center" wrapText="1"/>
    </xf>
    <xf numFmtId="0" fontId="6" fillId="0" borderId="4" xfId="7" applyNumberFormat="1" applyFill="1" applyBorder="1" applyAlignment="1" applyProtection="1">
      <alignment horizontal="center" vertical="distributed"/>
    </xf>
    <xf numFmtId="0" fontId="6" fillId="0" borderId="4" xfId="7" applyFill="1" applyBorder="1" applyAlignment="1" applyProtection="1">
      <alignment horizontal="center" wrapText="1"/>
    </xf>
    <xf numFmtId="0" fontId="14" fillId="7" borderId="4" xfId="5" applyNumberFormat="1" applyFont="1" applyFill="1" applyBorder="1" applyAlignment="1" applyProtection="1">
      <alignment horizontal="center" vertical="center" wrapText="1"/>
    </xf>
    <xf numFmtId="0" fontId="15" fillId="0" borderId="4" xfId="0" applyFont="1" applyFill="1" applyBorder="1" applyAlignment="1" applyProtection="1">
      <alignment horizontal="center" vertical="center"/>
      <protection locked="0"/>
    </xf>
    <xf numFmtId="0" fontId="15" fillId="0" borderId="4" xfId="0" applyFont="1" applyFill="1" applyBorder="1" applyAlignment="1">
      <alignment vertical="center" wrapText="1"/>
    </xf>
    <xf numFmtId="0" fontId="15" fillId="0" borderId="4" xfId="0" applyFont="1" applyFill="1" applyBorder="1" applyAlignment="1">
      <alignment vertical="center"/>
    </xf>
    <xf numFmtId="0" fontId="14" fillId="0" borderId="4" xfId="5" applyNumberFormat="1" applyFont="1" applyFill="1" applyBorder="1" applyAlignment="1" applyProtection="1">
      <alignment horizontal="center" vertical="center"/>
    </xf>
    <xf numFmtId="0" fontId="30" fillId="0" borderId="4" xfId="0" applyFont="1" applyFill="1" applyBorder="1" applyAlignment="1" applyProtection="1">
      <alignment horizontal="center" vertical="center"/>
      <protection locked="0"/>
    </xf>
    <xf numFmtId="0" fontId="24" fillId="0" borderId="4" xfId="0" applyFont="1" applyFill="1" applyBorder="1" applyAlignment="1" applyProtection="1">
      <alignment horizontal="center" vertical="center"/>
      <protection locked="0"/>
    </xf>
    <xf numFmtId="0" fontId="15" fillId="0" borderId="9" xfId="0" applyFont="1" applyFill="1" applyBorder="1" applyAlignment="1" applyProtection="1">
      <alignment horizontal="center" vertical="center" wrapText="1"/>
      <protection locked="0"/>
    </xf>
    <xf numFmtId="0" fontId="24" fillId="0" borderId="4" xfId="0" applyFont="1" applyFill="1" applyBorder="1" applyAlignment="1" applyProtection="1">
      <alignment horizontal="center" vertical="center" wrapText="1"/>
      <protection locked="0"/>
    </xf>
    <xf numFmtId="0" fontId="24" fillId="0" borderId="4" xfId="0" applyFont="1" applyFill="1" applyBorder="1" applyAlignment="1">
      <alignment vertical="center" wrapText="1"/>
    </xf>
    <xf numFmtId="0" fontId="15" fillId="0" borderId="8" xfId="0" applyFont="1" applyFill="1" applyBorder="1" applyAlignment="1">
      <alignment vertical="center" wrapText="1"/>
    </xf>
    <xf numFmtId="0" fontId="15" fillId="0" borderId="0" xfId="0" applyFont="1" applyFill="1" applyBorder="1" applyAlignment="1">
      <alignment vertical="center" wrapText="1"/>
    </xf>
    <xf numFmtId="0" fontId="6" fillId="0" borderId="4" xfId="7" applyFill="1" applyBorder="1" applyAlignment="1" applyProtection="1">
      <alignment horizontal="center" vertical="distributed" wrapText="1"/>
      <protection locked="0"/>
    </xf>
    <xf numFmtId="0" fontId="6" fillId="0" borderId="9" xfId="7" applyFill="1" applyBorder="1" applyAlignment="1" applyProtection="1">
      <alignment horizontal="center" vertical="distributed" wrapText="1"/>
      <protection locked="0"/>
    </xf>
    <xf numFmtId="0" fontId="6" fillId="0" borderId="0" xfId="7" applyFill="1" applyBorder="1" applyAlignment="1" applyProtection="1">
      <alignment wrapText="1"/>
    </xf>
    <xf numFmtId="0" fontId="6" fillId="0" borderId="4" xfId="7" applyFill="1" applyBorder="1" applyAlignment="1" applyProtection="1">
      <alignment horizontal="center" vertical="center" wrapText="1"/>
      <protection locked="0"/>
    </xf>
    <xf numFmtId="0" fontId="6" fillId="0" borderId="0" xfId="7" applyFill="1" applyBorder="1" applyAlignment="1" applyProtection="1"/>
    <xf numFmtId="0" fontId="6" fillId="0" borderId="4" xfId="7" applyFill="1" applyBorder="1" applyAlignment="1" applyProtection="1"/>
    <xf numFmtId="0" fontId="8" fillId="0" borderId="4" xfId="0" applyFont="1" applyFill="1" applyBorder="1" applyAlignment="1" applyProtection="1">
      <alignment horizontal="center" vertical="center" wrapText="1"/>
      <protection locked="0"/>
    </xf>
    <xf numFmtId="0" fontId="34" fillId="0" borderId="4" xfId="0" applyFont="1" applyFill="1" applyBorder="1" applyAlignment="1" applyProtection="1">
      <alignment horizontal="center" vertical="center" wrapText="1"/>
      <protection locked="0"/>
    </xf>
    <xf numFmtId="164" fontId="13" fillId="0" borderId="4" xfId="0" applyNumberFormat="1" applyFont="1" applyFill="1" applyBorder="1" applyAlignment="1">
      <alignment horizontal="center" vertical="center" wrapText="1"/>
    </xf>
    <xf numFmtId="3" fontId="15" fillId="0" borderId="4" xfId="0" applyNumberFormat="1" applyFont="1" applyFill="1" applyBorder="1" applyAlignment="1" applyProtection="1">
      <alignment horizontal="center" vertical="center" wrapText="1"/>
      <protection locked="0"/>
    </xf>
    <xf numFmtId="164" fontId="13" fillId="0" borderId="4" xfId="0" applyNumberFormat="1" applyFont="1" applyFill="1" applyBorder="1" applyAlignment="1">
      <alignment horizontal="center" vertical="center"/>
    </xf>
    <xf numFmtId="0" fontId="6" fillId="0" borderId="8" xfId="7" applyFill="1" applyBorder="1" applyAlignment="1" applyProtection="1">
      <alignment wrapText="1"/>
    </xf>
    <xf numFmtId="0" fontId="11" fillId="11" borderId="4" xfId="0" applyFont="1" applyFill="1" applyBorder="1" applyAlignment="1">
      <alignment horizontal="center" vertical="center" wrapText="1"/>
    </xf>
    <xf numFmtId="0" fontId="17" fillId="11" borderId="4" xfId="0" applyFont="1" applyFill="1" applyBorder="1" applyAlignment="1" applyProtection="1">
      <alignment horizontal="center" vertical="center" wrapText="1"/>
      <protection locked="0"/>
    </xf>
    <xf numFmtId="0" fontId="19" fillId="11" borderId="4" xfId="7" applyFont="1" applyFill="1" applyBorder="1" applyAlignment="1" applyProtection="1">
      <alignment horizontal="center" vertical="center" wrapText="1"/>
      <protection locked="0"/>
    </xf>
    <xf numFmtId="0" fontId="0" fillId="11" borderId="4" xfId="0" applyFill="1" applyBorder="1" applyAlignment="1">
      <alignment horizontal="center" vertical="center" wrapText="1"/>
    </xf>
    <xf numFmtId="0" fontId="10" fillId="11" borderId="4" xfId="0" applyFont="1" applyFill="1" applyBorder="1" applyAlignment="1" applyProtection="1">
      <alignment horizontal="center" vertical="center" wrapText="1"/>
      <protection locked="0"/>
    </xf>
    <xf numFmtId="0" fontId="15" fillId="11" borderId="4" xfId="0" applyFont="1" applyFill="1" applyBorder="1" applyAlignment="1" applyProtection="1">
      <alignment horizontal="center" vertical="center" wrapText="1"/>
      <protection locked="0"/>
    </xf>
    <xf numFmtId="3" fontId="16" fillId="11" borderId="4" xfId="0" applyNumberFormat="1" applyFont="1" applyFill="1" applyBorder="1" applyAlignment="1" applyProtection="1">
      <alignment horizontal="center" vertical="distributed"/>
      <protection locked="0"/>
    </xf>
    <xf numFmtId="1" fontId="9" fillId="11" borderId="4" xfId="0" applyNumberFormat="1" applyFont="1" applyFill="1" applyBorder="1" applyAlignment="1">
      <alignment horizontal="center" vertical="center"/>
    </xf>
    <xf numFmtId="164" fontId="35" fillId="11" borderId="4" xfId="0" applyNumberFormat="1" applyFont="1" applyFill="1" applyBorder="1" applyAlignment="1">
      <alignment vertical="center"/>
    </xf>
    <xf numFmtId="0" fontId="0" fillId="11" borderId="0" xfId="0" applyFill="1" applyBorder="1"/>
    <xf numFmtId="0" fontId="0" fillId="11" borderId="4" xfId="0" applyFill="1" applyBorder="1"/>
    <xf numFmtId="0" fontId="6" fillId="11" borderId="4" xfId="7" applyFill="1" applyBorder="1" applyAlignment="1" applyProtection="1">
      <alignment horizontal="center" vertical="center" wrapText="1"/>
      <protection locked="0"/>
    </xf>
    <xf numFmtId="0" fontId="9" fillId="8" borderId="4" xfId="0" applyFont="1" applyFill="1" applyBorder="1" applyAlignment="1">
      <alignment horizontal="center" vertical="distributed" wrapText="1"/>
    </xf>
    <xf numFmtId="0" fontId="0" fillId="0" borderId="4" xfId="0" applyBorder="1" applyAlignment="1">
      <alignment wrapText="1"/>
    </xf>
    <xf numFmtId="0" fontId="25" fillId="0" borderId="4" xfId="0" applyFont="1" applyFill="1" applyBorder="1" applyAlignment="1">
      <alignment horizontal="left" vertical="center" wrapText="1"/>
    </xf>
    <xf numFmtId="0" fontId="9" fillId="10" borderId="6" xfId="0" applyFont="1" applyFill="1" applyBorder="1" applyAlignment="1">
      <alignment horizontal="center" vertical="distributed" wrapText="1"/>
    </xf>
    <xf numFmtId="0" fontId="0" fillId="10" borderId="7" xfId="0" applyFill="1" applyBorder="1" applyAlignment="1">
      <alignment wrapText="1"/>
    </xf>
    <xf numFmtId="0" fontId="0" fillId="10" borderId="5" xfId="0" applyFill="1" applyBorder="1" applyAlignment="1">
      <alignment wrapText="1"/>
    </xf>
  </cellXfs>
  <cellStyles count="9">
    <cellStyle name="20% - Акцент6" xfId="1" builtinId="50" customBuiltin="1"/>
    <cellStyle name="40% - Акцент1" xfId="2" builtinId="31" customBuiltin="1"/>
    <cellStyle name="40% - Акцент3" xfId="3" builtinId="39" customBuiltin="1"/>
    <cellStyle name="Акцент2" xfId="4" builtinId="33" customBuiltin="1"/>
    <cellStyle name="Вывод" xfId="5" builtinId="21" customBuiltin="1"/>
    <cellStyle name="Вычисление" xfId="6" builtinId="22" customBuiltin="1"/>
    <cellStyle name="Гиперссылка" xfId="7" builtinId="8"/>
    <cellStyle name="Заголовок 2" xfId="8" builtinId="17" customBuiltin="1"/>
    <cellStyle name="Обычный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6AA9CC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FFE3E3"/>
      <rgbColor rgb="00DDD3BB"/>
      <rgbColor rgb="0099CCFF"/>
      <rgbColor rgb="00BFDAE9"/>
      <rgbColor rgb="00CC99FF"/>
      <rgbColor rgb="00D5E0C0"/>
      <rgbColor rgb="003366FF"/>
      <rgbColor rgb="0033CCCC"/>
      <rgbColor rgb="0099CC00"/>
      <rgbColor rgb="0095C2DB"/>
      <rgbColor rgb="00347498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3300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8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3.jpeg"/><Relationship Id="rId366" Type="http://schemas.openxmlformats.org/officeDocument/2006/relationships/image" Target="../media/image365.jpeg"/><Relationship Id="rId531" Type="http://schemas.openxmlformats.org/officeDocument/2006/relationships/image" Target="../media/image530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2.jpeg"/><Relationship Id="rId268" Type="http://schemas.openxmlformats.org/officeDocument/2006/relationships/image" Target="../media/image267.jpeg"/><Relationship Id="rId475" Type="http://schemas.openxmlformats.org/officeDocument/2006/relationships/image" Target="../media/image474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4.jpeg"/><Relationship Id="rId377" Type="http://schemas.openxmlformats.org/officeDocument/2006/relationships/image" Target="../media/image376.jpeg"/><Relationship Id="rId500" Type="http://schemas.openxmlformats.org/officeDocument/2006/relationships/image" Target="../media/image499.jpe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402" Type="http://schemas.openxmlformats.org/officeDocument/2006/relationships/image" Target="../media/image401.jpeg"/><Relationship Id="rId279" Type="http://schemas.openxmlformats.org/officeDocument/2006/relationships/image" Target="../media/image278.jpeg"/><Relationship Id="rId444" Type="http://schemas.openxmlformats.org/officeDocument/2006/relationships/image" Target="../media/image443.jpeg"/><Relationship Id="rId486" Type="http://schemas.openxmlformats.org/officeDocument/2006/relationships/image" Target="../media/image485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89.jpeg"/><Relationship Id="rId304" Type="http://schemas.openxmlformats.org/officeDocument/2006/relationships/image" Target="../media/image303.jpeg"/><Relationship Id="rId346" Type="http://schemas.openxmlformats.org/officeDocument/2006/relationships/image" Target="../media/image345.jpeg"/><Relationship Id="rId388" Type="http://schemas.openxmlformats.org/officeDocument/2006/relationships/image" Target="../media/image387.jpeg"/><Relationship Id="rId511" Type="http://schemas.openxmlformats.org/officeDocument/2006/relationships/image" Target="../media/image51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2.jpeg"/><Relationship Id="rId248" Type="http://schemas.openxmlformats.org/officeDocument/2006/relationships/image" Target="../media/image248.jpeg"/><Relationship Id="rId455" Type="http://schemas.openxmlformats.org/officeDocument/2006/relationships/image" Target="../media/image454.jpeg"/><Relationship Id="rId497" Type="http://schemas.openxmlformats.org/officeDocument/2006/relationships/image" Target="../media/image496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4.jpeg"/><Relationship Id="rId357" Type="http://schemas.openxmlformats.org/officeDocument/2006/relationships/image" Target="../media/image356.jpeg"/><Relationship Id="rId522" Type="http://schemas.openxmlformats.org/officeDocument/2006/relationships/image" Target="../media/image521.jpe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399" Type="http://schemas.openxmlformats.org/officeDocument/2006/relationships/image" Target="../media/image398.jpeg"/><Relationship Id="rId259" Type="http://schemas.openxmlformats.org/officeDocument/2006/relationships/image" Target="../media/image259.jpeg"/><Relationship Id="rId424" Type="http://schemas.openxmlformats.org/officeDocument/2006/relationships/image" Target="../media/image423.jpeg"/><Relationship Id="rId466" Type="http://schemas.openxmlformats.org/officeDocument/2006/relationships/image" Target="../media/image465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69.jpeg"/><Relationship Id="rId326" Type="http://schemas.openxmlformats.org/officeDocument/2006/relationships/image" Target="../media/image325.jpeg"/><Relationship Id="rId533" Type="http://schemas.openxmlformats.org/officeDocument/2006/relationships/image" Target="../media/image532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7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4.jpeg"/><Relationship Id="rId477" Type="http://schemas.openxmlformats.org/officeDocument/2006/relationships/image" Target="../media/image476.jpeg"/><Relationship Id="rId281" Type="http://schemas.openxmlformats.org/officeDocument/2006/relationships/image" Target="../media/image280.jpeg"/><Relationship Id="rId337" Type="http://schemas.openxmlformats.org/officeDocument/2006/relationships/image" Target="../media/image336.jpeg"/><Relationship Id="rId502" Type="http://schemas.openxmlformats.org/officeDocument/2006/relationships/image" Target="../media/image501.jpeg"/><Relationship Id="rId34" Type="http://schemas.openxmlformats.org/officeDocument/2006/relationships/image" Target="../media/image34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8.jpeg"/><Relationship Id="rId7" Type="http://schemas.openxmlformats.org/officeDocument/2006/relationships/image" Target="../media/image7.jpe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390" Type="http://schemas.openxmlformats.org/officeDocument/2006/relationships/image" Target="../media/image389.jpeg"/><Relationship Id="rId404" Type="http://schemas.openxmlformats.org/officeDocument/2006/relationships/image" Target="../media/image403.jpeg"/><Relationship Id="rId446" Type="http://schemas.openxmlformats.org/officeDocument/2006/relationships/image" Target="../media/image445.jpeg"/><Relationship Id="rId250" Type="http://schemas.openxmlformats.org/officeDocument/2006/relationships/image" Target="../media/image250.jpeg"/><Relationship Id="rId292" Type="http://schemas.openxmlformats.org/officeDocument/2006/relationships/image" Target="../media/image291.jpeg"/><Relationship Id="rId306" Type="http://schemas.openxmlformats.org/officeDocument/2006/relationships/image" Target="../media/image305.jpeg"/><Relationship Id="rId488" Type="http://schemas.openxmlformats.org/officeDocument/2006/relationships/image" Target="../media/image487.jpe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7.jpeg"/><Relationship Id="rId513" Type="http://schemas.openxmlformats.org/officeDocument/2006/relationships/image" Target="../media/image512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4.jpeg"/><Relationship Id="rId457" Type="http://schemas.openxmlformats.org/officeDocument/2006/relationships/image" Target="../media/image456.jpeg"/><Relationship Id="rId261" Type="http://schemas.openxmlformats.org/officeDocument/2006/relationships/image" Target="../media/image261.jpeg"/><Relationship Id="rId499" Type="http://schemas.openxmlformats.org/officeDocument/2006/relationships/image" Target="../media/image498.jpe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6.jpeg"/><Relationship Id="rId359" Type="http://schemas.openxmlformats.org/officeDocument/2006/relationships/image" Target="../media/image358.jpeg"/><Relationship Id="rId524" Type="http://schemas.openxmlformats.org/officeDocument/2006/relationships/image" Target="../media/image52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69.jpeg"/><Relationship Id="rId426" Type="http://schemas.openxmlformats.org/officeDocument/2006/relationships/image" Target="../media/image425.jpeg"/><Relationship Id="rId230" Type="http://schemas.openxmlformats.org/officeDocument/2006/relationships/image" Target="../media/image230.jpeg"/><Relationship Id="rId468" Type="http://schemas.openxmlformats.org/officeDocument/2006/relationships/image" Target="../media/image467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1.jpeg"/><Relationship Id="rId293" Type="http://schemas.openxmlformats.org/officeDocument/2006/relationships/image" Target="../media/image292.jpeg"/><Relationship Id="rId307" Type="http://schemas.openxmlformats.org/officeDocument/2006/relationships/image" Target="../media/image306.jpeg"/><Relationship Id="rId328" Type="http://schemas.openxmlformats.org/officeDocument/2006/relationships/image" Target="../media/image327.jpeg"/><Relationship Id="rId349" Type="http://schemas.openxmlformats.org/officeDocument/2006/relationships/image" Target="../media/image348.jpeg"/><Relationship Id="rId514" Type="http://schemas.openxmlformats.org/officeDocument/2006/relationships/image" Target="../media/image513.jpeg"/><Relationship Id="rId535" Type="http://schemas.openxmlformats.org/officeDocument/2006/relationships/image" Target="../media/image534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59.jpeg"/><Relationship Id="rId381" Type="http://schemas.openxmlformats.org/officeDocument/2006/relationships/image" Target="../media/image380.jpeg"/><Relationship Id="rId416" Type="http://schemas.openxmlformats.org/officeDocument/2006/relationships/image" Target="../media/image415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437" Type="http://schemas.openxmlformats.org/officeDocument/2006/relationships/image" Target="../media/image436.jpeg"/><Relationship Id="rId458" Type="http://schemas.openxmlformats.org/officeDocument/2006/relationships/image" Target="../media/image457.jpeg"/><Relationship Id="rId479" Type="http://schemas.openxmlformats.org/officeDocument/2006/relationships/image" Target="../media/image478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2.jpeg"/><Relationship Id="rId318" Type="http://schemas.openxmlformats.org/officeDocument/2006/relationships/image" Target="../media/image317.jpeg"/><Relationship Id="rId339" Type="http://schemas.openxmlformats.org/officeDocument/2006/relationships/image" Target="../media/image338.jpeg"/><Relationship Id="rId490" Type="http://schemas.openxmlformats.org/officeDocument/2006/relationships/image" Target="../media/image489.jpeg"/><Relationship Id="rId504" Type="http://schemas.openxmlformats.org/officeDocument/2006/relationships/image" Target="../media/image503.jpeg"/><Relationship Id="rId525" Type="http://schemas.openxmlformats.org/officeDocument/2006/relationships/image" Target="../media/image524.jpeg"/><Relationship Id="rId78" Type="http://schemas.openxmlformats.org/officeDocument/2006/relationships/image" Target="../media/image78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350" Type="http://schemas.openxmlformats.org/officeDocument/2006/relationships/image" Target="../media/image349.jpeg"/><Relationship Id="rId371" Type="http://schemas.openxmlformats.org/officeDocument/2006/relationships/image" Target="../media/image370.jpeg"/><Relationship Id="rId406" Type="http://schemas.openxmlformats.org/officeDocument/2006/relationships/image" Target="../media/image405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1.jpeg"/><Relationship Id="rId427" Type="http://schemas.openxmlformats.org/officeDocument/2006/relationships/image" Target="../media/image426.jpeg"/><Relationship Id="rId448" Type="http://schemas.openxmlformats.org/officeDocument/2006/relationships/image" Target="../media/image447.jpeg"/><Relationship Id="rId469" Type="http://schemas.openxmlformats.org/officeDocument/2006/relationships/image" Target="../media/image468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2.jpeg"/><Relationship Id="rId294" Type="http://schemas.openxmlformats.org/officeDocument/2006/relationships/image" Target="../media/image293.jpeg"/><Relationship Id="rId308" Type="http://schemas.openxmlformats.org/officeDocument/2006/relationships/image" Target="../media/image307.jpeg"/><Relationship Id="rId329" Type="http://schemas.openxmlformats.org/officeDocument/2006/relationships/image" Target="../media/image328.jpeg"/><Relationship Id="rId480" Type="http://schemas.openxmlformats.org/officeDocument/2006/relationships/image" Target="../media/image479.jpeg"/><Relationship Id="rId515" Type="http://schemas.openxmlformats.org/officeDocument/2006/relationships/image" Target="../media/image514.jpeg"/><Relationship Id="rId536" Type="http://schemas.openxmlformats.org/officeDocument/2006/relationships/image" Target="../media/image535.pn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39.jpeg"/><Relationship Id="rId361" Type="http://schemas.openxmlformats.org/officeDocument/2006/relationships/image" Target="../media/image360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382" Type="http://schemas.openxmlformats.org/officeDocument/2006/relationships/image" Target="../media/image381.jpeg"/><Relationship Id="rId417" Type="http://schemas.openxmlformats.org/officeDocument/2006/relationships/image" Target="../media/image416.jpeg"/><Relationship Id="rId438" Type="http://schemas.openxmlformats.org/officeDocument/2006/relationships/image" Target="../media/image437.jpeg"/><Relationship Id="rId459" Type="http://schemas.openxmlformats.org/officeDocument/2006/relationships/image" Target="../media/image458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hyperlink" Target="http://miopiccolo.ru/images/detailed/12/IMG_9081_%D0%BA%D0%BE%D0%BF%D0%B8%D1%8F.jpg" TargetMode="External"/><Relationship Id="rId284" Type="http://schemas.openxmlformats.org/officeDocument/2006/relationships/image" Target="../media/image283.jpeg"/><Relationship Id="rId319" Type="http://schemas.openxmlformats.org/officeDocument/2006/relationships/image" Target="../media/image318.jpeg"/><Relationship Id="rId470" Type="http://schemas.openxmlformats.org/officeDocument/2006/relationships/image" Target="../media/image469.jpeg"/><Relationship Id="rId491" Type="http://schemas.openxmlformats.org/officeDocument/2006/relationships/image" Target="../media/image490.jpeg"/><Relationship Id="rId505" Type="http://schemas.openxmlformats.org/officeDocument/2006/relationships/image" Target="../media/image504.jpeg"/><Relationship Id="rId526" Type="http://schemas.openxmlformats.org/officeDocument/2006/relationships/image" Target="../media/image525.pn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29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0.jpeg"/><Relationship Id="rId372" Type="http://schemas.openxmlformats.org/officeDocument/2006/relationships/image" Target="../media/image371.jpeg"/><Relationship Id="rId393" Type="http://schemas.openxmlformats.org/officeDocument/2006/relationships/image" Target="../media/image392.jpeg"/><Relationship Id="rId407" Type="http://schemas.openxmlformats.org/officeDocument/2006/relationships/image" Target="../media/image406.jpeg"/><Relationship Id="rId428" Type="http://schemas.openxmlformats.org/officeDocument/2006/relationships/image" Target="../media/image427.jpeg"/><Relationship Id="rId449" Type="http://schemas.openxmlformats.org/officeDocument/2006/relationships/image" Target="../media/image448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3.jpeg"/><Relationship Id="rId295" Type="http://schemas.openxmlformats.org/officeDocument/2006/relationships/image" Target="../media/image294.jpeg"/><Relationship Id="rId309" Type="http://schemas.openxmlformats.org/officeDocument/2006/relationships/image" Target="../media/image308.jpeg"/><Relationship Id="rId460" Type="http://schemas.openxmlformats.org/officeDocument/2006/relationships/image" Target="../media/image459.jpeg"/><Relationship Id="rId481" Type="http://schemas.openxmlformats.org/officeDocument/2006/relationships/image" Target="../media/image480.jpeg"/><Relationship Id="rId516" Type="http://schemas.openxmlformats.org/officeDocument/2006/relationships/image" Target="../media/image515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19.jpeg"/><Relationship Id="rId537" Type="http://schemas.openxmlformats.org/officeDocument/2006/relationships/image" Target="../media/image536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0.jpeg"/><Relationship Id="rId362" Type="http://schemas.openxmlformats.org/officeDocument/2006/relationships/image" Target="../media/image361.jpeg"/><Relationship Id="rId383" Type="http://schemas.openxmlformats.org/officeDocument/2006/relationships/image" Target="../media/image382.jpeg"/><Relationship Id="rId418" Type="http://schemas.openxmlformats.org/officeDocument/2006/relationships/image" Target="../media/image417.jpeg"/><Relationship Id="rId439" Type="http://schemas.openxmlformats.org/officeDocument/2006/relationships/image" Target="../media/image438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3.jpeg"/><Relationship Id="rId285" Type="http://schemas.openxmlformats.org/officeDocument/2006/relationships/image" Target="../media/image284.jpeg"/><Relationship Id="rId450" Type="http://schemas.openxmlformats.org/officeDocument/2006/relationships/image" Target="../media/image449.jpeg"/><Relationship Id="rId471" Type="http://schemas.openxmlformats.org/officeDocument/2006/relationships/image" Target="../media/image470.jpeg"/><Relationship Id="rId506" Type="http://schemas.openxmlformats.org/officeDocument/2006/relationships/image" Target="../media/image50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09.jpeg"/><Relationship Id="rId492" Type="http://schemas.openxmlformats.org/officeDocument/2006/relationships/image" Target="../media/image491.jpeg"/><Relationship Id="rId527" Type="http://schemas.openxmlformats.org/officeDocument/2006/relationships/image" Target="../media/image526.pn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0.jpeg"/><Relationship Id="rId352" Type="http://schemas.openxmlformats.org/officeDocument/2006/relationships/image" Target="../media/image351.jpeg"/><Relationship Id="rId373" Type="http://schemas.openxmlformats.org/officeDocument/2006/relationships/image" Target="../media/image372.jpeg"/><Relationship Id="rId394" Type="http://schemas.openxmlformats.org/officeDocument/2006/relationships/image" Target="../media/image393.jpeg"/><Relationship Id="rId408" Type="http://schemas.openxmlformats.org/officeDocument/2006/relationships/image" Target="../media/image407.jpeg"/><Relationship Id="rId429" Type="http://schemas.openxmlformats.org/officeDocument/2006/relationships/image" Target="../media/image428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440" Type="http://schemas.openxmlformats.org/officeDocument/2006/relationships/image" Target="../media/image439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4.jpeg"/><Relationship Id="rId296" Type="http://schemas.openxmlformats.org/officeDocument/2006/relationships/image" Target="../media/image295.jpeg"/><Relationship Id="rId300" Type="http://schemas.openxmlformats.org/officeDocument/2006/relationships/image" Target="../media/image299.jpeg"/><Relationship Id="rId461" Type="http://schemas.openxmlformats.org/officeDocument/2006/relationships/image" Target="../media/image460.jpeg"/><Relationship Id="rId482" Type="http://schemas.openxmlformats.org/officeDocument/2006/relationships/image" Target="../media/image481.jpeg"/><Relationship Id="rId517" Type="http://schemas.openxmlformats.org/officeDocument/2006/relationships/image" Target="../media/image516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0.jpeg"/><Relationship Id="rId342" Type="http://schemas.openxmlformats.org/officeDocument/2006/relationships/image" Target="../media/image341.jpeg"/><Relationship Id="rId363" Type="http://schemas.openxmlformats.org/officeDocument/2006/relationships/image" Target="../media/image362.jpeg"/><Relationship Id="rId384" Type="http://schemas.openxmlformats.org/officeDocument/2006/relationships/image" Target="../media/image383.jpeg"/><Relationship Id="rId419" Type="http://schemas.openxmlformats.org/officeDocument/2006/relationships/image" Target="../media/image41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430" Type="http://schemas.openxmlformats.org/officeDocument/2006/relationships/image" Target="../media/image429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4.jpeg"/><Relationship Id="rId286" Type="http://schemas.openxmlformats.org/officeDocument/2006/relationships/image" Target="../media/image285.jpeg"/><Relationship Id="rId451" Type="http://schemas.openxmlformats.org/officeDocument/2006/relationships/image" Target="../media/image450.jpeg"/><Relationship Id="rId472" Type="http://schemas.openxmlformats.org/officeDocument/2006/relationships/image" Target="../media/image471.jpeg"/><Relationship Id="rId493" Type="http://schemas.openxmlformats.org/officeDocument/2006/relationships/image" Target="../media/image492.jpeg"/><Relationship Id="rId507" Type="http://schemas.openxmlformats.org/officeDocument/2006/relationships/image" Target="../media/image506.jpeg"/><Relationship Id="rId528" Type="http://schemas.openxmlformats.org/officeDocument/2006/relationships/image" Target="../media/image527.pn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0.jpeg"/><Relationship Id="rId332" Type="http://schemas.openxmlformats.org/officeDocument/2006/relationships/image" Target="../media/image331.jpeg"/><Relationship Id="rId353" Type="http://schemas.openxmlformats.org/officeDocument/2006/relationships/image" Target="../media/image352.jpeg"/><Relationship Id="rId374" Type="http://schemas.openxmlformats.org/officeDocument/2006/relationships/image" Target="../media/image373.jpeg"/><Relationship Id="rId395" Type="http://schemas.openxmlformats.org/officeDocument/2006/relationships/image" Target="../media/image394.jpeg"/><Relationship Id="rId409" Type="http://schemas.openxmlformats.org/officeDocument/2006/relationships/image" Target="../media/image408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420" Type="http://schemas.openxmlformats.org/officeDocument/2006/relationships/image" Target="../media/image419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5.jpeg"/><Relationship Id="rId297" Type="http://schemas.openxmlformats.org/officeDocument/2006/relationships/image" Target="../media/image296.jpeg"/><Relationship Id="rId441" Type="http://schemas.openxmlformats.org/officeDocument/2006/relationships/image" Target="../media/image440.jpeg"/><Relationship Id="rId462" Type="http://schemas.openxmlformats.org/officeDocument/2006/relationships/image" Target="../media/image461.jpeg"/><Relationship Id="rId483" Type="http://schemas.openxmlformats.org/officeDocument/2006/relationships/image" Target="../media/image482.jpeg"/><Relationship Id="rId518" Type="http://schemas.openxmlformats.org/officeDocument/2006/relationships/image" Target="../media/image51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0.jpeg"/><Relationship Id="rId322" Type="http://schemas.openxmlformats.org/officeDocument/2006/relationships/image" Target="../media/image321.jpeg"/><Relationship Id="rId343" Type="http://schemas.openxmlformats.org/officeDocument/2006/relationships/image" Target="../media/image342.jpeg"/><Relationship Id="rId364" Type="http://schemas.openxmlformats.org/officeDocument/2006/relationships/image" Target="../media/image363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385" Type="http://schemas.openxmlformats.org/officeDocument/2006/relationships/image" Target="../media/image384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5.jpeg"/><Relationship Id="rId287" Type="http://schemas.openxmlformats.org/officeDocument/2006/relationships/image" Target="../media/image286.jpeg"/><Relationship Id="rId410" Type="http://schemas.openxmlformats.org/officeDocument/2006/relationships/image" Target="../media/image409.jpeg"/><Relationship Id="rId431" Type="http://schemas.openxmlformats.org/officeDocument/2006/relationships/image" Target="../media/image430.png"/><Relationship Id="rId452" Type="http://schemas.openxmlformats.org/officeDocument/2006/relationships/image" Target="../media/image451.jpeg"/><Relationship Id="rId473" Type="http://schemas.openxmlformats.org/officeDocument/2006/relationships/image" Target="../media/image472.jpeg"/><Relationship Id="rId494" Type="http://schemas.openxmlformats.org/officeDocument/2006/relationships/image" Target="../media/image493.jpeg"/><Relationship Id="rId508" Type="http://schemas.openxmlformats.org/officeDocument/2006/relationships/image" Target="../media/image507.jpeg"/><Relationship Id="rId529" Type="http://schemas.openxmlformats.org/officeDocument/2006/relationships/image" Target="../media/image528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1.jpeg"/><Relationship Id="rId333" Type="http://schemas.openxmlformats.org/officeDocument/2006/relationships/image" Target="../media/image332.jpeg"/><Relationship Id="rId354" Type="http://schemas.openxmlformats.org/officeDocument/2006/relationships/image" Target="../media/image353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4.jpeg"/><Relationship Id="rId396" Type="http://schemas.openxmlformats.org/officeDocument/2006/relationships/image" Target="../media/image395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6.jpeg"/><Relationship Id="rId298" Type="http://schemas.openxmlformats.org/officeDocument/2006/relationships/image" Target="../media/image297.jpeg"/><Relationship Id="rId400" Type="http://schemas.openxmlformats.org/officeDocument/2006/relationships/image" Target="../media/image399.jpeg"/><Relationship Id="rId421" Type="http://schemas.openxmlformats.org/officeDocument/2006/relationships/image" Target="../media/image420.jpeg"/><Relationship Id="rId442" Type="http://schemas.openxmlformats.org/officeDocument/2006/relationships/image" Target="../media/image441.jpeg"/><Relationship Id="rId463" Type="http://schemas.openxmlformats.org/officeDocument/2006/relationships/image" Target="../media/image462.jpeg"/><Relationship Id="rId484" Type="http://schemas.openxmlformats.org/officeDocument/2006/relationships/image" Target="../media/image483.jpeg"/><Relationship Id="rId519" Type="http://schemas.openxmlformats.org/officeDocument/2006/relationships/image" Target="../media/image51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1.jpeg"/><Relationship Id="rId323" Type="http://schemas.openxmlformats.org/officeDocument/2006/relationships/image" Target="../media/image322.jpeg"/><Relationship Id="rId344" Type="http://schemas.openxmlformats.org/officeDocument/2006/relationships/image" Target="../media/image343.jpeg"/><Relationship Id="rId530" Type="http://schemas.openxmlformats.org/officeDocument/2006/relationships/image" Target="../media/image529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4.jpeg"/><Relationship Id="rId386" Type="http://schemas.openxmlformats.org/officeDocument/2006/relationships/image" Target="../media/image385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6.jpeg"/><Relationship Id="rId288" Type="http://schemas.openxmlformats.org/officeDocument/2006/relationships/image" Target="../media/image287.jpeg"/><Relationship Id="rId411" Type="http://schemas.openxmlformats.org/officeDocument/2006/relationships/image" Target="../media/image410.jpeg"/><Relationship Id="rId432" Type="http://schemas.openxmlformats.org/officeDocument/2006/relationships/image" Target="../media/image431.jpeg"/><Relationship Id="rId453" Type="http://schemas.openxmlformats.org/officeDocument/2006/relationships/image" Target="../media/image452.jpeg"/><Relationship Id="rId474" Type="http://schemas.openxmlformats.org/officeDocument/2006/relationships/image" Target="../media/image473.jpeg"/><Relationship Id="rId509" Type="http://schemas.openxmlformats.org/officeDocument/2006/relationships/image" Target="../media/image50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2.jpeg"/><Relationship Id="rId495" Type="http://schemas.openxmlformats.org/officeDocument/2006/relationships/image" Target="../media/image494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3.jpeg"/><Relationship Id="rId355" Type="http://schemas.openxmlformats.org/officeDocument/2006/relationships/image" Target="../media/image354.jpeg"/><Relationship Id="rId376" Type="http://schemas.openxmlformats.org/officeDocument/2006/relationships/image" Target="../media/image375.jpeg"/><Relationship Id="rId397" Type="http://schemas.openxmlformats.org/officeDocument/2006/relationships/image" Target="../media/image396.jpeg"/><Relationship Id="rId520" Type="http://schemas.openxmlformats.org/officeDocument/2006/relationships/image" Target="../media/image519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7.jpeg"/><Relationship Id="rId401" Type="http://schemas.openxmlformats.org/officeDocument/2006/relationships/image" Target="../media/image400.jpeg"/><Relationship Id="rId422" Type="http://schemas.openxmlformats.org/officeDocument/2006/relationships/image" Target="../media/image421.jpeg"/><Relationship Id="rId443" Type="http://schemas.openxmlformats.org/officeDocument/2006/relationships/image" Target="../media/image442.jpeg"/><Relationship Id="rId464" Type="http://schemas.openxmlformats.org/officeDocument/2006/relationships/image" Target="../media/image463.jpeg"/><Relationship Id="rId303" Type="http://schemas.openxmlformats.org/officeDocument/2006/relationships/image" Target="../media/image302.jpeg"/><Relationship Id="rId485" Type="http://schemas.openxmlformats.org/officeDocument/2006/relationships/image" Target="../media/image484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4.jpeg"/><Relationship Id="rId387" Type="http://schemas.openxmlformats.org/officeDocument/2006/relationships/image" Target="../media/image386.jpeg"/><Relationship Id="rId510" Type="http://schemas.openxmlformats.org/officeDocument/2006/relationships/image" Target="../media/image509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1.jpeg"/><Relationship Id="rId107" Type="http://schemas.openxmlformats.org/officeDocument/2006/relationships/image" Target="../media/image107.jpeg"/><Relationship Id="rId289" Type="http://schemas.openxmlformats.org/officeDocument/2006/relationships/image" Target="../media/image288.jpeg"/><Relationship Id="rId454" Type="http://schemas.openxmlformats.org/officeDocument/2006/relationships/image" Target="../media/image453.jpeg"/><Relationship Id="rId496" Type="http://schemas.openxmlformats.org/officeDocument/2006/relationships/image" Target="../media/image495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3.jpeg"/><Relationship Id="rId356" Type="http://schemas.openxmlformats.org/officeDocument/2006/relationships/image" Target="../media/image355.jpeg"/><Relationship Id="rId398" Type="http://schemas.openxmlformats.org/officeDocument/2006/relationships/image" Target="../media/image397.jpeg"/><Relationship Id="rId521" Type="http://schemas.openxmlformats.org/officeDocument/2006/relationships/image" Target="../media/image520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2.jpeg"/><Relationship Id="rId258" Type="http://schemas.openxmlformats.org/officeDocument/2006/relationships/image" Target="../media/image258.jpeg"/><Relationship Id="rId465" Type="http://schemas.openxmlformats.org/officeDocument/2006/relationships/image" Target="../media/image464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4.jpeg"/><Relationship Id="rId367" Type="http://schemas.openxmlformats.org/officeDocument/2006/relationships/image" Target="../media/image366.jpeg"/><Relationship Id="rId532" Type="http://schemas.openxmlformats.org/officeDocument/2006/relationships/image" Target="../media/image531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8.jpeg"/><Relationship Id="rId434" Type="http://schemas.openxmlformats.org/officeDocument/2006/relationships/image" Target="../media/image433.jpeg"/><Relationship Id="rId476" Type="http://schemas.openxmlformats.org/officeDocument/2006/relationships/image" Target="../media/image475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79.jpeg"/><Relationship Id="rId336" Type="http://schemas.openxmlformats.org/officeDocument/2006/relationships/image" Target="../media/image335.jpeg"/><Relationship Id="rId501" Type="http://schemas.openxmlformats.org/officeDocument/2006/relationships/image" Target="../media/image500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7.jpeg"/><Relationship Id="rId403" Type="http://schemas.openxmlformats.org/officeDocument/2006/relationships/image" Target="../media/image402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4.jpeg"/><Relationship Id="rId487" Type="http://schemas.openxmlformats.org/officeDocument/2006/relationships/image" Target="../media/image486.jpeg"/><Relationship Id="rId291" Type="http://schemas.openxmlformats.org/officeDocument/2006/relationships/image" Target="../media/image290.jpeg"/><Relationship Id="rId305" Type="http://schemas.openxmlformats.org/officeDocument/2006/relationships/image" Target="../media/image304.jpeg"/><Relationship Id="rId347" Type="http://schemas.openxmlformats.org/officeDocument/2006/relationships/image" Target="../media/image346.jpeg"/><Relationship Id="rId512" Type="http://schemas.openxmlformats.org/officeDocument/2006/relationships/image" Target="../media/image511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8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3.jpeg"/><Relationship Id="rId456" Type="http://schemas.openxmlformats.org/officeDocument/2006/relationships/image" Target="../media/image455.jpeg"/><Relationship Id="rId498" Type="http://schemas.openxmlformats.org/officeDocument/2006/relationships/image" Target="../media/image497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5.jpeg"/><Relationship Id="rId523" Type="http://schemas.openxmlformats.org/officeDocument/2006/relationships/image" Target="../media/image522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7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4.jpeg"/><Relationship Id="rId467" Type="http://schemas.openxmlformats.org/officeDocument/2006/relationships/image" Target="../media/image466.jpeg"/><Relationship Id="rId271" Type="http://schemas.openxmlformats.org/officeDocument/2006/relationships/image" Target="../media/image270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6.jpeg"/><Relationship Id="rId369" Type="http://schemas.openxmlformats.org/officeDocument/2006/relationships/image" Target="../media/image368.jpeg"/><Relationship Id="rId534" Type="http://schemas.openxmlformats.org/officeDocument/2006/relationships/image" Target="../media/image533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79.jpeg"/><Relationship Id="rId436" Type="http://schemas.openxmlformats.org/officeDocument/2006/relationships/image" Target="../media/image435.jpeg"/><Relationship Id="rId240" Type="http://schemas.openxmlformats.org/officeDocument/2006/relationships/image" Target="../media/image240.jpeg"/><Relationship Id="rId478" Type="http://schemas.openxmlformats.org/officeDocument/2006/relationships/image" Target="../media/image477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1.jpeg"/><Relationship Id="rId338" Type="http://schemas.openxmlformats.org/officeDocument/2006/relationships/image" Target="../media/image337.jpeg"/><Relationship Id="rId503" Type="http://schemas.openxmlformats.org/officeDocument/2006/relationships/image" Target="../media/image502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0.jpeg"/><Relationship Id="rId405" Type="http://schemas.openxmlformats.org/officeDocument/2006/relationships/image" Target="../media/image404.jpeg"/><Relationship Id="rId447" Type="http://schemas.openxmlformats.org/officeDocument/2006/relationships/image" Target="../media/image446.jpeg"/><Relationship Id="rId251" Type="http://schemas.openxmlformats.org/officeDocument/2006/relationships/image" Target="../media/image251.jpeg"/><Relationship Id="rId489" Type="http://schemas.openxmlformats.org/officeDocument/2006/relationships/image" Target="../media/image488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205740</xdr:colOff>
      <xdr:row>225</xdr:row>
      <xdr:rowOff>60960</xdr:rowOff>
    </xdr:from>
    <xdr:ext cx="1385194" cy="1737362"/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7995" t="7289" r="18616" b="8273"/>
        <a:stretch/>
      </xdr:blipFill>
      <xdr:spPr>
        <a:xfrm>
          <a:off x="2941320" y="2811780"/>
          <a:ext cx="1385194" cy="1737362"/>
        </a:xfrm>
        <a:prstGeom prst="rect">
          <a:avLst/>
        </a:prstGeom>
      </xdr:spPr>
    </xdr:pic>
    <xdr:clientData/>
  </xdr:oneCellAnchor>
  <xdr:oneCellAnchor>
    <xdr:from>
      <xdr:col>3</xdr:col>
      <xdr:colOff>106680</xdr:colOff>
      <xdr:row>224</xdr:row>
      <xdr:rowOff>104563</xdr:rowOff>
    </xdr:from>
    <xdr:ext cx="1760220" cy="1662430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68855" y="586835038"/>
          <a:ext cx="1760220" cy="1662430"/>
        </a:xfrm>
        <a:prstGeom prst="rect">
          <a:avLst/>
        </a:prstGeom>
      </xdr:spPr>
    </xdr:pic>
    <xdr:clientData/>
  </xdr:oneCellAnchor>
  <xdr:oneCellAnchor>
    <xdr:from>
      <xdr:col>3</xdr:col>
      <xdr:colOff>175260</xdr:colOff>
      <xdr:row>227</xdr:row>
      <xdr:rowOff>53339</xdr:rowOff>
    </xdr:from>
    <xdr:ext cx="1577340" cy="1711265"/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7605" t="15480" r="19843" b="13313"/>
        <a:stretch/>
      </xdr:blipFill>
      <xdr:spPr>
        <a:xfrm>
          <a:off x="2910840" y="8290559"/>
          <a:ext cx="1577340" cy="1711265"/>
        </a:xfrm>
        <a:prstGeom prst="rect">
          <a:avLst/>
        </a:prstGeom>
      </xdr:spPr>
    </xdr:pic>
    <xdr:clientData/>
  </xdr:oneCellAnchor>
  <xdr:oneCellAnchor>
    <xdr:from>
      <xdr:col>3</xdr:col>
      <xdr:colOff>137161</xdr:colOff>
      <xdr:row>228</xdr:row>
      <xdr:rowOff>76200</xdr:rowOff>
    </xdr:from>
    <xdr:ext cx="1519278" cy="1706880"/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72741" y="10142220"/>
          <a:ext cx="1519278" cy="1706880"/>
        </a:xfrm>
        <a:prstGeom prst="rect">
          <a:avLst/>
        </a:prstGeom>
      </xdr:spPr>
    </xdr:pic>
    <xdr:clientData/>
  </xdr:oneCellAnchor>
  <xdr:oneCellAnchor>
    <xdr:from>
      <xdr:col>3</xdr:col>
      <xdr:colOff>273156</xdr:colOff>
      <xdr:row>229</xdr:row>
      <xdr:rowOff>45719</xdr:rowOff>
    </xdr:from>
    <xdr:ext cx="1448964" cy="1707003"/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828" b="2256"/>
        <a:stretch/>
      </xdr:blipFill>
      <xdr:spPr>
        <a:xfrm>
          <a:off x="3008736" y="11940539"/>
          <a:ext cx="1448964" cy="1707003"/>
        </a:xfrm>
        <a:prstGeom prst="rect">
          <a:avLst/>
        </a:prstGeom>
      </xdr:spPr>
    </xdr:pic>
    <xdr:clientData/>
  </xdr:oneCellAnchor>
  <xdr:oneCellAnchor>
    <xdr:from>
      <xdr:col>3</xdr:col>
      <xdr:colOff>190501</xdr:colOff>
      <xdr:row>230</xdr:row>
      <xdr:rowOff>60960</xdr:rowOff>
    </xdr:from>
    <xdr:ext cx="1424939" cy="1727648"/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857" b="1652"/>
        <a:stretch/>
      </xdr:blipFill>
      <xdr:spPr>
        <a:xfrm>
          <a:off x="2352676" y="588563085"/>
          <a:ext cx="1424939" cy="1727648"/>
        </a:xfrm>
        <a:prstGeom prst="rect">
          <a:avLst/>
        </a:prstGeom>
      </xdr:spPr>
    </xdr:pic>
    <xdr:clientData/>
  </xdr:oneCellAnchor>
  <xdr:oneCellAnchor>
    <xdr:from>
      <xdr:col>3</xdr:col>
      <xdr:colOff>76202</xdr:colOff>
      <xdr:row>126</xdr:row>
      <xdr:rowOff>30480</xdr:rowOff>
    </xdr:from>
    <xdr:ext cx="1735556" cy="2034540"/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5604" r="2460" b="1282"/>
        <a:stretch/>
      </xdr:blipFill>
      <xdr:spPr>
        <a:xfrm>
          <a:off x="2301242" y="278579580"/>
          <a:ext cx="1735556" cy="2034540"/>
        </a:xfrm>
        <a:prstGeom prst="rect">
          <a:avLst/>
        </a:prstGeom>
      </xdr:spPr>
    </xdr:pic>
    <xdr:clientData/>
  </xdr:oneCellAnchor>
  <xdr:oneCellAnchor>
    <xdr:from>
      <xdr:col>3</xdr:col>
      <xdr:colOff>186716</xdr:colOff>
      <xdr:row>231</xdr:row>
      <xdr:rowOff>53339</xdr:rowOff>
    </xdr:from>
    <xdr:ext cx="1535404" cy="1763315"/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3992" b="1785"/>
        <a:stretch/>
      </xdr:blipFill>
      <xdr:spPr>
        <a:xfrm>
          <a:off x="2922296" y="17434559"/>
          <a:ext cx="1535404" cy="1763315"/>
        </a:xfrm>
        <a:prstGeom prst="rect">
          <a:avLst/>
        </a:prstGeom>
      </xdr:spPr>
    </xdr:pic>
    <xdr:clientData/>
  </xdr:oneCellAnchor>
  <xdr:oneCellAnchor>
    <xdr:from>
      <xdr:col>3</xdr:col>
      <xdr:colOff>350520</xdr:colOff>
      <xdr:row>232</xdr:row>
      <xdr:rowOff>100119</xdr:rowOff>
    </xdr:from>
    <xdr:ext cx="1478280" cy="1660101"/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9299" t="10638" r="15088" b="10844"/>
        <a:stretch/>
      </xdr:blipFill>
      <xdr:spPr>
        <a:xfrm>
          <a:off x="3086100" y="19310139"/>
          <a:ext cx="1478280" cy="1660101"/>
        </a:xfrm>
        <a:prstGeom prst="rect">
          <a:avLst/>
        </a:prstGeom>
      </xdr:spPr>
    </xdr:pic>
    <xdr:clientData/>
  </xdr:oneCellAnchor>
  <xdr:oneCellAnchor>
    <xdr:from>
      <xdr:col>3</xdr:col>
      <xdr:colOff>175259</xdr:colOff>
      <xdr:row>233</xdr:row>
      <xdr:rowOff>4295</xdr:rowOff>
    </xdr:from>
    <xdr:ext cx="1577341" cy="1782675"/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2775" t="5991" r="12779" b="5991"/>
        <a:stretch/>
      </xdr:blipFill>
      <xdr:spPr>
        <a:xfrm>
          <a:off x="2337434" y="593992820"/>
          <a:ext cx="1577341" cy="1782675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234</xdr:row>
      <xdr:rowOff>51434</xdr:rowOff>
    </xdr:from>
    <xdr:ext cx="1885950" cy="1729741"/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7407" b="7870"/>
        <a:stretch/>
      </xdr:blipFill>
      <xdr:spPr>
        <a:xfrm>
          <a:off x="2200275" y="507981584"/>
          <a:ext cx="1885950" cy="1729741"/>
        </a:xfrm>
        <a:prstGeom prst="rect">
          <a:avLst/>
        </a:prstGeom>
      </xdr:spPr>
    </xdr:pic>
    <xdr:clientData/>
  </xdr:oneCellAnchor>
  <xdr:oneCellAnchor>
    <xdr:from>
      <xdr:col>3</xdr:col>
      <xdr:colOff>137160</xdr:colOff>
      <xdr:row>235</xdr:row>
      <xdr:rowOff>38099</xdr:rowOff>
    </xdr:from>
    <xdr:ext cx="1592580" cy="1702261"/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2368" t="10817" r="11531" b="10285"/>
        <a:stretch/>
      </xdr:blipFill>
      <xdr:spPr>
        <a:xfrm>
          <a:off x="2872740" y="32049719"/>
          <a:ext cx="1592580" cy="1702261"/>
        </a:xfrm>
        <a:prstGeom prst="rect">
          <a:avLst/>
        </a:prstGeom>
      </xdr:spPr>
    </xdr:pic>
    <xdr:clientData/>
  </xdr:oneCellAnchor>
  <xdr:oneCellAnchor>
    <xdr:from>
      <xdr:col>3</xdr:col>
      <xdr:colOff>220980</xdr:colOff>
      <xdr:row>237</xdr:row>
      <xdr:rowOff>45995</xdr:rowOff>
    </xdr:from>
    <xdr:ext cx="1615440" cy="1765326"/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6759" t="11010" r="14795" b="11192"/>
        <a:stretch/>
      </xdr:blipFill>
      <xdr:spPr>
        <a:xfrm>
          <a:off x="2383155" y="615932495"/>
          <a:ext cx="1615440" cy="1765326"/>
        </a:xfrm>
        <a:prstGeom prst="rect">
          <a:avLst/>
        </a:prstGeom>
      </xdr:spPr>
    </xdr:pic>
    <xdr:clientData/>
  </xdr:oneCellAnchor>
  <xdr:oneCellAnchor>
    <xdr:from>
      <xdr:col>3</xdr:col>
      <xdr:colOff>152400</xdr:colOff>
      <xdr:row>238</xdr:row>
      <xdr:rowOff>19050</xdr:rowOff>
    </xdr:from>
    <xdr:ext cx="1630679" cy="1712287"/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14575" y="610466775"/>
          <a:ext cx="1630679" cy="1712287"/>
        </a:xfrm>
        <a:prstGeom prst="rect">
          <a:avLst/>
        </a:prstGeom>
      </xdr:spPr>
    </xdr:pic>
    <xdr:clientData/>
  </xdr:oneCellAnchor>
  <xdr:oneCellAnchor>
    <xdr:from>
      <xdr:col>3</xdr:col>
      <xdr:colOff>121920</xdr:colOff>
      <xdr:row>239</xdr:row>
      <xdr:rowOff>95466</xdr:rowOff>
    </xdr:from>
    <xdr:ext cx="1645920" cy="1671025"/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57500" y="57710286"/>
          <a:ext cx="1645920" cy="1671025"/>
        </a:xfrm>
        <a:prstGeom prst="rect">
          <a:avLst/>
        </a:prstGeom>
      </xdr:spPr>
    </xdr:pic>
    <xdr:clientData/>
  </xdr:oneCellAnchor>
  <xdr:oneCellAnchor>
    <xdr:from>
      <xdr:col>3</xdr:col>
      <xdr:colOff>259080</xdr:colOff>
      <xdr:row>226</xdr:row>
      <xdr:rowOff>6284</xdr:rowOff>
    </xdr:from>
    <xdr:ext cx="1560195" cy="1802429"/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21255" y="590289584"/>
          <a:ext cx="1560195" cy="1802429"/>
        </a:xfrm>
        <a:prstGeom prst="rect">
          <a:avLst/>
        </a:prstGeom>
      </xdr:spPr>
    </xdr:pic>
    <xdr:clientData/>
  </xdr:oneCellAnchor>
  <xdr:oneCellAnchor>
    <xdr:from>
      <xdr:col>3</xdr:col>
      <xdr:colOff>219076</xdr:colOff>
      <xdr:row>236</xdr:row>
      <xdr:rowOff>0</xdr:rowOff>
    </xdr:from>
    <xdr:ext cx="1552574" cy="1704975"/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81251" y="498995700"/>
          <a:ext cx="1552574" cy="1704975"/>
        </a:xfrm>
        <a:prstGeom prst="rect">
          <a:avLst/>
        </a:prstGeom>
      </xdr:spPr>
    </xdr:pic>
    <xdr:clientData/>
  </xdr:oneCellAnchor>
  <xdr:oneCellAnchor>
    <xdr:from>
      <xdr:col>3</xdr:col>
      <xdr:colOff>209206</xdr:colOff>
      <xdr:row>236</xdr:row>
      <xdr:rowOff>38100</xdr:rowOff>
    </xdr:from>
    <xdr:ext cx="1629119" cy="1609726"/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71381" y="500824500"/>
          <a:ext cx="1629119" cy="1609726"/>
        </a:xfrm>
        <a:prstGeom prst="rect">
          <a:avLst/>
        </a:prstGeom>
      </xdr:spPr>
    </xdr:pic>
    <xdr:clientData/>
  </xdr:oneCellAnchor>
  <xdr:oneCellAnchor>
    <xdr:from>
      <xdr:col>3</xdr:col>
      <xdr:colOff>121919</xdr:colOff>
      <xdr:row>240</xdr:row>
      <xdr:rowOff>60960</xdr:rowOff>
    </xdr:from>
    <xdr:ext cx="1580341" cy="1731136"/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5650" t="13270" r="14854" b="9186"/>
        <a:stretch/>
      </xdr:blipFill>
      <xdr:spPr>
        <a:xfrm>
          <a:off x="2857499" y="79621380"/>
          <a:ext cx="1580341" cy="1731136"/>
        </a:xfrm>
        <a:prstGeom prst="rect">
          <a:avLst/>
        </a:prstGeom>
      </xdr:spPr>
    </xdr:pic>
    <xdr:clientData/>
  </xdr:oneCellAnchor>
  <xdr:oneCellAnchor>
    <xdr:from>
      <xdr:col>3</xdr:col>
      <xdr:colOff>205742</xdr:colOff>
      <xdr:row>241</xdr:row>
      <xdr:rowOff>53339</xdr:rowOff>
    </xdr:from>
    <xdr:ext cx="1501138" cy="1694056"/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7962" t="16765" r="18978" b="10598"/>
        <a:stretch/>
      </xdr:blipFill>
      <xdr:spPr>
        <a:xfrm>
          <a:off x="2941322" y="83271359"/>
          <a:ext cx="1501138" cy="1694056"/>
        </a:xfrm>
        <a:prstGeom prst="rect">
          <a:avLst/>
        </a:prstGeom>
      </xdr:spPr>
    </xdr:pic>
    <xdr:clientData/>
  </xdr:oneCellAnchor>
  <xdr:oneCellAnchor>
    <xdr:from>
      <xdr:col>3</xdr:col>
      <xdr:colOff>236220</xdr:colOff>
      <xdr:row>242</xdr:row>
      <xdr:rowOff>60960</xdr:rowOff>
    </xdr:from>
    <xdr:ext cx="1567755" cy="1744980"/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6833" t="13243" r="14029" b="8737"/>
        <a:stretch/>
      </xdr:blipFill>
      <xdr:spPr>
        <a:xfrm>
          <a:off x="2971800" y="88765380"/>
          <a:ext cx="1567755" cy="1744980"/>
        </a:xfrm>
        <a:prstGeom prst="rect">
          <a:avLst/>
        </a:prstGeom>
      </xdr:spPr>
    </xdr:pic>
    <xdr:clientData/>
  </xdr:oneCellAnchor>
  <xdr:oneCellAnchor>
    <xdr:from>
      <xdr:col>3</xdr:col>
      <xdr:colOff>152400</xdr:colOff>
      <xdr:row>243</xdr:row>
      <xdr:rowOff>53340</xdr:rowOff>
    </xdr:from>
    <xdr:ext cx="1653540" cy="1729564"/>
    <xdr:pic>
      <xdr:nvPicPr>
        <xdr:cNvPr id="34" name="Рисунок 33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9636" t="17416" r="17091" b="16372"/>
        <a:stretch/>
      </xdr:blipFill>
      <xdr:spPr>
        <a:xfrm>
          <a:off x="2887980" y="92415360"/>
          <a:ext cx="1653540" cy="1729564"/>
        </a:xfrm>
        <a:prstGeom prst="rect">
          <a:avLst/>
        </a:prstGeom>
      </xdr:spPr>
    </xdr:pic>
    <xdr:clientData/>
  </xdr:oneCellAnchor>
  <xdr:oneCellAnchor>
    <xdr:from>
      <xdr:col>3</xdr:col>
      <xdr:colOff>137159</xdr:colOff>
      <xdr:row>244</xdr:row>
      <xdr:rowOff>38101</xdr:rowOff>
    </xdr:from>
    <xdr:ext cx="1585453" cy="1714500"/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4193" t="10620" r="11835" b="7079"/>
        <a:stretch/>
      </xdr:blipFill>
      <xdr:spPr>
        <a:xfrm>
          <a:off x="2872739" y="97886521"/>
          <a:ext cx="1585453" cy="1714500"/>
        </a:xfrm>
        <a:prstGeom prst="rect">
          <a:avLst/>
        </a:prstGeom>
      </xdr:spPr>
    </xdr:pic>
    <xdr:clientData/>
  </xdr:oneCellAnchor>
  <xdr:oneCellAnchor>
    <xdr:from>
      <xdr:col>3</xdr:col>
      <xdr:colOff>213360</xdr:colOff>
      <xdr:row>245</xdr:row>
      <xdr:rowOff>76199</xdr:rowOff>
    </xdr:from>
    <xdr:ext cx="1539240" cy="1682983"/>
    <xdr:pic>
      <xdr:nvPicPr>
        <xdr:cNvPr id="54" name="Рисунок 53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4326" t="12409" r="12034" b="6627"/>
        <a:stretch/>
      </xdr:blipFill>
      <xdr:spPr>
        <a:xfrm>
          <a:off x="2948940" y="99753419"/>
          <a:ext cx="1539240" cy="1682983"/>
        </a:xfrm>
        <a:prstGeom prst="rect">
          <a:avLst/>
        </a:prstGeom>
      </xdr:spPr>
    </xdr:pic>
    <xdr:clientData/>
  </xdr:oneCellAnchor>
  <xdr:oneCellAnchor>
    <xdr:from>
      <xdr:col>3</xdr:col>
      <xdr:colOff>217373</xdr:colOff>
      <xdr:row>246</xdr:row>
      <xdr:rowOff>87543</xdr:rowOff>
    </xdr:from>
    <xdr:ext cx="1533545" cy="1659936"/>
    <xdr:pic>
      <xdr:nvPicPr>
        <xdr:cNvPr id="56" name="Рисунок 55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5385" t="11924" r="14615" b="12307"/>
        <a:stretch/>
      </xdr:blipFill>
      <xdr:spPr>
        <a:xfrm rot="60000">
          <a:off x="2952953" y="103422363"/>
          <a:ext cx="1533545" cy="1659936"/>
        </a:xfrm>
        <a:prstGeom prst="rect">
          <a:avLst/>
        </a:prstGeom>
      </xdr:spPr>
    </xdr:pic>
    <xdr:clientData/>
  </xdr:oneCellAnchor>
  <xdr:oneCellAnchor>
    <xdr:from>
      <xdr:col>3</xdr:col>
      <xdr:colOff>213361</xdr:colOff>
      <xdr:row>247</xdr:row>
      <xdr:rowOff>129540</xdr:rowOff>
    </xdr:from>
    <xdr:ext cx="1529264" cy="1655611"/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48941" y="108950760"/>
          <a:ext cx="1529264" cy="1655611"/>
        </a:xfrm>
        <a:prstGeom prst="rect">
          <a:avLst/>
        </a:prstGeom>
      </xdr:spPr>
    </xdr:pic>
    <xdr:clientData/>
  </xdr:oneCellAnchor>
  <xdr:oneCellAnchor>
    <xdr:from>
      <xdr:col>3</xdr:col>
      <xdr:colOff>129540</xdr:colOff>
      <xdr:row>248</xdr:row>
      <xdr:rowOff>76199</xdr:rowOff>
    </xdr:from>
    <xdr:ext cx="1638299" cy="1696523"/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65120" y="110726219"/>
          <a:ext cx="1638299" cy="1696523"/>
        </a:xfrm>
        <a:prstGeom prst="rect">
          <a:avLst/>
        </a:prstGeom>
      </xdr:spPr>
    </xdr:pic>
    <xdr:clientData/>
  </xdr:oneCellAnchor>
  <xdr:oneCellAnchor>
    <xdr:from>
      <xdr:col>3</xdr:col>
      <xdr:colOff>175260</xdr:colOff>
      <xdr:row>250</xdr:row>
      <xdr:rowOff>91440</xdr:rowOff>
    </xdr:from>
    <xdr:ext cx="1623060" cy="1697128"/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10840" y="116227860"/>
          <a:ext cx="1623060" cy="1697128"/>
        </a:xfrm>
        <a:prstGeom prst="rect">
          <a:avLst/>
        </a:prstGeom>
      </xdr:spPr>
    </xdr:pic>
    <xdr:clientData/>
  </xdr:oneCellAnchor>
  <xdr:oneCellAnchor>
    <xdr:from>
      <xdr:col>3</xdr:col>
      <xdr:colOff>99060</xdr:colOff>
      <xdr:row>251</xdr:row>
      <xdr:rowOff>22860</xdr:rowOff>
    </xdr:from>
    <xdr:ext cx="1744980" cy="1749446"/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34640" y="117988080"/>
          <a:ext cx="1744980" cy="1749446"/>
        </a:xfrm>
        <a:prstGeom prst="rect">
          <a:avLst/>
        </a:prstGeom>
      </xdr:spPr>
    </xdr:pic>
    <xdr:clientData/>
  </xdr:oneCellAnchor>
  <xdr:oneCellAnchor>
    <xdr:from>
      <xdr:col>3</xdr:col>
      <xdr:colOff>287196</xdr:colOff>
      <xdr:row>252</xdr:row>
      <xdr:rowOff>104389</xdr:rowOff>
    </xdr:from>
    <xdr:ext cx="1602563" cy="1712926"/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49371" y="654481414"/>
          <a:ext cx="1602563" cy="1712926"/>
        </a:xfrm>
        <a:prstGeom prst="rect">
          <a:avLst/>
        </a:prstGeom>
      </xdr:spPr>
    </xdr:pic>
    <xdr:clientData/>
  </xdr:oneCellAnchor>
  <xdr:oneCellAnchor>
    <xdr:from>
      <xdr:col>3</xdr:col>
      <xdr:colOff>182880</xdr:colOff>
      <xdr:row>253</xdr:row>
      <xdr:rowOff>81407</xdr:rowOff>
    </xdr:from>
    <xdr:ext cx="1605379" cy="1686433"/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18460" y="121704227"/>
          <a:ext cx="1605379" cy="1686433"/>
        </a:xfrm>
        <a:prstGeom prst="rect">
          <a:avLst/>
        </a:prstGeom>
      </xdr:spPr>
    </xdr:pic>
    <xdr:clientData/>
  </xdr:oneCellAnchor>
  <xdr:oneCellAnchor>
    <xdr:from>
      <xdr:col>3</xdr:col>
      <xdr:colOff>202941</xdr:colOff>
      <xdr:row>254</xdr:row>
      <xdr:rowOff>72617</xdr:rowOff>
    </xdr:from>
    <xdr:ext cx="1585854" cy="1716177"/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65116" y="658107242"/>
          <a:ext cx="1585854" cy="1716177"/>
        </a:xfrm>
        <a:prstGeom prst="rect">
          <a:avLst/>
        </a:prstGeom>
      </xdr:spPr>
    </xdr:pic>
    <xdr:clientData/>
  </xdr:oneCellAnchor>
  <xdr:oneCellAnchor>
    <xdr:from>
      <xdr:col>3</xdr:col>
      <xdr:colOff>160021</xdr:colOff>
      <xdr:row>255</xdr:row>
      <xdr:rowOff>106680</xdr:rowOff>
    </xdr:from>
    <xdr:ext cx="1562099" cy="1671949"/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95601" y="127215900"/>
          <a:ext cx="1562099" cy="1671949"/>
        </a:xfrm>
        <a:prstGeom prst="rect">
          <a:avLst/>
        </a:prstGeom>
      </xdr:spPr>
    </xdr:pic>
    <xdr:clientData/>
  </xdr:oneCellAnchor>
  <xdr:oneCellAnchor>
    <xdr:from>
      <xdr:col>3</xdr:col>
      <xdr:colOff>419101</xdr:colOff>
      <xdr:row>216</xdr:row>
      <xdr:rowOff>68581</xdr:rowOff>
    </xdr:from>
    <xdr:ext cx="1127759" cy="1706879"/>
    <xdr:pic>
      <xdr:nvPicPr>
        <xdr:cNvPr id="72" name="Рисунок 71"/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27650" t="12147" r="25346" b="12205"/>
        <a:stretch/>
      </xdr:blipFill>
      <xdr:spPr>
        <a:xfrm>
          <a:off x="2644141" y="411975301"/>
          <a:ext cx="1127759" cy="1706879"/>
        </a:xfrm>
        <a:prstGeom prst="rect">
          <a:avLst/>
        </a:prstGeom>
      </xdr:spPr>
    </xdr:pic>
    <xdr:clientData/>
  </xdr:oneCellAnchor>
  <xdr:oneCellAnchor>
    <xdr:from>
      <xdr:col>3</xdr:col>
      <xdr:colOff>88248</xdr:colOff>
      <xdr:row>262</xdr:row>
      <xdr:rowOff>185023</xdr:rowOff>
    </xdr:from>
    <xdr:ext cx="1874523" cy="1352265"/>
    <xdr:pic>
      <xdr:nvPicPr>
        <xdr:cNvPr id="73" name="Рисунок 72"/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6136" t="18299" r="3540" b="17560"/>
        <a:stretch/>
      </xdr:blipFill>
      <xdr:spPr>
        <a:xfrm rot="60000">
          <a:off x="2250423" y="667411273"/>
          <a:ext cx="1874523" cy="1352265"/>
        </a:xfrm>
        <a:prstGeom prst="rect">
          <a:avLst/>
        </a:prstGeom>
      </xdr:spPr>
    </xdr:pic>
    <xdr:clientData/>
  </xdr:oneCellAnchor>
  <xdr:oneCellAnchor>
    <xdr:from>
      <xdr:col>3</xdr:col>
      <xdr:colOff>55528</xdr:colOff>
      <xdr:row>266</xdr:row>
      <xdr:rowOff>175655</xdr:rowOff>
    </xdr:from>
    <xdr:ext cx="1818992" cy="1489311"/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91108" y="152888075"/>
          <a:ext cx="1818992" cy="1489311"/>
        </a:xfrm>
        <a:prstGeom prst="rect">
          <a:avLst/>
        </a:prstGeom>
      </xdr:spPr>
    </xdr:pic>
    <xdr:clientData/>
  </xdr:oneCellAnchor>
  <xdr:oneCellAnchor>
    <xdr:from>
      <xdr:col>3</xdr:col>
      <xdr:colOff>17491</xdr:colOff>
      <xdr:row>268</xdr:row>
      <xdr:rowOff>266700</xdr:rowOff>
    </xdr:from>
    <xdr:ext cx="1914308" cy="1485900"/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53071" y="156636720"/>
          <a:ext cx="1881923" cy="1485900"/>
        </a:xfrm>
        <a:prstGeom prst="rect">
          <a:avLst/>
        </a:prstGeom>
      </xdr:spPr>
    </xdr:pic>
    <xdr:clientData/>
  </xdr:oneCellAnchor>
  <xdr:oneCellAnchor>
    <xdr:from>
      <xdr:col>3</xdr:col>
      <xdr:colOff>152399</xdr:colOff>
      <xdr:row>265</xdr:row>
      <xdr:rowOff>68579</xdr:rowOff>
    </xdr:from>
    <xdr:ext cx="1615441" cy="1700914"/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1108" t="5030" r="11141" b="8673"/>
        <a:stretch/>
      </xdr:blipFill>
      <xdr:spPr>
        <a:xfrm>
          <a:off x="2887979" y="149123399"/>
          <a:ext cx="1615441" cy="1700914"/>
        </a:xfrm>
        <a:prstGeom prst="rect">
          <a:avLst/>
        </a:prstGeom>
      </xdr:spPr>
    </xdr:pic>
    <xdr:clientData/>
  </xdr:oneCellAnchor>
  <xdr:oneCellAnchor>
    <xdr:from>
      <xdr:col>3</xdr:col>
      <xdr:colOff>207646</xdr:colOff>
      <xdr:row>127</xdr:row>
      <xdr:rowOff>17143</xdr:rowOff>
    </xdr:from>
    <xdr:ext cx="1565884" cy="2207897"/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32686" y="282665803"/>
          <a:ext cx="1565884" cy="2207897"/>
        </a:xfrm>
        <a:prstGeom prst="rect">
          <a:avLst/>
        </a:prstGeom>
      </xdr:spPr>
    </xdr:pic>
    <xdr:clientData/>
  </xdr:oneCellAnchor>
  <xdr:oneCellAnchor>
    <xdr:from>
      <xdr:col>3</xdr:col>
      <xdr:colOff>62811</xdr:colOff>
      <xdr:row>285</xdr:row>
      <xdr:rowOff>53339</xdr:rowOff>
    </xdr:from>
    <xdr:ext cx="1889814" cy="1689735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24986" y="612206039"/>
          <a:ext cx="1889814" cy="1689735"/>
        </a:xfrm>
        <a:prstGeom prst="rect">
          <a:avLst/>
        </a:prstGeom>
      </xdr:spPr>
    </xdr:pic>
    <xdr:clientData/>
  </xdr:oneCellAnchor>
  <xdr:oneCellAnchor>
    <xdr:from>
      <xdr:col>3</xdr:col>
      <xdr:colOff>114299</xdr:colOff>
      <xdr:row>270</xdr:row>
      <xdr:rowOff>37997</xdr:rowOff>
    </xdr:from>
    <xdr:ext cx="1685926" cy="1733653"/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6474" y="683618672"/>
          <a:ext cx="1685926" cy="1733653"/>
        </a:xfrm>
        <a:prstGeom prst="rect">
          <a:avLst/>
        </a:prstGeom>
      </xdr:spPr>
    </xdr:pic>
    <xdr:clientData/>
  </xdr:oneCellAnchor>
  <xdr:oneCellAnchor>
    <xdr:from>
      <xdr:col>3</xdr:col>
      <xdr:colOff>62060</xdr:colOff>
      <xdr:row>271</xdr:row>
      <xdr:rowOff>30840</xdr:rowOff>
    </xdr:from>
    <xdr:ext cx="1804840" cy="1702710"/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24235" y="687269115"/>
          <a:ext cx="1804840" cy="1702710"/>
        </a:xfrm>
        <a:prstGeom prst="rect">
          <a:avLst/>
        </a:prstGeom>
      </xdr:spPr>
    </xdr:pic>
    <xdr:clientData/>
  </xdr:oneCellAnchor>
  <xdr:oneCellAnchor>
    <xdr:from>
      <xdr:col>3</xdr:col>
      <xdr:colOff>198623</xdr:colOff>
      <xdr:row>278</xdr:row>
      <xdr:rowOff>35389</xdr:rowOff>
    </xdr:from>
    <xdr:ext cx="1317757" cy="1686731"/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b="7136"/>
        <a:stretch/>
      </xdr:blipFill>
      <xdr:spPr>
        <a:xfrm>
          <a:off x="2934203" y="192981409"/>
          <a:ext cx="1317757" cy="1686731"/>
        </a:xfrm>
        <a:prstGeom prst="rect">
          <a:avLst/>
        </a:prstGeom>
      </xdr:spPr>
    </xdr:pic>
    <xdr:clientData/>
  </xdr:oneCellAnchor>
  <xdr:oneCellAnchor>
    <xdr:from>
      <xdr:col>3</xdr:col>
      <xdr:colOff>178674</xdr:colOff>
      <xdr:row>299</xdr:row>
      <xdr:rowOff>38100</xdr:rowOff>
    </xdr:from>
    <xdr:ext cx="1413905" cy="1752414"/>
    <xdr:pic>
      <xdr:nvPicPr>
        <xdr:cNvPr id="92" name="Рисунок 91"/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7203" b="3047"/>
        <a:stretch/>
      </xdr:blipFill>
      <xdr:spPr>
        <a:xfrm>
          <a:off x="2914254" y="275280120"/>
          <a:ext cx="1413905" cy="1752414"/>
        </a:xfrm>
        <a:prstGeom prst="rect">
          <a:avLst/>
        </a:prstGeom>
      </xdr:spPr>
    </xdr:pic>
    <xdr:clientData/>
  </xdr:oneCellAnchor>
  <xdr:oneCellAnchor>
    <xdr:from>
      <xdr:col>3</xdr:col>
      <xdr:colOff>228986</xdr:colOff>
      <xdr:row>303</xdr:row>
      <xdr:rowOff>38101</xdr:rowOff>
    </xdr:from>
    <xdr:ext cx="1450443" cy="1760219"/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rot="-60000" flipH="1">
          <a:off x="2964566" y="282595321"/>
          <a:ext cx="1450443" cy="1760219"/>
        </a:xfrm>
        <a:prstGeom prst="rect">
          <a:avLst/>
        </a:prstGeom>
      </xdr:spPr>
    </xdr:pic>
    <xdr:clientData/>
  </xdr:oneCellAnchor>
  <xdr:oneCellAnchor>
    <xdr:from>
      <xdr:col>3</xdr:col>
      <xdr:colOff>160536</xdr:colOff>
      <xdr:row>272</xdr:row>
      <xdr:rowOff>60960</xdr:rowOff>
    </xdr:from>
    <xdr:ext cx="1599684" cy="1684655"/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96116" y="178376580"/>
          <a:ext cx="1599684" cy="1684655"/>
        </a:xfrm>
        <a:prstGeom prst="rect">
          <a:avLst/>
        </a:prstGeom>
      </xdr:spPr>
    </xdr:pic>
    <xdr:clientData/>
  </xdr:oneCellAnchor>
  <xdr:oneCellAnchor>
    <xdr:from>
      <xdr:col>3</xdr:col>
      <xdr:colOff>182880</xdr:colOff>
      <xdr:row>273</xdr:row>
      <xdr:rowOff>35052</xdr:rowOff>
    </xdr:from>
    <xdr:ext cx="1475740" cy="1770888"/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18460" y="180179472"/>
          <a:ext cx="1475740" cy="1770888"/>
        </a:xfrm>
        <a:prstGeom prst="rect">
          <a:avLst/>
        </a:prstGeom>
      </xdr:spPr>
    </xdr:pic>
    <xdr:clientData/>
  </xdr:oneCellAnchor>
  <xdr:oneCellAnchor>
    <xdr:from>
      <xdr:col>3</xdr:col>
      <xdr:colOff>190501</xdr:colOff>
      <xdr:row>274</xdr:row>
      <xdr:rowOff>65910</xdr:rowOff>
    </xdr:from>
    <xdr:ext cx="1523999" cy="1737079"/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26081" y="182039130"/>
          <a:ext cx="1523999" cy="1737079"/>
        </a:xfrm>
        <a:prstGeom prst="rect">
          <a:avLst/>
        </a:prstGeom>
      </xdr:spPr>
    </xdr:pic>
    <xdr:clientData/>
  </xdr:oneCellAnchor>
  <xdr:oneCellAnchor>
    <xdr:from>
      <xdr:col>3</xdr:col>
      <xdr:colOff>30481</xdr:colOff>
      <xdr:row>264</xdr:row>
      <xdr:rowOff>205740</xdr:rowOff>
    </xdr:from>
    <xdr:ext cx="1844040" cy="1595822"/>
    <xdr:pic>
      <xdr:nvPicPr>
        <xdr:cNvPr id="83" name="Рисунок 82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2189" t="5705" b="8709"/>
        <a:stretch/>
      </xdr:blipFill>
      <xdr:spPr>
        <a:xfrm>
          <a:off x="2766061" y="154746960"/>
          <a:ext cx="1844040" cy="1595822"/>
        </a:xfrm>
        <a:prstGeom prst="rect">
          <a:avLst/>
        </a:prstGeom>
      </xdr:spPr>
    </xdr:pic>
    <xdr:clientData/>
  </xdr:oneCellAnchor>
  <xdr:oneCellAnchor>
    <xdr:from>
      <xdr:col>3</xdr:col>
      <xdr:colOff>121768</xdr:colOff>
      <xdr:row>263</xdr:row>
      <xdr:rowOff>53340</xdr:rowOff>
    </xdr:from>
    <xdr:ext cx="1653692" cy="1733526"/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57348" y="152765760"/>
          <a:ext cx="1653692" cy="1733526"/>
        </a:xfrm>
        <a:prstGeom prst="rect">
          <a:avLst/>
        </a:prstGeom>
      </xdr:spPr>
    </xdr:pic>
    <xdr:clientData/>
  </xdr:oneCellAnchor>
  <xdr:oneCellAnchor>
    <xdr:from>
      <xdr:col>3</xdr:col>
      <xdr:colOff>275692</xdr:colOff>
      <xdr:row>277</xdr:row>
      <xdr:rowOff>53340</xdr:rowOff>
    </xdr:from>
    <xdr:ext cx="1362608" cy="1724532"/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5262" b="4785"/>
        <a:stretch/>
      </xdr:blipFill>
      <xdr:spPr>
        <a:xfrm>
          <a:off x="3011272" y="191170560"/>
          <a:ext cx="1362608" cy="1724532"/>
        </a:xfrm>
        <a:prstGeom prst="rect">
          <a:avLst/>
        </a:prstGeom>
      </xdr:spPr>
    </xdr:pic>
    <xdr:clientData/>
  </xdr:oneCellAnchor>
  <xdr:oneCellAnchor>
    <xdr:from>
      <xdr:col>3</xdr:col>
      <xdr:colOff>138374</xdr:colOff>
      <xdr:row>249</xdr:row>
      <xdr:rowOff>83820</xdr:rowOff>
    </xdr:from>
    <xdr:ext cx="1642497" cy="1630680"/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73954" y="114391440"/>
          <a:ext cx="1642497" cy="1630680"/>
        </a:xfrm>
        <a:prstGeom prst="rect">
          <a:avLst/>
        </a:prstGeom>
      </xdr:spPr>
    </xdr:pic>
    <xdr:clientData/>
  </xdr:oneCellAnchor>
  <xdr:oneCellAnchor>
    <xdr:from>
      <xdr:col>3</xdr:col>
      <xdr:colOff>160020</xdr:colOff>
      <xdr:row>256</xdr:row>
      <xdr:rowOff>68579</xdr:rowOff>
    </xdr:from>
    <xdr:ext cx="1577340" cy="1663663"/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95600" y="130835399"/>
          <a:ext cx="1577340" cy="1663663"/>
        </a:xfrm>
        <a:prstGeom prst="rect">
          <a:avLst/>
        </a:prstGeom>
      </xdr:spPr>
    </xdr:pic>
    <xdr:clientData/>
  </xdr:oneCellAnchor>
  <xdr:oneCellAnchor>
    <xdr:from>
      <xdr:col>3</xdr:col>
      <xdr:colOff>160020</xdr:colOff>
      <xdr:row>276</xdr:row>
      <xdr:rowOff>76200</xdr:rowOff>
    </xdr:from>
    <xdr:ext cx="1689385" cy="1726851"/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95600" y="211310220"/>
          <a:ext cx="1689385" cy="1726851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279</xdr:row>
      <xdr:rowOff>48837</xdr:rowOff>
    </xdr:from>
    <xdr:ext cx="1607819" cy="1680902"/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11780" y="220426857"/>
          <a:ext cx="1607819" cy="1680902"/>
        </a:xfrm>
        <a:prstGeom prst="rect">
          <a:avLst/>
        </a:prstGeom>
      </xdr:spPr>
    </xdr:pic>
    <xdr:clientData/>
  </xdr:oneCellAnchor>
  <xdr:oneCellAnchor>
    <xdr:from>
      <xdr:col>3</xdr:col>
      <xdr:colOff>81261</xdr:colOff>
      <xdr:row>280</xdr:row>
      <xdr:rowOff>53340</xdr:rowOff>
    </xdr:from>
    <xdr:ext cx="1617999" cy="1697673"/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16841" y="222260160"/>
          <a:ext cx="1617999" cy="1697673"/>
        </a:xfrm>
        <a:prstGeom prst="rect">
          <a:avLst/>
        </a:prstGeom>
      </xdr:spPr>
    </xdr:pic>
    <xdr:clientData/>
  </xdr:oneCellAnchor>
  <xdr:oneCellAnchor>
    <xdr:from>
      <xdr:col>3</xdr:col>
      <xdr:colOff>160020</xdr:colOff>
      <xdr:row>281</xdr:row>
      <xdr:rowOff>99060</xdr:rowOff>
    </xdr:from>
    <xdr:ext cx="1661160" cy="1685235"/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95600" y="231449880"/>
          <a:ext cx="1661160" cy="1685235"/>
        </a:xfrm>
        <a:prstGeom prst="rect">
          <a:avLst/>
        </a:prstGeom>
      </xdr:spPr>
    </xdr:pic>
    <xdr:clientData/>
  </xdr:oneCellAnchor>
  <xdr:oneCellAnchor>
    <xdr:from>
      <xdr:col>3</xdr:col>
      <xdr:colOff>123960</xdr:colOff>
      <xdr:row>283</xdr:row>
      <xdr:rowOff>91439</xdr:rowOff>
    </xdr:from>
    <xdr:ext cx="1681979" cy="1695173"/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59540" y="233271059"/>
          <a:ext cx="1681979" cy="1695173"/>
        </a:xfrm>
        <a:prstGeom prst="rect">
          <a:avLst/>
        </a:prstGeom>
      </xdr:spPr>
    </xdr:pic>
    <xdr:clientData/>
  </xdr:oneCellAnchor>
  <xdr:oneCellAnchor>
    <xdr:from>
      <xdr:col>3</xdr:col>
      <xdr:colOff>124460</xdr:colOff>
      <xdr:row>284</xdr:row>
      <xdr:rowOff>85412</xdr:rowOff>
    </xdr:from>
    <xdr:ext cx="1628140" cy="1703868"/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flipH="1">
          <a:off x="2860040" y="235093832"/>
          <a:ext cx="1628140" cy="1703868"/>
        </a:xfrm>
        <a:prstGeom prst="rect">
          <a:avLst/>
        </a:prstGeom>
      </xdr:spPr>
    </xdr:pic>
    <xdr:clientData/>
  </xdr:oneCellAnchor>
  <xdr:oneCellAnchor>
    <xdr:from>
      <xdr:col>3</xdr:col>
      <xdr:colOff>83476</xdr:colOff>
      <xdr:row>286</xdr:row>
      <xdr:rowOff>142046</xdr:rowOff>
    </xdr:from>
    <xdr:ext cx="1791044" cy="1491074"/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19056" y="240636866"/>
          <a:ext cx="1791044" cy="1491074"/>
        </a:xfrm>
        <a:prstGeom prst="rect">
          <a:avLst/>
        </a:prstGeom>
      </xdr:spPr>
    </xdr:pic>
    <xdr:clientData/>
  </xdr:oneCellAnchor>
  <xdr:oneCellAnchor>
    <xdr:from>
      <xdr:col>3</xdr:col>
      <xdr:colOff>106680</xdr:colOff>
      <xdr:row>269</xdr:row>
      <xdr:rowOff>21120</xdr:rowOff>
    </xdr:from>
    <xdr:ext cx="1676400" cy="1721459"/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42260" y="192967140"/>
          <a:ext cx="1676400" cy="1721459"/>
        </a:xfrm>
        <a:prstGeom prst="rect">
          <a:avLst/>
        </a:prstGeom>
      </xdr:spPr>
    </xdr:pic>
    <xdr:clientData/>
  </xdr:oneCellAnchor>
  <xdr:oneCellAnchor>
    <xdr:from>
      <xdr:col>3</xdr:col>
      <xdr:colOff>83821</xdr:colOff>
      <xdr:row>467</xdr:row>
      <xdr:rowOff>68579</xdr:rowOff>
    </xdr:from>
    <xdr:ext cx="1744979" cy="1710079"/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19401" y="778230599"/>
          <a:ext cx="1744979" cy="1710079"/>
        </a:xfrm>
        <a:prstGeom prst="rect">
          <a:avLst/>
        </a:prstGeom>
      </xdr:spPr>
    </xdr:pic>
    <xdr:clientData/>
  </xdr:oneCellAnchor>
  <xdr:oneCellAnchor>
    <xdr:from>
      <xdr:col>3</xdr:col>
      <xdr:colOff>83820</xdr:colOff>
      <xdr:row>466</xdr:row>
      <xdr:rowOff>83819</xdr:rowOff>
    </xdr:from>
    <xdr:ext cx="1775460" cy="1684911"/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19400" y="776417039"/>
          <a:ext cx="1775460" cy="1684911"/>
        </a:xfrm>
        <a:prstGeom prst="rect">
          <a:avLst/>
        </a:prstGeom>
      </xdr:spPr>
    </xdr:pic>
    <xdr:clientData/>
  </xdr:oneCellAnchor>
  <xdr:oneCellAnchor>
    <xdr:from>
      <xdr:col>3</xdr:col>
      <xdr:colOff>110491</xdr:colOff>
      <xdr:row>462</xdr:row>
      <xdr:rowOff>1826896</xdr:rowOff>
    </xdr:from>
    <xdr:ext cx="1689734" cy="1806326"/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2666" y="1117509196"/>
          <a:ext cx="1689734" cy="1806326"/>
        </a:xfrm>
        <a:prstGeom prst="rect">
          <a:avLst/>
        </a:prstGeom>
      </xdr:spPr>
    </xdr:pic>
    <xdr:clientData/>
  </xdr:oneCellAnchor>
  <xdr:oneCellAnchor>
    <xdr:from>
      <xdr:col>3</xdr:col>
      <xdr:colOff>129540</xdr:colOff>
      <xdr:row>462</xdr:row>
      <xdr:rowOff>45719</xdr:rowOff>
    </xdr:from>
    <xdr:ext cx="1516380" cy="1725641"/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65120" y="765406139"/>
          <a:ext cx="1516380" cy="1725641"/>
        </a:xfrm>
        <a:prstGeom prst="rect">
          <a:avLst/>
        </a:prstGeom>
      </xdr:spPr>
    </xdr:pic>
    <xdr:clientData/>
  </xdr:oneCellAnchor>
  <xdr:oneCellAnchor>
    <xdr:from>
      <xdr:col>3</xdr:col>
      <xdr:colOff>60960</xdr:colOff>
      <xdr:row>461</xdr:row>
      <xdr:rowOff>53339</xdr:rowOff>
    </xdr:from>
    <xdr:ext cx="1668780" cy="1723850"/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96540" y="759927359"/>
          <a:ext cx="1668780" cy="1723850"/>
        </a:xfrm>
        <a:prstGeom prst="rect">
          <a:avLst/>
        </a:prstGeom>
      </xdr:spPr>
    </xdr:pic>
    <xdr:clientData/>
  </xdr:oneCellAnchor>
  <xdr:oneCellAnchor>
    <xdr:from>
      <xdr:col>3</xdr:col>
      <xdr:colOff>160021</xdr:colOff>
      <xdr:row>460</xdr:row>
      <xdr:rowOff>83820</xdr:rowOff>
    </xdr:from>
    <xdr:ext cx="1527690" cy="1703375"/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95601" y="758129040"/>
          <a:ext cx="1527690" cy="1703375"/>
        </a:xfrm>
        <a:prstGeom prst="rect">
          <a:avLst/>
        </a:prstGeom>
      </xdr:spPr>
    </xdr:pic>
    <xdr:clientData/>
  </xdr:oneCellAnchor>
  <xdr:oneCellAnchor>
    <xdr:from>
      <xdr:col>3</xdr:col>
      <xdr:colOff>68580</xdr:colOff>
      <xdr:row>161</xdr:row>
      <xdr:rowOff>45719</xdr:rowOff>
    </xdr:from>
    <xdr:ext cx="1767840" cy="1653871"/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04160" y="754433339"/>
          <a:ext cx="1767840" cy="1653871"/>
        </a:xfrm>
        <a:prstGeom prst="rect">
          <a:avLst/>
        </a:prstGeom>
      </xdr:spPr>
    </xdr:pic>
    <xdr:clientData/>
  </xdr:oneCellAnchor>
  <xdr:oneCellAnchor>
    <xdr:from>
      <xdr:col>3</xdr:col>
      <xdr:colOff>68580</xdr:colOff>
      <xdr:row>162</xdr:row>
      <xdr:rowOff>53341</xdr:rowOff>
    </xdr:from>
    <xdr:ext cx="1767839" cy="1745602"/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04160" y="756269761"/>
          <a:ext cx="1767839" cy="1745602"/>
        </a:xfrm>
        <a:prstGeom prst="rect">
          <a:avLst/>
        </a:prstGeom>
      </xdr:spPr>
    </xdr:pic>
    <xdr:clientData/>
  </xdr:oneCellAnchor>
  <xdr:oneCellAnchor>
    <xdr:from>
      <xdr:col>3</xdr:col>
      <xdr:colOff>160021</xdr:colOff>
      <xdr:row>459</xdr:row>
      <xdr:rowOff>76200</xdr:rowOff>
    </xdr:from>
    <xdr:ext cx="1536583" cy="1674876"/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95601" y="752635020"/>
          <a:ext cx="1536583" cy="1674876"/>
        </a:xfrm>
        <a:prstGeom prst="rect">
          <a:avLst/>
        </a:prstGeom>
      </xdr:spPr>
    </xdr:pic>
    <xdr:clientData/>
  </xdr:oneCellAnchor>
  <xdr:oneCellAnchor>
    <xdr:from>
      <xdr:col>3</xdr:col>
      <xdr:colOff>152401</xdr:colOff>
      <xdr:row>458</xdr:row>
      <xdr:rowOff>38100</xdr:rowOff>
    </xdr:from>
    <xdr:ext cx="1352550" cy="1525677"/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14576" y="1018003425"/>
          <a:ext cx="1352550" cy="1525677"/>
        </a:xfrm>
        <a:prstGeom prst="rect">
          <a:avLst/>
        </a:prstGeom>
      </xdr:spPr>
    </xdr:pic>
    <xdr:clientData/>
  </xdr:oneCellAnchor>
  <xdr:oneCellAnchor>
    <xdr:from>
      <xdr:col>3</xdr:col>
      <xdr:colOff>85724</xdr:colOff>
      <xdr:row>456</xdr:row>
      <xdr:rowOff>1786891</xdr:rowOff>
    </xdr:from>
    <xdr:ext cx="1666875" cy="1880236"/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47899" y="1102838791"/>
          <a:ext cx="1666875" cy="1880236"/>
        </a:xfrm>
        <a:prstGeom prst="rect">
          <a:avLst/>
        </a:prstGeom>
      </xdr:spPr>
    </xdr:pic>
    <xdr:clientData/>
  </xdr:oneCellAnchor>
  <xdr:oneCellAnchor>
    <xdr:from>
      <xdr:col>3</xdr:col>
      <xdr:colOff>62865</xdr:colOff>
      <xdr:row>456</xdr:row>
      <xdr:rowOff>13335</xdr:rowOff>
    </xdr:from>
    <xdr:ext cx="1889760" cy="1945950"/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25040" y="1025122410"/>
          <a:ext cx="1889760" cy="1945950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292</xdr:row>
      <xdr:rowOff>91440</xdr:rowOff>
    </xdr:from>
    <xdr:ext cx="1394460" cy="1667774"/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26080" y="264360660"/>
          <a:ext cx="1394460" cy="1667774"/>
        </a:xfrm>
        <a:prstGeom prst="rect">
          <a:avLst/>
        </a:prstGeom>
      </xdr:spPr>
    </xdr:pic>
    <xdr:clientData/>
  </xdr:oneCellAnchor>
  <xdr:oneCellAnchor>
    <xdr:from>
      <xdr:col>3</xdr:col>
      <xdr:colOff>251460</xdr:colOff>
      <xdr:row>293</xdr:row>
      <xdr:rowOff>45720</xdr:rowOff>
    </xdr:from>
    <xdr:ext cx="1424940" cy="1689147"/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87040" y="266143740"/>
          <a:ext cx="1424940" cy="1689147"/>
        </a:xfrm>
        <a:prstGeom prst="rect">
          <a:avLst/>
        </a:prstGeom>
      </xdr:spPr>
    </xdr:pic>
    <xdr:clientData/>
  </xdr:oneCellAnchor>
  <xdr:oneCellAnchor>
    <xdr:from>
      <xdr:col>3</xdr:col>
      <xdr:colOff>188595</xdr:colOff>
      <xdr:row>291</xdr:row>
      <xdr:rowOff>55245</xdr:rowOff>
    </xdr:from>
    <xdr:ext cx="1546860" cy="1757233"/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50770" y="745767495"/>
          <a:ext cx="1546860" cy="1757233"/>
        </a:xfrm>
        <a:prstGeom prst="rect">
          <a:avLst/>
        </a:prstGeom>
      </xdr:spPr>
    </xdr:pic>
    <xdr:clientData/>
  </xdr:oneCellAnchor>
  <xdr:oneCellAnchor>
    <xdr:from>
      <xdr:col>3</xdr:col>
      <xdr:colOff>220981</xdr:colOff>
      <xdr:row>294</xdr:row>
      <xdr:rowOff>40010</xdr:rowOff>
    </xdr:from>
    <xdr:ext cx="1592580" cy="1775727"/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56561" y="267966830"/>
          <a:ext cx="1592580" cy="1775727"/>
        </a:xfrm>
        <a:prstGeom prst="rect">
          <a:avLst/>
        </a:prstGeom>
      </xdr:spPr>
    </xdr:pic>
    <xdr:clientData/>
  </xdr:oneCellAnchor>
  <xdr:oneCellAnchor>
    <xdr:from>
      <xdr:col>3</xdr:col>
      <xdr:colOff>137160</xdr:colOff>
      <xdr:row>295</xdr:row>
      <xdr:rowOff>33960</xdr:rowOff>
    </xdr:from>
    <xdr:ext cx="1615439" cy="1746290"/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72740" y="269789580"/>
          <a:ext cx="1615439" cy="1746290"/>
        </a:xfrm>
        <a:prstGeom prst="rect">
          <a:avLst/>
        </a:prstGeom>
      </xdr:spPr>
    </xdr:pic>
    <xdr:clientData/>
  </xdr:oneCellAnchor>
  <xdr:oneCellAnchor>
    <xdr:from>
      <xdr:col>3</xdr:col>
      <xdr:colOff>53341</xdr:colOff>
      <xdr:row>296</xdr:row>
      <xdr:rowOff>60961</xdr:rowOff>
    </xdr:from>
    <xdr:ext cx="1874841" cy="1630680"/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88921" y="271645381"/>
          <a:ext cx="1861506" cy="1630680"/>
        </a:xfrm>
        <a:prstGeom prst="rect">
          <a:avLst/>
        </a:prstGeom>
      </xdr:spPr>
    </xdr:pic>
    <xdr:clientData/>
  </xdr:oneCellAnchor>
  <xdr:oneCellAnchor>
    <xdr:from>
      <xdr:col>3</xdr:col>
      <xdr:colOff>30480</xdr:colOff>
      <xdr:row>297</xdr:row>
      <xdr:rowOff>76200</xdr:rowOff>
    </xdr:from>
    <xdr:ext cx="1828800" cy="1602030"/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66060" y="273489420"/>
          <a:ext cx="1828800" cy="1602030"/>
        </a:xfrm>
        <a:prstGeom prst="rect">
          <a:avLst/>
        </a:prstGeom>
      </xdr:spPr>
    </xdr:pic>
    <xdr:clientData/>
  </xdr:oneCellAnchor>
  <xdr:oneCellAnchor>
    <xdr:from>
      <xdr:col>3</xdr:col>
      <xdr:colOff>68580</xdr:colOff>
      <xdr:row>298</xdr:row>
      <xdr:rowOff>48292</xdr:rowOff>
    </xdr:from>
    <xdr:ext cx="1653539" cy="1739523"/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04160" y="275290312"/>
          <a:ext cx="1653539" cy="1739523"/>
        </a:xfrm>
        <a:prstGeom prst="rect">
          <a:avLst/>
        </a:prstGeom>
      </xdr:spPr>
    </xdr:pic>
    <xdr:clientData/>
  </xdr:oneCellAnchor>
  <xdr:oneCellAnchor>
    <xdr:from>
      <xdr:col>3</xdr:col>
      <xdr:colOff>76201</xdr:colOff>
      <xdr:row>300</xdr:row>
      <xdr:rowOff>68580</xdr:rowOff>
    </xdr:from>
    <xdr:ext cx="1640670" cy="1714500"/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11781" y="278968200"/>
          <a:ext cx="1640670" cy="1714500"/>
        </a:xfrm>
        <a:prstGeom prst="rect">
          <a:avLst/>
        </a:prstGeom>
      </xdr:spPr>
    </xdr:pic>
    <xdr:clientData/>
  </xdr:oneCellAnchor>
  <xdr:oneCellAnchor>
    <xdr:from>
      <xdr:col>3</xdr:col>
      <xdr:colOff>99060</xdr:colOff>
      <xdr:row>301</xdr:row>
      <xdr:rowOff>83820</xdr:rowOff>
    </xdr:from>
    <xdr:ext cx="1647769" cy="1684020"/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34640" y="280812240"/>
          <a:ext cx="1647769" cy="1684020"/>
        </a:xfrm>
        <a:prstGeom prst="rect">
          <a:avLst/>
        </a:prstGeom>
      </xdr:spPr>
    </xdr:pic>
    <xdr:clientData/>
  </xdr:oneCellAnchor>
  <xdr:oneCellAnchor>
    <xdr:from>
      <xdr:col>3</xdr:col>
      <xdr:colOff>144780</xdr:colOff>
      <xdr:row>302</xdr:row>
      <xdr:rowOff>35827</xdr:rowOff>
    </xdr:from>
    <xdr:ext cx="1584960" cy="1700663"/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80360" y="282593047"/>
          <a:ext cx="1584960" cy="1700663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304</xdr:row>
      <xdr:rowOff>60960</xdr:rowOff>
    </xdr:from>
    <xdr:ext cx="1554479" cy="1709927"/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49880" y="286275780"/>
          <a:ext cx="1554479" cy="1709927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305</xdr:row>
      <xdr:rowOff>28529</xdr:rowOff>
    </xdr:from>
    <xdr:ext cx="1600200" cy="1755420"/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52675" y="773172779"/>
          <a:ext cx="1600200" cy="1755420"/>
        </a:xfrm>
        <a:prstGeom prst="rect">
          <a:avLst/>
        </a:prstGeom>
      </xdr:spPr>
    </xdr:pic>
    <xdr:clientData/>
  </xdr:oneCellAnchor>
  <xdr:oneCellAnchor>
    <xdr:from>
      <xdr:col>3</xdr:col>
      <xdr:colOff>8165</xdr:colOff>
      <xdr:row>306</xdr:row>
      <xdr:rowOff>2049</xdr:rowOff>
    </xdr:from>
    <xdr:ext cx="1979471" cy="1883543"/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rot="60000">
          <a:off x="2170340" y="778632699"/>
          <a:ext cx="1979471" cy="1883543"/>
        </a:xfrm>
        <a:prstGeom prst="rect">
          <a:avLst/>
        </a:prstGeom>
      </xdr:spPr>
    </xdr:pic>
    <xdr:clientData/>
  </xdr:oneCellAnchor>
  <xdr:oneCellAnchor>
    <xdr:from>
      <xdr:col>3</xdr:col>
      <xdr:colOff>30481</xdr:colOff>
      <xdr:row>307</xdr:row>
      <xdr:rowOff>45721</xdr:rowOff>
    </xdr:from>
    <xdr:ext cx="1828799" cy="1744674"/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66061" y="297233341"/>
          <a:ext cx="1828799" cy="1744674"/>
        </a:xfrm>
        <a:prstGeom prst="rect">
          <a:avLst/>
        </a:prstGeom>
      </xdr:spPr>
    </xdr:pic>
    <xdr:clientData/>
  </xdr:oneCellAnchor>
  <xdr:oneCellAnchor>
    <xdr:from>
      <xdr:col>3</xdr:col>
      <xdr:colOff>137161</xdr:colOff>
      <xdr:row>308</xdr:row>
      <xdr:rowOff>55610</xdr:rowOff>
    </xdr:from>
    <xdr:ext cx="1592580" cy="1716802"/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54581" y="686350910"/>
          <a:ext cx="1592580" cy="1716802"/>
        </a:xfrm>
        <a:prstGeom prst="rect">
          <a:avLst/>
        </a:prstGeom>
      </xdr:spPr>
    </xdr:pic>
    <xdr:clientData/>
  </xdr:oneCellAnchor>
  <xdr:oneCellAnchor>
    <xdr:from>
      <xdr:col>3</xdr:col>
      <xdr:colOff>106680</xdr:colOff>
      <xdr:row>309</xdr:row>
      <xdr:rowOff>48690</xdr:rowOff>
    </xdr:from>
    <xdr:ext cx="1722120" cy="1715232"/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24100" y="688172790"/>
          <a:ext cx="1722120" cy="1715232"/>
        </a:xfrm>
        <a:prstGeom prst="rect">
          <a:avLst/>
        </a:prstGeom>
      </xdr:spPr>
    </xdr:pic>
    <xdr:clientData/>
  </xdr:oneCellAnchor>
  <xdr:oneCellAnchor>
    <xdr:from>
      <xdr:col>3</xdr:col>
      <xdr:colOff>91441</xdr:colOff>
      <xdr:row>310</xdr:row>
      <xdr:rowOff>45338</xdr:rowOff>
    </xdr:from>
    <xdr:ext cx="1684020" cy="1768221"/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27021" y="306376958"/>
          <a:ext cx="1684020" cy="1768221"/>
        </a:xfrm>
        <a:prstGeom prst="rect">
          <a:avLst/>
        </a:prstGeom>
      </xdr:spPr>
    </xdr:pic>
    <xdr:clientData/>
  </xdr:oneCellAnchor>
  <xdr:oneCellAnchor>
    <xdr:from>
      <xdr:col>3</xdr:col>
      <xdr:colOff>106680</xdr:colOff>
      <xdr:row>311</xdr:row>
      <xdr:rowOff>30480</xdr:rowOff>
    </xdr:from>
    <xdr:ext cx="1663749" cy="1723644"/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42260" y="310019700"/>
          <a:ext cx="1663749" cy="1723644"/>
        </a:xfrm>
        <a:prstGeom prst="rect">
          <a:avLst/>
        </a:prstGeom>
      </xdr:spPr>
    </xdr:pic>
    <xdr:clientData/>
  </xdr:oneCellAnchor>
  <xdr:oneCellAnchor>
    <xdr:from>
      <xdr:col>3</xdr:col>
      <xdr:colOff>137161</xdr:colOff>
      <xdr:row>312</xdr:row>
      <xdr:rowOff>50364</xdr:rowOff>
    </xdr:from>
    <xdr:ext cx="1668779" cy="1733861"/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72741" y="311868384"/>
          <a:ext cx="1668779" cy="1733861"/>
        </a:xfrm>
        <a:prstGeom prst="rect">
          <a:avLst/>
        </a:prstGeom>
      </xdr:spPr>
    </xdr:pic>
    <xdr:clientData/>
  </xdr:oneCellAnchor>
  <xdr:oneCellAnchor>
    <xdr:from>
      <xdr:col>3</xdr:col>
      <xdr:colOff>68580</xdr:colOff>
      <xdr:row>313</xdr:row>
      <xdr:rowOff>60960</xdr:rowOff>
    </xdr:from>
    <xdr:ext cx="1767839" cy="1707732"/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04160" y="313707780"/>
          <a:ext cx="1767839" cy="1707732"/>
        </a:xfrm>
        <a:prstGeom prst="rect">
          <a:avLst/>
        </a:prstGeom>
      </xdr:spPr>
    </xdr:pic>
    <xdr:clientData/>
  </xdr:oneCellAnchor>
  <xdr:oneCellAnchor>
    <xdr:from>
      <xdr:col>3</xdr:col>
      <xdr:colOff>167641</xdr:colOff>
      <xdr:row>315</xdr:row>
      <xdr:rowOff>45449</xdr:rowOff>
    </xdr:from>
    <xdr:ext cx="1632584" cy="1765934"/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29816" y="787867724"/>
          <a:ext cx="1632584" cy="1765934"/>
        </a:xfrm>
        <a:prstGeom prst="rect">
          <a:avLst/>
        </a:prstGeom>
      </xdr:spPr>
    </xdr:pic>
    <xdr:clientData/>
  </xdr:oneCellAnchor>
  <xdr:oneCellAnchor>
    <xdr:from>
      <xdr:col>3</xdr:col>
      <xdr:colOff>137160</xdr:colOff>
      <xdr:row>317</xdr:row>
      <xdr:rowOff>53339</xdr:rowOff>
    </xdr:from>
    <xdr:ext cx="1615439" cy="1741443"/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72740" y="322844159"/>
          <a:ext cx="1615439" cy="1741443"/>
        </a:xfrm>
        <a:prstGeom prst="rect">
          <a:avLst/>
        </a:prstGeom>
      </xdr:spPr>
    </xdr:pic>
    <xdr:clientData/>
  </xdr:oneCellAnchor>
  <xdr:oneCellAnchor>
    <xdr:from>
      <xdr:col>3</xdr:col>
      <xdr:colOff>106681</xdr:colOff>
      <xdr:row>318</xdr:row>
      <xdr:rowOff>79112</xdr:rowOff>
    </xdr:from>
    <xdr:ext cx="1714500" cy="1678495"/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42261" y="326527532"/>
          <a:ext cx="1714500" cy="1678495"/>
        </a:xfrm>
        <a:prstGeom prst="rect">
          <a:avLst/>
        </a:prstGeom>
      </xdr:spPr>
    </xdr:pic>
    <xdr:clientData/>
  </xdr:oneCellAnchor>
  <xdr:oneCellAnchor>
    <xdr:from>
      <xdr:col>3</xdr:col>
      <xdr:colOff>129540</xdr:colOff>
      <xdr:row>319</xdr:row>
      <xdr:rowOff>76199</xdr:rowOff>
    </xdr:from>
    <xdr:ext cx="1737360" cy="1719987"/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65120" y="328353419"/>
          <a:ext cx="1737360" cy="1719987"/>
        </a:xfrm>
        <a:prstGeom prst="rect">
          <a:avLst/>
        </a:prstGeom>
      </xdr:spPr>
    </xdr:pic>
    <xdr:clientData/>
  </xdr:oneCellAnchor>
  <xdr:oneCellAnchor>
    <xdr:from>
      <xdr:col>3</xdr:col>
      <xdr:colOff>152401</xdr:colOff>
      <xdr:row>320</xdr:row>
      <xdr:rowOff>53340</xdr:rowOff>
    </xdr:from>
    <xdr:ext cx="1546860" cy="1706187"/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87981" y="331988160"/>
          <a:ext cx="1546860" cy="1706187"/>
        </a:xfrm>
        <a:prstGeom prst="rect">
          <a:avLst/>
        </a:prstGeom>
      </xdr:spPr>
    </xdr:pic>
    <xdr:clientData/>
  </xdr:oneCellAnchor>
  <xdr:oneCellAnchor>
    <xdr:from>
      <xdr:col>3</xdr:col>
      <xdr:colOff>83821</xdr:colOff>
      <xdr:row>321</xdr:row>
      <xdr:rowOff>67474</xdr:rowOff>
    </xdr:from>
    <xdr:ext cx="1661160" cy="1687739"/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19401" y="332002294"/>
          <a:ext cx="1661160" cy="1687739"/>
        </a:xfrm>
        <a:prstGeom prst="rect">
          <a:avLst/>
        </a:prstGeom>
      </xdr:spPr>
    </xdr:pic>
    <xdr:clientData/>
  </xdr:oneCellAnchor>
  <xdr:oneCellAnchor>
    <xdr:from>
      <xdr:col>3</xdr:col>
      <xdr:colOff>121921</xdr:colOff>
      <xdr:row>322</xdr:row>
      <xdr:rowOff>93946</xdr:rowOff>
    </xdr:from>
    <xdr:ext cx="1691640" cy="1754231"/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57501" y="335686366"/>
          <a:ext cx="1691640" cy="1754231"/>
        </a:xfrm>
        <a:prstGeom prst="rect">
          <a:avLst/>
        </a:prstGeom>
      </xdr:spPr>
    </xdr:pic>
    <xdr:clientData/>
  </xdr:oneCellAnchor>
  <xdr:oneCellAnchor>
    <xdr:from>
      <xdr:col>3</xdr:col>
      <xdr:colOff>45721</xdr:colOff>
      <xdr:row>323</xdr:row>
      <xdr:rowOff>0</xdr:rowOff>
    </xdr:from>
    <xdr:ext cx="1615439" cy="1707519"/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81301" y="335632928"/>
          <a:ext cx="1615439" cy="1707519"/>
        </a:xfrm>
        <a:prstGeom prst="rect">
          <a:avLst/>
        </a:prstGeom>
      </xdr:spPr>
    </xdr:pic>
    <xdr:clientData/>
  </xdr:oneCellAnchor>
  <xdr:oneCellAnchor>
    <xdr:from>
      <xdr:col>3</xdr:col>
      <xdr:colOff>99060</xdr:colOff>
      <xdr:row>323</xdr:row>
      <xdr:rowOff>83820</xdr:rowOff>
    </xdr:from>
    <xdr:ext cx="1568349" cy="1693817"/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34640" y="337505040"/>
          <a:ext cx="1568349" cy="1693817"/>
        </a:xfrm>
        <a:prstGeom prst="rect">
          <a:avLst/>
        </a:prstGeom>
      </xdr:spPr>
    </xdr:pic>
    <xdr:clientData/>
  </xdr:oneCellAnchor>
  <xdr:oneCellAnchor>
    <xdr:from>
      <xdr:col>3</xdr:col>
      <xdr:colOff>99061</xdr:colOff>
      <xdr:row>324</xdr:row>
      <xdr:rowOff>61485</xdr:rowOff>
    </xdr:from>
    <xdr:ext cx="1676399" cy="1679752"/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34641" y="339311505"/>
          <a:ext cx="1676399" cy="1679752"/>
        </a:xfrm>
        <a:prstGeom prst="rect">
          <a:avLst/>
        </a:prstGeom>
      </xdr:spPr>
    </xdr:pic>
    <xdr:clientData/>
  </xdr:oneCellAnchor>
  <xdr:oneCellAnchor>
    <xdr:from>
      <xdr:col>3</xdr:col>
      <xdr:colOff>99059</xdr:colOff>
      <xdr:row>325</xdr:row>
      <xdr:rowOff>53341</xdr:rowOff>
    </xdr:from>
    <xdr:ext cx="1637971" cy="1674006"/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34639" y="344789761"/>
          <a:ext cx="1637971" cy="1674006"/>
        </a:xfrm>
        <a:prstGeom prst="rect">
          <a:avLst/>
        </a:prstGeom>
      </xdr:spPr>
    </xdr:pic>
    <xdr:clientData/>
  </xdr:oneCellAnchor>
  <xdr:oneCellAnchor>
    <xdr:from>
      <xdr:col>3</xdr:col>
      <xdr:colOff>83820</xdr:colOff>
      <xdr:row>325</xdr:row>
      <xdr:rowOff>0</xdr:rowOff>
    </xdr:from>
    <xdr:ext cx="1714499" cy="1752218"/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19400" y="342968580"/>
          <a:ext cx="1714499" cy="1752218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326</xdr:row>
      <xdr:rowOff>0</xdr:rowOff>
    </xdr:from>
    <xdr:ext cx="1653540" cy="1729604"/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49880" y="348437046"/>
          <a:ext cx="1653540" cy="1729604"/>
        </a:xfrm>
        <a:prstGeom prst="rect">
          <a:avLst/>
        </a:prstGeom>
      </xdr:spPr>
    </xdr:pic>
    <xdr:clientData/>
  </xdr:oneCellAnchor>
  <xdr:oneCellAnchor>
    <xdr:from>
      <xdr:col>3</xdr:col>
      <xdr:colOff>167640</xdr:colOff>
      <xdr:row>326</xdr:row>
      <xdr:rowOff>68580</xdr:rowOff>
    </xdr:from>
    <xdr:ext cx="1492981" cy="1676618"/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03220" y="350291400"/>
          <a:ext cx="1492981" cy="1676618"/>
        </a:xfrm>
        <a:prstGeom prst="rect">
          <a:avLst/>
        </a:prstGeom>
      </xdr:spPr>
    </xdr:pic>
    <xdr:clientData/>
  </xdr:oneCellAnchor>
  <xdr:oneCellAnchor>
    <xdr:from>
      <xdr:col>3</xdr:col>
      <xdr:colOff>144780</xdr:colOff>
      <xdr:row>327</xdr:row>
      <xdr:rowOff>91440</xdr:rowOff>
    </xdr:from>
    <xdr:ext cx="1525977" cy="1680101"/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80360" y="353971860"/>
          <a:ext cx="1525977" cy="1680101"/>
        </a:xfrm>
        <a:prstGeom prst="rect">
          <a:avLst/>
        </a:prstGeom>
      </xdr:spPr>
    </xdr:pic>
    <xdr:clientData/>
  </xdr:oneCellAnchor>
  <xdr:oneCellAnchor>
    <xdr:from>
      <xdr:col>3</xdr:col>
      <xdr:colOff>99061</xdr:colOff>
      <xdr:row>328</xdr:row>
      <xdr:rowOff>35131</xdr:rowOff>
    </xdr:from>
    <xdr:ext cx="1645919" cy="1759488"/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34641" y="355744351"/>
          <a:ext cx="1645919" cy="1759488"/>
        </a:xfrm>
        <a:prstGeom prst="rect">
          <a:avLst/>
        </a:prstGeom>
      </xdr:spPr>
    </xdr:pic>
    <xdr:clientData/>
  </xdr:oneCellAnchor>
  <xdr:oneCellAnchor>
    <xdr:from>
      <xdr:col>3</xdr:col>
      <xdr:colOff>289560</xdr:colOff>
      <xdr:row>329</xdr:row>
      <xdr:rowOff>0</xdr:rowOff>
    </xdr:from>
    <xdr:ext cx="1264920" cy="1715232"/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025140" y="357611508"/>
          <a:ext cx="1264920" cy="1715232"/>
        </a:xfrm>
        <a:prstGeom prst="rect">
          <a:avLst/>
        </a:prstGeom>
      </xdr:spPr>
    </xdr:pic>
    <xdr:clientData/>
  </xdr:oneCellAnchor>
  <xdr:oneCellAnchor>
    <xdr:from>
      <xdr:col>3</xdr:col>
      <xdr:colOff>91440</xdr:colOff>
      <xdr:row>330</xdr:row>
      <xdr:rowOff>42984</xdr:rowOff>
    </xdr:from>
    <xdr:ext cx="1699260" cy="1755336"/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27020" y="361238604"/>
          <a:ext cx="1699260" cy="1755336"/>
        </a:xfrm>
        <a:prstGeom prst="rect">
          <a:avLst/>
        </a:prstGeom>
      </xdr:spPr>
    </xdr:pic>
    <xdr:clientData/>
  </xdr:oneCellAnchor>
  <xdr:oneCellAnchor>
    <xdr:from>
      <xdr:col>3</xdr:col>
      <xdr:colOff>76201</xdr:colOff>
      <xdr:row>333</xdr:row>
      <xdr:rowOff>30481</xdr:rowOff>
    </xdr:from>
    <xdr:ext cx="1586344" cy="1744979"/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11781" y="366712501"/>
          <a:ext cx="1586344" cy="1744979"/>
        </a:xfrm>
        <a:prstGeom prst="rect">
          <a:avLst/>
        </a:prstGeom>
      </xdr:spPr>
    </xdr:pic>
    <xdr:clientData/>
  </xdr:oneCellAnchor>
  <xdr:oneCellAnchor>
    <xdr:from>
      <xdr:col>3</xdr:col>
      <xdr:colOff>83821</xdr:colOff>
      <xdr:row>332</xdr:row>
      <xdr:rowOff>53340</xdr:rowOff>
    </xdr:from>
    <xdr:ext cx="1691640" cy="1711940"/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19401" y="364906560"/>
          <a:ext cx="1691640" cy="1711940"/>
        </a:xfrm>
        <a:prstGeom prst="rect">
          <a:avLst/>
        </a:prstGeom>
      </xdr:spPr>
    </xdr:pic>
    <xdr:clientData/>
  </xdr:oneCellAnchor>
  <xdr:oneCellAnchor>
    <xdr:from>
      <xdr:col>3</xdr:col>
      <xdr:colOff>99060</xdr:colOff>
      <xdr:row>336</xdr:row>
      <xdr:rowOff>83820</xdr:rowOff>
    </xdr:from>
    <xdr:ext cx="1752600" cy="1675486"/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34640" y="379567440"/>
          <a:ext cx="1752600" cy="1675486"/>
        </a:xfrm>
        <a:prstGeom prst="rect">
          <a:avLst/>
        </a:prstGeom>
      </xdr:spPr>
    </xdr:pic>
    <xdr:clientData/>
  </xdr:oneCellAnchor>
  <xdr:oneCellAnchor>
    <xdr:from>
      <xdr:col>3</xdr:col>
      <xdr:colOff>64771</xdr:colOff>
      <xdr:row>337</xdr:row>
      <xdr:rowOff>36709</xdr:rowOff>
    </xdr:from>
    <xdr:ext cx="1884045" cy="1716489"/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26946" y="840837034"/>
          <a:ext cx="1884045" cy="1716489"/>
        </a:xfrm>
        <a:prstGeom prst="rect">
          <a:avLst/>
        </a:prstGeom>
      </xdr:spPr>
    </xdr:pic>
    <xdr:clientData/>
  </xdr:oneCellAnchor>
  <xdr:oneCellAnchor>
    <xdr:from>
      <xdr:col>3</xdr:col>
      <xdr:colOff>99060</xdr:colOff>
      <xdr:row>338</xdr:row>
      <xdr:rowOff>61224</xdr:rowOff>
    </xdr:from>
    <xdr:ext cx="1775460" cy="1681361"/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34640" y="383202444"/>
          <a:ext cx="1775460" cy="1681361"/>
        </a:xfrm>
        <a:prstGeom prst="rect">
          <a:avLst/>
        </a:prstGeom>
      </xdr:spPr>
    </xdr:pic>
    <xdr:clientData/>
  </xdr:oneCellAnchor>
  <xdr:oneCellAnchor>
    <xdr:from>
      <xdr:col>3</xdr:col>
      <xdr:colOff>106680</xdr:colOff>
      <xdr:row>339</xdr:row>
      <xdr:rowOff>55072</xdr:rowOff>
    </xdr:from>
    <xdr:ext cx="1661159" cy="1719300"/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42260" y="385025092"/>
          <a:ext cx="1661159" cy="1719300"/>
        </a:xfrm>
        <a:prstGeom prst="rect">
          <a:avLst/>
        </a:prstGeom>
      </xdr:spPr>
    </xdr:pic>
    <xdr:clientData/>
  </xdr:oneCellAnchor>
  <xdr:oneCellAnchor>
    <xdr:from>
      <xdr:col>3</xdr:col>
      <xdr:colOff>45720</xdr:colOff>
      <xdr:row>340</xdr:row>
      <xdr:rowOff>30480</xdr:rowOff>
    </xdr:from>
    <xdr:ext cx="1775460" cy="1761256"/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81300" y="386829300"/>
          <a:ext cx="1775460" cy="1761256"/>
        </a:xfrm>
        <a:prstGeom prst="rect">
          <a:avLst/>
        </a:prstGeom>
      </xdr:spPr>
    </xdr:pic>
    <xdr:clientData/>
  </xdr:oneCellAnchor>
  <xdr:oneCellAnchor>
    <xdr:from>
      <xdr:col>3</xdr:col>
      <xdr:colOff>45720</xdr:colOff>
      <xdr:row>340</xdr:row>
      <xdr:rowOff>1769745</xdr:rowOff>
    </xdr:from>
    <xdr:ext cx="1943220" cy="1840230"/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07895" y="848056470"/>
          <a:ext cx="1943220" cy="1840230"/>
        </a:xfrm>
        <a:prstGeom prst="rect">
          <a:avLst/>
        </a:prstGeom>
      </xdr:spPr>
    </xdr:pic>
    <xdr:clientData/>
  </xdr:oneCellAnchor>
  <xdr:oneCellAnchor>
    <xdr:from>
      <xdr:col>3</xdr:col>
      <xdr:colOff>32385</xdr:colOff>
      <xdr:row>334</xdr:row>
      <xdr:rowOff>1671991</xdr:rowOff>
    </xdr:from>
    <xdr:ext cx="1972659" cy="1842734"/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194560" y="835261891"/>
          <a:ext cx="1972659" cy="1842734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342</xdr:row>
      <xdr:rowOff>60959</xdr:rowOff>
    </xdr:from>
    <xdr:ext cx="1722120" cy="1741063"/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11780" y="390517379"/>
          <a:ext cx="1722120" cy="1741063"/>
        </a:xfrm>
        <a:prstGeom prst="rect">
          <a:avLst/>
        </a:prstGeom>
      </xdr:spPr>
    </xdr:pic>
    <xdr:clientData/>
  </xdr:oneCellAnchor>
  <xdr:oneCellAnchor>
    <xdr:from>
      <xdr:col>3</xdr:col>
      <xdr:colOff>34290</xdr:colOff>
      <xdr:row>342</xdr:row>
      <xdr:rowOff>1723795</xdr:rowOff>
    </xdr:from>
    <xdr:ext cx="1924672" cy="1886179"/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196465" y="851668120"/>
          <a:ext cx="1924672" cy="1886179"/>
        </a:xfrm>
        <a:prstGeom prst="rect">
          <a:avLst/>
        </a:prstGeom>
      </xdr:spPr>
    </xdr:pic>
    <xdr:clientData/>
  </xdr:oneCellAnchor>
  <xdr:oneCellAnchor>
    <xdr:from>
      <xdr:col>3</xdr:col>
      <xdr:colOff>121920</xdr:colOff>
      <xdr:row>344</xdr:row>
      <xdr:rowOff>68580</xdr:rowOff>
    </xdr:from>
    <xdr:ext cx="1615440" cy="1718828"/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57500" y="394182600"/>
          <a:ext cx="1615440" cy="1718828"/>
        </a:xfrm>
        <a:prstGeom prst="rect">
          <a:avLst/>
        </a:prstGeom>
      </xdr:spPr>
    </xdr:pic>
    <xdr:clientData/>
  </xdr:oneCellAnchor>
  <xdr:oneCellAnchor>
    <xdr:from>
      <xdr:col>3</xdr:col>
      <xdr:colOff>129540</xdr:colOff>
      <xdr:row>345</xdr:row>
      <xdr:rowOff>60961</xdr:rowOff>
    </xdr:from>
    <xdr:ext cx="1618091" cy="1729740"/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65120" y="401490181"/>
          <a:ext cx="1618091" cy="1729740"/>
        </a:xfrm>
        <a:prstGeom prst="rect">
          <a:avLst/>
        </a:prstGeom>
      </xdr:spPr>
    </xdr:pic>
    <xdr:clientData/>
  </xdr:oneCellAnchor>
  <xdr:oneCellAnchor>
    <xdr:from>
      <xdr:col>3</xdr:col>
      <xdr:colOff>60960</xdr:colOff>
      <xdr:row>173</xdr:row>
      <xdr:rowOff>60960</xdr:rowOff>
    </xdr:from>
    <xdr:ext cx="1756636" cy="1691640"/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96540" y="39387780"/>
          <a:ext cx="1756636" cy="1691640"/>
        </a:xfrm>
        <a:prstGeom prst="rect">
          <a:avLst/>
        </a:prstGeom>
      </xdr:spPr>
    </xdr:pic>
    <xdr:clientData/>
  </xdr:oneCellAnchor>
  <xdr:oneCellAnchor>
    <xdr:from>
      <xdr:col>3</xdr:col>
      <xdr:colOff>106680</xdr:colOff>
      <xdr:row>346</xdr:row>
      <xdr:rowOff>50742</xdr:rowOff>
    </xdr:from>
    <xdr:ext cx="1638300" cy="1710385"/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42260" y="405137562"/>
          <a:ext cx="1638300" cy="1710385"/>
        </a:xfrm>
        <a:prstGeom prst="rect">
          <a:avLst/>
        </a:prstGeom>
      </xdr:spPr>
    </xdr:pic>
    <xdr:clientData/>
  </xdr:oneCellAnchor>
  <xdr:oneCellAnchor>
    <xdr:from>
      <xdr:col>3</xdr:col>
      <xdr:colOff>160021</xdr:colOff>
      <xdr:row>347</xdr:row>
      <xdr:rowOff>91440</xdr:rowOff>
    </xdr:from>
    <xdr:ext cx="1653539" cy="1684957"/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95601" y="407007060"/>
          <a:ext cx="1653539" cy="1684957"/>
        </a:xfrm>
        <a:prstGeom prst="rect">
          <a:avLst/>
        </a:prstGeom>
      </xdr:spPr>
    </xdr:pic>
    <xdr:clientData/>
  </xdr:oneCellAnchor>
  <xdr:oneCellAnchor>
    <xdr:from>
      <xdr:col>3</xdr:col>
      <xdr:colOff>160020</xdr:colOff>
      <xdr:row>348</xdr:row>
      <xdr:rowOff>31074</xdr:rowOff>
    </xdr:from>
    <xdr:ext cx="1623060" cy="1725313"/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95600" y="408775494"/>
          <a:ext cx="1623060" cy="1725313"/>
        </a:xfrm>
        <a:prstGeom prst="rect">
          <a:avLst/>
        </a:prstGeom>
      </xdr:spPr>
    </xdr:pic>
    <xdr:clientData/>
  </xdr:oneCellAnchor>
  <xdr:oneCellAnchor>
    <xdr:from>
      <xdr:col>3</xdr:col>
      <xdr:colOff>22861</xdr:colOff>
      <xdr:row>349</xdr:row>
      <xdr:rowOff>112514</xdr:rowOff>
    </xdr:from>
    <xdr:ext cx="1844040" cy="1685806"/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58441" y="410685734"/>
          <a:ext cx="1844040" cy="1685806"/>
        </a:xfrm>
        <a:prstGeom prst="rect">
          <a:avLst/>
        </a:prstGeom>
      </xdr:spPr>
    </xdr:pic>
    <xdr:clientData/>
  </xdr:oneCellAnchor>
  <xdr:oneCellAnchor>
    <xdr:from>
      <xdr:col>3</xdr:col>
      <xdr:colOff>53340</xdr:colOff>
      <xdr:row>350</xdr:row>
      <xdr:rowOff>35305</xdr:rowOff>
    </xdr:from>
    <xdr:ext cx="1767839" cy="1780214"/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88920" y="412437325"/>
          <a:ext cx="1767839" cy="1780214"/>
        </a:xfrm>
        <a:prstGeom prst="rect">
          <a:avLst/>
        </a:prstGeom>
      </xdr:spPr>
    </xdr:pic>
    <xdr:clientData/>
  </xdr:oneCellAnchor>
  <xdr:oneCellAnchor>
    <xdr:from>
      <xdr:col>3</xdr:col>
      <xdr:colOff>121920</xdr:colOff>
      <xdr:row>351</xdr:row>
      <xdr:rowOff>82528</xdr:rowOff>
    </xdr:from>
    <xdr:ext cx="1592579" cy="1622447"/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4095" y="862876078"/>
          <a:ext cx="1592579" cy="1622447"/>
        </a:xfrm>
        <a:prstGeom prst="rect">
          <a:avLst/>
        </a:prstGeom>
      </xdr:spPr>
    </xdr:pic>
    <xdr:clientData/>
  </xdr:oneCellAnchor>
  <xdr:oneCellAnchor>
    <xdr:from>
      <xdr:col>3</xdr:col>
      <xdr:colOff>116206</xdr:colOff>
      <xdr:row>352</xdr:row>
      <xdr:rowOff>34827</xdr:rowOff>
    </xdr:from>
    <xdr:ext cx="1741169" cy="1748134"/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8381" y="864657177"/>
          <a:ext cx="1741169" cy="1748134"/>
        </a:xfrm>
        <a:prstGeom prst="rect">
          <a:avLst/>
        </a:prstGeom>
      </xdr:spPr>
    </xdr:pic>
    <xdr:clientData/>
  </xdr:oneCellAnchor>
  <xdr:oneCellAnchor>
    <xdr:from>
      <xdr:col>3</xdr:col>
      <xdr:colOff>198121</xdr:colOff>
      <xdr:row>353</xdr:row>
      <xdr:rowOff>62926</xdr:rowOff>
    </xdr:from>
    <xdr:ext cx="1577340" cy="1744538"/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33701" y="421608946"/>
          <a:ext cx="1577340" cy="1744538"/>
        </a:xfrm>
        <a:prstGeom prst="rect">
          <a:avLst/>
        </a:prstGeom>
      </xdr:spPr>
    </xdr:pic>
    <xdr:clientData/>
  </xdr:oneCellAnchor>
  <xdr:oneCellAnchor>
    <xdr:from>
      <xdr:col>3</xdr:col>
      <xdr:colOff>114301</xdr:colOff>
      <xdr:row>354</xdr:row>
      <xdr:rowOff>21206</xdr:rowOff>
    </xdr:from>
    <xdr:ext cx="1752600" cy="1740920"/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6476" y="716463131"/>
          <a:ext cx="1752600" cy="1740920"/>
        </a:xfrm>
        <a:prstGeom prst="rect">
          <a:avLst/>
        </a:prstGeom>
      </xdr:spPr>
    </xdr:pic>
    <xdr:clientData/>
  </xdr:oneCellAnchor>
  <xdr:oneCellAnchor>
    <xdr:from>
      <xdr:col>3</xdr:col>
      <xdr:colOff>60960</xdr:colOff>
      <xdr:row>355</xdr:row>
      <xdr:rowOff>60892</xdr:rowOff>
    </xdr:from>
    <xdr:ext cx="1805939" cy="1730090"/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96540" y="425264512"/>
          <a:ext cx="1805939" cy="1730090"/>
        </a:xfrm>
        <a:prstGeom prst="rect">
          <a:avLst/>
        </a:prstGeom>
      </xdr:spPr>
    </xdr:pic>
    <xdr:clientData/>
  </xdr:oneCellAnchor>
  <xdr:oneCellAnchor>
    <xdr:from>
      <xdr:col>3</xdr:col>
      <xdr:colOff>160020</xdr:colOff>
      <xdr:row>356</xdr:row>
      <xdr:rowOff>29360</xdr:rowOff>
    </xdr:from>
    <xdr:ext cx="1653540" cy="1749446"/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95600" y="427061780"/>
          <a:ext cx="1653540" cy="1749446"/>
        </a:xfrm>
        <a:prstGeom prst="rect">
          <a:avLst/>
        </a:prstGeom>
      </xdr:spPr>
    </xdr:pic>
    <xdr:clientData/>
  </xdr:oneCellAnchor>
  <xdr:oneCellAnchor>
    <xdr:from>
      <xdr:col>3</xdr:col>
      <xdr:colOff>281940</xdr:colOff>
      <xdr:row>357</xdr:row>
      <xdr:rowOff>83819</xdr:rowOff>
    </xdr:from>
    <xdr:ext cx="1463039" cy="1704441"/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017520" y="428945039"/>
          <a:ext cx="1463039" cy="1704441"/>
        </a:xfrm>
        <a:prstGeom prst="rect">
          <a:avLst/>
        </a:prstGeom>
      </xdr:spPr>
    </xdr:pic>
    <xdr:clientData/>
  </xdr:oneCellAnchor>
  <xdr:oneCellAnchor>
    <xdr:from>
      <xdr:col>3</xdr:col>
      <xdr:colOff>167640</xdr:colOff>
      <xdr:row>358</xdr:row>
      <xdr:rowOff>38100</xdr:rowOff>
    </xdr:from>
    <xdr:ext cx="1638300" cy="1716939"/>
    <xdr:pic>
      <xdr:nvPicPr>
        <xdr:cNvPr id="238" name="Рисунок 237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03220" y="430728120"/>
          <a:ext cx="1638300" cy="1716939"/>
        </a:xfrm>
        <a:prstGeom prst="rect">
          <a:avLst/>
        </a:prstGeom>
      </xdr:spPr>
    </xdr:pic>
    <xdr:clientData/>
  </xdr:oneCellAnchor>
  <xdr:oneCellAnchor>
    <xdr:from>
      <xdr:col>3</xdr:col>
      <xdr:colOff>175261</xdr:colOff>
      <xdr:row>359</xdr:row>
      <xdr:rowOff>30292</xdr:rowOff>
    </xdr:from>
    <xdr:ext cx="1592579" cy="1748651"/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10841" y="436206712"/>
          <a:ext cx="1592579" cy="1748651"/>
        </a:xfrm>
        <a:prstGeom prst="rect">
          <a:avLst/>
        </a:prstGeom>
      </xdr:spPr>
    </xdr:pic>
    <xdr:clientData/>
  </xdr:oneCellAnchor>
  <xdr:oneCellAnchor>
    <xdr:from>
      <xdr:col>3</xdr:col>
      <xdr:colOff>91441</xdr:colOff>
      <xdr:row>360</xdr:row>
      <xdr:rowOff>24187</xdr:rowOff>
    </xdr:from>
    <xdr:ext cx="1729739" cy="1764335"/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27021" y="438029407"/>
          <a:ext cx="1729739" cy="1764335"/>
        </a:xfrm>
        <a:prstGeom prst="rect">
          <a:avLst/>
        </a:prstGeom>
      </xdr:spPr>
    </xdr:pic>
    <xdr:clientData/>
  </xdr:oneCellAnchor>
  <xdr:oneCellAnchor>
    <xdr:from>
      <xdr:col>3</xdr:col>
      <xdr:colOff>53340</xdr:colOff>
      <xdr:row>361</xdr:row>
      <xdr:rowOff>60960</xdr:rowOff>
    </xdr:from>
    <xdr:ext cx="1810454" cy="1714500"/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88920" y="443552580"/>
          <a:ext cx="1810454" cy="1714500"/>
        </a:xfrm>
        <a:prstGeom prst="rect">
          <a:avLst/>
        </a:prstGeom>
      </xdr:spPr>
    </xdr:pic>
    <xdr:clientData/>
  </xdr:oneCellAnchor>
  <xdr:oneCellAnchor>
    <xdr:from>
      <xdr:col>3</xdr:col>
      <xdr:colOff>60961</xdr:colOff>
      <xdr:row>362</xdr:row>
      <xdr:rowOff>83820</xdr:rowOff>
    </xdr:from>
    <xdr:ext cx="1813260" cy="1682061"/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96541" y="445404240"/>
          <a:ext cx="1832310" cy="1682061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363</xdr:row>
      <xdr:rowOff>46808</xdr:rowOff>
    </xdr:from>
    <xdr:ext cx="1592579" cy="1729542"/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26080" y="449024828"/>
          <a:ext cx="1592579" cy="1729542"/>
        </a:xfrm>
        <a:prstGeom prst="rect">
          <a:avLst/>
        </a:prstGeom>
      </xdr:spPr>
    </xdr:pic>
    <xdr:clientData/>
  </xdr:oneCellAnchor>
  <xdr:oneCellAnchor>
    <xdr:from>
      <xdr:col>3</xdr:col>
      <xdr:colOff>121920</xdr:colOff>
      <xdr:row>364</xdr:row>
      <xdr:rowOff>64769</xdr:rowOff>
    </xdr:from>
    <xdr:ext cx="1737359" cy="1739097"/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4095" y="899386694"/>
          <a:ext cx="1737359" cy="1739097"/>
        </a:xfrm>
        <a:prstGeom prst="rect">
          <a:avLst/>
        </a:prstGeom>
      </xdr:spPr>
    </xdr:pic>
    <xdr:clientData/>
  </xdr:oneCellAnchor>
  <xdr:oneCellAnchor>
    <xdr:from>
      <xdr:col>3</xdr:col>
      <xdr:colOff>91441</xdr:colOff>
      <xdr:row>365</xdr:row>
      <xdr:rowOff>39279</xdr:rowOff>
    </xdr:from>
    <xdr:ext cx="1623060" cy="1764266"/>
    <xdr:pic>
      <xdr:nvPicPr>
        <xdr:cNvPr id="256" name="Рисунок 255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27021" y="461818899"/>
          <a:ext cx="1623060" cy="1764266"/>
        </a:xfrm>
        <a:prstGeom prst="rect">
          <a:avLst/>
        </a:prstGeom>
      </xdr:spPr>
    </xdr:pic>
    <xdr:clientData/>
  </xdr:oneCellAnchor>
  <xdr:oneCellAnchor>
    <xdr:from>
      <xdr:col>3</xdr:col>
      <xdr:colOff>167640</xdr:colOff>
      <xdr:row>366</xdr:row>
      <xdr:rowOff>30480</xdr:rowOff>
    </xdr:from>
    <xdr:ext cx="1455419" cy="1730493"/>
    <xdr:pic>
      <xdr:nvPicPr>
        <xdr:cNvPr id="257" name="Рисунок 256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03220" y="463638900"/>
          <a:ext cx="1455419" cy="1730493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451</xdr:row>
      <xdr:rowOff>1765934</xdr:rowOff>
    </xdr:from>
    <xdr:ext cx="1872615" cy="1855761"/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2665" y="956483354"/>
          <a:ext cx="1872615" cy="1855761"/>
        </a:xfrm>
        <a:prstGeom prst="rect">
          <a:avLst/>
        </a:prstGeom>
      </xdr:spPr>
    </xdr:pic>
    <xdr:clientData/>
  </xdr:oneCellAnchor>
  <xdr:oneCellAnchor>
    <xdr:from>
      <xdr:col>3</xdr:col>
      <xdr:colOff>76199</xdr:colOff>
      <xdr:row>451</xdr:row>
      <xdr:rowOff>13335</xdr:rowOff>
    </xdr:from>
    <xdr:ext cx="1847447" cy="1834515"/>
    <xdr:pic>
      <xdr:nvPicPr>
        <xdr:cNvPr id="243" name="Рисунок 242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38374" y="1093750035"/>
          <a:ext cx="1847447" cy="1834515"/>
        </a:xfrm>
        <a:prstGeom prst="rect">
          <a:avLst/>
        </a:prstGeom>
      </xdr:spPr>
    </xdr:pic>
    <xdr:clientData/>
  </xdr:oneCellAnchor>
  <xdr:oneCellAnchor>
    <xdr:from>
      <xdr:col>3</xdr:col>
      <xdr:colOff>45720</xdr:colOff>
      <xdr:row>450</xdr:row>
      <xdr:rowOff>45719</xdr:rowOff>
    </xdr:from>
    <xdr:ext cx="1906905" cy="1903091"/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07895" y="1090124819"/>
          <a:ext cx="1906905" cy="1903091"/>
        </a:xfrm>
        <a:prstGeom prst="rect">
          <a:avLst/>
        </a:prstGeom>
      </xdr:spPr>
    </xdr:pic>
    <xdr:clientData/>
  </xdr:oneCellAnchor>
  <xdr:oneCellAnchor>
    <xdr:from>
      <xdr:col>3</xdr:col>
      <xdr:colOff>28576</xdr:colOff>
      <xdr:row>449</xdr:row>
      <xdr:rowOff>66675</xdr:rowOff>
    </xdr:from>
    <xdr:ext cx="1952624" cy="1711930"/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190751" y="984913575"/>
          <a:ext cx="1952624" cy="1711930"/>
        </a:xfrm>
        <a:prstGeom prst="rect">
          <a:avLst/>
        </a:prstGeom>
      </xdr:spPr>
    </xdr:pic>
    <xdr:clientData/>
  </xdr:oneCellAnchor>
  <xdr:oneCellAnchor>
    <xdr:from>
      <xdr:col>3</xdr:col>
      <xdr:colOff>99060</xdr:colOff>
      <xdr:row>446</xdr:row>
      <xdr:rowOff>64610</xdr:rowOff>
    </xdr:from>
    <xdr:ext cx="1710690" cy="1720954"/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61235" y="1079170910"/>
          <a:ext cx="1710690" cy="1720954"/>
        </a:xfrm>
        <a:prstGeom prst="rect">
          <a:avLst/>
        </a:prstGeom>
      </xdr:spPr>
    </xdr:pic>
    <xdr:clientData/>
  </xdr:oneCellAnchor>
  <xdr:oneCellAnchor>
    <xdr:from>
      <xdr:col>3</xdr:col>
      <xdr:colOff>36195</xdr:colOff>
      <xdr:row>444</xdr:row>
      <xdr:rowOff>1689735</xdr:rowOff>
    </xdr:from>
    <xdr:ext cx="1878330" cy="1861425"/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198370" y="1077309885"/>
          <a:ext cx="1878330" cy="1861425"/>
        </a:xfrm>
        <a:prstGeom prst="rect">
          <a:avLst/>
        </a:prstGeom>
      </xdr:spPr>
    </xdr:pic>
    <xdr:clientData/>
  </xdr:oneCellAnchor>
  <xdr:oneCellAnchor>
    <xdr:from>
      <xdr:col>3</xdr:col>
      <xdr:colOff>45719</xdr:colOff>
      <xdr:row>443</xdr:row>
      <xdr:rowOff>1819940</xdr:rowOff>
    </xdr:from>
    <xdr:ext cx="1802131" cy="1836372"/>
    <xdr:pic>
      <xdr:nvPicPr>
        <xdr:cNvPr id="272" name="Рисунок 271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07894" y="1075611290"/>
          <a:ext cx="1802131" cy="1836372"/>
        </a:xfrm>
        <a:prstGeom prst="rect">
          <a:avLst/>
        </a:prstGeom>
      </xdr:spPr>
    </xdr:pic>
    <xdr:clientData/>
  </xdr:oneCellAnchor>
  <xdr:oneCellAnchor>
    <xdr:from>
      <xdr:col>3</xdr:col>
      <xdr:colOff>20955</xdr:colOff>
      <xdr:row>442</xdr:row>
      <xdr:rowOff>1806551</xdr:rowOff>
    </xdr:from>
    <xdr:ext cx="1911350" cy="1831999"/>
    <xdr:pic>
      <xdr:nvPicPr>
        <xdr:cNvPr id="273" name="Рисунок 272"/>
        <xdr:cNvPicPr>
          <a:picLocks noChangeAspect="1"/>
        </xdr:cNvPicPr>
      </xdr:nvPicPr>
      <xdr:blipFill rotWithShape="1"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6307"/>
        <a:stretch/>
      </xdr:blipFill>
      <xdr:spPr>
        <a:xfrm>
          <a:off x="2183130" y="1073769101"/>
          <a:ext cx="1911350" cy="1831999"/>
        </a:xfrm>
        <a:prstGeom prst="rect">
          <a:avLst/>
        </a:prstGeom>
      </xdr:spPr>
    </xdr:pic>
    <xdr:clientData/>
  </xdr:oneCellAnchor>
  <xdr:oneCellAnchor>
    <xdr:from>
      <xdr:col>3</xdr:col>
      <xdr:colOff>22859</xdr:colOff>
      <xdr:row>442</xdr:row>
      <xdr:rowOff>57150</xdr:rowOff>
    </xdr:from>
    <xdr:ext cx="1965263" cy="1676400"/>
    <xdr:pic>
      <xdr:nvPicPr>
        <xdr:cNvPr id="274" name="Рисунок 273"/>
        <xdr:cNvPicPr>
          <a:picLocks noChangeAspect="1"/>
        </xdr:cNvPicPr>
      </xdr:nvPicPr>
      <xdr:blipFill rotWithShape="1"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7208" b="6302"/>
        <a:stretch/>
      </xdr:blipFill>
      <xdr:spPr>
        <a:xfrm>
          <a:off x="2185034" y="964253850"/>
          <a:ext cx="1965263" cy="1676400"/>
        </a:xfrm>
        <a:prstGeom prst="rect">
          <a:avLst/>
        </a:prstGeom>
      </xdr:spPr>
    </xdr:pic>
    <xdr:clientData/>
  </xdr:oneCellAnchor>
  <xdr:oneCellAnchor>
    <xdr:from>
      <xdr:col>3</xdr:col>
      <xdr:colOff>36195</xdr:colOff>
      <xdr:row>440</xdr:row>
      <xdr:rowOff>180975</xdr:rowOff>
    </xdr:from>
    <xdr:ext cx="1944673" cy="1400174"/>
    <xdr:pic>
      <xdr:nvPicPr>
        <xdr:cNvPr id="275" name="Рисунок 274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198370" y="966425550"/>
          <a:ext cx="1944673" cy="1400174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440</xdr:row>
      <xdr:rowOff>1781174</xdr:rowOff>
    </xdr:from>
    <xdr:ext cx="1866900" cy="1819275"/>
    <xdr:pic>
      <xdr:nvPicPr>
        <xdr:cNvPr id="277" name="Рисунок 276"/>
        <xdr:cNvPicPr>
          <a:picLocks noChangeAspect="1"/>
        </xdr:cNvPicPr>
      </xdr:nvPicPr>
      <xdr:blipFill rotWithShape="1"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7903" b="3851"/>
        <a:stretch/>
      </xdr:blipFill>
      <xdr:spPr>
        <a:xfrm>
          <a:off x="2200275" y="962320274"/>
          <a:ext cx="1866900" cy="1819275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439</xdr:row>
      <xdr:rowOff>45720</xdr:rowOff>
    </xdr:from>
    <xdr:ext cx="1760859" cy="1722120"/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11780" y="695911740"/>
          <a:ext cx="1760859" cy="1722120"/>
        </a:xfrm>
        <a:prstGeom prst="rect">
          <a:avLst/>
        </a:prstGeom>
      </xdr:spPr>
    </xdr:pic>
    <xdr:clientData/>
  </xdr:oneCellAnchor>
  <xdr:oneCellAnchor>
    <xdr:from>
      <xdr:col>3</xdr:col>
      <xdr:colOff>220981</xdr:colOff>
      <xdr:row>438</xdr:row>
      <xdr:rowOff>60960</xdr:rowOff>
    </xdr:from>
    <xdr:ext cx="1606454" cy="1722119"/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56561" y="694098180"/>
          <a:ext cx="1606454" cy="1722119"/>
        </a:xfrm>
        <a:prstGeom prst="rect">
          <a:avLst/>
        </a:prstGeom>
      </xdr:spPr>
    </xdr:pic>
    <xdr:clientData/>
  </xdr:oneCellAnchor>
  <xdr:oneCellAnchor>
    <xdr:from>
      <xdr:col>3</xdr:col>
      <xdr:colOff>152401</xdr:colOff>
      <xdr:row>437</xdr:row>
      <xdr:rowOff>76200</xdr:rowOff>
    </xdr:from>
    <xdr:ext cx="1615439" cy="1739071"/>
    <xdr:pic>
      <xdr:nvPicPr>
        <xdr:cNvPr id="283" name="Рисунок 282"/>
        <xdr:cNvPicPr>
          <a:picLocks noChangeAspect="1"/>
        </xdr:cNvPicPr>
      </xdr:nvPicPr>
      <xdr:blipFill rotWithShape="1"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708" b="2024"/>
        <a:stretch/>
      </xdr:blipFill>
      <xdr:spPr>
        <a:xfrm>
          <a:off x="2887981" y="684969420"/>
          <a:ext cx="1615439" cy="1739071"/>
        </a:xfrm>
        <a:prstGeom prst="rect">
          <a:avLst/>
        </a:prstGeom>
      </xdr:spPr>
    </xdr:pic>
    <xdr:clientData/>
  </xdr:oneCellAnchor>
  <xdr:oneCellAnchor>
    <xdr:from>
      <xdr:col>3</xdr:col>
      <xdr:colOff>121919</xdr:colOff>
      <xdr:row>435</xdr:row>
      <xdr:rowOff>1872615</xdr:rowOff>
    </xdr:from>
    <xdr:ext cx="1678305" cy="1829353"/>
    <xdr:pic>
      <xdr:nvPicPr>
        <xdr:cNvPr id="284" name="Рисунок 283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4094" y="1059119040"/>
          <a:ext cx="1678305" cy="1829353"/>
        </a:xfrm>
        <a:prstGeom prst="rect">
          <a:avLst/>
        </a:prstGeom>
      </xdr:spPr>
    </xdr:pic>
    <xdr:clientData/>
  </xdr:oneCellAnchor>
  <xdr:oneCellAnchor>
    <xdr:from>
      <xdr:col>3</xdr:col>
      <xdr:colOff>118110</xdr:colOff>
      <xdr:row>434</xdr:row>
      <xdr:rowOff>1821181</xdr:rowOff>
    </xdr:from>
    <xdr:ext cx="1729739" cy="1914821"/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0285" y="1057238806"/>
          <a:ext cx="1729739" cy="1914821"/>
        </a:xfrm>
        <a:prstGeom prst="rect">
          <a:avLst/>
        </a:prstGeom>
      </xdr:spPr>
    </xdr:pic>
    <xdr:clientData/>
  </xdr:oneCellAnchor>
  <xdr:oneCellAnchor>
    <xdr:from>
      <xdr:col>3</xdr:col>
      <xdr:colOff>152401</xdr:colOff>
      <xdr:row>434</xdr:row>
      <xdr:rowOff>53340</xdr:rowOff>
    </xdr:from>
    <xdr:ext cx="1545790" cy="1729739"/>
    <xdr:pic>
      <xdr:nvPicPr>
        <xdr:cNvPr id="286" name="Рисунок 285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87981" y="681288960"/>
          <a:ext cx="1545790" cy="1729739"/>
        </a:xfrm>
        <a:prstGeom prst="rect">
          <a:avLst/>
        </a:prstGeom>
      </xdr:spPr>
    </xdr:pic>
    <xdr:clientData/>
  </xdr:oneCellAnchor>
  <xdr:oneCellAnchor>
    <xdr:from>
      <xdr:col>3</xdr:col>
      <xdr:colOff>167640</xdr:colOff>
      <xdr:row>433</xdr:row>
      <xdr:rowOff>53340</xdr:rowOff>
    </xdr:from>
    <xdr:ext cx="1531619" cy="1686313"/>
    <xdr:pic>
      <xdr:nvPicPr>
        <xdr:cNvPr id="287" name="Рисунок 286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03220" y="679460160"/>
          <a:ext cx="1531619" cy="1686313"/>
        </a:xfrm>
        <a:prstGeom prst="rect">
          <a:avLst/>
        </a:prstGeom>
      </xdr:spPr>
    </xdr:pic>
    <xdr:clientData/>
  </xdr:oneCellAnchor>
  <xdr:oneCellAnchor>
    <xdr:from>
      <xdr:col>3</xdr:col>
      <xdr:colOff>236221</xdr:colOff>
      <xdr:row>432</xdr:row>
      <xdr:rowOff>38101</xdr:rowOff>
    </xdr:from>
    <xdr:ext cx="1493520" cy="1757874"/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71801" y="677616121"/>
          <a:ext cx="1493520" cy="1757874"/>
        </a:xfrm>
        <a:prstGeom prst="rect">
          <a:avLst/>
        </a:prstGeom>
      </xdr:spPr>
    </xdr:pic>
    <xdr:clientData/>
  </xdr:oneCellAnchor>
  <xdr:oneCellAnchor>
    <xdr:from>
      <xdr:col>3</xdr:col>
      <xdr:colOff>121921</xdr:colOff>
      <xdr:row>431</xdr:row>
      <xdr:rowOff>45721</xdr:rowOff>
    </xdr:from>
    <xdr:ext cx="1539239" cy="1736262"/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57501" y="675794941"/>
          <a:ext cx="1539239" cy="1736262"/>
        </a:xfrm>
        <a:prstGeom prst="rect">
          <a:avLst/>
        </a:prstGeom>
      </xdr:spPr>
    </xdr:pic>
    <xdr:clientData/>
  </xdr:oneCellAnchor>
  <xdr:oneCellAnchor>
    <xdr:from>
      <xdr:col>3</xdr:col>
      <xdr:colOff>180975</xdr:colOff>
      <xdr:row>429</xdr:row>
      <xdr:rowOff>1808999</xdr:rowOff>
    </xdr:from>
    <xdr:ext cx="1571625" cy="1755505"/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43150" y="1048168349"/>
          <a:ext cx="1571625" cy="1755505"/>
        </a:xfrm>
        <a:prstGeom prst="rect">
          <a:avLst/>
        </a:prstGeom>
      </xdr:spPr>
    </xdr:pic>
    <xdr:clientData/>
  </xdr:oneCellAnchor>
  <xdr:oneCellAnchor>
    <xdr:from>
      <xdr:col>3</xdr:col>
      <xdr:colOff>106681</xdr:colOff>
      <xdr:row>429</xdr:row>
      <xdr:rowOff>38100</xdr:rowOff>
    </xdr:from>
    <xdr:ext cx="1638300" cy="1628775"/>
    <xdr:pic>
      <xdr:nvPicPr>
        <xdr:cNvPr id="288" name="Рисунок 287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68856" y="1035386550"/>
          <a:ext cx="1638300" cy="1628775"/>
        </a:xfrm>
        <a:prstGeom prst="rect">
          <a:avLst/>
        </a:prstGeom>
      </xdr:spPr>
    </xdr:pic>
    <xdr:clientData/>
  </xdr:oneCellAnchor>
  <xdr:oneCellAnchor>
    <xdr:from>
      <xdr:col>3</xdr:col>
      <xdr:colOff>205741</xdr:colOff>
      <xdr:row>428</xdr:row>
      <xdr:rowOff>53341</xdr:rowOff>
    </xdr:from>
    <xdr:ext cx="1478986" cy="1752599"/>
    <xdr:pic>
      <xdr:nvPicPr>
        <xdr:cNvPr id="289" name="Рисунок 288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41321" y="668487361"/>
          <a:ext cx="1478986" cy="1752599"/>
        </a:xfrm>
        <a:prstGeom prst="rect">
          <a:avLst/>
        </a:prstGeom>
      </xdr:spPr>
    </xdr:pic>
    <xdr:clientData/>
  </xdr:oneCellAnchor>
  <xdr:oneCellAnchor>
    <xdr:from>
      <xdr:col>3</xdr:col>
      <xdr:colOff>281941</xdr:colOff>
      <xdr:row>427</xdr:row>
      <xdr:rowOff>60961</xdr:rowOff>
    </xdr:from>
    <xdr:ext cx="1585617" cy="1720214"/>
    <xdr:pic>
      <xdr:nvPicPr>
        <xdr:cNvPr id="290" name="Рисунок 289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44116" y="1031608936"/>
          <a:ext cx="1585617" cy="1720214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426</xdr:row>
      <xdr:rowOff>99059</xdr:rowOff>
    </xdr:from>
    <xdr:ext cx="1722119" cy="1665915"/>
    <xdr:pic>
      <xdr:nvPicPr>
        <xdr:cNvPr id="291" name="Рисунок 290"/>
        <xdr:cNvPicPr>
          <a:picLocks noChangeAspect="1"/>
        </xdr:cNvPicPr>
      </xdr:nvPicPr>
      <xdr:blipFill rotWithShape="1"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5195" b="5317"/>
        <a:stretch/>
      </xdr:blipFill>
      <xdr:spPr>
        <a:xfrm>
          <a:off x="2811780" y="664875479"/>
          <a:ext cx="1722119" cy="1665915"/>
        </a:xfrm>
        <a:prstGeom prst="rect">
          <a:avLst/>
        </a:prstGeom>
      </xdr:spPr>
    </xdr:pic>
    <xdr:clientData/>
  </xdr:oneCellAnchor>
  <xdr:oneCellAnchor>
    <xdr:from>
      <xdr:col>3</xdr:col>
      <xdr:colOff>125730</xdr:colOff>
      <xdr:row>425</xdr:row>
      <xdr:rowOff>28576</xdr:rowOff>
    </xdr:from>
    <xdr:ext cx="1764925" cy="1800224"/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7905" y="1038863176"/>
          <a:ext cx="1764925" cy="1800224"/>
        </a:xfrm>
        <a:prstGeom prst="rect">
          <a:avLst/>
        </a:prstGeom>
      </xdr:spPr>
    </xdr:pic>
    <xdr:clientData/>
  </xdr:oneCellAnchor>
  <xdr:oneCellAnchor>
    <xdr:from>
      <xdr:col>3</xdr:col>
      <xdr:colOff>74364</xdr:colOff>
      <xdr:row>424</xdr:row>
      <xdr:rowOff>70105</xdr:rowOff>
    </xdr:from>
    <xdr:ext cx="1792536" cy="1642462"/>
    <xdr:pic>
      <xdr:nvPicPr>
        <xdr:cNvPr id="298" name="Рисунок 297"/>
        <xdr:cNvPicPr>
          <a:picLocks noChangeAspect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794" t="7049" r="1789" b="6168"/>
        <a:stretch/>
      </xdr:blipFill>
      <xdr:spPr>
        <a:xfrm>
          <a:off x="2809944" y="652044925"/>
          <a:ext cx="1792536" cy="1642462"/>
        </a:xfrm>
        <a:prstGeom prst="rect">
          <a:avLst/>
        </a:prstGeom>
      </xdr:spPr>
    </xdr:pic>
    <xdr:clientData/>
  </xdr:oneCellAnchor>
  <xdr:oneCellAnchor>
    <xdr:from>
      <xdr:col>3</xdr:col>
      <xdr:colOff>89534</xdr:colOff>
      <xdr:row>423</xdr:row>
      <xdr:rowOff>108585</xdr:rowOff>
    </xdr:from>
    <xdr:ext cx="1783081" cy="1686934"/>
    <xdr:pic>
      <xdr:nvPicPr>
        <xdr:cNvPr id="299" name="Рисунок 298"/>
        <xdr:cNvPicPr>
          <a:picLocks noChangeAspect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871" t="5530" r="2710" b="5530"/>
        <a:stretch/>
      </xdr:blipFill>
      <xdr:spPr>
        <a:xfrm>
          <a:off x="2251709" y="1033456785"/>
          <a:ext cx="1783081" cy="1686934"/>
        </a:xfrm>
        <a:prstGeom prst="rect">
          <a:avLst/>
        </a:prstGeom>
      </xdr:spPr>
    </xdr:pic>
    <xdr:clientData/>
  </xdr:oneCellAnchor>
  <xdr:oneCellAnchor>
    <xdr:from>
      <xdr:col>3</xdr:col>
      <xdr:colOff>62865</xdr:colOff>
      <xdr:row>422</xdr:row>
      <xdr:rowOff>40006</xdr:rowOff>
    </xdr:from>
    <xdr:ext cx="1813559" cy="1819000"/>
    <xdr:pic>
      <xdr:nvPicPr>
        <xdr:cNvPr id="300" name="Рисунок 299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25040" y="1031540356"/>
          <a:ext cx="1813559" cy="1819000"/>
        </a:xfrm>
        <a:prstGeom prst="rect">
          <a:avLst/>
        </a:prstGeom>
      </xdr:spPr>
    </xdr:pic>
    <xdr:clientData/>
  </xdr:oneCellAnchor>
  <xdr:oneCellAnchor>
    <xdr:from>
      <xdr:col>3</xdr:col>
      <xdr:colOff>64769</xdr:colOff>
      <xdr:row>421</xdr:row>
      <xdr:rowOff>7437</xdr:rowOff>
    </xdr:from>
    <xdr:ext cx="1792605" cy="1797983"/>
    <xdr:pic>
      <xdr:nvPicPr>
        <xdr:cNvPr id="301" name="Рисунок 300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26944" y="1020077787"/>
          <a:ext cx="1792605" cy="1797983"/>
        </a:xfrm>
        <a:prstGeom prst="rect">
          <a:avLst/>
        </a:prstGeom>
      </xdr:spPr>
    </xdr:pic>
    <xdr:clientData/>
  </xdr:oneCellAnchor>
  <xdr:oneCellAnchor>
    <xdr:from>
      <xdr:col>3</xdr:col>
      <xdr:colOff>116207</xdr:colOff>
      <xdr:row>420</xdr:row>
      <xdr:rowOff>11430</xdr:rowOff>
    </xdr:from>
    <xdr:ext cx="1492850" cy="1636395"/>
    <xdr:pic>
      <xdr:nvPicPr>
        <xdr:cNvPr id="302" name="Рисунок 301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8382" y="953235330"/>
          <a:ext cx="1492850" cy="1636395"/>
        </a:xfrm>
        <a:prstGeom prst="rect">
          <a:avLst/>
        </a:prstGeom>
      </xdr:spPr>
    </xdr:pic>
    <xdr:clientData/>
  </xdr:oneCellAnchor>
  <xdr:oneCellAnchor>
    <xdr:from>
      <xdr:col>3</xdr:col>
      <xdr:colOff>139065</xdr:colOff>
      <xdr:row>418</xdr:row>
      <xdr:rowOff>1804034</xdr:rowOff>
    </xdr:from>
    <xdr:ext cx="1699260" cy="1844041"/>
    <xdr:pic>
      <xdr:nvPicPr>
        <xdr:cNvPr id="303" name="Рисунок 302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01240" y="1016387984"/>
          <a:ext cx="1699260" cy="1844041"/>
        </a:xfrm>
        <a:prstGeom prst="rect">
          <a:avLst/>
        </a:prstGeom>
      </xdr:spPr>
    </xdr:pic>
    <xdr:clientData/>
  </xdr:oneCellAnchor>
  <xdr:oneCellAnchor>
    <xdr:from>
      <xdr:col>3</xdr:col>
      <xdr:colOff>192405</xdr:colOff>
      <xdr:row>418</xdr:row>
      <xdr:rowOff>5716</xdr:rowOff>
    </xdr:from>
    <xdr:ext cx="1621597" cy="1765934"/>
    <xdr:pic>
      <xdr:nvPicPr>
        <xdr:cNvPr id="304" name="Рисунок 303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54580" y="1014589666"/>
          <a:ext cx="1621597" cy="1765934"/>
        </a:xfrm>
        <a:prstGeom prst="rect">
          <a:avLst/>
        </a:prstGeom>
      </xdr:spPr>
    </xdr:pic>
    <xdr:clientData/>
  </xdr:oneCellAnchor>
  <xdr:oneCellAnchor>
    <xdr:from>
      <xdr:col>3</xdr:col>
      <xdr:colOff>83820</xdr:colOff>
      <xdr:row>414</xdr:row>
      <xdr:rowOff>69760</xdr:rowOff>
    </xdr:from>
    <xdr:ext cx="1752600" cy="1538060"/>
    <xdr:pic>
      <xdr:nvPicPr>
        <xdr:cNvPr id="310" name="Рисунок 309"/>
        <xdr:cNvPicPr>
          <a:picLocks noChangeAspect="1"/>
        </xdr:cNvPicPr>
      </xdr:nvPicPr>
      <xdr:blipFill rotWithShape="1"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4669" r="5836" b="18612"/>
        <a:stretch/>
      </xdr:blipFill>
      <xdr:spPr>
        <a:xfrm>
          <a:off x="2819400" y="624612580"/>
          <a:ext cx="1752600" cy="1538060"/>
        </a:xfrm>
        <a:prstGeom prst="rect">
          <a:avLst/>
        </a:prstGeom>
      </xdr:spPr>
    </xdr:pic>
    <xdr:clientData/>
  </xdr:oneCellAnchor>
  <xdr:oneCellAnchor>
    <xdr:from>
      <xdr:col>3</xdr:col>
      <xdr:colOff>106680</xdr:colOff>
      <xdr:row>412</xdr:row>
      <xdr:rowOff>472440</xdr:rowOff>
    </xdr:from>
    <xdr:ext cx="1825434" cy="1036320"/>
    <xdr:pic>
      <xdr:nvPicPr>
        <xdr:cNvPr id="311" name="Рисунок 310"/>
        <xdr:cNvPicPr>
          <a:picLocks noChangeAspect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3871" r="8172"/>
        <a:stretch/>
      </xdr:blipFill>
      <xdr:spPr>
        <a:xfrm>
          <a:off x="2842260" y="621357660"/>
          <a:ext cx="1793049" cy="1036320"/>
        </a:xfrm>
        <a:prstGeom prst="rect">
          <a:avLst/>
        </a:prstGeom>
      </xdr:spPr>
    </xdr:pic>
    <xdr:clientData/>
  </xdr:oneCellAnchor>
  <xdr:oneCellAnchor>
    <xdr:from>
      <xdr:col>3</xdr:col>
      <xdr:colOff>22860</xdr:colOff>
      <xdr:row>411</xdr:row>
      <xdr:rowOff>211649</xdr:rowOff>
    </xdr:from>
    <xdr:ext cx="1828800" cy="1405087"/>
    <xdr:pic>
      <xdr:nvPicPr>
        <xdr:cNvPr id="312" name="Рисунок 311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58440" y="619268069"/>
          <a:ext cx="1828800" cy="1405087"/>
        </a:xfrm>
        <a:prstGeom prst="rect">
          <a:avLst/>
        </a:prstGeom>
      </xdr:spPr>
    </xdr:pic>
    <xdr:clientData/>
  </xdr:oneCellAnchor>
  <xdr:oneCellAnchor>
    <xdr:from>
      <xdr:col>3</xdr:col>
      <xdr:colOff>53340</xdr:colOff>
      <xdr:row>413</xdr:row>
      <xdr:rowOff>96348</xdr:rowOff>
    </xdr:from>
    <xdr:ext cx="1821179" cy="1543473"/>
    <xdr:pic>
      <xdr:nvPicPr>
        <xdr:cNvPr id="313" name="Рисунок 312"/>
        <xdr:cNvPicPr>
          <a:picLocks noChangeAspect="1"/>
        </xdr:cNvPicPr>
      </xdr:nvPicPr>
      <xdr:blipFill rotWithShape="1"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8560" r="10117"/>
        <a:stretch/>
      </xdr:blipFill>
      <xdr:spPr>
        <a:xfrm>
          <a:off x="2788920" y="622810368"/>
          <a:ext cx="1821179" cy="1543473"/>
        </a:xfrm>
        <a:prstGeom prst="rect">
          <a:avLst/>
        </a:prstGeom>
      </xdr:spPr>
    </xdr:pic>
    <xdr:clientData/>
  </xdr:oneCellAnchor>
  <xdr:oneCellAnchor>
    <xdr:from>
      <xdr:col>3</xdr:col>
      <xdr:colOff>144780</xdr:colOff>
      <xdr:row>409</xdr:row>
      <xdr:rowOff>103632</xdr:rowOff>
    </xdr:from>
    <xdr:ext cx="1584960" cy="1690624"/>
    <xdr:pic>
      <xdr:nvPicPr>
        <xdr:cNvPr id="314" name="Рисунок 313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80360" y="615502452"/>
          <a:ext cx="1584960" cy="1690624"/>
        </a:xfrm>
        <a:prstGeom prst="rect">
          <a:avLst/>
        </a:prstGeom>
      </xdr:spPr>
    </xdr:pic>
    <xdr:clientData/>
  </xdr:oneCellAnchor>
  <xdr:oneCellAnchor>
    <xdr:from>
      <xdr:col>3</xdr:col>
      <xdr:colOff>91440</xdr:colOff>
      <xdr:row>408</xdr:row>
      <xdr:rowOff>45720</xdr:rowOff>
    </xdr:from>
    <xdr:ext cx="1737360" cy="1737360"/>
    <xdr:pic>
      <xdr:nvPicPr>
        <xdr:cNvPr id="315" name="Рисунок 314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27020" y="613615740"/>
          <a:ext cx="1737360" cy="1737360"/>
        </a:xfrm>
        <a:prstGeom prst="rect">
          <a:avLst/>
        </a:prstGeom>
      </xdr:spPr>
    </xdr:pic>
    <xdr:clientData/>
  </xdr:oneCellAnchor>
  <xdr:oneCellAnchor>
    <xdr:from>
      <xdr:col>3</xdr:col>
      <xdr:colOff>203160</xdr:colOff>
      <xdr:row>407</xdr:row>
      <xdr:rowOff>69643</xdr:rowOff>
    </xdr:from>
    <xdr:ext cx="1467921" cy="1687847"/>
    <xdr:pic>
      <xdr:nvPicPr>
        <xdr:cNvPr id="321" name="Рисунок 320"/>
        <xdr:cNvPicPr>
          <a:picLocks noChangeAspect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779"/>
        <a:stretch/>
      </xdr:blipFill>
      <xdr:spPr>
        <a:xfrm rot="-60000">
          <a:off x="2938740" y="602666863"/>
          <a:ext cx="1467921" cy="1687847"/>
        </a:xfrm>
        <a:prstGeom prst="rect">
          <a:avLst/>
        </a:prstGeom>
      </xdr:spPr>
    </xdr:pic>
    <xdr:clientData/>
  </xdr:oneCellAnchor>
  <xdr:oneCellAnchor>
    <xdr:from>
      <xdr:col>3</xdr:col>
      <xdr:colOff>129540</xdr:colOff>
      <xdr:row>287</xdr:row>
      <xdr:rowOff>53340</xdr:rowOff>
    </xdr:from>
    <xdr:ext cx="1679817" cy="1701655"/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65120" y="246034560"/>
          <a:ext cx="1679817" cy="1701655"/>
        </a:xfrm>
        <a:prstGeom prst="rect">
          <a:avLst/>
        </a:prstGeom>
      </xdr:spPr>
    </xdr:pic>
    <xdr:clientData/>
  </xdr:oneCellAnchor>
  <xdr:oneCellAnchor>
    <xdr:from>
      <xdr:col>3</xdr:col>
      <xdr:colOff>144781</xdr:colOff>
      <xdr:row>288</xdr:row>
      <xdr:rowOff>60960</xdr:rowOff>
    </xdr:from>
    <xdr:ext cx="1662875" cy="1694470"/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80361" y="247870980"/>
          <a:ext cx="1662875" cy="1694470"/>
        </a:xfrm>
        <a:prstGeom prst="rect">
          <a:avLst/>
        </a:prstGeom>
      </xdr:spPr>
    </xdr:pic>
    <xdr:clientData/>
  </xdr:oneCellAnchor>
  <xdr:oneCellAnchor>
    <xdr:from>
      <xdr:col>3</xdr:col>
      <xdr:colOff>45720</xdr:colOff>
      <xdr:row>289</xdr:row>
      <xdr:rowOff>106680</xdr:rowOff>
    </xdr:from>
    <xdr:ext cx="1721617" cy="1678577"/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81300" y="251574300"/>
          <a:ext cx="1721617" cy="1678577"/>
        </a:xfrm>
        <a:prstGeom prst="rect">
          <a:avLst/>
        </a:prstGeom>
      </xdr:spPr>
    </xdr:pic>
    <xdr:clientData/>
  </xdr:oneCellAnchor>
  <xdr:oneCellAnchor>
    <xdr:from>
      <xdr:col>3</xdr:col>
      <xdr:colOff>68581</xdr:colOff>
      <xdr:row>290</xdr:row>
      <xdr:rowOff>114638</xdr:rowOff>
    </xdr:from>
    <xdr:ext cx="1615440" cy="1667135"/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04161" y="253411058"/>
          <a:ext cx="1615440" cy="1667135"/>
        </a:xfrm>
        <a:prstGeom prst="rect">
          <a:avLst/>
        </a:prstGeom>
      </xdr:spPr>
    </xdr:pic>
    <xdr:clientData/>
  </xdr:oneCellAnchor>
  <xdr:oneCellAnchor>
    <xdr:from>
      <xdr:col>3</xdr:col>
      <xdr:colOff>243840</xdr:colOff>
      <xdr:row>316</xdr:row>
      <xdr:rowOff>91440</xdr:rowOff>
    </xdr:from>
    <xdr:ext cx="1511797" cy="1699260"/>
    <xdr:pic>
      <xdr:nvPicPr>
        <xdr:cNvPr id="334" name="Рисунок 333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79420" y="322882260"/>
          <a:ext cx="1511797" cy="1699260"/>
        </a:xfrm>
        <a:prstGeom prst="rect">
          <a:avLst/>
        </a:prstGeom>
      </xdr:spPr>
    </xdr:pic>
    <xdr:clientData/>
  </xdr:oneCellAnchor>
  <xdr:oneCellAnchor>
    <xdr:from>
      <xdr:col>3</xdr:col>
      <xdr:colOff>182881</xdr:colOff>
      <xdr:row>282</xdr:row>
      <xdr:rowOff>52898</xdr:rowOff>
    </xdr:from>
    <xdr:ext cx="1493519" cy="1738456"/>
    <xdr:pic>
      <xdr:nvPicPr>
        <xdr:cNvPr id="336" name="Рисунок 335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18461" y="235061318"/>
          <a:ext cx="1493519" cy="1738456"/>
        </a:xfrm>
        <a:prstGeom prst="rect">
          <a:avLst/>
        </a:prstGeom>
      </xdr:spPr>
    </xdr:pic>
    <xdr:clientData/>
  </xdr:oneCellAnchor>
  <xdr:oneCellAnchor>
    <xdr:from>
      <xdr:col>3</xdr:col>
      <xdr:colOff>226696</xdr:colOff>
      <xdr:row>329</xdr:row>
      <xdr:rowOff>108585</xdr:rowOff>
    </xdr:from>
    <xdr:ext cx="1420148" cy="1682116"/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88871" y="815458110"/>
          <a:ext cx="1420148" cy="1682116"/>
        </a:xfrm>
        <a:prstGeom prst="rect">
          <a:avLst/>
        </a:prstGeom>
      </xdr:spPr>
    </xdr:pic>
    <xdr:clientData/>
  </xdr:oneCellAnchor>
  <xdr:oneCellAnchor>
    <xdr:from>
      <xdr:col>3</xdr:col>
      <xdr:colOff>152400</xdr:colOff>
      <xdr:row>331</xdr:row>
      <xdr:rowOff>68580</xdr:rowOff>
    </xdr:from>
    <xdr:ext cx="1510643" cy="1723644"/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87980" y="364921800"/>
          <a:ext cx="1510643" cy="1723644"/>
        </a:xfrm>
        <a:prstGeom prst="rect">
          <a:avLst/>
        </a:prstGeom>
      </xdr:spPr>
    </xdr:pic>
    <xdr:clientData/>
  </xdr:oneCellAnchor>
  <xdr:oneCellAnchor>
    <xdr:from>
      <xdr:col>3</xdr:col>
      <xdr:colOff>175261</xdr:colOff>
      <xdr:row>334</xdr:row>
      <xdr:rowOff>69185</xdr:rowOff>
    </xdr:from>
    <xdr:ext cx="1569719" cy="1698436"/>
    <xdr:pic>
      <xdr:nvPicPr>
        <xdr:cNvPr id="340" name="Рисунок 339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10841" y="370408805"/>
          <a:ext cx="1569719" cy="1698436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260</xdr:row>
      <xdr:rowOff>1798024</xdr:rowOff>
    </xdr:from>
    <xdr:ext cx="1828800" cy="1779331"/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38375" y="566401924"/>
          <a:ext cx="1828800" cy="1779331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267</xdr:row>
      <xdr:rowOff>51939</xdr:rowOff>
    </xdr:from>
    <xdr:ext cx="1729740" cy="1715902"/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49880" y="192997959"/>
          <a:ext cx="1729740" cy="1715902"/>
        </a:xfrm>
        <a:prstGeom prst="rect">
          <a:avLst/>
        </a:prstGeom>
      </xdr:spPr>
    </xdr:pic>
    <xdr:clientData/>
  </xdr:oneCellAnchor>
  <xdr:oneCellAnchor>
    <xdr:from>
      <xdr:col>3</xdr:col>
      <xdr:colOff>129541</xdr:colOff>
      <xdr:row>406</xdr:row>
      <xdr:rowOff>75471</xdr:rowOff>
    </xdr:from>
    <xdr:ext cx="1554479" cy="1670314"/>
    <xdr:pic>
      <xdr:nvPicPr>
        <xdr:cNvPr id="344" name="Рисунок 343"/>
        <xdr:cNvPicPr>
          <a:picLocks noChangeAspect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-4167" t="3954" r="4167" b="4273"/>
        <a:stretch/>
      </xdr:blipFill>
      <xdr:spPr>
        <a:xfrm>
          <a:off x="2865121" y="600843891"/>
          <a:ext cx="1554479" cy="1670314"/>
        </a:xfrm>
        <a:prstGeom prst="rect">
          <a:avLst/>
        </a:prstGeom>
      </xdr:spPr>
    </xdr:pic>
    <xdr:clientData/>
  </xdr:oneCellAnchor>
  <xdr:oneCellAnchor>
    <xdr:from>
      <xdr:col>3</xdr:col>
      <xdr:colOff>411480</xdr:colOff>
      <xdr:row>259</xdr:row>
      <xdr:rowOff>38099</xdr:rowOff>
    </xdr:from>
    <xdr:ext cx="1142999" cy="1707641"/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147060" y="171038519"/>
          <a:ext cx="1142999" cy="1707641"/>
        </a:xfrm>
        <a:prstGeom prst="rect">
          <a:avLst/>
        </a:prstGeom>
      </xdr:spPr>
    </xdr:pic>
    <xdr:clientData/>
  </xdr:oneCellAnchor>
  <xdr:oneCellAnchor>
    <xdr:from>
      <xdr:col>3</xdr:col>
      <xdr:colOff>175260</xdr:colOff>
      <xdr:row>258</xdr:row>
      <xdr:rowOff>60961</xdr:rowOff>
    </xdr:from>
    <xdr:ext cx="1348740" cy="1726387"/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10840" y="169232581"/>
          <a:ext cx="1348740" cy="1726387"/>
        </a:xfrm>
        <a:prstGeom prst="rect">
          <a:avLst/>
        </a:prstGeom>
      </xdr:spPr>
    </xdr:pic>
    <xdr:clientData/>
  </xdr:oneCellAnchor>
  <xdr:oneCellAnchor>
    <xdr:from>
      <xdr:col>3</xdr:col>
      <xdr:colOff>83819</xdr:colOff>
      <xdr:row>260</xdr:row>
      <xdr:rowOff>13188</xdr:rowOff>
    </xdr:from>
    <xdr:ext cx="1725931" cy="1787037"/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864994" y="180673863"/>
          <a:ext cx="1725931" cy="1787037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257</xdr:row>
      <xdr:rowOff>53340</xdr:rowOff>
    </xdr:from>
    <xdr:ext cx="1363980" cy="1685879"/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6475" y="665403165"/>
          <a:ext cx="1363980" cy="1685879"/>
        </a:xfrm>
        <a:prstGeom prst="rect">
          <a:avLst/>
        </a:prstGeom>
      </xdr:spPr>
    </xdr:pic>
    <xdr:clientData/>
  </xdr:oneCellAnchor>
  <xdr:oneCellAnchor>
    <xdr:from>
      <xdr:col>3</xdr:col>
      <xdr:colOff>70485</xdr:colOff>
      <xdr:row>415</xdr:row>
      <xdr:rowOff>19865</xdr:rowOff>
    </xdr:from>
    <xdr:ext cx="1767840" cy="1723210"/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32660" y="1009117415"/>
          <a:ext cx="1767840" cy="1723210"/>
        </a:xfrm>
        <a:prstGeom prst="rect">
          <a:avLst/>
        </a:prstGeom>
      </xdr:spPr>
    </xdr:pic>
    <xdr:clientData/>
  </xdr:oneCellAnchor>
  <xdr:oneCellAnchor>
    <xdr:from>
      <xdr:col>3</xdr:col>
      <xdr:colOff>131444</xdr:colOff>
      <xdr:row>416</xdr:row>
      <xdr:rowOff>17144</xdr:rowOff>
    </xdr:from>
    <xdr:ext cx="1768187" cy="1764031"/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93619" y="1010943494"/>
          <a:ext cx="1768187" cy="1764031"/>
        </a:xfrm>
        <a:prstGeom prst="rect">
          <a:avLst/>
        </a:prstGeom>
      </xdr:spPr>
    </xdr:pic>
    <xdr:clientData/>
  </xdr:oneCellAnchor>
  <xdr:oneCellAnchor>
    <xdr:from>
      <xdr:col>3</xdr:col>
      <xdr:colOff>266700</xdr:colOff>
      <xdr:row>417</xdr:row>
      <xdr:rowOff>42598</xdr:rowOff>
    </xdr:from>
    <xdr:ext cx="1608396" cy="1767152"/>
    <xdr:pic>
      <xdr:nvPicPr>
        <xdr:cNvPr id="354" name="Рисунок 353"/>
        <xdr:cNvPicPr>
          <a:picLocks noChangeAspect="1"/>
        </xdr:cNvPicPr>
      </xdr:nvPicPr>
      <xdr:blipFill rotWithShape="1"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4974"/>
        <a:stretch/>
      </xdr:blipFill>
      <xdr:spPr>
        <a:xfrm>
          <a:off x="2428875" y="1012797748"/>
          <a:ext cx="1608396" cy="1767152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410</xdr:row>
      <xdr:rowOff>127286</xdr:rowOff>
    </xdr:from>
    <xdr:ext cx="1508760" cy="1615011"/>
    <xdr:pic>
      <xdr:nvPicPr>
        <xdr:cNvPr id="356" name="Рисунок 355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26080" y="617354906"/>
          <a:ext cx="1508760" cy="1615011"/>
        </a:xfrm>
        <a:prstGeom prst="rect">
          <a:avLst/>
        </a:prstGeom>
      </xdr:spPr>
    </xdr:pic>
    <xdr:clientData/>
  </xdr:oneCellAnchor>
  <xdr:oneCellAnchor>
    <xdr:from>
      <xdr:col>2</xdr:col>
      <xdr:colOff>943418</xdr:colOff>
      <xdr:row>447</xdr:row>
      <xdr:rowOff>0</xdr:rowOff>
    </xdr:from>
    <xdr:ext cx="2043693" cy="1809750"/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153093" y="1082754375"/>
          <a:ext cx="2043693" cy="1809750"/>
        </a:xfrm>
        <a:prstGeom prst="rect">
          <a:avLst/>
        </a:prstGeom>
      </xdr:spPr>
    </xdr:pic>
    <xdr:clientData/>
  </xdr:oneCellAnchor>
  <xdr:oneCellAnchor>
    <xdr:from>
      <xdr:col>3</xdr:col>
      <xdr:colOff>112395</xdr:colOff>
      <xdr:row>464</xdr:row>
      <xdr:rowOff>89535</xdr:rowOff>
    </xdr:from>
    <xdr:ext cx="1632857" cy="1714500"/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893570" y="744020610"/>
          <a:ext cx="1632857" cy="1714500"/>
        </a:xfrm>
        <a:prstGeom prst="rect">
          <a:avLst/>
        </a:prstGeom>
      </xdr:spPr>
    </xdr:pic>
    <xdr:clientData/>
  </xdr:oneCellAnchor>
  <xdr:oneCellAnchor>
    <xdr:from>
      <xdr:col>3</xdr:col>
      <xdr:colOff>57150</xdr:colOff>
      <xdr:row>465</xdr:row>
      <xdr:rowOff>213359</xdr:rowOff>
    </xdr:from>
    <xdr:ext cx="1955348" cy="1510665"/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19325" y="1114114484"/>
          <a:ext cx="1955348" cy="1510665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448</xdr:row>
      <xdr:rowOff>106680</xdr:rowOff>
    </xdr:from>
    <xdr:ext cx="1823903" cy="1664970"/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00275" y="983096205"/>
          <a:ext cx="1823903" cy="1664970"/>
        </a:xfrm>
        <a:prstGeom prst="rect">
          <a:avLst/>
        </a:prstGeom>
      </xdr:spPr>
    </xdr:pic>
    <xdr:clientData/>
  </xdr:oneCellAnchor>
  <xdr:oneCellAnchor>
    <xdr:from>
      <xdr:col>3</xdr:col>
      <xdr:colOff>236219</xdr:colOff>
      <xdr:row>405</xdr:row>
      <xdr:rowOff>65490</xdr:rowOff>
    </xdr:from>
    <xdr:ext cx="1544955" cy="1721080"/>
    <xdr:pic>
      <xdr:nvPicPr>
        <xdr:cNvPr id="362" name="Рисунок 361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98394" y="996313815"/>
          <a:ext cx="1544955" cy="1721080"/>
        </a:xfrm>
        <a:prstGeom prst="rect">
          <a:avLst/>
        </a:prstGeom>
      </xdr:spPr>
    </xdr:pic>
    <xdr:clientData/>
  </xdr:oneCellAnchor>
  <xdr:oneCellAnchor>
    <xdr:from>
      <xdr:col>3</xdr:col>
      <xdr:colOff>30480</xdr:colOff>
      <xdr:row>403</xdr:row>
      <xdr:rowOff>53340</xdr:rowOff>
    </xdr:from>
    <xdr:ext cx="1827380" cy="1569720"/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66060" y="595335360"/>
          <a:ext cx="1827380" cy="1569720"/>
        </a:xfrm>
        <a:prstGeom prst="rect">
          <a:avLst/>
        </a:prstGeom>
      </xdr:spPr>
    </xdr:pic>
    <xdr:clientData/>
  </xdr:oneCellAnchor>
  <xdr:oneCellAnchor>
    <xdr:from>
      <xdr:col>3</xdr:col>
      <xdr:colOff>7620</xdr:colOff>
      <xdr:row>275</xdr:row>
      <xdr:rowOff>66675</xdr:rowOff>
    </xdr:from>
    <xdr:ext cx="1946892" cy="1657349"/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169795" y="593931375"/>
          <a:ext cx="1946892" cy="1657349"/>
        </a:xfrm>
        <a:prstGeom prst="rect">
          <a:avLst/>
        </a:prstGeom>
      </xdr:spPr>
    </xdr:pic>
    <xdr:clientData/>
  </xdr:oneCellAnchor>
  <xdr:oneCellAnchor>
    <xdr:from>
      <xdr:col>3</xdr:col>
      <xdr:colOff>72390</xdr:colOff>
      <xdr:row>400</xdr:row>
      <xdr:rowOff>0</xdr:rowOff>
    </xdr:from>
    <xdr:ext cx="1889759" cy="1771650"/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34565" y="977998425"/>
          <a:ext cx="1889759" cy="1771650"/>
        </a:xfrm>
        <a:prstGeom prst="rect">
          <a:avLst/>
        </a:prstGeom>
      </xdr:spPr>
    </xdr:pic>
    <xdr:clientData/>
  </xdr:oneCellAnchor>
  <xdr:oneCellAnchor>
    <xdr:from>
      <xdr:col>3</xdr:col>
      <xdr:colOff>91439</xdr:colOff>
      <xdr:row>402</xdr:row>
      <xdr:rowOff>137161</xdr:rowOff>
    </xdr:from>
    <xdr:ext cx="1838326" cy="1571021"/>
    <xdr:pic>
      <xdr:nvPicPr>
        <xdr:cNvPr id="326" name="Рисунок 325"/>
        <xdr:cNvPicPr>
          <a:picLocks noChangeAspect="1"/>
        </xdr:cNvPicPr>
      </xdr:nvPicPr>
      <xdr:blipFill rotWithShape="1"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3054" r="3029"/>
        <a:stretch/>
      </xdr:blipFill>
      <xdr:spPr>
        <a:xfrm rot="60000">
          <a:off x="2827019" y="599076781"/>
          <a:ext cx="1805941" cy="1571021"/>
        </a:xfrm>
        <a:prstGeom prst="rect">
          <a:avLst/>
        </a:prstGeom>
      </xdr:spPr>
    </xdr:pic>
    <xdr:clientData/>
  </xdr:oneCellAnchor>
  <xdr:oneCellAnchor>
    <xdr:from>
      <xdr:col>2</xdr:col>
      <xdr:colOff>950595</xdr:colOff>
      <xdr:row>401</xdr:row>
      <xdr:rowOff>74187</xdr:rowOff>
    </xdr:from>
    <xdr:ext cx="1983105" cy="1478387"/>
    <xdr:pic>
      <xdr:nvPicPr>
        <xdr:cNvPr id="333" name="Рисунок 332"/>
        <xdr:cNvPicPr>
          <a:picLocks noChangeAspect="1"/>
        </xdr:cNvPicPr>
      </xdr:nvPicPr>
      <xdr:blipFill rotWithShape="1"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2335" r="5500"/>
        <a:stretch/>
      </xdr:blipFill>
      <xdr:spPr>
        <a:xfrm>
          <a:off x="2160270" y="979910937"/>
          <a:ext cx="1983105" cy="1478387"/>
        </a:xfrm>
        <a:prstGeom prst="rect">
          <a:avLst/>
        </a:prstGeom>
      </xdr:spPr>
    </xdr:pic>
    <xdr:clientData/>
  </xdr:oneCellAnchor>
  <xdr:oneCellAnchor>
    <xdr:from>
      <xdr:col>3</xdr:col>
      <xdr:colOff>121921</xdr:colOff>
      <xdr:row>367</xdr:row>
      <xdr:rowOff>37675</xdr:rowOff>
    </xdr:from>
    <xdr:ext cx="1630680" cy="1720368"/>
    <xdr:pic>
      <xdr:nvPicPr>
        <xdr:cNvPr id="305" name="Рисунок 304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57501" y="470961295"/>
          <a:ext cx="1630680" cy="1720368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368</xdr:row>
      <xdr:rowOff>30046</xdr:rowOff>
    </xdr:from>
    <xdr:ext cx="1615439" cy="1776983"/>
    <xdr:pic>
      <xdr:nvPicPr>
        <xdr:cNvPr id="361" name="Рисунок 360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26080" y="472782466"/>
          <a:ext cx="1615439" cy="1776983"/>
        </a:xfrm>
        <a:prstGeom prst="rect">
          <a:avLst/>
        </a:prstGeom>
      </xdr:spPr>
    </xdr:pic>
    <xdr:clientData/>
  </xdr:oneCellAnchor>
  <xdr:oneCellAnchor>
    <xdr:from>
      <xdr:col>3</xdr:col>
      <xdr:colOff>160020</xdr:colOff>
      <xdr:row>370</xdr:row>
      <xdr:rowOff>45720</xdr:rowOff>
    </xdr:from>
    <xdr:ext cx="1546860" cy="1701546"/>
    <xdr:pic>
      <xdr:nvPicPr>
        <xdr:cNvPr id="364" name="Рисунок 363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95600" y="476455740"/>
          <a:ext cx="1546860" cy="1701546"/>
        </a:xfrm>
        <a:prstGeom prst="rect">
          <a:avLst/>
        </a:prstGeom>
      </xdr:spPr>
    </xdr:pic>
    <xdr:clientData/>
  </xdr:oneCellAnchor>
  <xdr:oneCellAnchor>
    <xdr:from>
      <xdr:col>3</xdr:col>
      <xdr:colOff>106680</xdr:colOff>
      <xdr:row>369</xdr:row>
      <xdr:rowOff>60960</xdr:rowOff>
    </xdr:from>
    <xdr:ext cx="1630680" cy="1720368"/>
    <xdr:pic>
      <xdr:nvPicPr>
        <xdr:cNvPr id="365" name="Рисунок 364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42260" y="474642180"/>
          <a:ext cx="1630680" cy="1720368"/>
        </a:xfrm>
        <a:prstGeom prst="rect">
          <a:avLst/>
        </a:prstGeom>
      </xdr:spPr>
    </xdr:pic>
    <xdr:clientData/>
  </xdr:oneCellAnchor>
  <xdr:oneCellAnchor>
    <xdr:from>
      <xdr:col>3</xdr:col>
      <xdr:colOff>60960</xdr:colOff>
      <xdr:row>371</xdr:row>
      <xdr:rowOff>106680</xdr:rowOff>
    </xdr:from>
    <xdr:ext cx="1790042" cy="1661160"/>
    <xdr:pic>
      <xdr:nvPicPr>
        <xdr:cNvPr id="367" name="Рисунок 366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96540" y="480174300"/>
          <a:ext cx="1790042" cy="1661160"/>
        </a:xfrm>
        <a:prstGeom prst="rect">
          <a:avLst/>
        </a:prstGeom>
      </xdr:spPr>
    </xdr:pic>
    <xdr:clientData/>
  </xdr:oneCellAnchor>
  <xdr:oneCellAnchor>
    <xdr:from>
      <xdr:col>3</xdr:col>
      <xdr:colOff>45720</xdr:colOff>
      <xdr:row>372</xdr:row>
      <xdr:rowOff>114300</xdr:rowOff>
    </xdr:from>
    <xdr:ext cx="1817551" cy="1684870"/>
    <xdr:pic>
      <xdr:nvPicPr>
        <xdr:cNvPr id="369" name="Рисунок 368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81300" y="483839520"/>
          <a:ext cx="1817551" cy="1684870"/>
        </a:xfrm>
        <a:prstGeom prst="rect">
          <a:avLst/>
        </a:prstGeom>
      </xdr:spPr>
    </xdr:pic>
    <xdr:clientData/>
  </xdr:oneCellAnchor>
  <xdr:oneCellAnchor>
    <xdr:from>
      <xdr:col>3</xdr:col>
      <xdr:colOff>76201</xdr:colOff>
      <xdr:row>373</xdr:row>
      <xdr:rowOff>6479</xdr:rowOff>
    </xdr:from>
    <xdr:ext cx="1801983" cy="1812796"/>
    <xdr:pic>
      <xdr:nvPicPr>
        <xdr:cNvPr id="381" name="Рисунок 380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38376" y="921274004"/>
          <a:ext cx="1801983" cy="1812796"/>
        </a:xfrm>
        <a:prstGeom prst="rect">
          <a:avLst/>
        </a:prstGeom>
      </xdr:spPr>
    </xdr:pic>
    <xdr:clientData/>
  </xdr:oneCellAnchor>
  <xdr:oneCellAnchor>
    <xdr:from>
      <xdr:col>3</xdr:col>
      <xdr:colOff>135256</xdr:colOff>
      <xdr:row>373</xdr:row>
      <xdr:rowOff>1800618</xdr:rowOff>
    </xdr:from>
    <xdr:ext cx="1712594" cy="1876640"/>
    <xdr:pic>
      <xdr:nvPicPr>
        <xdr:cNvPr id="382" name="Рисунок 381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97431" y="923068143"/>
          <a:ext cx="1712594" cy="1876640"/>
        </a:xfrm>
        <a:prstGeom prst="rect">
          <a:avLst/>
        </a:prstGeom>
      </xdr:spPr>
    </xdr:pic>
    <xdr:clientData/>
  </xdr:oneCellAnchor>
  <xdr:oneCellAnchor>
    <xdr:from>
      <xdr:col>3</xdr:col>
      <xdr:colOff>121920</xdr:colOff>
      <xdr:row>375</xdr:row>
      <xdr:rowOff>73004</xdr:rowOff>
    </xdr:from>
    <xdr:ext cx="1600411" cy="1694835"/>
    <xdr:pic>
      <xdr:nvPicPr>
        <xdr:cNvPr id="383" name="Рисунок 382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57500" y="509401424"/>
          <a:ext cx="1600411" cy="1694835"/>
        </a:xfrm>
        <a:prstGeom prst="rect">
          <a:avLst/>
        </a:prstGeom>
      </xdr:spPr>
    </xdr:pic>
    <xdr:clientData/>
  </xdr:oneCellAnchor>
  <xdr:oneCellAnchor>
    <xdr:from>
      <xdr:col>3</xdr:col>
      <xdr:colOff>387303</xdr:colOff>
      <xdr:row>376</xdr:row>
      <xdr:rowOff>53586</xdr:rowOff>
    </xdr:from>
    <xdr:ext cx="1182417" cy="1755619"/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122883" y="511210806"/>
          <a:ext cx="1182417" cy="1755619"/>
        </a:xfrm>
        <a:prstGeom prst="rect">
          <a:avLst/>
        </a:prstGeom>
      </xdr:spPr>
    </xdr:pic>
    <xdr:clientData/>
  </xdr:oneCellAnchor>
  <xdr:oneCellAnchor>
    <xdr:from>
      <xdr:col>3</xdr:col>
      <xdr:colOff>144780</xdr:colOff>
      <xdr:row>377</xdr:row>
      <xdr:rowOff>59076</xdr:rowOff>
    </xdr:from>
    <xdr:ext cx="1623060" cy="1671753"/>
    <xdr:pic>
      <xdr:nvPicPr>
        <xdr:cNvPr id="386" name="Рисунок 385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80360" y="516702696"/>
          <a:ext cx="1623060" cy="1671753"/>
        </a:xfrm>
        <a:prstGeom prst="rect">
          <a:avLst/>
        </a:prstGeom>
      </xdr:spPr>
    </xdr:pic>
    <xdr:clientData/>
  </xdr:oneCellAnchor>
  <xdr:oneCellAnchor>
    <xdr:from>
      <xdr:col>3</xdr:col>
      <xdr:colOff>99060</xdr:colOff>
      <xdr:row>381</xdr:row>
      <xdr:rowOff>135786</xdr:rowOff>
    </xdr:from>
    <xdr:ext cx="1832610" cy="1677773"/>
    <xdr:pic>
      <xdr:nvPicPr>
        <xdr:cNvPr id="391" name="Рисунок 390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34640" y="533238606"/>
          <a:ext cx="1790700" cy="1677773"/>
        </a:xfrm>
        <a:prstGeom prst="rect">
          <a:avLst/>
        </a:prstGeom>
      </xdr:spPr>
    </xdr:pic>
    <xdr:clientData/>
  </xdr:oneCellAnchor>
  <xdr:oneCellAnchor>
    <xdr:from>
      <xdr:col>3</xdr:col>
      <xdr:colOff>190501</xdr:colOff>
      <xdr:row>382</xdr:row>
      <xdr:rowOff>83820</xdr:rowOff>
    </xdr:from>
    <xdr:ext cx="1739227" cy="1699260"/>
    <xdr:pic>
      <xdr:nvPicPr>
        <xdr:cNvPr id="394" name="Рисунок 393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26081" y="536844240"/>
          <a:ext cx="1687792" cy="1699260"/>
        </a:xfrm>
        <a:prstGeom prst="rect">
          <a:avLst/>
        </a:prstGeom>
      </xdr:spPr>
    </xdr:pic>
    <xdr:clientData/>
  </xdr:oneCellAnchor>
  <xdr:oneCellAnchor>
    <xdr:from>
      <xdr:col>3</xdr:col>
      <xdr:colOff>129540</xdr:colOff>
      <xdr:row>383</xdr:row>
      <xdr:rowOff>38100</xdr:rowOff>
    </xdr:from>
    <xdr:ext cx="1665577" cy="1728869"/>
    <xdr:pic>
      <xdr:nvPicPr>
        <xdr:cNvPr id="395" name="Рисунок 394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65120" y="540456120"/>
          <a:ext cx="1665577" cy="1728869"/>
        </a:xfrm>
        <a:prstGeom prst="rect">
          <a:avLst/>
        </a:prstGeom>
      </xdr:spPr>
    </xdr:pic>
    <xdr:clientData/>
  </xdr:oneCellAnchor>
  <xdr:oneCellAnchor>
    <xdr:from>
      <xdr:col>3</xdr:col>
      <xdr:colOff>163830</xdr:colOff>
      <xdr:row>385</xdr:row>
      <xdr:rowOff>9525</xdr:rowOff>
    </xdr:from>
    <xdr:ext cx="1704290" cy="1809750"/>
    <xdr:pic>
      <xdr:nvPicPr>
        <xdr:cNvPr id="399" name="Рисунок 398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26005" y="946927875"/>
          <a:ext cx="1704290" cy="1809750"/>
        </a:xfrm>
        <a:prstGeom prst="rect">
          <a:avLst/>
        </a:prstGeom>
      </xdr:spPr>
    </xdr:pic>
    <xdr:clientData/>
  </xdr:oneCellAnchor>
  <xdr:oneCellAnchor>
    <xdr:from>
      <xdr:col>3</xdr:col>
      <xdr:colOff>91439</xdr:colOff>
      <xdr:row>386</xdr:row>
      <xdr:rowOff>36195</xdr:rowOff>
    </xdr:from>
    <xdr:ext cx="1823085" cy="1749704"/>
    <xdr:pic>
      <xdr:nvPicPr>
        <xdr:cNvPr id="400" name="Рисунок 399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53614" y="948783345"/>
          <a:ext cx="1823085" cy="1749704"/>
        </a:xfrm>
        <a:prstGeom prst="rect">
          <a:avLst/>
        </a:prstGeom>
      </xdr:spPr>
    </xdr:pic>
    <xdr:clientData/>
  </xdr:oneCellAnchor>
  <xdr:oneCellAnchor>
    <xdr:from>
      <xdr:col>3</xdr:col>
      <xdr:colOff>144779</xdr:colOff>
      <xdr:row>388</xdr:row>
      <xdr:rowOff>60960</xdr:rowOff>
    </xdr:from>
    <xdr:ext cx="1788795" cy="1749704"/>
    <xdr:pic>
      <xdr:nvPicPr>
        <xdr:cNvPr id="401" name="Рисунок 400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06954" y="952465710"/>
          <a:ext cx="1788795" cy="1749704"/>
        </a:xfrm>
        <a:prstGeom prst="rect">
          <a:avLst/>
        </a:prstGeom>
      </xdr:spPr>
    </xdr:pic>
    <xdr:clientData/>
  </xdr:oneCellAnchor>
  <xdr:oneCellAnchor>
    <xdr:from>
      <xdr:col>3</xdr:col>
      <xdr:colOff>91439</xdr:colOff>
      <xdr:row>390</xdr:row>
      <xdr:rowOff>47625</xdr:rowOff>
    </xdr:from>
    <xdr:ext cx="1823085" cy="1765485"/>
    <xdr:pic>
      <xdr:nvPicPr>
        <xdr:cNvPr id="402" name="Рисунок 401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53614" y="956109975"/>
          <a:ext cx="1823085" cy="1765485"/>
        </a:xfrm>
        <a:prstGeom prst="rect">
          <a:avLst/>
        </a:prstGeom>
      </xdr:spPr>
    </xdr:pic>
    <xdr:clientData/>
  </xdr:oneCellAnchor>
  <xdr:oneCellAnchor>
    <xdr:from>
      <xdr:col>3</xdr:col>
      <xdr:colOff>106681</xdr:colOff>
      <xdr:row>391</xdr:row>
      <xdr:rowOff>38692</xdr:rowOff>
    </xdr:from>
    <xdr:ext cx="1788794" cy="1742483"/>
    <xdr:pic>
      <xdr:nvPicPr>
        <xdr:cNvPr id="403" name="Рисунок 402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68856" y="957929842"/>
          <a:ext cx="1788794" cy="1742483"/>
        </a:xfrm>
        <a:prstGeom prst="rect">
          <a:avLst/>
        </a:prstGeom>
      </xdr:spPr>
    </xdr:pic>
    <xdr:clientData/>
  </xdr:oneCellAnchor>
  <xdr:oneCellAnchor>
    <xdr:from>
      <xdr:col>3</xdr:col>
      <xdr:colOff>99061</xdr:colOff>
      <xdr:row>392</xdr:row>
      <xdr:rowOff>26191</xdr:rowOff>
    </xdr:from>
    <xdr:ext cx="1752600" cy="1777136"/>
    <xdr:pic>
      <xdr:nvPicPr>
        <xdr:cNvPr id="404" name="Рисунок 403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34641" y="566047411"/>
          <a:ext cx="1752600" cy="1777136"/>
        </a:xfrm>
        <a:prstGeom prst="rect">
          <a:avLst/>
        </a:prstGeom>
      </xdr:spPr>
    </xdr:pic>
    <xdr:clientData/>
  </xdr:oneCellAnchor>
  <xdr:oneCellAnchor>
    <xdr:from>
      <xdr:col>3</xdr:col>
      <xdr:colOff>172171</xdr:colOff>
      <xdr:row>395</xdr:row>
      <xdr:rowOff>53339</xdr:rowOff>
    </xdr:from>
    <xdr:ext cx="1657479" cy="1722121"/>
    <xdr:pic>
      <xdr:nvPicPr>
        <xdr:cNvPr id="407" name="Рисунок 406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07751" y="578876159"/>
          <a:ext cx="1657479" cy="1722121"/>
        </a:xfrm>
        <a:prstGeom prst="rect">
          <a:avLst/>
        </a:prstGeom>
      </xdr:spPr>
    </xdr:pic>
    <xdr:clientData/>
  </xdr:oneCellAnchor>
  <xdr:oneCellAnchor>
    <xdr:from>
      <xdr:col>3</xdr:col>
      <xdr:colOff>109638</xdr:colOff>
      <xdr:row>396</xdr:row>
      <xdr:rowOff>106680</xdr:rowOff>
    </xdr:from>
    <xdr:ext cx="1626633" cy="1621754"/>
    <xdr:pic>
      <xdr:nvPicPr>
        <xdr:cNvPr id="408" name="Рисунок 407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45218" y="580758300"/>
          <a:ext cx="1626633" cy="1621754"/>
        </a:xfrm>
        <a:prstGeom prst="rect">
          <a:avLst/>
        </a:prstGeom>
      </xdr:spPr>
    </xdr:pic>
    <xdr:clientData/>
  </xdr:oneCellAnchor>
  <xdr:oneCellAnchor>
    <xdr:from>
      <xdr:col>3</xdr:col>
      <xdr:colOff>99060</xdr:colOff>
      <xdr:row>397</xdr:row>
      <xdr:rowOff>114170</xdr:rowOff>
    </xdr:from>
    <xdr:ext cx="1653540" cy="1655193"/>
    <xdr:pic>
      <xdr:nvPicPr>
        <xdr:cNvPr id="409" name="Рисунок 408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34640" y="582594590"/>
          <a:ext cx="1653540" cy="1655193"/>
        </a:xfrm>
        <a:prstGeom prst="rect">
          <a:avLst/>
        </a:prstGeom>
      </xdr:spPr>
    </xdr:pic>
    <xdr:clientData/>
  </xdr:oneCellAnchor>
  <xdr:oneCellAnchor>
    <xdr:from>
      <xdr:col>3</xdr:col>
      <xdr:colOff>68580</xdr:colOff>
      <xdr:row>404</xdr:row>
      <xdr:rowOff>73922</xdr:rowOff>
    </xdr:from>
    <xdr:ext cx="1803798" cy="1434838"/>
    <xdr:pic>
      <xdr:nvPicPr>
        <xdr:cNvPr id="412" name="Рисунок 411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04160" y="602671142"/>
          <a:ext cx="1841898" cy="1434838"/>
        </a:xfrm>
        <a:prstGeom prst="rect">
          <a:avLst/>
        </a:prstGeom>
      </xdr:spPr>
    </xdr:pic>
    <xdr:clientData/>
  </xdr:oneCellAnchor>
  <xdr:oneCellAnchor>
    <xdr:from>
      <xdr:col>3</xdr:col>
      <xdr:colOff>106680</xdr:colOff>
      <xdr:row>398</xdr:row>
      <xdr:rowOff>90698</xdr:rowOff>
    </xdr:from>
    <xdr:ext cx="1623060" cy="1642854"/>
    <xdr:pic>
      <xdr:nvPicPr>
        <xdr:cNvPr id="413" name="Рисунок 412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42260" y="584399918"/>
          <a:ext cx="1623060" cy="1642854"/>
        </a:xfrm>
        <a:prstGeom prst="rect">
          <a:avLst/>
        </a:prstGeom>
      </xdr:spPr>
    </xdr:pic>
    <xdr:clientData/>
  </xdr:oneCellAnchor>
  <xdr:oneCellAnchor>
    <xdr:from>
      <xdr:col>3</xdr:col>
      <xdr:colOff>266699</xdr:colOff>
      <xdr:row>378</xdr:row>
      <xdr:rowOff>50050</xdr:rowOff>
    </xdr:from>
    <xdr:ext cx="1407523" cy="1742391"/>
    <xdr:pic>
      <xdr:nvPicPr>
        <xdr:cNvPr id="415" name="Рисунок 414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002279" y="518522470"/>
          <a:ext cx="1407523" cy="1742391"/>
        </a:xfrm>
        <a:prstGeom prst="rect">
          <a:avLst/>
        </a:prstGeom>
      </xdr:spPr>
    </xdr:pic>
    <xdr:clientData/>
  </xdr:oneCellAnchor>
  <xdr:oneCellAnchor>
    <xdr:from>
      <xdr:col>3</xdr:col>
      <xdr:colOff>411481</xdr:colOff>
      <xdr:row>380</xdr:row>
      <xdr:rowOff>22450</xdr:rowOff>
    </xdr:from>
    <xdr:ext cx="1013459" cy="1757363"/>
    <xdr:pic>
      <xdr:nvPicPr>
        <xdr:cNvPr id="416" name="Рисунок 415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147061" y="523981270"/>
          <a:ext cx="1013459" cy="1757363"/>
        </a:xfrm>
        <a:prstGeom prst="rect">
          <a:avLst/>
        </a:prstGeom>
      </xdr:spPr>
    </xdr:pic>
    <xdr:clientData/>
  </xdr:oneCellAnchor>
  <xdr:oneCellAnchor>
    <xdr:from>
      <xdr:col>3</xdr:col>
      <xdr:colOff>486166</xdr:colOff>
      <xdr:row>379</xdr:row>
      <xdr:rowOff>15240</xdr:rowOff>
    </xdr:from>
    <xdr:ext cx="961634" cy="1774133"/>
    <xdr:pic>
      <xdr:nvPicPr>
        <xdr:cNvPr id="417" name="Рисунок 416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221746" y="520316460"/>
          <a:ext cx="961634" cy="1774133"/>
        </a:xfrm>
        <a:prstGeom prst="rect">
          <a:avLst/>
        </a:prstGeom>
      </xdr:spPr>
    </xdr:pic>
    <xdr:clientData/>
  </xdr:oneCellAnchor>
  <xdr:oneCellAnchor>
    <xdr:from>
      <xdr:col>3</xdr:col>
      <xdr:colOff>81916</xdr:colOff>
      <xdr:row>384</xdr:row>
      <xdr:rowOff>15240</xdr:rowOff>
    </xdr:from>
    <xdr:ext cx="1804034" cy="1765935"/>
    <xdr:pic>
      <xdr:nvPicPr>
        <xdr:cNvPr id="418" name="Рисунок 417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44091" y="945104790"/>
          <a:ext cx="1804034" cy="1765935"/>
        </a:xfrm>
        <a:prstGeom prst="rect">
          <a:avLst/>
        </a:prstGeom>
      </xdr:spPr>
    </xdr:pic>
    <xdr:clientData/>
  </xdr:oneCellAnchor>
  <xdr:oneCellAnchor>
    <xdr:from>
      <xdr:col>3</xdr:col>
      <xdr:colOff>137160</xdr:colOff>
      <xdr:row>387</xdr:row>
      <xdr:rowOff>68581</xdr:rowOff>
    </xdr:from>
    <xdr:ext cx="1720215" cy="1729739"/>
    <xdr:pic>
      <xdr:nvPicPr>
        <xdr:cNvPr id="419" name="Рисунок 418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99335" y="950644531"/>
          <a:ext cx="1720215" cy="1729739"/>
        </a:xfrm>
        <a:prstGeom prst="rect">
          <a:avLst/>
        </a:prstGeom>
      </xdr:spPr>
    </xdr:pic>
    <xdr:clientData/>
  </xdr:oneCellAnchor>
  <xdr:oneCellAnchor>
    <xdr:from>
      <xdr:col>3</xdr:col>
      <xdr:colOff>198119</xdr:colOff>
      <xdr:row>389</xdr:row>
      <xdr:rowOff>45721</xdr:rowOff>
    </xdr:from>
    <xdr:ext cx="1659255" cy="1668780"/>
    <xdr:pic>
      <xdr:nvPicPr>
        <xdr:cNvPr id="420" name="Рисунок 419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60294" y="954279271"/>
          <a:ext cx="1659255" cy="1668780"/>
        </a:xfrm>
        <a:prstGeom prst="rect">
          <a:avLst/>
        </a:prstGeom>
      </xdr:spPr>
    </xdr:pic>
    <xdr:clientData/>
  </xdr:oneCellAnchor>
  <xdr:oneCellAnchor>
    <xdr:from>
      <xdr:col>3</xdr:col>
      <xdr:colOff>67931</xdr:colOff>
      <xdr:row>399</xdr:row>
      <xdr:rowOff>45720</xdr:rowOff>
    </xdr:from>
    <xdr:ext cx="1783729" cy="1676705"/>
    <xdr:pic>
      <xdr:nvPicPr>
        <xdr:cNvPr id="424" name="Рисунок 423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03511" y="588012540"/>
          <a:ext cx="1783729" cy="1676705"/>
        </a:xfrm>
        <a:prstGeom prst="rect">
          <a:avLst/>
        </a:prstGeom>
      </xdr:spPr>
    </xdr:pic>
    <xdr:clientData/>
  </xdr:oneCellAnchor>
  <xdr:oneCellAnchor>
    <xdr:from>
      <xdr:col>3</xdr:col>
      <xdr:colOff>118111</xdr:colOff>
      <xdr:row>393</xdr:row>
      <xdr:rowOff>1792605</xdr:rowOff>
    </xdr:from>
    <xdr:ext cx="1726636" cy="1788795"/>
    <xdr:pic>
      <xdr:nvPicPr>
        <xdr:cNvPr id="427" name="Рисунок 426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0286" y="972437730"/>
          <a:ext cx="1726636" cy="1788795"/>
        </a:xfrm>
        <a:prstGeom prst="rect">
          <a:avLst/>
        </a:prstGeom>
      </xdr:spPr>
    </xdr:pic>
    <xdr:clientData/>
  </xdr:oneCellAnchor>
  <xdr:oneCellAnchor>
    <xdr:from>
      <xdr:col>3</xdr:col>
      <xdr:colOff>114301</xdr:colOff>
      <xdr:row>393</xdr:row>
      <xdr:rowOff>89050</xdr:rowOff>
    </xdr:from>
    <xdr:ext cx="1600199" cy="1654025"/>
    <xdr:pic>
      <xdr:nvPicPr>
        <xdr:cNvPr id="428" name="Рисунок 427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6476" y="961637800"/>
          <a:ext cx="1600199" cy="1654025"/>
        </a:xfrm>
        <a:prstGeom prst="rect">
          <a:avLst/>
        </a:prstGeom>
      </xdr:spPr>
    </xdr:pic>
    <xdr:clientData/>
  </xdr:oneCellAnchor>
  <xdr:oneCellAnchor>
    <xdr:from>
      <xdr:col>3</xdr:col>
      <xdr:colOff>133646</xdr:colOff>
      <xdr:row>141</xdr:row>
      <xdr:rowOff>66674</xdr:rowOff>
    </xdr:from>
    <xdr:ext cx="1740873" cy="1719497"/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58686" y="311412254"/>
          <a:ext cx="1740873" cy="1719497"/>
        </a:xfrm>
        <a:prstGeom prst="rect">
          <a:avLst/>
        </a:prstGeom>
      </xdr:spPr>
    </xdr:pic>
    <xdr:clientData/>
  </xdr:oneCellAnchor>
  <xdr:oneCellAnchor>
    <xdr:from>
      <xdr:col>3</xdr:col>
      <xdr:colOff>104776</xdr:colOff>
      <xdr:row>143</xdr:row>
      <xdr:rowOff>53339</xdr:rowOff>
    </xdr:from>
    <xdr:ext cx="1884044" cy="1923083"/>
    <xdr:pic>
      <xdr:nvPicPr>
        <xdr:cNvPr id="352" name="Рисунок 351"/>
        <xdr:cNvPicPr>
          <a:picLocks noChangeAspect="1"/>
        </xdr:cNvPicPr>
      </xdr:nvPicPr>
      <xdr:blipFill rotWithShape="1"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5582" b="2757"/>
        <a:stretch/>
      </xdr:blipFill>
      <xdr:spPr>
        <a:xfrm>
          <a:off x="2329816" y="318500759"/>
          <a:ext cx="1884044" cy="1923083"/>
        </a:xfrm>
        <a:prstGeom prst="rect">
          <a:avLst/>
        </a:prstGeom>
      </xdr:spPr>
    </xdr:pic>
    <xdr:clientData/>
  </xdr:oneCellAnchor>
  <xdr:oneCellAnchor>
    <xdr:from>
      <xdr:col>3</xdr:col>
      <xdr:colOff>15241</xdr:colOff>
      <xdr:row>145</xdr:row>
      <xdr:rowOff>68025</xdr:rowOff>
    </xdr:from>
    <xdr:ext cx="1965959" cy="1870642"/>
    <xdr:pic>
      <xdr:nvPicPr>
        <xdr:cNvPr id="353" name="Рисунок 352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40281" y="322630245"/>
          <a:ext cx="1965959" cy="1870642"/>
        </a:xfrm>
        <a:prstGeom prst="rect">
          <a:avLst/>
        </a:prstGeom>
      </xdr:spPr>
    </xdr:pic>
    <xdr:clientData/>
  </xdr:oneCellAnchor>
  <xdr:oneCellAnchor>
    <xdr:from>
      <xdr:col>3</xdr:col>
      <xdr:colOff>108586</xdr:colOff>
      <xdr:row>149</xdr:row>
      <xdr:rowOff>2324100</xdr:rowOff>
    </xdr:from>
    <xdr:ext cx="1691639" cy="1838325"/>
    <xdr:pic>
      <xdr:nvPicPr>
        <xdr:cNvPr id="370" name="Рисунок 369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0761" y="396382875"/>
          <a:ext cx="1691639" cy="1838325"/>
        </a:xfrm>
        <a:prstGeom prst="rect">
          <a:avLst/>
        </a:prstGeom>
      </xdr:spPr>
    </xdr:pic>
    <xdr:clientData/>
  </xdr:oneCellAnchor>
  <xdr:oneCellAnchor>
    <xdr:from>
      <xdr:col>3</xdr:col>
      <xdr:colOff>152399</xdr:colOff>
      <xdr:row>124</xdr:row>
      <xdr:rowOff>2019300</xdr:rowOff>
    </xdr:from>
    <xdr:ext cx="1699261" cy="1931118"/>
    <xdr:pic>
      <xdr:nvPicPr>
        <xdr:cNvPr id="371" name="Рисунок 370"/>
        <xdr:cNvPicPr>
          <a:picLocks noChangeAspect="1"/>
        </xdr:cNvPicPr>
      </xdr:nvPicPr>
      <xdr:blipFill rotWithShape="1"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8239" t="3060" r="10560"/>
        <a:stretch/>
      </xdr:blipFill>
      <xdr:spPr>
        <a:xfrm>
          <a:off x="2377439" y="270631920"/>
          <a:ext cx="1699261" cy="1931118"/>
        </a:xfrm>
        <a:prstGeom prst="rect">
          <a:avLst/>
        </a:prstGeom>
      </xdr:spPr>
    </xdr:pic>
    <xdr:clientData/>
  </xdr:oneCellAnchor>
  <xdr:oneCellAnchor>
    <xdr:from>
      <xdr:col>3</xdr:col>
      <xdr:colOff>80489</xdr:colOff>
      <xdr:row>142</xdr:row>
      <xdr:rowOff>76199</xdr:rowOff>
    </xdr:from>
    <xdr:ext cx="1915951" cy="1642684"/>
    <xdr:pic>
      <xdr:nvPicPr>
        <xdr:cNvPr id="374" name="Рисунок 373"/>
        <xdr:cNvPicPr>
          <a:picLocks noChangeAspect="1"/>
        </xdr:cNvPicPr>
      </xdr:nvPicPr>
      <xdr:blipFill rotWithShape="1"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5125" b="5293"/>
        <a:stretch/>
      </xdr:blipFill>
      <xdr:spPr>
        <a:xfrm>
          <a:off x="2305529" y="316694819"/>
          <a:ext cx="1915951" cy="1642684"/>
        </a:xfrm>
        <a:prstGeom prst="rect">
          <a:avLst/>
        </a:prstGeom>
      </xdr:spPr>
    </xdr:pic>
    <xdr:clientData/>
  </xdr:oneCellAnchor>
  <xdr:oneCellAnchor>
    <xdr:from>
      <xdr:col>3</xdr:col>
      <xdr:colOff>88583</xdr:colOff>
      <xdr:row>148</xdr:row>
      <xdr:rowOff>100311</xdr:rowOff>
    </xdr:from>
    <xdr:ext cx="1704187" cy="1671339"/>
    <xdr:pic>
      <xdr:nvPicPr>
        <xdr:cNvPr id="377" name="Рисунок 376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50758" y="289345986"/>
          <a:ext cx="1704187" cy="1671339"/>
        </a:xfrm>
        <a:prstGeom prst="rect">
          <a:avLst/>
        </a:prstGeom>
      </xdr:spPr>
    </xdr:pic>
    <xdr:clientData/>
  </xdr:oneCellAnchor>
  <xdr:oneCellAnchor>
    <xdr:from>
      <xdr:col>3</xdr:col>
      <xdr:colOff>42863</xdr:colOff>
      <xdr:row>149</xdr:row>
      <xdr:rowOff>164783</xdr:rowOff>
    </xdr:from>
    <xdr:ext cx="1490662" cy="1529088"/>
    <xdr:pic>
      <xdr:nvPicPr>
        <xdr:cNvPr id="378" name="Рисунок 377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05038" y="292953758"/>
          <a:ext cx="1490662" cy="1529088"/>
        </a:xfrm>
        <a:prstGeom prst="rect">
          <a:avLst/>
        </a:prstGeom>
      </xdr:spPr>
    </xdr:pic>
    <xdr:clientData/>
  </xdr:oneCellAnchor>
  <xdr:oneCellAnchor>
    <xdr:from>
      <xdr:col>3</xdr:col>
      <xdr:colOff>73819</xdr:colOff>
      <xdr:row>154</xdr:row>
      <xdr:rowOff>41908</xdr:rowOff>
    </xdr:from>
    <xdr:ext cx="1937861" cy="1804615"/>
    <xdr:pic>
      <xdr:nvPicPr>
        <xdr:cNvPr id="411" name="Рисунок 410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98859" y="347628208"/>
          <a:ext cx="1937861" cy="1804615"/>
        </a:xfrm>
        <a:prstGeom prst="rect">
          <a:avLst/>
        </a:prstGeom>
      </xdr:spPr>
    </xdr:pic>
    <xdr:clientData/>
  </xdr:oneCellAnchor>
  <xdr:oneCellAnchor>
    <xdr:from>
      <xdr:col>3</xdr:col>
      <xdr:colOff>62379</xdr:colOff>
      <xdr:row>158</xdr:row>
      <xdr:rowOff>58579</xdr:rowOff>
    </xdr:from>
    <xdr:ext cx="1879900" cy="1945481"/>
    <xdr:pic>
      <xdr:nvPicPr>
        <xdr:cNvPr id="431" name="Рисунок 430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7419" y="355965919"/>
          <a:ext cx="1879900" cy="1945481"/>
        </a:xfrm>
        <a:prstGeom prst="rect">
          <a:avLst/>
        </a:prstGeom>
      </xdr:spPr>
    </xdr:pic>
    <xdr:clientData/>
  </xdr:oneCellAnchor>
  <xdr:oneCellAnchor>
    <xdr:from>
      <xdr:col>3</xdr:col>
      <xdr:colOff>120014</xdr:colOff>
      <xdr:row>159</xdr:row>
      <xdr:rowOff>147637</xdr:rowOff>
    </xdr:from>
    <xdr:ext cx="1823496" cy="1755458"/>
    <xdr:pic>
      <xdr:nvPicPr>
        <xdr:cNvPr id="432" name="Рисунок 431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45054" y="358135237"/>
          <a:ext cx="1823496" cy="1755458"/>
        </a:xfrm>
        <a:prstGeom prst="rect">
          <a:avLst/>
        </a:prstGeom>
      </xdr:spPr>
    </xdr:pic>
    <xdr:clientData/>
  </xdr:oneCellAnchor>
  <xdr:oneCellAnchor>
    <xdr:from>
      <xdr:col>3</xdr:col>
      <xdr:colOff>142875</xdr:colOff>
      <xdr:row>160</xdr:row>
      <xdr:rowOff>54768</xdr:rowOff>
    </xdr:from>
    <xdr:ext cx="1809750" cy="1895952"/>
    <xdr:pic>
      <xdr:nvPicPr>
        <xdr:cNvPr id="441" name="Рисунок 440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05050" y="430041843"/>
          <a:ext cx="1809750" cy="1895952"/>
        </a:xfrm>
        <a:prstGeom prst="rect">
          <a:avLst/>
        </a:prstGeom>
      </xdr:spPr>
    </xdr:pic>
    <xdr:clientData/>
  </xdr:oneCellAnchor>
  <xdr:oneCellAnchor>
    <xdr:from>
      <xdr:col>3</xdr:col>
      <xdr:colOff>60962</xdr:colOff>
      <xdr:row>164</xdr:row>
      <xdr:rowOff>96909</xdr:rowOff>
    </xdr:from>
    <xdr:ext cx="1881582" cy="1920486"/>
    <xdr:pic>
      <xdr:nvPicPr>
        <xdr:cNvPr id="442" name="Рисунок 441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23137" y="438037359"/>
          <a:ext cx="1881582" cy="1920486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165</xdr:row>
      <xdr:rowOff>126206</xdr:rowOff>
    </xdr:from>
    <xdr:ext cx="1851922" cy="1698784"/>
    <xdr:pic>
      <xdr:nvPicPr>
        <xdr:cNvPr id="446" name="Рисунок 445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92680" y="104870726"/>
          <a:ext cx="2507242" cy="2369344"/>
        </a:xfrm>
        <a:prstGeom prst="rect">
          <a:avLst/>
        </a:prstGeom>
      </xdr:spPr>
    </xdr:pic>
    <xdr:clientData/>
  </xdr:oneCellAnchor>
  <xdr:oneCellAnchor>
    <xdr:from>
      <xdr:col>3</xdr:col>
      <xdr:colOff>118110</xdr:colOff>
      <xdr:row>163</xdr:row>
      <xdr:rowOff>57150</xdr:rowOff>
    </xdr:from>
    <xdr:ext cx="1826013" cy="1956435"/>
    <xdr:pic>
      <xdr:nvPicPr>
        <xdr:cNvPr id="455" name="Рисунок 454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0285" y="435959250"/>
          <a:ext cx="1826013" cy="1956435"/>
        </a:xfrm>
        <a:prstGeom prst="rect">
          <a:avLst/>
        </a:prstGeom>
      </xdr:spPr>
    </xdr:pic>
    <xdr:clientData/>
  </xdr:oneCellAnchor>
  <xdr:oneCellAnchor>
    <xdr:from>
      <xdr:col>3</xdr:col>
      <xdr:colOff>83344</xdr:colOff>
      <xdr:row>153</xdr:row>
      <xdr:rowOff>23813</xdr:rowOff>
    </xdr:from>
    <xdr:ext cx="1872275" cy="1934527"/>
    <xdr:pic>
      <xdr:nvPicPr>
        <xdr:cNvPr id="456" name="det_img_196055b225568b812_12979" descr="http://miopiccolo.ru/images/thumbnails/12/320/320/IMG_9081_%D0%BA%D0%BE%D0%BF%D0%B8%D1%8F.jpg">
          <a:hlinkClick xmlns:r="http://schemas.openxmlformats.org/officeDocument/2006/relationships" r:id="rId263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1912144" y="84224813"/>
          <a:ext cx="1872275" cy="1934527"/>
        </a:xfrm>
        <a:prstGeom prst="rect">
          <a:avLst/>
        </a:prstGeom>
        <a:noFill/>
      </xdr:spPr>
    </xdr:pic>
    <xdr:clientData/>
  </xdr:oneCellAnchor>
  <xdr:oneCellAnchor>
    <xdr:from>
      <xdr:col>3</xdr:col>
      <xdr:colOff>11907</xdr:colOff>
      <xdr:row>147</xdr:row>
      <xdr:rowOff>66675</xdr:rowOff>
    </xdr:from>
    <xdr:ext cx="1664494" cy="1679280"/>
    <xdr:pic>
      <xdr:nvPicPr>
        <xdr:cNvPr id="457" name="Picture 1" descr="http://miopiccolo.ru/images/detailed/12/IMG_9069_%D0%BA%D0%BE%D0%BF%D0%B8%D1%8F.jpg"/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2174082" y="287626425"/>
          <a:ext cx="1664494" cy="1679280"/>
        </a:xfrm>
        <a:prstGeom prst="rect">
          <a:avLst/>
        </a:prstGeom>
        <a:noFill/>
      </xdr:spPr>
    </xdr:pic>
    <xdr:clientData/>
  </xdr:oneCellAnchor>
  <xdr:oneCellAnchor>
    <xdr:from>
      <xdr:col>3</xdr:col>
      <xdr:colOff>68581</xdr:colOff>
      <xdr:row>167</xdr:row>
      <xdr:rowOff>45720</xdr:rowOff>
    </xdr:from>
    <xdr:ext cx="1922145" cy="1324916"/>
    <xdr:pic>
      <xdr:nvPicPr>
        <xdr:cNvPr id="464" name="Рисунок 463"/>
        <xdr:cNvPicPr>
          <a:picLocks noChangeAspect="1"/>
        </xdr:cNvPicPr>
      </xdr:nvPicPr>
      <xdr:blipFill rotWithShape="1"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8791" b="8393"/>
        <a:stretch/>
      </xdr:blipFill>
      <xdr:spPr>
        <a:xfrm>
          <a:off x="2689861" y="5631180"/>
          <a:ext cx="1760220" cy="1324916"/>
        </a:xfrm>
        <a:prstGeom prst="rect">
          <a:avLst/>
        </a:prstGeom>
      </xdr:spPr>
    </xdr:pic>
    <xdr:clientData/>
  </xdr:oneCellAnchor>
  <xdr:oneCellAnchor>
    <xdr:from>
      <xdr:col>3</xdr:col>
      <xdr:colOff>32384</xdr:colOff>
      <xdr:row>168</xdr:row>
      <xdr:rowOff>180974</xdr:rowOff>
    </xdr:from>
    <xdr:ext cx="1898659" cy="1514476"/>
    <xdr:pic>
      <xdr:nvPicPr>
        <xdr:cNvPr id="465" name="Рисунок 464"/>
        <xdr:cNvPicPr>
          <a:picLocks noChangeAspect="1"/>
        </xdr:cNvPicPr>
      </xdr:nvPicPr>
      <xdr:blipFill rotWithShape="1"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5962" b="8176"/>
        <a:stretch/>
      </xdr:blipFill>
      <xdr:spPr>
        <a:xfrm>
          <a:off x="2194559" y="452227949"/>
          <a:ext cx="1898659" cy="1514476"/>
        </a:xfrm>
        <a:prstGeom prst="rect">
          <a:avLst/>
        </a:prstGeom>
      </xdr:spPr>
    </xdr:pic>
    <xdr:clientData/>
  </xdr:oneCellAnchor>
  <xdr:oneCellAnchor>
    <xdr:from>
      <xdr:col>3</xdr:col>
      <xdr:colOff>60961</xdr:colOff>
      <xdr:row>169</xdr:row>
      <xdr:rowOff>76199</xdr:rowOff>
    </xdr:from>
    <xdr:ext cx="1930523" cy="1280161"/>
    <xdr:pic>
      <xdr:nvPicPr>
        <xdr:cNvPr id="468" name="Рисунок 467"/>
        <xdr:cNvPicPr>
          <a:picLocks noChangeAspect="1"/>
        </xdr:cNvPicPr>
      </xdr:nvPicPr>
      <xdr:blipFill rotWithShape="1"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1172" b="8939"/>
        <a:stretch/>
      </xdr:blipFill>
      <xdr:spPr>
        <a:xfrm>
          <a:off x="2682241" y="8511539"/>
          <a:ext cx="1768598" cy="1280161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170</xdr:row>
      <xdr:rowOff>68580</xdr:rowOff>
    </xdr:from>
    <xdr:ext cx="1956435" cy="1304236"/>
    <xdr:pic>
      <xdr:nvPicPr>
        <xdr:cNvPr id="469" name="Рисунок 468"/>
        <xdr:cNvPicPr>
          <a:picLocks noChangeAspect="1"/>
        </xdr:cNvPicPr>
      </xdr:nvPicPr>
      <xdr:blipFill rotWithShape="1"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2290" b="8380"/>
        <a:stretch/>
      </xdr:blipFill>
      <xdr:spPr>
        <a:xfrm>
          <a:off x="2659380" y="9928860"/>
          <a:ext cx="1794510" cy="1304236"/>
        </a:xfrm>
        <a:prstGeom prst="rect">
          <a:avLst/>
        </a:prstGeom>
      </xdr:spPr>
    </xdr:pic>
    <xdr:clientData/>
  </xdr:oneCellAnchor>
  <xdr:oneCellAnchor>
    <xdr:from>
      <xdr:col>3</xdr:col>
      <xdr:colOff>289560</xdr:colOff>
      <xdr:row>172</xdr:row>
      <xdr:rowOff>64770</xdr:rowOff>
    </xdr:from>
    <xdr:ext cx="1478037" cy="1358265"/>
    <xdr:pic>
      <xdr:nvPicPr>
        <xdr:cNvPr id="471" name="Рисунок 470"/>
        <xdr:cNvPicPr>
          <a:picLocks noChangeAspect="1"/>
        </xdr:cNvPicPr>
      </xdr:nvPicPr>
      <xdr:blipFill rotWithShape="1"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8721"/>
        <a:stretch/>
      </xdr:blipFill>
      <xdr:spPr>
        <a:xfrm>
          <a:off x="2451735" y="462884520"/>
          <a:ext cx="1478037" cy="1358265"/>
        </a:xfrm>
        <a:prstGeom prst="rect">
          <a:avLst/>
        </a:prstGeom>
      </xdr:spPr>
    </xdr:pic>
    <xdr:clientData/>
  </xdr:oneCellAnchor>
  <xdr:oneCellAnchor>
    <xdr:from>
      <xdr:col>3</xdr:col>
      <xdr:colOff>60960</xdr:colOff>
      <xdr:row>174</xdr:row>
      <xdr:rowOff>99060</xdr:rowOff>
    </xdr:from>
    <xdr:ext cx="1882140" cy="1377315"/>
    <xdr:pic>
      <xdr:nvPicPr>
        <xdr:cNvPr id="475" name="Рисунок 474"/>
        <xdr:cNvPicPr>
          <a:picLocks noChangeAspect="1"/>
        </xdr:cNvPicPr>
      </xdr:nvPicPr>
      <xdr:blipFill rotWithShape="1"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8233" b="9391"/>
        <a:stretch/>
      </xdr:blipFill>
      <xdr:spPr>
        <a:xfrm>
          <a:off x="2223135" y="469538685"/>
          <a:ext cx="1882140" cy="1377315"/>
        </a:xfrm>
        <a:prstGeom prst="rect">
          <a:avLst/>
        </a:prstGeom>
      </xdr:spPr>
    </xdr:pic>
    <xdr:clientData/>
  </xdr:oneCellAnchor>
  <xdr:oneCellAnchor>
    <xdr:from>
      <xdr:col>3</xdr:col>
      <xdr:colOff>189351</xdr:colOff>
      <xdr:row>175</xdr:row>
      <xdr:rowOff>93283</xdr:rowOff>
    </xdr:from>
    <xdr:ext cx="1600488" cy="1611691"/>
    <xdr:pic>
      <xdr:nvPicPr>
        <xdr:cNvPr id="476" name="Рисунок 475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51526" y="471361708"/>
          <a:ext cx="1600488" cy="1611691"/>
        </a:xfrm>
        <a:prstGeom prst="rect">
          <a:avLst/>
        </a:prstGeom>
      </xdr:spPr>
    </xdr:pic>
    <xdr:clientData/>
  </xdr:oneCellAnchor>
  <xdr:oneCellAnchor>
    <xdr:from>
      <xdr:col>3</xdr:col>
      <xdr:colOff>133351</xdr:colOff>
      <xdr:row>176</xdr:row>
      <xdr:rowOff>59828</xdr:rowOff>
    </xdr:from>
    <xdr:ext cx="1714500" cy="1686145"/>
    <xdr:pic>
      <xdr:nvPicPr>
        <xdr:cNvPr id="477" name="Рисунок 476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95526" y="473157053"/>
          <a:ext cx="1714500" cy="1686145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177</xdr:row>
      <xdr:rowOff>253364</xdr:rowOff>
    </xdr:from>
    <xdr:ext cx="1880234" cy="1289686"/>
    <xdr:pic>
      <xdr:nvPicPr>
        <xdr:cNvPr id="478" name="Рисунок 477"/>
        <xdr:cNvPicPr>
          <a:picLocks noChangeAspect="1"/>
        </xdr:cNvPicPr>
      </xdr:nvPicPr>
      <xdr:blipFill rotWithShape="1"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4302" r="9722" b="17169"/>
        <a:stretch/>
      </xdr:blipFill>
      <xdr:spPr>
        <a:xfrm>
          <a:off x="2200275" y="475093664"/>
          <a:ext cx="1880234" cy="1289686"/>
        </a:xfrm>
        <a:prstGeom prst="rect">
          <a:avLst/>
        </a:prstGeom>
      </xdr:spPr>
    </xdr:pic>
    <xdr:clientData/>
  </xdr:oneCellAnchor>
  <xdr:oneCellAnchor>
    <xdr:from>
      <xdr:col>3</xdr:col>
      <xdr:colOff>60961</xdr:colOff>
      <xdr:row>178</xdr:row>
      <xdr:rowOff>106680</xdr:rowOff>
    </xdr:from>
    <xdr:ext cx="1794509" cy="1266092"/>
    <xdr:pic>
      <xdr:nvPicPr>
        <xdr:cNvPr id="479" name="Рисунок 478"/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2849" r="10873" b="14525"/>
        <a:stretch/>
      </xdr:blipFill>
      <xdr:spPr>
        <a:xfrm>
          <a:off x="2286001" y="386494020"/>
          <a:ext cx="1794509" cy="1266092"/>
        </a:xfrm>
        <a:prstGeom prst="rect">
          <a:avLst/>
        </a:prstGeom>
      </xdr:spPr>
    </xdr:pic>
    <xdr:clientData/>
  </xdr:oneCellAnchor>
  <xdr:oneCellAnchor>
    <xdr:from>
      <xdr:col>3</xdr:col>
      <xdr:colOff>137160</xdr:colOff>
      <xdr:row>179</xdr:row>
      <xdr:rowOff>60960</xdr:rowOff>
    </xdr:from>
    <xdr:ext cx="1784430" cy="1691640"/>
    <xdr:pic>
      <xdr:nvPicPr>
        <xdr:cNvPr id="480" name="Рисунок 479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99335" y="487760010"/>
          <a:ext cx="1784430" cy="1691640"/>
        </a:xfrm>
        <a:prstGeom prst="rect">
          <a:avLst/>
        </a:prstGeom>
      </xdr:spPr>
    </xdr:pic>
    <xdr:clientData/>
  </xdr:oneCellAnchor>
  <xdr:oneCellAnchor>
    <xdr:from>
      <xdr:col>3</xdr:col>
      <xdr:colOff>68580</xdr:colOff>
      <xdr:row>181</xdr:row>
      <xdr:rowOff>53339</xdr:rowOff>
    </xdr:from>
    <xdr:ext cx="1910550" cy="1632586"/>
    <xdr:pic>
      <xdr:nvPicPr>
        <xdr:cNvPr id="481" name="Рисунок 480"/>
        <xdr:cNvPicPr>
          <a:picLocks noChangeAspect="1"/>
        </xdr:cNvPicPr>
      </xdr:nvPicPr>
      <xdr:blipFill rotWithShape="1"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7237" b="5834"/>
        <a:stretch/>
      </xdr:blipFill>
      <xdr:spPr>
        <a:xfrm>
          <a:off x="2230755" y="491409989"/>
          <a:ext cx="1910550" cy="1632586"/>
        </a:xfrm>
        <a:prstGeom prst="rect">
          <a:avLst/>
        </a:prstGeom>
      </xdr:spPr>
    </xdr:pic>
    <xdr:clientData/>
  </xdr:oneCellAnchor>
  <xdr:oneCellAnchor>
    <xdr:from>
      <xdr:col>3</xdr:col>
      <xdr:colOff>121920</xdr:colOff>
      <xdr:row>180</xdr:row>
      <xdr:rowOff>53339</xdr:rowOff>
    </xdr:from>
    <xdr:ext cx="1856760" cy="1575435"/>
    <xdr:pic>
      <xdr:nvPicPr>
        <xdr:cNvPr id="482" name="Рисунок 481"/>
        <xdr:cNvPicPr>
          <a:picLocks noChangeAspect="1"/>
        </xdr:cNvPicPr>
      </xdr:nvPicPr>
      <xdr:blipFill rotWithShape="1"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6078" b="6629"/>
        <a:stretch/>
      </xdr:blipFill>
      <xdr:spPr>
        <a:xfrm>
          <a:off x="2284095" y="489581189"/>
          <a:ext cx="1856760" cy="1575435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182</xdr:row>
      <xdr:rowOff>68580</xdr:rowOff>
    </xdr:from>
    <xdr:ext cx="1679040" cy="1588769"/>
    <xdr:pic>
      <xdr:nvPicPr>
        <xdr:cNvPr id="483" name="Рисунок 482"/>
        <xdr:cNvPicPr>
          <a:picLocks noChangeAspect="1"/>
        </xdr:cNvPicPr>
      </xdr:nvPicPr>
      <xdr:blipFill rotWithShape="1"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772" r="535" b="2580"/>
        <a:stretch/>
      </xdr:blipFill>
      <xdr:spPr>
        <a:xfrm>
          <a:off x="2276475" y="493254030"/>
          <a:ext cx="1679040" cy="1588769"/>
        </a:xfrm>
        <a:prstGeom prst="rect">
          <a:avLst/>
        </a:prstGeom>
      </xdr:spPr>
    </xdr:pic>
    <xdr:clientData/>
  </xdr:oneCellAnchor>
  <xdr:oneCellAnchor>
    <xdr:from>
      <xdr:col>3</xdr:col>
      <xdr:colOff>78105</xdr:colOff>
      <xdr:row>183</xdr:row>
      <xdr:rowOff>59113</xdr:rowOff>
    </xdr:from>
    <xdr:ext cx="1763894" cy="1541087"/>
    <xdr:pic>
      <xdr:nvPicPr>
        <xdr:cNvPr id="484" name="Рисунок 483"/>
        <xdr:cNvPicPr>
          <a:picLocks noChangeAspect="1"/>
        </xdr:cNvPicPr>
      </xdr:nvPicPr>
      <xdr:blipFill rotWithShape="1"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3725" b="2692"/>
        <a:stretch/>
      </xdr:blipFill>
      <xdr:spPr>
        <a:xfrm>
          <a:off x="2240280" y="485872213"/>
          <a:ext cx="1763894" cy="1541087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184</xdr:row>
      <xdr:rowOff>45720</xdr:rowOff>
    </xdr:from>
    <xdr:ext cx="1869027" cy="1554480"/>
    <xdr:pic>
      <xdr:nvPicPr>
        <xdr:cNvPr id="485" name="Рисунок 484"/>
        <xdr:cNvPicPr>
          <a:picLocks noChangeAspect="1"/>
        </xdr:cNvPicPr>
      </xdr:nvPicPr>
      <xdr:blipFill rotWithShape="1"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4272" b="5129"/>
        <a:stretch/>
      </xdr:blipFill>
      <xdr:spPr>
        <a:xfrm>
          <a:off x="2276475" y="487687620"/>
          <a:ext cx="1869027" cy="1554480"/>
        </a:xfrm>
        <a:prstGeom prst="rect">
          <a:avLst/>
        </a:prstGeom>
      </xdr:spPr>
    </xdr:pic>
    <xdr:clientData/>
  </xdr:oneCellAnchor>
  <xdr:oneCellAnchor>
    <xdr:from>
      <xdr:col>3</xdr:col>
      <xdr:colOff>158115</xdr:colOff>
      <xdr:row>195</xdr:row>
      <xdr:rowOff>36781</xdr:rowOff>
    </xdr:from>
    <xdr:ext cx="1790958" cy="1744394"/>
    <xdr:pic>
      <xdr:nvPicPr>
        <xdr:cNvPr id="486" name="Рисунок 485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20290" y="516996631"/>
          <a:ext cx="1790958" cy="1744394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187</xdr:row>
      <xdr:rowOff>64769</xdr:rowOff>
    </xdr:from>
    <xdr:ext cx="1852372" cy="1716405"/>
    <xdr:pic>
      <xdr:nvPicPr>
        <xdr:cNvPr id="487" name="Рисунок 486"/>
        <xdr:cNvPicPr>
          <a:picLocks noChangeAspect="1"/>
        </xdr:cNvPicPr>
      </xdr:nvPicPr>
      <xdr:blipFill rotWithShape="1"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4178"/>
        <a:stretch/>
      </xdr:blipFill>
      <xdr:spPr>
        <a:xfrm>
          <a:off x="2209800" y="502394219"/>
          <a:ext cx="1852372" cy="1716405"/>
        </a:xfrm>
        <a:prstGeom prst="rect">
          <a:avLst/>
        </a:prstGeom>
      </xdr:spPr>
    </xdr:pic>
    <xdr:clientData/>
  </xdr:oneCellAnchor>
  <xdr:oneCellAnchor>
    <xdr:from>
      <xdr:col>3</xdr:col>
      <xdr:colOff>123824</xdr:colOff>
      <xdr:row>186</xdr:row>
      <xdr:rowOff>22859</xdr:rowOff>
    </xdr:from>
    <xdr:ext cx="1835925" cy="1701165"/>
    <xdr:pic>
      <xdr:nvPicPr>
        <xdr:cNvPr id="488" name="Рисунок 487"/>
        <xdr:cNvPicPr>
          <a:picLocks noChangeAspect="1"/>
        </xdr:cNvPicPr>
      </xdr:nvPicPr>
      <xdr:blipFill rotWithShape="1"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4178"/>
        <a:stretch/>
      </xdr:blipFill>
      <xdr:spPr>
        <a:xfrm>
          <a:off x="2285999" y="500523509"/>
          <a:ext cx="1835925" cy="1701165"/>
        </a:xfrm>
        <a:prstGeom prst="rect">
          <a:avLst/>
        </a:prstGeom>
      </xdr:spPr>
    </xdr:pic>
    <xdr:clientData/>
  </xdr:oneCellAnchor>
  <xdr:oneCellAnchor>
    <xdr:from>
      <xdr:col>3</xdr:col>
      <xdr:colOff>15240</xdr:colOff>
      <xdr:row>188</xdr:row>
      <xdr:rowOff>99059</xdr:rowOff>
    </xdr:from>
    <xdr:ext cx="1996863" cy="1615441"/>
    <xdr:pic>
      <xdr:nvPicPr>
        <xdr:cNvPr id="489" name="Рисунок 488"/>
        <xdr:cNvPicPr>
          <a:picLocks noChangeAspect="1"/>
        </xdr:cNvPicPr>
      </xdr:nvPicPr>
      <xdr:blipFill rotWithShape="1"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9261" b="5939"/>
        <a:stretch/>
      </xdr:blipFill>
      <xdr:spPr>
        <a:xfrm>
          <a:off x="2177415" y="504257309"/>
          <a:ext cx="1996863" cy="1615441"/>
        </a:xfrm>
        <a:prstGeom prst="rect">
          <a:avLst/>
        </a:prstGeom>
      </xdr:spPr>
    </xdr:pic>
    <xdr:clientData/>
  </xdr:oneCellAnchor>
  <xdr:oneCellAnchor>
    <xdr:from>
      <xdr:col>3</xdr:col>
      <xdr:colOff>30480</xdr:colOff>
      <xdr:row>189</xdr:row>
      <xdr:rowOff>180975</xdr:rowOff>
    </xdr:from>
    <xdr:ext cx="1860284" cy="1504950"/>
    <xdr:pic>
      <xdr:nvPicPr>
        <xdr:cNvPr id="490" name="Рисунок 489"/>
        <xdr:cNvPicPr>
          <a:picLocks noChangeAspect="1"/>
        </xdr:cNvPicPr>
      </xdr:nvPicPr>
      <xdr:blipFill rotWithShape="1"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9261" b="5939"/>
        <a:stretch/>
      </xdr:blipFill>
      <xdr:spPr>
        <a:xfrm>
          <a:off x="2192655" y="506168025"/>
          <a:ext cx="1860284" cy="1504950"/>
        </a:xfrm>
        <a:prstGeom prst="rect">
          <a:avLst/>
        </a:prstGeom>
      </xdr:spPr>
    </xdr:pic>
    <xdr:clientData/>
  </xdr:oneCellAnchor>
  <xdr:oneCellAnchor>
    <xdr:from>
      <xdr:col>3</xdr:col>
      <xdr:colOff>26669</xdr:colOff>
      <xdr:row>190</xdr:row>
      <xdr:rowOff>83820</xdr:rowOff>
    </xdr:from>
    <xdr:ext cx="1945057" cy="1573530"/>
    <xdr:pic>
      <xdr:nvPicPr>
        <xdr:cNvPr id="491" name="Рисунок 490"/>
        <xdr:cNvPicPr>
          <a:picLocks noChangeAspect="1"/>
        </xdr:cNvPicPr>
      </xdr:nvPicPr>
      <xdr:blipFill rotWithShape="1"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9261" b="5939"/>
        <a:stretch/>
      </xdr:blipFill>
      <xdr:spPr>
        <a:xfrm>
          <a:off x="2188844" y="507899670"/>
          <a:ext cx="1945057" cy="1573530"/>
        </a:xfrm>
        <a:prstGeom prst="rect">
          <a:avLst/>
        </a:prstGeom>
      </xdr:spPr>
    </xdr:pic>
    <xdr:clientData/>
  </xdr:oneCellAnchor>
  <xdr:oneCellAnchor>
    <xdr:from>
      <xdr:col>3</xdr:col>
      <xdr:colOff>205740</xdr:colOff>
      <xdr:row>191</xdr:row>
      <xdr:rowOff>70637</xdr:rowOff>
    </xdr:from>
    <xdr:ext cx="1731296" cy="1653388"/>
    <xdr:pic>
      <xdr:nvPicPr>
        <xdr:cNvPr id="492" name="Рисунок 491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67915" y="509715287"/>
          <a:ext cx="1731296" cy="1653388"/>
        </a:xfrm>
        <a:prstGeom prst="rect">
          <a:avLst/>
        </a:prstGeom>
      </xdr:spPr>
    </xdr:pic>
    <xdr:clientData/>
  </xdr:oneCellAnchor>
  <xdr:oneCellAnchor>
    <xdr:from>
      <xdr:col>3</xdr:col>
      <xdr:colOff>205740</xdr:colOff>
      <xdr:row>194</xdr:row>
      <xdr:rowOff>30479</xdr:rowOff>
    </xdr:from>
    <xdr:ext cx="1766212" cy="1769745"/>
    <xdr:pic>
      <xdr:nvPicPr>
        <xdr:cNvPr id="493" name="Рисунок 492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67915" y="515161529"/>
          <a:ext cx="1766212" cy="1769745"/>
        </a:xfrm>
        <a:prstGeom prst="rect">
          <a:avLst/>
        </a:prstGeom>
      </xdr:spPr>
    </xdr:pic>
    <xdr:clientData/>
  </xdr:oneCellAnchor>
  <xdr:oneCellAnchor>
    <xdr:from>
      <xdr:col>3</xdr:col>
      <xdr:colOff>224789</xdr:colOff>
      <xdr:row>192</xdr:row>
      <xdr:rowOff>53339</xdr:rowOff>
    </xdr:from>
    <xdr:ext cx="1579191" cy="1689735"/>
    <xdr:pic>
      <xdr:nvPicPr>
        <xdr:cNvPr id="494" name="Рисунок 493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86964" y="511526789"/>
          <a:ext cx="1579191" cy="1689735"/>
        </a:xfrm>
        <a:prstGeom prst="rect">
          <a:avLst/>
        </a:prstGeom>
      </xdr:spPr>
    </xdr:pic>
    <xdr:clientData/>
  </xdr:oneCellAnchor>
  <xdr:oneCellAnchor>
    <xdr:from>
      <xdr:col>3</xdr:col>
      <xdr:colOff>49531</xdr:colOff>
      <xdr:row>196</xdr:row>
      <xdr:rowOff>70484</xdr:rowOff>
    </xdr:from>
    <xdr:ext cx="2009774" cy="1607821"/>
    <xdr:pic>
      <xdr:nvPicPr>
        <xdr:cNvPr id="495" name="Рисунок 494"/>
        <xdr:cNvPicPr>
          <a:picLocks noChangeAspect="1"/>
        </xdr:cNvPicPr>
      </xdr:nvPicPr>
      <xdr:blipFill rotWithShape="1"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5728" b="8434"/>
        <a:stretch/>
      </xdr:blipFill>
      <xdr:spPr>
        <a:xfrm>
          <a:off x="2274571" y="437359424"/>
          <a:ext cx="2009774" cy="1607821"/>
        </a:xfrm>
        <a:prstGeom prst="rect">
          <a:avLst/>
        </a:prstGeom>
      </xdr:spPr>
    </xdr:pic>
    <xdr:clientData/>
  </xdr:oneCellAnchor>
  <xdr:oneCellAnchor>
    <xdr:from>
      <xdr:col>3</xdr:col>
      <xdr:colOff>30481</xdr:colOff>
      <xdr:row>197</xdr:row>
      <xdr:rowOff>240030</xdr:rowOff>
    </xdr:from>
    <xdr:ext cx="1924070" cy="1272540"/>
    <xdr:pic>
      <xdr:nvPicPr>
        <xdr:cNvPr id="497" name="Рисунок 496"/>
        <xdr:cNvPicPr>
          <a:picLocks noChangeAspect="1"/>
        </xdr:cNvPicPr>
      </xdr:nvPicPr>
      <xdr:blipFill rotWithShape="1"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1510" b="13790"/>
        <a:stretch/>
      </xdr:blipFill>
      <xdr:spPr>
        <a:xfrm>
          <a:off x="2192656" y="520857480"/>
          <a:ext cx="1924070" cy="1272540"/>
        </a:xfrm>
        <a:prstGeom prst="rect">
          <a:avLst/>
        </a:prstGeom>
      </xdr:spPr>
    </xdr:pic>
    <xdr:clientData/>
  </xdr:oneCellAnchor>
  <xdr:oneCellAnchor>
    <xdr:from>
      <xdr:col>3</xdr:col>
      <xdr:colOff>85937</xdr:colOff>
      <xdr:row>198</xdr:row>
      <xdr:rowOff>11430</xdr:rowOff>
    </xdr:from>
    <xdr:ext cx="1845865" cy="1664970"/>
    <xdr:pic>
      <xdr:nvPicPr>
        <xdr:cNvPr id="501" name="Рисунок 500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48112" y="522457680"/>
          <a:ext cx="1845865" cy="1664970"/>
        </a:xfrm>
        <a:prstGeom prst="rect">
          <a:avLst/>
        </a:prstGeom>
      </xdr:spPr>
    </xdr:pic>
    <xdr:clientData/>
  </xdr:oneCellAnchor>
  <xdr:oneCellAnchor>
    <xdr:from>
      <xdr:col>3</xdr:col>
      <xdr:colOff>70485</xdr:colOff>
      <xdr:row>202</xdr:row>
      <xdr:rowOff>142874</xdr:rowOff>
    </xdr:from>
    <xdr:ext cx="1852313" cy="1562101"/>
    <xdr:pic>
      <xdr:nvPicPr>
        <xdr:cNvPr id="502" name="Рисунок 501"/>
        <xdr:cNvPicPr>
          <a:picLocks noChangeAspect="1"/>
        </xdr:cNvPicPr>
      </xdr:nvPicPr>
      <xdr:blipFill rotWithShape="1"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4217" b="1"/>
        <a:stretch/>
      </xdr:blipFill>
      <xdr:spPr>
        <a:xfrm>
          <a:off x="2232660" y="520703174"/>
          <a:ext cx="1852313" cy="1562101"/>
        </a:xfrm>
        <a:prstGeom prst="rect">
          <a:avLst/>
        </a:prstGeom>
      </xdr:spPr>
    </xdr:pic>
    <xdr:clientData/>
  </xdr:oneCellAnchor>
  <xdr:oneCellAnchor>
    <xdr:from>
      <xdr:col>3</xdr:col>
      <xdr:colOff>198119</xdr:colOff>
      <xdr:row>203</xdr:row>
      <xdr:rowOff>30480</xdr:rowOff>
    </xdr:from>
    <xdr:ext cx="1767673" cy="1645920"/>
    <xdr:pic>
      <xdr:nvPicPr>
        <xdr:cNvPr id="503" name="Рисунок 502"/>
        <xdr:cNvPicPr>
          <a:picLocks noChangeAspect="1"/>
        </xdr:cNvPicPr>
      </xdr:nvPicPr>
      <xdr:blipFill rotWithShape="1"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b="2907"/>
        <a:stretch/>
      </xdr:blipFill>
      <xdr:spPr>
        <a:xfrm>
          <a:off x="2360294" y="531620730"/>
          <a:ext cx="1767673" cy="1645920"/>
        </a:xfrm>
        <a:prstGeom prst="rect">
          <a:avLst/>
        </a:prstGeom>
      </xdr:spPr>
    </xdr:pic>
    <xdr:clientData/>
  </xdr:oneCellAnchor>
  <xdr:oneCellAnchor>
    <xdr:from>
      <xdr:col>3</xdr:col>
      <xdr:colOff>99060</xdr:colOff>
      <xdr:row>206</xdr:row>
      <xdr:rowOff>205738</xdr:rowOff>
    </xdr:from>
    <xdr:ext cx="1676399" cy="968929"/>
    <xdr:pic>
      <xdr:nvPicPr>
        <xdr:cNvPr id="505" name="Рисунок 504"/>
        <xdr:cNvPicPr>
          <a:picLocks noChangeAspect="1"/>
        </xdr:cNvPicPr>
      </xdr:nvPicPr>
      <xdr:blipFill rotWithShape="1"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9507" b="18478"/>
        <a:stretch/>
      </xdr:blipFill>
      <xdr:spPr>
        <a:xfrm>
          <a:off x="2720340" y="65638678"/>
          <a:ext cx="1676399" cy="968929"/>
        </a:xfrm>
        <a:prstGeom prst="rect">
          <a:avLst/>
        </a:prstGeom>
      </xdr:spPr>
    </xdr:pic>
    <xdr:clientData/>
  </xdr:oneCellAnchor>
  <xdr:oneCellAnchor>
    <xdr:from>
      <xdr:col>3</xdr:col>
      <xdr:colOff>91441</xdr:colOff>
      <xdr:row>207</xdr:row>
      <xdr:rowOff>76200</xdr:rowOff>
    </xdr:from>
    <xdr:ext cx="1638300" cy="1318260"/>
    <xdr:pic>
      <xdr:nvPicPr>
        <xdr:cNvPr id="506" name="Рисунок 505"/>
        <xdr:cNvPicPr>
          <a:picLocks noChangeAspect="1"/>
        </xdr:cNvPicPr>
      </xdr:nvPicPr>
      <xdr:blipFill rotWithShape="1"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6977" b="6595"/>
        <a:stretch/>
      </xdr:blipFill>
      <xdr:spPr>
        <a:xfrm>
          <a:off x="2712721" y="66934080"/>
          <a:ext cx="1638300" cy="1318260"/>
        </a:xfrm>
        <a:prstGeom prst="rect">
          <a:avLst/>
        </a:prstGeom>
      </xdr:spPr>
    </xdr:pic>
    <xdr:clientData/>
  </xdr:oneCellAnchor>
  <xdr:oneCellAnchor>
    <xdr:from>
      <xdr:col>3</xdr:col>
      <xdr:colOff>150495</xdr:colOff>
      <xdr:row>199</xdr:row>
      <xdr:rowOff>76199</xdr:rowOff>
    </xdr:from>
    <xdr:ext cx="1750175" cy="1724025"/>
    <xdr:pic>
      <xdr:nvPicPr>
        <xdr:cNvPr id="507" name="Рисунок 506"/>
        <xdr:cNvPicPr>
          <a:picLocks noChangeAspect="1"/>
        </xdr:cNvPicPr>
      </xdr:nvPicPr>
      <xdr:blipFill rotWithShape="1"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5100"/>
        <a:stretch/>
      </xdr:blipFill>
      <xdr:spPr>
        <a:xfrm>
          <a:off x="2312670" y="524351249"/>
          <a:ext cx="1750175" cy="1724025"/>
        </a:xfrm>
        <a:prstGeom prst="rect">
          <a:avLst/>
        </a:prstGeom>
      </xdr:spPr>
    </xdr:pic>
    <xdr:clientData/>
  </xdr:oneCellAnchor>
  <xdr:oneCellAnchor>
    <xdr:from>
      <xdr:col>3</xdr:col>
      <xdr:colOff>184784</xdr:colOff>
      <xdr:row>200</xdr:row>
      <xdr:rowOff>152399</xdr:rowOff>
    </xdr:from>
    <xdr:ext cx="1646571" cy="1504951"/>
    <xdr:pic>
      <xdr:nvPicPr>
        <xdr:cNvPr id="508" name="Рисунок 507"/>
        <xdr:cNvPicPr>
          <a:picLocks noChangeAspect="1"/>
        </xdr:cNvPicPr>
      </xdr:nvPicPr>
      <xdr:blipFill rotWithShape="1"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401" b="3275"/>
        <a:stretch/>
      </xdr:blipFill>
      <xdr:spPr>
        <a:xfrm>
          <a:off x="2346959" y="526256249"/>
          <a:ext cx="1646571" cy="1504951"/>
        </a:xfrm>
        <a:prstGeom prst="rect">
          <a:avLst/>
        </a:prstGeom>
      </xdr:spPr>
    </xdr:pic>
    <xdr:clientData/>
  </xdr:oneCellAnchor>
  <xdr:oneCellAnchor>
    <xdr:from>
      <xdr:col>3</xdr:col>
      <xdr:colOff>71728</xdr:colOff>
      <xdr:row>201</xdr:row>
      <xdr:rowOff>118352</xdr:rowOff>
    </xdr:from>
    <xdr:ext cx="1720790" cy="1615197"/>
    <xdr:pic>
      <xdr:nvPicPr>
        <xdr:cNvPr id="509" name="Рисунок 508"/>
        <xdr:cNvPicPr>
          <a:picLocks noChangeAspect="1"/>
        </xdr:cNvPicPr>
      </xdr:nvPicPr>
      <xdr:blipFill rotWithShape="1"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3960" b="3197"/>
        <a:stretch/>
      </xdr:blipFill>
      <xdr:spPr>
        <a:xfrm>
          <a:off x="2233903" y="528051002"/>
          <a:ext cx="1720790" cy="1615197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204</xdr:row>
      <xdr:rowOff>53339</xdr:rowOff>
    </xdr:from>
    <xdr:ext cx="1516380" cy="1340799"/>
    <xdr:pic>
      <xdr:nvPicPr>
        <xdr:cNvPr id="510" name="Рисунок 509"/>
        <xdr:cNvPicPr>
          <a:picLocks noChangeAspect="1"/>
        </xdr:cNvPicPr>
      </xdr:nvPicPr>
      <xdr:blipFill rotWithShape="1"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5350" b="4054"/>
        <a:stretch/>
      </xdr:blipFill>
      <xdr:spPr>
        <a:xfrm>
          <a:off x="2849880" y="61211459"/>
          <a:ext cx="1516380" cy="1340799"/>
        </a:xfrm>
        <a:prstGeom prst="rect">
          <a:avLst/>
        </a:prstGeom>
      </xdr:spPr>
    </xdr:pic>
    <xdr:clientData/>
  </xdr:oneCellAnchor>
  <xdr:oneCellAnchor>
    <xdr:from>
      <xdr:col>3</xdr:col>
      <xdr:colOff>302895</xdr:colOff>
      <xdr:row>205</xdr:row>
      <xdr:rowOff>102078</xdr:rowOff>
    </xdr:from>
    <xdr:ext cx="1558300" cy="1555271"/>
    <xdr:pic>
      <xdr:nvPicPr>
        <xdr:cNvPr id="511" name="Рисунок 510"/>
        <xdr:cNvPicPr>
          <a:picLocks noChangeAspect="1"/>
        </xdr:cNvPicPr>
      </xdr:nvPicPr>
      <xdr:blipFill rotWithShape="1"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055"/>
        <a:stretch/>
      </xdr:blipFill>
      <xdr:spPr>
        <a:xfrm>
          <a:off x="2465070" y="526148778"/>
          <a:ext cx="1558300" cy="1555271"/>
        </a:xfrm>
        <a:prstGeom prst="rect">
          <a:avLst/>
        </a:prstGeom>
      </xdr:spPr>
    </xdr:pic>
    <xdr:clientData/>
  </xdr:oneCellAnchor>
  <xdr:oneCellAnchor>
    <xdr:from>
      <xdr:col>3</xdr:col>
      <xdr:colOff>167640</xdr:colOff>
      <xdr:row>208</xdr:row>
      <xdr:rowOff>22860</xdr:rowOff>
    </xdr:from>
    <xdr:ext cx="1772496" cy="1615440"/>
    <xdr:pic>
      <xdr:nvPicPr>
        <xdr:cNvPr id="512" name="Рисунок 511"/>
        <xdr:cNvPicPr>
          <a:picLocks noChangeAspect="1"/>
        </xdr:cNvPicPr>
      </xdr:nvPicPr>
      <xdr:blipFill rotWithShape="1"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8791" t="8880" r="4396" b="9214"/>
        <a:stretch/>
      </xdr:blipFill>
      <xdr:spPr>
        <a:xfrm>
          <a:off x="2329815" y="542585910"/>
          <a:ext cx="1772496" cy="1615440"/>
        </a:xfrm>
        <a:prstGeom prst="rect">
          <a:avLst/>
        </a:prstGeom>
      </xdr:spPr>
    </xdr:pic>
    <xdr:clientData/>
  </xdr:oneCellAnchor>
  <xdr:oneCellAnchor>
    <xdr:from>
      <xdr:col>3</xdr:col>
      <xdr:colOff>45720</xdr:colOff>
      <xdr:row>210</xdr:row>
      <xdr:rowOff>83820</xdr:rowOff>
    </xdr:from>
    <xdr:ext cx="1729739" cy="1259441"/>
    <xdr:pic>
      <xdr:nvPicPr>
        <xdr:cNvPr id="513" name="Рисунок 512"/>
        <xdr:cNvPicPr>
          <a:picLocks noChangeAspect="1"/>
        </xdr:cNvPicPr>
      </xdr:nvPicPr>
      <xdr:blipFill rotWithShape="1"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-1382" t="13163" r="1382" b="9296"/>
        <a:stretch/>
      </xdr:blipFill>
      <xdr:spPr>
        <a:xfrm>
          <a:off x="2667000" y="71216520"/>
          <a:ext cx="1729739" cy="1259441"/>
        </a:xfrm>
        <a:prstGeom prst="rect">
          <a:avLst/>
        </a:prstGeom>
      </xdr:spPr>
    </xdr:pic>
    <xdr:clientData/>
  </xdr:oneCellAnchor>
  <xdr:oneCellAnchor>
    <xdr:from>
      <xdr:col>3</xdr:col>
      <xdr:colOff>60959</xdr:colOff>
      <xdr:row>209</xdr:row>
      <xdr:rowOff>83819</xdr:rowOff>
    </xdr:from>
    <xdr:ext cx="1931671" cy="1314192"/>
    <xdr:pic>
      <xdr:nvPicPr>
        <xdr:cNvPr id="514" name="Рисунок 513"/>
        <xdr:cNvPicPr>
          <a:picLocks noChangeAspect="1"/>
        </xdr:cNvPicPr>
      </xdr:nvPicPr>
      <xdr:blipFill rotWithShape="1"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4742" t="12998" b="10446"/>
        <a:stretch/>
      </xdr:blipFill>
      <xdr:spPr>
        <a:xfrm>
          <a:off x="2682239" y="69791579"/>
          <a:ext cx="1769746" cy="1314192"/>
        </a:xfrm>
        <a:prstGeom prst="rect">
          <a:avLst/>
        </a:prstGeom>
      </xdr:spPr>
    </xdr:pic>
    <xdr:clientData/>
  </xdr:oneCellAnchor>
  <xdr:oneCellAnchor>
    <xdr:from>
      <xdr:col>3</xdr:col>
      <xdr:colOff>152401</xdr:colOff>
      <xdr:row>211</xdr:row>
      <xdr:rowOff>45719</xdr:rowOff>
    </xdr:from>
    <xdr:ext cx="1800224" cy="1717713"/>
    <xdr:pic>
      <xdr:nvPicPr>
        <xdr:cNvPr id="515" name="Рисунок 514"/>
        <xdr:cNvPicPr>
          <a:picLocks noChangeAspect="1"/>
        </xdr:cNvPicPr>
      </xdr:nvPicPr>
      <xdr:blipFill rotWithShape="1"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3309" t="5407" r="360" b="5828"/>
        <a:stretch/>
      </xdr:blipFill>
      <xdr:spPr>
        <a:xfrm>
          <a:off x="2314576" y="547542719"/>
          <a:ext cx="1800224" cy="1717713"/>
        </a:xfrm>
        <a:prstGeom prst="rect">
          <a:avLst/>
        </a:prstGeom>
      </xdr:spPr>
    </xdr:pic>
    <xdr:clientData/>
  </xdr:oneCellAnchor>
  <xdr:oneCellAnchor>
    <xdr:from>
      <xdr:col>3</xdr:col>
      <xdr:colOff>80431</xdr:colOff>
      <xdr:row>212</xdr:row>
      <xdr:rowOff>40006</xdr:rowOff>
    </xdr:from>
    <xdr:ext cx="2008911" cy="1617344"/>
    <xdr:pic>
      <xdr:nvPicPr>
        <xdr:cNvPr id="516" name="Рисунок 515"/>
        <xdr:cNvPicPr>
          <a:picLocks noChangeAspect="1"/>
        </xdr:cNvPicPr>
      </xdr:nvPicPr>
      <xdr:blipFill rotWithShape="1"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9104" b="4790"/>
        <a:stretch/>
      </xdr:blipFill>
      <xdr:spPr>
        <a:xfrm>
          <a:off x="2242606" y="549365806"/>
          <a:ext cx="2008911" cy="1617344"/>
        </a:xfrm>
        <a:prstGeom prst="rect">
          <a:avLst/>
        </a:prstGeom>
      </xdr:spPr>
    </xdr:pic>
    <xdr:clientData/>
  </xdr:oneCellAnchor>
  <xdr:oneCellAnchor>
    <xdr:from>
      <xdr:col>3</xdr:col>
      <xdr:colOff>78106</xdr:colOff>
      <xdr:row>213</xdr:row>
      <xdr:rowOff>11429</xdr:rowOff>
    </xdr:from>
    <xdr:ext cx="1841236" cy="1760221"/>
    <xdr:pic>
      <xdr:nvPicPr>
        <xdr:cNvPr id="517" name="Рисунок 516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40281" y="551166029"/>
          <a:ext cx="1841236" cy="1760221"/>
        </a:xfrm>
        <a:prstGeom prst="rect">
          <a:avLst/>
        </a:prstGeom>
      </xdr:spPr>
    </xdr:pic>
    <xdr:clientData/>
  </xdr:oneCellAnchor>
  <xdr:oneCellAnchor>
    <xdr:from>
      <xdr:col>3</xdr:col>
      <xdr:colOff>60960</xdr:colOff>
      <xdr:row>214</xdr:row>
      <xdr:rowOff>137160</xdr:rowOff>
    </xdr:from>
    <xdr:ext cx="1933575" cy="1107860"/>
    <xdr:pic>
      <xdr:nvPicPr>
        <xdr:cNvPr id="519" name="Рисунок 518"/>
        <xdr:cNvPicPr>
          <a:picLocks noChangeAspect="1"/>
        </xdr:cNvPicPr>
      </xdr:nvPicPr>
      <xdr:blipFill rotWithShape="1"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0447" t="23605" r="5539" b="20728"/>
        <a:stretch/>
      </xdr:blipFill>
      <xdr:spPr>
        <a:xfrm>
          <a:off x="2682240" y="78394560"/>
          <a:ext cx="1771650" cy="1107860"/>
        </a:xfrm>
        <a:prstGeom prst="rect">
          <a:avLst/>
        </a:prstGeom>
      </xdr:spPr>
    </xdr:pic>
    <xdr:clientData/>
  </xdr:oneCellAnchor>
  <xdr:oneCellAnchor>
    <xdr:from>
      <xdr:col>3</xdr:col>
      <xdr:colOff>53339</xdr:colOff>
      <xdr:row>215</xdr:row>
      <xdr:rowOff>40004</xdr:rowOff>
    </xdr:from>
    <xdr:ext cx="1870711" cy="1522095"/>
    <xdr:pic>
      <xdr:nvPicPr>
        <xdr:cNvPr id="522" name="Рисунок 521"/>
        <xdr:cNvPicPr>
          <a:picLocks noChangeAspect="1"/>
        </xdr:cNvPicPr>
      </xdr:nvPicPr>
      <xdr:blipFill rotWithShape="1"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5962" t="15687" r="3654" b="10616"/>
        <a:stretch/>
      </xdr:blipFill>
      <xdr:spPr>
        <a:xfrm>
          <a:off x="2215514" y="509465579"/>
          <a:ext cx="1870711" cy="1522095"/>
        </a:xfrm>
        <a:prstGeom prst="rect">
          <a:avLst/>
        </a:prstGeom>
      </xdr:spPr>
    </xdr:pic>
    <xdr:clientData/>
  </xdr:oneCellAnchor>
  <xdr:oneCellAnchor>
    <xdr:from>
      <xdr:col>3</xdr:col>
      <xdr:colOff>83820</xdr:colOff>
      <xdr:row>217</xdr:row>
      <xdr:rowOff>158116</xdr:rowOff>
    </xdr:from>
    <xdr:ext cx="1830705" cy="1582064"/>
    <xdr:pic>
      <xdr:nvPicPr>
        <xdr:cNvPr id="528" name="Рисунок 527"/>
        <xdr:cNvPicPr>
          <a:picLocks noChangeAspect="1"/>
        </xdr:cNvPicPr>
      </xdr:nvPicPr>
      <xdr:blipFill rotWithShape="1"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4328" b="5289"/>
        <a:stretch/>
      </xdr:blipFill>
      <xdr:spPr>
        <a:xfrm>
          <a:off x="2245995" y="564885841"/>
          <a:ext cx="1830705" cy="1582064"/>
        </a:xfrm>
        <a:prstGeom prst="rect">
          <a:avLst/>
        </a:prstGeom>
      </xdr:spPr>
    </xdr:pic>
    <xdr:clientData/>
  </xdr:oneCellAnchor>
  <xdr:oneCellAnchor>
    <xdr:from>
      <xdr:col>3</xdr:col>
      <xdr:colOff>211456</xdr:colOff>
      <xdr:row>218</xdr:row>
      <xdr:rowOff>97156</xdr:rowOff>
    </xdr:from>
    <xdr:ext cx="1569720" cy="1716422"/>
    <xdr:pic>
      <xdr:nvPicPr>
        <xdr:cNvPr id="529" name="Рисунок 528"/>
        <xdr:cNvPicPr>
          <a:picLocks noChangeAspect="1"/>
        </xdr:cNvPicPr>
      </xdr:nvPicPr>
      <xdr:blipFill rotWithShape="1"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2222" t="3262" r="8519" b="4343"/>
        <a:stretch/>
      </xdr:blipFill>
      <xdr:spPr>
        <a:xfrm>
          <a:off x="2373631" y="566758456"/>
          <a:ext cx="1569720" cy="1716422"/>
        </a:xfrm>
        <a:prstGeom prst="rect">
          <a:avLst/>
        </a:prstGeom>
      </xdr:spPr>
    </xdr:pic>
    <xdr:clientData/>
  </xdr:oneCellAnchor>
  <xdr:oneCellAnchor>
    <xdr:from>
      <xdr:col>3</xdr:col>
      <xdr:colOff>100965</xdr:colOff>
      <xdr:row>219</xdr:row>
      <xdr:rowOff>68578</xdr:rowOff>
    </xdr:from>
    <xdr:ext cx="1764997" cy="1664971"/>
    <xdr:pic>
      <xdr:nvPicPr>
        <xdr:cNvPr id="530" name="Рисунок 529"/>
        <xdr:cNvPicPr>
          <a:picLocks noChangeAspect="1"/>
        </xdr:cNvPicPr>
      </xdr:nvPicPr>
      <xdr:blipFill rotWithShape="1"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657" b="2899"/>
        <a:stretch/>
      </xdr:blipFill>
      <xdr:spPr>
        <a:xfrm>
          <a:off x="2263140" y="577655053"/>
          <a:ext cx="1764997" cy="1664971"/>
        </a:xfrm>
        <a:prstGeom prst="rect">
          <a:avLst/>
        </a:prstGeom>
      </xdr:spPr>
    </xdr:pic>
    <xdr:clientData/>
  </xdr:oneCellAnchor>
  <xdr:oneCellAnchor>
    <xdr:from>
      <xdr:col>3</xdr:col>
      <xdr:colOff>182880</xdr:colOff>
      <xdr:row>220</xdr:row>
      <xdr:rowOff>52631</xdr:rowOff>
    </xdr:from>
    <xdr:ext cx="1709541" cy="1709494"/>
    <xdr:pic>
      <xdr:nvPicPr>
        <xdr:cNvPr id="531" name="Рисунок 530"/>
        <xdr:cNvPicPr>
          <a:picLocks noChangeAspect="1"/>
        </xdr:cNvPicPr>
      </xdr:nvPicPr>
      <xdr:blipFill rotWithShape="1"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5058" t="5644" r="4937" b="3704"/>
        <a:stretch/>
      </xdr:blipFill>
      <xdr:spPr>
        <a:xfrm>
          <a:off x="2345055" y="579467906"/>
          <a:ext cx="1709541" cy="1709494"/>
        </a:xfrm>
        <a:prstGeom prst="rect">
          <a:avLst/>
        </a:prstGeom>
      </xdr:spPr>
    </xdr:pic>
    <xdr:clientData/>
  </xdr:oneCellAnchor>
  <xdr:oneCellAnchor>
    <xdr:from>
      <xdr:col>3</xdr:col>
      <xdr:colOff>142875</xdr:colOff>
      <xdr:row>221</xdr:row>
      <xdr:rowOff>59053</xdr:rowOff>
    </xdr:from>
    <xdr:ext cx="1714500" cy="1757167"/>
    <xdr:pic>
      <xdr:nvPicPr>
        <xdr:cNvPr id="532" name="Рисунок 531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05050" y="581303128"/>
          <a:ext cx="1714500" cy="1757167"/>
        </a:xfrm>
        <a:prstGeom prst="rect">
          <a:avLst/>
        </a:prstGeom>
      </xdr:spPr>
    </xdr:pic>
    <xdr:clientData/>
  </xdr:oneCellAnchor>
  <xdr:oneCellAnchor>
    <xdr:from>
      <xdr:col>3</xdr:col>
      <xdr:colOff>142875</xdr:colOff>
      <xdr:row>222</xdr:row>
      <xdr:rowOff>99061</xdr:rowOff>
    </xdr:from>
    <xdr:ext cx="1769745" cy="1626716"/>
    <xdr:pic>
      <xdr:nvPicPr>
        <xdr:cNvPr id="533" name="Рисунок 532"/>
        <xdr:cNvPicPr>
          <a:picLocks noChangeAspect="1"/>
        </xdr:cNvPicPr>
      </xdr:nvPicPr>
      <xdr:blipFill rotWithShape="1"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5896" b="5028"/>
        <a:stretch/>
      </xdr:blipFill>
      <xdr:spPr>
        <a:xfrm>
          <a:off x="2305050" y="583171936"/>
          <a:ext cx="1769745" cy="1626716"/>
        </a:xfrm>
        <a:prstGeom prst="rect">
          <a:avLst/>
        </a:prstGeom>
      </xdr:spPr>
    </xdr:pic>
    <xdr:clientData/>
  </xdr:oneCellAnchor>
  <xdr:oneCellAnchor>
    <xdr:from>
      <xdr:col>3</xdr:col>
      <xdr:colOff>198120</xdr:colOff>
      <xdr:row>193</xdr:row>
      <xdr:rowOff>17145</xdr:rowOff>
    </xdr:from>
    <xdr:ext cx="1592580" cy="1733256"/>
    <xdr:pic>
      <xdr:nvPicPr>
        <xdr:cNvPr id="538" name="Рисунок 537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60295" y="513319395"/>
          <a:ext cx="1592580" cy="1733256"/>
        </a:xfrm>
        <a:prstGeom prst="rect">
          <a:avLst/>
        </a:prstGeom>
      </xdr:spPr>
    </xdr:pic>
    <xdr:clientData/>
  </xdr:oneCellAnchor>
  <xdr:oneCellAnchor>
    <xdr:from>
      <xdr:col>3</xdr:col>
      <xdr:colOff>236220</xdr:colOff>
      <xdr:row>223</xdr:row>
      <xdr:rowOff>83820</xdr:rowOff>
    </xdr:from>
    <xdr:ext cx="1638300" cy="1510715"/>
    <xdr:pic>
      <xdr:nvPicPr>
        <xdr:cNvPr id="540" name="Рисунок 539"/>
        <xdr:cNvPicPr>
          <a:picLocks noChangeAspect="1"/>
        </xdr:cNvPicPr>
      </xdr:nvPicPr>
      <xdr:blipFill rotWithShape="1"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2941" t="4047" r="3676" b="4693"/>
        <a:stretch/>
      </xdr:blipFill>
      <xdr:spPr>
        <a:xfrm>
          <a:off x="2065020" y="237972600"/>
          <a:ext cx="1638300" cy="1510715"/>
        </a:xfrm>
        <a:prstGeom prst="rect">
          <a:avLst/>
        </a:prstGeom>
      </xdr:spPr>
    </xdr:pic>
    <xdr:clientData/>
  </xdr:oneCellAnchor>
  <xdr:oneCellAnchor>
    <xdr:from>
      <xdr:col>3</xdr:col>
      <xdr:colOff>167640</xdr:colOff>
      <xdr:row>100</xdr:row>
      <xdr:rowOff>38100</xdr:rowOff>
    </xdr:from>
    <xdr:ext cx="1714499" cy="1866900"/>
    <xdr:pic>
      <xdr:nvPicPr>
        <xdr:cNvPr id="542" name="Рисунок 541"/>
        <xdr:cNvPicPr>
          <a:picLocks noChangeAspect="1"/>
        </xdr:cNvPicPr>
      </xdr:nvPicPr>
      <xdr:blipFill rotWithShape="1"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6844"/>
        <a:stretch/>
      </xdr:blipFill>
      <xdr:spPr>
        <a:xfrm>
          <a:off x="2392680" y="210449160"/>
          <a:ext cx="1714499" cy="1866900"/>
        </a:xfrm>
        <a:prstGeom prst="rect">
          <a:avLst/>
        </a:prstGeom>
      </xdr:spPr>
    </xdr:pic>
    <xdr:clientData/>
  </xdr:oneCellAnchor>
  <xdr:oneCellAnchor>
    <xdr:from>
      <xdr:col>3</xdr:col>
      <xdr:colOff>112397</xdr:colOff>
      <xdr:row>101</xdr:row>
      <xdr:rowOff>24133</xdr:rowOff>
    </xdr:from>
    <xdr:ext cx="1769744" cy="1996295"/>
    <xdr:pic>
      <xdr:nvPicPr>
        <xdr:cNvPr id="547" name="Рисунок 546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37437" y="212431633"/>
          <a:ext cx="1769744" cy="1996295"/>
        </a:xfrm>
        <a:prstGeom prst="rect">
          <a:avLst/>
        </a:prstGeom>
      </xdr:spPr>
    </xdr:pic>
    <xdr:clientData/>
  </xdr:oneCellAnchor>
  <xdr:oneCellAnchor>
    <xdr:from>
      <xdr:col>3</xdr:col>
      <xdr:colOff>160020</xdr:colOff>
      <xdr:row>103</xdr:row>
      <xdr:rowOff>22860</xdr:rowOff>
    </xdr:from>
    <xdr:ext cx="1703400" cy="1927860"/>
    <xdr:pic>
      <xdr:nvPicPr>
        <xdr:cNvPr id="549" name="Рисунок 548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85060" y="216476580"/>
          <a:ext cx="1703400" cy="1927860"/>
        </a:xfrm>
        <a:prstGeom prst="rect">
          <a:avLst/>
        </a:prstGeom>
      </xdr:spPr>
    </xdr:pic>
    <xdr:clientData/>
  </xdr:oneCellAnchor>
  <xdr:oneCellAnchor>
    <xdr:from>
      <xdr:col>3</xdr:col>
      <xdr:colOff>30480</xdr:colOff>
      <xdr:row>104</xdr:row>
      <xdr:rowOff>114299</xdr:rowOff>
    </xdr:from>
    <xdr:ext cx="1965959" cy="1860297"/>
    <xdr:pic>
      <xdr:nvPicPr>
        <xdr:cNvPr id="551" name="Рисунок 550"/>
        <xdr:cNvPicPr>
          <a:picLocks noChangeAspect="1"/>
        </xdr:cNvPicPr>
      </xdr:nvPicPr>
      <xdr:blipFill rotWithShape="1"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9369"/>
        <a:stretch/>
      </xdr:blipFill>
      <xdr:spPr>
        <a:xfrm>
          <a:off x="2255520" y="218572079"/>
          <a:ext cx="1965959" cy="1860297"/>
        </a:xfrm>
        <a:prstGeom prst="rect">
          <a:avLst/>
        </a:prstGeom>
      </xdr:spPr>
    </xdr:pic>
    <xdr:clientData/>
  </xdr:oneCellAnchor>
  <xdr:oneCellAnchor>
    <xdr:from>
      <xdr:col>3</xdr:col>
      <xdr:colOff>91442</xdr:colOff>
      <xdr:row>105</xdr:row>
      <xdr:rowOff>55447</xdr:rowOff>
    </xdr:from>
    <xdr:ext cx="1746884" cy="1895994"/>
    <xdr:pic>
      <xdr:nvPicPr>
        <xdr:cNvPr id="553" name="Рисунок 552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53617" y="214215547"/>
          <a:ext cx="1746884" cy="1895994"/>
        </a:xfrm>
        <a:prstGeom prst="rect">
          <a:avLst/>
        </a:prstGeom>
      </xdr:spPr>
    </xdr:pic>
    <xdr:clientData/>
  </xdr:oneCellAnchor>
  <xdr:oneCellAnchor>
    <xdr:from>
      <xdr:col>3</xdr:col>
      <xdr:colOff>152399</xdr:colOff>
      <xdr:row>106</xdr:row>
      <xdr:rowOff>213359</xdr:rowOff>
    </xdr:from>
    <xdr:ext cx="1742317" cy="1394461"/>
    <xdr:pic>
      <xdr:nvPicPr>
        <xdr:cNvPr id="554" name="Рисунок 553"/>
        <xdr:cNvPicPr>
          <a:picLocks noChangeAspect="1"/>
        </xdr:cNvPicPr>
      </xdr:nvPicPr>
      <xdr:blipFill rotWithShape="1"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b="61742"/>
        <a:stretch/>
      </xdr:blipFill>
      <xdr:spPr>
        <a:xfrm>
          <a:off x="1981199" y="57820559"/>
          <a:ext cx="1742317" cy="1394461"/>
        </a:xfrm>
        <a:prstGeom prst="rect">
          <a:avLst/>
        </a:prstGeom>
      </xdr:spPr>
    </xdr:pic>
    <xdr:clientData/>
  </xdr:oneCellAnchor>
  <xdr:oneCellAnchor>
    <xdr:from>
      <xdr:col>3</xdr:col>
      <xdr:colOff>137160</xdr:colOff>
      <xdr:row>108</xdr:row>
      <xdr:rowOff>60960</xdr:rowOff>
    </xdr:from>
    <xdr:ext cx="1501140" cy="1862526"/>
    <xdr:pic>
      <xdr:nvPicPr>
        <xdr:cNvPr id="559" name="Рисунок 558"/>
        <xdr:cNvPicPr>
          <a:picLocks noChangeAspect="1"/>
        </xdr:cNvPicPr>
      </xdr:nvPicPr>
      <xdr:blipFill rotWithShape="1"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1808" t="7623" r="8486" b="5679"/>
        <a:stretch/>
      </xdr:blipFill>
      <xdr:spPr>
        <a:xfrm>
          <a:off x="2299335" y="204800835"/>
          <a:ext cx="1501140" cy="1862526"/>
        </a:xfrm>
        <a:prstGeom prst="rect">
          <a:avLst/>
        </a:prstGeom>
      </xdr:spPr>
    </xdr:pic>
    <xdr:clientData/>
  </xdr:oneCellAnchor>
  <xdr:oneCellAnchor>
    <xdr:from>
      <xdr:col>3</xdr:col>
      <xdr:colOff>60960</xdr:colOff>
      <xdr:row>110</xdr:row>
      <xdr:rowOff>80488</xdr:rowOff>
    </xdr:from>
    <xdr:ext cx="1629081" cy="1853087"/>
    <xdr:pic>
      <xdr:nvPicPr>
        <xdr:cNvPr id="560" name="Рисунок 559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23135" y="208973263"/>
          <a:ext cx="1629081" cy="1853087"/>
        </a:xfrm>
        <a:prstGeom prst="rect">
          <a:avLst/>
        </a:prstGeom>
      </xdr:spPr>
    </xdr:pic>
    <xdr:clientData/>
  </xdr:oneCellAnchor>
  <xdr:oneCellAnchor>
    <xdr:from>
      <xdr:col>3</xdr:col>
      <xdr:colOff>53340</xdr:colOff>
      <xdr:row>117</xdr:row>
      <xdr:rowOff>53339</xdr:rowOff>
    </xdr:from>
    <xdr:ext cx="1973580" cy="2015393"/>
    <xdr:pic>
      <xdr:nvPicPr>
        <xdr:cNvPr id="564" name="Рисунок 563"/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7777" t="1380" r="4814" b="18342"/>
        <a:stretch/>
      </xdr:blipFill>
      <xdr:spPr>
        <a:xfrm>
          <a:off x="2278380" y="257914139"/>
          <a:ext cx="1973580" cy="2015393"/>
        </a:xfrm>
        <a:prstGeom prst="rect">
          <a:avLst/>
        </a:prstGeom>
      </xdr:spPr>
    </xdr:pic>
    <xdr:clientData/>
  </xdr:oneCellAnchor>
  <xdr:oneCellAnchor>
    <xdr:from>
      <xdr:col>3</xdr:col>
      <xdr:colOff>30480</xdr:colOff>
      <xdr:row>118</xdr:row>
      <xdr:rowOff>205741</xdr:rowOff>
    </xdr:from>
    <xdr:ext cx="1985444" cy="1569719"/>
    <xdr:pic>
      <xdr:nvPicPr>
        <xdr:cNvPr id="565" name="Рисунок 564"/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8841" t="19786" r="6708" b="14563"/>
        <a:stretch/>
      </xdr:blipFill>
      <xdr:spPr>
        <a:xfrm>
          <a:off x="2255520" y="260230621"/>
          <a:ext cx="1985444" cy="1569719"/>
        </a:xfrm>
        <a:prstGeom prst="rect">
          <a:avLst/>
        </a:prstGeom>
      </xdr:spPr>
    </xdr:pic>
    <xdr:clientData/>
  </xdr:oneCellAnchor>
  <xdr:oneCellAnchor>
    <xdr:from>
      <xdr:col>3</xdr:col>
      <xdr:colOff>30480</xdr:colOff>
      <xdr:row>119</xdr:row>
      <xdr:rowOff>99059</xdr:rowOff>
    </xdr:from>
    <xdr:ext cx="1986439" cy="1965961"/>
    <xdr:pic>
      <xdr:nvPicPr>
        <xdr:cNvPr id="566" name="Рисунок 565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55520" y="262348979"/>
          <a:ext cx="1986439" cy="1965961"/>
        </a:xfrm>
        <a:prstGeom prst="rect">
          <a:avLst/>
        </a:prstGeom>
      </xdr:spPr>
    </xdr:pic>
    <xdr:clientData/>
  </xdr:oneCellAnchor>
  <xdr:oneCellAnchor>
    <xdr:from>
      <xdr:col>3</xdr:col>
      <xdr:colOff>15240</xdr:colOff>
      <xdr:row>120</xdr:row>
      <xdr:rowOff>68579</xdr:rowOff>
    </xdr:from>
    <xdr:ext cx="1844040" cy="2052100"/>
    <xdr:pic>
      <xdr:nvPicPr>
        <xdr:cNvPr id="567" name="Рисунок 566"/>
        <xdr:cNvPicPr>
          <a:picLocks noChangeAspect="1"/>
        </xdr:cNvPicPr>
      </xdr:nvPicPr>
      <xdr:blipFill rotWithShape="1"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9772" t="8346" r="13030"/>
        <a:stretch/>
      </xdr:blipFill>
      <xdr:spPr>
        <a:xfrm>
          <a:off x="2240280" y="264513059"/>
          <a:ext cx="1844040" cy="2052100"/>
        </a:xfrm>
        <a:prstGeom prst="rect">
          <a:avLst/>
        </a:prstGeom>
      </xdr:spPr>
    </xdr:pic>
    <xdr:clientData/>
  </xdr:oneCellAnchor>
  <xdr:oneCellAnchor>
    <xdr:from>
      <xdr:col>3</xdr:col>
      <xdr:colOff>129539</xdr:colOff>
      <xdr:row>120</xdr:row>
      <xdr:rowOff>2177184</xdr:rowOff>
    </xdr:from>
    <xdr:ext cx="1735455" cy="1968472"/>
    <xdr:pic>
      <xdr:nvPicPr>
        <xdr:cNvPr id="569" name="Рисунок 568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54579" y="266621664"/>
          <a:ext cx="1735455" cy="1968472"/>
        </a:xfrm>
        <a:prstGeom prst="rect">
          <a:avLst/>
        </a:prstGeom>
      </xdr:spPr>
    </xdr:pic>
    <xdr:clientData/>
  </xdr:oneCellAnchor>
  <xdr:oneCellAnchor>
    <xdr:from>
      <xdr:col>3</xdr:col>
      <xdr:colOff>106680</xdr:colOff>
      <xdr:row>122</xdr:row>
      <xdr:rowOff>101737</xdr:rowOff>
    </xdr:from>
    <xdr:ext cx="1853150" cy="2020433"/>
    <xdr:pic>
      <xdr:nvPicPr>
        <xdr:cNvPr id="570" name="Рисунок 569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31720" y="268714357"/>
          <a:ext cx="1853150" cy="2020433"/>
        </a:xfrm>
        <a:prstGeom prst="rect">
          <a:avLst/>
        </a:prstGeom>
      </xdr:spPr>
    </xdr:pic>
    <xdr:clientData/>
  </xdr:oneCellAnchor>
  <xdr:oneCellAnchor>
    <xdr:from>
      <xdr:col>3</xdr:col>
      <xdr:colOff>81916</xdr:colOff>
      <xdr:row>123</xdr:row>
      <xdr:rowOff>60283</xdr:rowOff>
    </xdr:from>
    <xdr:ext cx="1600514" cy="1768517"/>
    <xdr:pic>
      <xdr:nvPicPr>
        <xdr:cNvPr id="572" name="Рисунок 571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06956" y="272688643"/>
          <a:ext cx="1600514" cy="1768517"/>
        </a:xfrm>
        <a:prstGeom prst="rect">
          <a:avLst/>
        </a:prstGeom>
      </xdr:spPr>
    </xdr:pic>
    <xdr:clientData/>
  </xdr:oneCellAnchor>
  <xdr:oneCellAnchor>
    <xdr:from>
      <xdr:col>3</xdr:col>
      <xdr:colOff>243842</xdr:colOff>
      <xdr:row>124</xdr:row>
      <xdr:rowOff>41911</xdr:rowOff>
    </xdr:from>
    <xdr:ext cx="1673366" cy="1969770"/>
    <xdr:pic>
      <xdr:nvPicPr>
        <xdr:cNvPr id="574" name="Рисунок 573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68882" y="274544791"/>
          <a:ext cx="1673366" cy="1969770"/>
        </a:xfrm>
        <a:prstGeom prst="rect">
          <a:avLst/>
        </a:prstGeom>
      </xdr:spPr>
    </xdr:pic>
    <xdr:clientData/>
  </xdr:oneCellAnchor>
  <xdr:oneCellAnchor>
    <xdr:from>
      <xdr:col>3</xdr:col>
      <xdr:colOff>260985</xdr:colOff>
      <xdr:row>128</xdr:row>
      <xdr:rowOff>76200</xdr:rowOff>
    </xdr:from>
    <xdr:ext cx="1529715" cy="1943100"/>
    <xdr:pic>
      <xdr:nvPicPr>
        <xdr:cNvPr id="578" name="Рисунок 577"/>
        <xdr:cNvPicPr>
          <a:picLocks noChangeAspect="1"/>
        </xdr:cNvPicPr>
      </xdr:nvPicPr>
      <xdr:blipFill rotWithShape="1"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5416" b="2506"/>
        <a:stretch/>
      </xdr:blipFill>
      <xdr:spPr>
        <a:xfrm>
          <a:off x="2486025" y="284965140"/>
          <a:ext cx="1529715" cy="1943100"/>
        </a:xfrm>
        <a:prstGeom prst="rect">
          <a:avLst/>
        </a:prstGeom>
      </xdr:spPr>
    </xdr:pic>
    <xdr:clientData/>
  </xdr:oneCellAnchor>
  <xdr:oneCellAnchor>
    <xdr:from>
      <xdr:col>3</xdr:col>
      <xdr:colOff>19049</xdr:colOff>
      <xdr:row>131</xdr:row>
      <xdr:rowOff>80827</xdr:rowOff>
    </xdr:from>
    <xdr:ext cx="1992631" cy="2021043"/>
    <xdr:pic>
      <xdr:nvPicPr>
        <xdr:cNvPr id="584" name="Рисунок 583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44089" y="291446767"/>
          <a:ext cx="1992631" cy="2021043"/>
        </a:xfrm>
        <a:prstGeom prst="rect">
          <a:avLst/>
        </a:prstGeom>
      </xdr:spPr>
    </xdr:pic>
    <xdr:clientData/>
  </xdr:oneCellAnchor>
  <xdr:oneCellAnchor>
    <xdr:from>
      <xdr:col>3</xdr:col>
      <xdr:colOff>22859</xdr:colOff>
      <xdr:row>132</xdr:row>
      <xdr:rowOff>380999</xdr:rowOff>
    </xdr:from>
    <xdr:ext cx="1973581" cy="1562353"/>
    <xdr:pic>
      <xdr:nvPicPr>
        <xdr:cNvPr id="586" name="Рисунок 585"/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2621" t="21669" r="11650" b="20066"/>
        <a:stretch/>
      </xdr:blipFill>
      <xdr:spPr>
        <a:xfrm>
          <a:off x="2247899" y="293979599"/>
          <a:ext cx="1973581" cy="1562353"/>
        </a:xfrm>
        <a:prstGeom prst="rect">
          <a:avLst/>
        </a:prstGeom>
      </xdr:spPr>
    </xdr:pic>
    <xdr:clientData/>
  </xdr:oneCellAnchor>
  <xdr:oneCellAnchor>
    <xdr:from>
      <xdr:col>3</xdr:col>
      <xdr:colOff>22859</xdr:colOff>
      <xdr:row>133</xdr:row>
      <xdr:rowOff>82731</xdr:rowOff>
    </xdr:from>
    <xdr:ext cx="1996441" cy="1988673"/>
    <xdr:pic>
      <xdr:nvPicPr>
        <xdr:cNvPr id="587" name="Рисунок 586"/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47899" y="296028291"/>
          <a:ext cx="1996441" cy="1988673"/>
        </a:xfrm>
        <a:prstGeom prst="rect">
          <a:avLst/>
        </a:prstGeom>
      </xdr:spPr>
    </xdr:pic>
    <xdr:clientData/>
  </xdr:oneCellAnchor>
  <xdr:oneCellAnchor>
    <xdr:from>
      <xdr:col>3</xdr:col>
      <xdr:colOff>15240</xdr:colOff>
      <xdr:row>134</xdr:row>
      <xdr:rowOff>45720</xdr:rowOff>
    </xdr:from>
    <xdr:ext cx="1866900" cy="1866900"/>
    <xdr:pic>
      <xdr:nvPicPr>
        <xdr:cNvPr id="588" name="Рисунок 587"/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40280" y="298086780"/>
          <a:ext cx="1866900" cy="1866900"/>
        </a:xfrm>
        <a:prstGeom prst="rect">
          <a:avLst/>
        </a:prstGeom>
      </xdr:spPr>
    </xdr:pic>
    <xdr:clientData/>
  </xdr:oneCellAnchor>
  <xdr:oneCellAnchor>
    <xdr:from>
      <xdr:col>3</xdr:col>
      <xdr:colOff>15240</xdr:colOff>
      <xdr:row>135</xdr:row>
      <xdr:rowOff>66828</xdr:rowOff>
    </xdr:from>
    <xdr:ext cx="1988820" cy="1768781"/>
    <xdr:pic>
      <xdr:nvPicPr>
        <xdr:cNvPr id="589" name="Рисунок 588"/>
        <xdr:cNvPicPr>
          <a:picLocks noChangeAspect="1"/>
        </xdr:cNvPicPr>
      </xdr:nvPicPr>
      <xdr:blipFill rotWithShape="1"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3367" t="20997" r="7107" b="9232"/>
        <a:stretch/>
      </xdr:blipFill>
      <xdr:spPr>
        <a:xfrm>
          <a:off x="2240280" y="300066228"/>
          <a:ext cx="1988820" cy="1768781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136</xdr:row>
      <xdr:rowOff>205740</xdr:rowOff>
    </xdr:from>
    <xdr:ext cx="1958340" cy="1494704"/>
    <xdr:pic>
      <xdr:nvPicPr>
        <xdr:cNvPr id="590" name="Рисунок 589"/>
        <xdr:cNvPicPr>
          <a:picLocks noChangeAspect="1"/>
        </xdr:cNvPicPr>
      </xdr:nvPicPr>
      <xdr:blipFill rotWithShape="1"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5642" t="27635" r="10370" b="22408"/>
        <a:stretch/>
      </xdr:blipFill>
      <xdr:spPr>
        <a:xfrm>
          <a:off x="2301240" y="302171100"/>
          <a:ext cx="1958340" cy="1494704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137</xdr:row>
      <xdr:rowOff>91439</xdr:rowOff>
    </xdr:from>
    <xdr:ext cx="1809750" cy="1550964"/>
    <xdr:pic>
      <xdr:nvPicPr>
        <xdr:cNvPr id="591" name="Рисунок 590"/>
        <xdr:cNvPicPr>
          <a:picLocks noChangeAspect="1"/>
        </xdr:cNvPicPr>
      </xdr:nvPicPr>
      <xdr:blipFill rotWithShape="1"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7808" t="10926" r="4139" b="17430"/>
        <a:stretch/>
      </xdr:blipFill>
      <xdr:spPr>
        <a:xfrm>
          <a:off x="2238375" y="295737914"/>
          <a:ext cx="1809750" cy="1550964"/>
        </a:xfrm>
        <a:prstGeom prst="rect">
          <a:avLst/>
        </a:prstGeom>
      </xdr:spPr>
    </xdr:pic>
    <xdr:clientData/>
  </xdr:oneCellAnchor>
  <xdr:oneCellAnchor>
    <xdr:from>
      <xdr:col>3</xdr:col>
      <xdr:colOff>95248</xdr:colOff>
      <xdr:row>114</xdr:row>
      <xdr:rowOff>87630</xdr:rowOff>
    </xdr:from>
    <xdr:ext cx="1883715" cy="1992630"/>
    <xdr:pic>
      <xdr:nvPicPr>
        <xdr:cNvPr id="602" name="Рисунок 601"/>
        <xdr:cNvPicPr>
          <a:picLocks noChangeAspect="1"/>
        </xdr:cNvPicPr>
      </xdr:nvPicPr>
      <xdr:blipFill rotWithShape="1"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4926" t="14303" r="15908" b="16021"/>
        <a:stretch/>
      </xdr:blipFill>
      <xdr:spPr>
        <a:xfrm>
          <a:off x="2320288" y="247173750"/>
          <a:ext cx="1883715" cy="1992630"/>
        </a:xfrm>
        <a:prstGeom prst="rect">
          <a:avLst/>
        </a:prstGeom>
      </xdr:spPr>
    </xdr:pic>
    <xdr:clientData/>
  </xdr:oneCellAnchor>
  <xdr:oneCellAnchor>
    <xdr:from>
      <xdr:col>3</xdr:col>
      <xdr:colOff>99060</xdr:colOff>
      <xdr:row>115</xdr:row>
      <xdr:rowOff>160019</xdr:rowOff>
    </xdr:from>
    <xdr:ext cx="1891665" cy="1919999"/>
    <xdr:pic>
      <xdr:nvPicPr>
        <xdr:cNvPr id="604" name="Рисунок 603"/>
        <xdr:cNvPicPr>
          <a:picLocks noChangeAspect="1"/>
        </xdr:cNvPicPr>
      </xdr:nvPicPr>
      <xdr:blipFill rotWithShape="1"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2061" t="24293" r="15351" b="15201"/>
        <a:stretch/>
      </xdr:blipFill>
      <xdr:spPr>
        <a:xfrm>
          <a:off x="2590800" y="88452959"/>
          <a:ext cx="2049780" cy="1702829"/>
        </a:xfrm>
        <a:prstGeom prst="rect">
          <a:avLst/>
        </a:prstGeom>
      </xdr:spPr>
    </xdr:pic>
    <xdr:clientData/>
  </xdr:oneCellAnchor>
  <xdr:oneCellAnchor>
    <xdr:from>
      <xdr:col>3</xdr:col>
      <xdr:colOff>59054</xdr:colOff>
      <xdr:row>92</xdr:row>
      <xdr:rowOff>17145</xdr:rowOff>
    </xdr:from>
    <xdr:ext cx="1815465" cy="1995214"/>
    <xdr:pic>
      <xdr:nvPicPr>
        <xdr:cNvPr id="606" name="Рисунок 605"/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4094" y="195012945"/>
          <a:ext cx="1815465" cy="1995214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93</xdr:row>
      <xdr:rowOff>41590</xdr:rowOff>
    </xdr:from>
    <xdr:ext cx="1691639" cy="2034438"/>
    <xdr:pic>
      <xdr:nvPicPr>
        <xdr:cNvPr id="607" name="Рисунок 606"/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15540" y="197117650"/>
          <a:ext cx="1691639" cy="2034438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94</xdr:row>
      <xdr:rowOff>83819</xdr:rowOff>
    </xdr:from>
    <xdr:ext cx="1524502" cy="1798321"/>
    <xdr:pic>
      <xdr:nvPicPr>
        <xdr:cNvPr id="608" name="Рисунок 607"/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01240" y="199240139"/>
          <a:ext cx="1524502" cy="1798321"/>
        </a:xfrm>
        <a:prstGeom prst="rect">
          <a:avLst/>
        </a:prstGeom>
      </xdr:spPr>
    </xdr:pic>
    <xdr:clientData/>
  </xdr:oneCellAnchor>
  <xdr:oneCellAnchor>
    <xdr:from>
      <xdr:col>3</xdr:col>
      <xdr:colOff>194310</xdr:colOff>
      <xdr:row>95</xdr:row>
      <xdr:rowOff>99059</xdr:rowOff>
    </xdr:from>
    <xdr:ext cx="1493450" cy="1708785"/>
    <xdr:pic>
      <xdr:nvPicPr>
        <xdr:cNvPr id="609" name="Рисунок 608"/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19350" y="201183239"/>
          <a:ext cx="1493450" cy="1708785"/>
        </a:xfrm>
        <a:prstGeom prst="rect">
          <a:avLst/>
        </a:prstGeom>
      </xdr:spPr>
    </xdr:pic>
    <xdr:clientData/>
  </xdr:oneCellAnchor>
  <xdr:oneCellAnchor>
    <xdr:from>
      <xdr:col>3</xdr:col>
      <xdr:colOff>167643</xdr:colOff>
      <xdr:row>96</xdr:row>
      <xdr:rowOff>68580</xdr:rowOff>
    </xdr:from>
    <xdr:ext cx="1523938" cy="1699260"/>
    <xdr:pic>
      <xdr:nvPicPr>
        <xdr:cNvPr id="610" name="Рисунок 609"/>
        <xdr:cNvPicPr>
          <a:picLocks noChangeAspect="1"/>
        </xdr:cNvPicPr>
      </xdr:nvPicPr>
      <xdr:blipFill rotWithShape="1"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315" b="3424"/>
        <a:stretch/>
      </xdr:blipFill>
      <xdr:spPr>
        <a:xfrm>
          <a:off x="2392683" y="202981560"/>
          <a:ext cx="1523938" cy="1699260"/>
        </a:xfrm>
        <a:prstGeom prst="rect">
          <a:avLst/>
        </a:prstGeom>
      </xdr:spPr>
    </xdr:pic>
    <xdr:clientData/>
  </xdr:oneCellAnchor>
  <xdr:oneCellAnchor>
    <xdr:from>
      <xdr:col>3</xdr:col>
      <xdr:colOff>253365</xdr:colOff>
      <xdr:row>97</xdr:row>
      <xdr:rowOff>54270</xdr:rowOff>
    </xdr:from>
    <xdr:ext cx="1567815" cy="1759290"/>
    <xdr:pic>
      <xdr:nvPicPr>
        <xdr:cNvPr id="611" name="Рисунок 610"/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78405" y="204796050"/>
          <a:ext cx="1567815" cy="1759290"/>
        </a:xfrm>
        <a:prstGeom prst="rect">
          <a:avLst/>
        </a:prstGeom>
      </xdr:spPr>
    </xdr:pic>
    <xdr:clientData/>
  </xdr:oneCellAnchor>
  <xdr:oneCellAnchor>
    <xdr:from>
      <xdr:col>3</xdr:col>
      <xdr:colOff>175260</xdr:colOff>
      <xdr:row>98</xdr:row>
      <xdr:rowOff>91440</xdr:rowOff>
    </xdr:from>
    <xdr:ext cx="1586865" cy="1775958"/>
    <xdr:pic>
      <xdr:nvPicPr>
        <xdr:cNvPr id="612" name="Рисунок 611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37435" y="229872540"/>
          <a:ext cx="1586865" cy="1775958"/>
        </a:xfrm>
        <a:prstGeom prst="rect">
          <a:avLst/>
        </a:prstGeom>
      </xdr:spPr>
    </xdr:pic>
    <xdr:clientData/>
  </xdr:oneCellAnchor>
  <xdr:oneCellAnchor>
    <xdr:from>
      <xdr:col>3</xdr:col>
      <xdr:colOff>253365</xdr:colOff>
      <xdr:row>99</xdr:row>
      <xdr:rowOff>60960</xdr:rowOff>
    </xdr:from>
    <xdr:ext cx="1537334" cy="1645920"/>
    <xdr:pic>
      <xdr:nvPicPr>
        <xdr:cNvPr id="613" name="Рисунок 612"/>
        <xdr:cNvPicPr>
          <a:picLocks noChangeAspect="1"/>
        </xdr:cNvPicPr>
      </xdr:nvPicPr>
      <xdr:blipFill rotWithShape="1"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5328" b="6148"/>
        <a:stretch/>
      </xdr:blipFill>
      <xdr:spPr>
        <a:xfrm>
          <a:off x="2478405" y="208711800"/>
          <a:ext cx="1537334" cy="1645920"/>
        </a:xfrm>
        <a:prstGeom prst="rect">
          <a:avLst/>
        </a:prstGeom>
      </xdr:spPr>
    </xdr:pic>
    <xdr:clientData/>
  </xdr:oneCellAnchor>
  <xdr:oneCellAnchor>
    <xdr:from>
      <xdr:col>3</xdr:col>
      <xdr:colOff>60961</xdr:colOff>
      <xdr:row>77</xdr:row>
      <xdr:rowOff>30480</xdr:rowOff>
    </xdr:from>
    <xdr:ext cx="1891745" cy="1962150"/>
    <xdr:pic>
      <xdr:nvPicPr>
        <xdr:cNvPr id="614" name="Рисунок 613"/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6001" y="161993580"/>
          <a:ext cx="1891745" cy="1962150"/>
        </a:xfrm>
        <a:prstGeom prst="rect">
          <a:avLst/>
        </a:prstGeom>
      </xdr:spPr>
    </xdr:pic>
    <xdr:clientData/>
  </xdr:oneCellAnchor>
  <xdr:oneCellAnchor>
    <xdr:from>
      <xdr:col>3</xdr:col>
      <xdr:colOff>182879</xdr:colOff>
      <xdr:row>81</xdr:row>
      <xdr:rowOff>53340</xdr:rowOff>
    </xdr:from>
    <xdr:ext cx="1807886" cy="2023110"/>
    <xdr:pic>
      <xdr:nvPicPr>
        <xdr:cNvPr id="617" name="Рисунок 616"/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674619" y="11376660"/>
          <a:ext cx="1866941" cy="1897380"/>
        </a:xfrm>
        <a:prstGeom prst="rect">
          <a:avLst/>
        </a:prstGeom>
      </xdr:spPr>
    </xdr:pic>
    <xdr:clientData/>
  </xdr:oneCellAnchor>
  <xdr:oneCellAnchor>
    <xdr:from>
      <xdr:col>3</xdr:col>
      <xdr:colOff>129540</xdr:colOff>
      <xdr:row>84</xdr:row>
      <xdr:rowOff>44767</xdr:rowOff>
    </xdr:from>
    <xdr:ext cx="1812960" cy="2031684"/>
    <xdr:pic>
      <xdr:nvPicPr>
        <xdr:cNvPr id="618" name="Рисунок 617"/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621280" y="13448347"/>
          <a:ext cx="1812960" cy="1959294"/>
        </a:xfrm>
        <a:prstGeom prst="rect">
          <a:avLst/>
        </a:prstGeom>
      </xdr:spPr>
    </xdr:pic>
    <xdr:clientData/>
  </xdr:oneCellAnchor>
  <xdr:oneCellAnchor>
    <xdr:from>
      <xdr:col>3</xdr:col>
      <xdr:colOff>106681</xdr:colOff>
      <xdr:row>79</xdr:row>
      <xdr:rowOff>144779</xdr:rowOff>
    </xdr:from>
    <xdr:ext cx="1882139" cy="1866901"/>
    <xdr:pic>
      <xdr:nvPicPr>
        <xdr:cNvPr id="619" name="Рисунок 618"/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935481" y="7825739"/>
          <a:ext cx="1882139" cy="1866901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76</xdr:row>
      <xdr:rowOff>50241</xdr:rowOff>
    </xdr:from>
    <xdr:ext cx="1920240" cy="1990649"/>
    <xdr:pic>
      <xdr:nvPicPr>
        <xdr:cNvPr id="622" name="Рисунок 621"/>
        <xdr:cNvPicPr>
          <a:picLocks noChangeAspect="1"/>
        </xdr:cNvPicPr>
      </xdr:nvPicPr>
      <xdr:blipFill rotWithShape="1"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990" t="2931" b="5873"/>
        <a:stretch/>
      </xdr:blipFill>
      <xdr:spPr>
        <a:xfrm>
          <a:off x="2263140" y="159933081"/>
          <a:ext cx="1920240" cy="1990649"/>
        </a:xfrm>
        <a:prstGeom prst="rect">
          <a:avLst/>
        </a:prstGeom>
      </xdr:spPr>
    </xdr:pic>
    <xdr:clientData/>
  </xdr:oneCellAnchor>
  <xdr:oneCellAnchor>
    <xdr:from>
      <xdr:col>3</xdr:col>
      <xdr:colOff>114301</xdr:colOff>
      <xdr:row>130</xdr:row>
      <xdr:rowOff>129540</xdr:rowOff>
    </xdr:from>
    <xdr:ext cx="1447799" cy="1737360"/>
    <xdr:pic>
      <xdr:nvPicPr>
        <xdr:cNvPr id="629" name="Picture 1" descr="http://miopiccolo.ru/images/detailed/12/IMG_9100_%D0%BA%D0%BE%D0%BF%D0%B8%D1%8F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5" cstate="print"/>
        <a:srcRect l="18575" t="10301" r="18369" b="10729"/>
        <a:stretch/>
      </xdr:blipFill>
      <xdr:spPr bwMode="auto">
        <a:xfrm>
          <a:off x="2276476" y="252465840"/>
          <a:ext cx="1447799" cy="1737360"/>
        </a:xfrm>
        <a:prstGeom prst="rect">
          <a:avLst/>
        </a:prstGeom>
        <a:noFill/>
      </xdr:spPr>
    </xdr:pic>
    <xdr:clientData/>
  </xdr:oneCellAnchor>
  <xdr:oneCellAnchor>
    <xdr:from>
      <xdr:col>3</xdr:col>
      <xdr:colOff>213360</xdr:colOff>
      <xdr:row>129</xdr:row>
      <xdr:rowOff>83821</xdr:rowOff>
    </xdr:from>
    <xdr:ext cx="1463040" cy="1873311"/>
    <xdr:pic>
      <xdr:nvPicPr>
        <xdr:cNvPr id="630" name="Picture 2" descr="http://miopiccolo.ru/images/detailed/12/IMG_9098_%D0%BA%D0%BE%D0%BF%D0%B8%D1%8F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6" cstate="print"/>
        <a:srcRect l="20260" t="9965" r="18226" b="9449"/>
        <a:stretch/>
      </xdr:blipFill>
      <xdr:spPr bwMode="auto">
        <a:xfrm>
          <a:off x="2375535" y="250477021"/>
          <a:ext cx="1463040" cy="1873311"/>
        </a:xfrm>
        <a:prstGeom prst="rect">
          <a:avLst/>
        </a:prstGeom>
        <a:noFill/>
      </xdr:spPr>
    </xdr:pic>
    <xdr:clientData/>
  </xdr:oneCellAnchor>
  <xdr:oneCellAnchor>
    <xdr:from>
      <xdr:col>3</xdr:col>
      <xdr:colOff>312420</xdr:colOff>
      <xdr:row>111</xdr:row>
      <xdr:rowOff>15555</xdr:rowOff>
    </xdr:from>
    <xdr:ext cx="1501139" cy="2118046"/>
    <xdr:pic>
      <xdr:nvPicPr>
        <xdr:cNvPr id="633" name="Рисунок 632"/>
        <xdr:cNvPicPr>
          <a:picLocks noChangeAspect="1"/>
        </xdr:cNvPicPr>
      </xdr:nvPicPr>
      <xdr:blipFill rotWithShape="1"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21158" t="8667" r="16955" b="10170"/>
        <a:stretch/>
      </xdr:blipFill>
      <xdr:spPr>
        <a:xfrm>
          <a:off x="2537460" y="238430115"/>
          <a:ext cx="1501139" cy="2118046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112</xdr:row>
      <xdr:rowOff>38102</xdr:rowOff>
    </xdr:from>
    <xdr:ext cx="1310051" cy="1666874"/>
    <xdr:pic>
      <xdr:nvPicPr>
        <xdr:cNvPr id="634" name="Рисунок 633"/>
        <xdr:cNvPicPr>
          <a:picLocks noChangeAspect="1"/>
        </xdr:cNvPicPr>
      </xdr:nvPicPr>
      <xdr:blipFill rotWithShape="1"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20097" t="9744" r="14712" b="10093"/>
        <a:stretch/>
      </xdr:blipFill>
      <xdr:spPr>
        <a:xfrm>
          <a:off x="2276475" y="213360002"/>
          <a:ext cx="1310051" cy="1666874"/>
        </a:xfrm>
        <a:prstGeom prst="rect">
          <a:avLst/>
        </a:prstGeom>
      </xdr:spPr>
    </xdr:pic>
    <xdr:clientData/>
  </xdr:oneCellAnchor>
  <xdr:oneCellAnchor>
    <xdr:from>
      <xdr:col>3</xdr:col>
      <xdr:colOff>91441</xdr:colOff>
      <xdr:row>113</xdr:row>
      <xdr:rowOff>45720</xdr:rowOff>
    </xdr:from>
    <xdr:ext cx="1511055" cy="1925956"/>
    <xdr:pic>
      <xdr:nvPicPr>
        <xdr:cNvPr id="635" name="Рисунок 634"/>
        <xdr:cNvPicPr>
          <a:picLocks noChangeAspect="1"/>
        </xdr:cNvPicPr>
      </xdr:nvPicPr>
      <xdr:blipFill rotWithShape="1"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5850" t="6267" r="20170" b="6466"/>
        <a:stretch/>
      </xdr:blipFill>
      <xdr:spPr>
        <a:xfrm>
          <a:off x="2253616" y="215444070"/>
          <a:ext cx="1511055" cy="1925956"/>
        </a:xfrm>
        <a:prstGeom prst="rect">
          <a:avLst/>
        </a:prstGeom>
      </xdr:spPr>
    </xdr:pic>
    <xdr:clientData/>
  </xdr:oneCellAnchor>
  <xdr:oneCellAnchor>
    <xdr:from>
      <xdr:col>3</xdr:col>
      <xdr:colOff>15240</xdr:colOff>
      <xdr:row>88</xdr:row>
      <xdr:rowOff>190501</xdr:rowOff>
    </xdr:from>
    <xdr:ext cx="1946910" cy="1581150"/>
    <xdr:pic>
      <xdr:nvPicPr>
        <xdr:cNvPr id="636" name="Рисунок 635"/>
        <xdr:cNvPicPr>
          <a:picLocks noChangeAspect="1"/>
        </xdr:cNvPicPr>
      </xdr:nvPicPr>
      <xdr:blipFill rotWithShape="1"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2185" t="10676" r="1832" b="13072"/>
        <a:stretch/>
      </xdr:blipFill>
      <xdr:spPr>
        <a:xfrm>
          <a:off x="2177415" y="182670451"/>
          <a:ext cx="1946910" cy="1581150"/>
        </a:xfrm>
        <a:prstGeom prst="rect">
          <a:avLst/>
        </a:prstGeom>
      </xdr:spPr>
    </xdr:pic>
    <xdr:clientData/>
  </xdr:oneCellAnchor>
  <xdr:oneCellAnchor>
    <xdr:from>
      <xdr:col>3</xdr:col>
      <xdr:colOff>108584</xdr:colOff>
      <xdr:row>66</xdr:row>
      <xdr:rowOff>57150</xdr:rowOff>
    </xdr:from>
    <xdr:ext cx="1868969" cy="1977390"/>
    <xdr:pic>
      <xdr:nvPicPr>
        <xdr:cNvPr id="638" name="Рисунок 637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33624" y="134976870"/>
          <a:ext cx="1868969" cy="1977390"/>
        </a:xfrm>
        <a:prstGeom prst="rect">
          <a:avLst/>
        </a:prstGeom>
      </xdr:spPr>
    </xdr:pic>
    <xdr:clientData/>
  </xdr:oneCellAnchor>
  <xdr:oneCellAnchor>
    <xdr:from>
      <xdr:col>3</xdr:col>
      <xdr:colOff>99060</xdr:colOff>
      <xdr:row>67</xdr:row>
      <xdr:rowOff>83820</xdr:rowOff>
    </xdr:from>
    <xdr:ext cx="1760220" cy="1920460"/>
    <xdr:pic>
      <xdr:nvPicPr>
        <xdr:cNvPr id="639" name="Рисунок 638"/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24100" y="137083800"/>
          <a:ext cx="1760220" cy="1920460"/>
        </a:xfrm>
        <a:prstGeom prst="rect">
          <a:avLst/>
        </a:prstGeom>
      </xdr:spPr>
    </xdr:pic>
    <xdr:clientData/>
  </xdr:oneCellAnchor>
  <xdr:oneCellAnchor>
    <xdr:from>
      <xdr:col>3</xdr:col>
      <xdr:colOff>45720</xdr:colOff>
      <xdr:row>68</xdr:row>
      <xdr:rowOff>121919</xdr:rowOff>
    </xdr:from>
    <xdr:ext cx="1973580" cy="1910593"/>
    <xdr:pic>
      <xdr:nvPicPr>
        <xdr:cNvPr id="640" name="Рисунок 639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0760" y="139202159"/>
          <a:ext cx="1973580" cy="1910593"/>
        </a:xfrm>
        <a:prstGeom prst="rect">
          <a:avLst/>
        </a:prstGeom>
      </xdr:spPr>
    </xdr:pic>
    <xdr:clientData/>
  </xdr:oneCellAnchor>
  <xdr:oneCellAnchor>
    <xdr:from>
      <xdr:col>3</xdr:col>
      <xdr:colOff>137160</xdr:colOff>
      <xdr:row>69</xdr:row>
      <xdr:rowOff>99060</xdr:rowOff>
    </xdr:from>
    <xdr:ext cx="1813560" cy="1947674"/>
    <xdr:pic>
      <xdr:nvPicPr>
        <xdr:cNvPr id="641" name="Рисунок 640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62200" y="141259560"/>
          <a:ext cx="1813560" cy="1947674"/>
        </a:xfrm>
        <a:prstGeom prst="rect">
          <a:avLst/>
        </a:prstGeom>
      </xdr:spPr>
    </xdr:pic>
    <xdr:clientData/>
  </xdr:oneCellAnchor>
  <xdr:oneCellAnchor>
    <xdr:from>
      <xdr:col>3</xdr:col>
      <xdr:colOff>99060</xdr:colOff>
      <xdr:row>70</xdr:row>
      <xdr:rowOff>60959</xdr:rowOff>
    </xdr:from>
    <xdr:ext cx="1828799" cy="1981373"/>
    <xdr:pic>
      <xdr:nvPicPr>
        <xdr:cNvPr id="642" name="Рисунок 641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24100" y="143301719"/>
          <a:ext cx="1828799" cy="1981373"/>
        </a:xfrm>
        <a:prstGeom prst="rect">
          <a:avLst/>
        </a:prstGeom>
      </xdr:spPr>
    </xdr:pic>
    <xdr:clientData/>
  </xdr:oneCellAnchor>
  <xdr:oneCellAnchor>
    <xdr:from>
      <xdr:col>3</xdr:col>
      <xdr:colOff>121920</xdr:colOff>
      <xdr:row>71</xdr:row>
      <xdr:rowOff>152400</xdr:rowOff>
    </xdr:from>
    <xdr:ext cx="1897379" cy="1849945"/>
    <xdr:pic>
      <xdr:nvPicPr>
        <xdr:cNvPr id="643" name="Рисунок 642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46960" y="145473420"/>
          <a:ext cx="1897379" cy="1849945"/>
        </a:xfrm>
        <a:prstGeom prst="rect">
          <a:avLst/>
        </a:prstGeom>
      </xdr:spPr>
    </xdr:pic>
    <xdr:clientData/>
  </xdr:oneCellAnchor>
  <xdr:oneCellAnchor>
    <xdr:from>
      <xdr:col>3</xdr:col>
      <xdr:colOff>91440</xdr:colOff>
      <xdr:row>72</xdr:row>
      <xdr:rowOff>76199</xdr:rowOff>
    </xdr:from>
    <xdr:ext cx="1722119" cy="1893915"/>
    <xdr:pic>
      <xdr:nvPicPr>
        <xdr:cNvPr id="644" name="Рисунок 643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16480" y="147477479"/>
          <a:ext cx="1722119" cy="1893915"/>
        </a:xfrm>
        <a:prstGeom prst="rect">
          <a:avLst/>
        </a:prstGeom>
      </xdr:spPr>
    </xdr:pic>
    <xdr:clientData/>
  </xdr:oneCellAnchor>
  <xdr:oneCellAnchor>
    <xdr:from>
      <xdr:col>3</xdr:col>
      <xdr:colOff>99059</xdr:colOff>
      <xdr:row>73</xdr:row>
      <xdr:rowOff>76200</xdr:rowOff>
    </xdr:from>
    <xdr:ext cx="1809751" cy="1752600"/>
    <xdr:pic>
      <xdr:nvPicPr>
        <xdr:cNvPr id="645" name="Рисунок 644"/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61234" y="154457400"/>
          <a:ext cx="1809751" cy="1752600"/>
        </a:xfrm>
        <a:prstGeom prst="rect">
          <a:avLst/>
        </a:prstGeom>
      </xdr:spPr>
    </xdr:pic>
    <xdr:clientData/>
  </xdr:oneCellAnchor>
  <xdr:oneCellAnchor>
    <xdr:from>
      <xdr:col>3</xdr:col>
      <xdr:colOff>120015</xdr:colOff>
      <xdr:row>74</xdr:row>
      <xdr:rowOff>80011</xdr:rowOff>
    </xdr:from>
    <xdr:ext cx="1857213" cy="1746884"/>
    <xdr:pic>
      <xdr:nvPicPr>
        <xdr:cNvPr id="646" name="Рисунок 645"/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45055" y="151641811"/>
          <a:ext cx="1857213" cy="1746884"/>
        </a:xfrm>
        <a:prstGeom prst="rect">
          <a:avLst/>
        </a:prstGeom>
      </xdr:spPr>
    </xdr:pic>
    <xdr:clientData/>
  </xdr:oneCellAnchor>
  <xdr:oneCellAnchor>
    <xdr:from>
      <xdr:col>3</xdr:col>
      <xdr:colOff>240030</xdr:colOff>
      <xdr:row>65</xdr:row>
      <xdr:rowOff>76200</xdr:rowOff>
    </xdr:from>
    <xdr:ext cx="1340705" cy="1485900"/>
    <xdr:pic>
      <xdr:nvPicPr>
        <xdr:cNvPr id="647" name="Рисунок 646"/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57450" y="35867340"/>
          <a:ext cx="1340705" cy="1485900"/>
        </a:xfrm>
        <a:prstGeom prst="rect">
          <a:avLst/>
        </a:prstGeom>
      </xdr:spPr>
    </xdr:pic>
    <xdr:clientData/>
  </xdr:oneCellAnchor>
  <xdr:oneCellAnchor>
    <xdr:from>
      <xdr:col>3</xdr:col>
      <xdr:colOff>230505</xdr:colOff>
      <xdr:row>63</xdr:row>
      <xdr:rowOff>2053556</xdr:rowOff>
    </xdr:from>
    <xdr:ext cx="1644015" cy="2001103"/>
    <xdr:pic>
      <xdr:nvPicPr>
        <xdr:cNvPr id="648" name="Рисунок 647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55545" y="130732496"/>
          <a:ext cx="1644015" cy="2001103"/>
        </a:xfrm>
        <a:prstGeom prst="rect">
          <a:avLst/>
        </a:prstGeom>
      </xdr:spPr>
    </xdr:pic>
    <xdr:clientData/>
  </xdr:oneCellAnchor>
  <xdr:oneCellAnchor>
    <xdr:from>
      <xdr:col>3</xdr:col>
      <xdr:colOff>182880</xdr:colOff>
      <xdr:row>63</xdr:row>
      <xdr:rowOff>53339</xdr:rowOff>
    </xdr:from>
    <xdr:ext cx="1661159" cy="1994012"/>
    <xdr:pic>
      <xdr:nvPicPr>
        <xdr:cNvPr id="649" name="Picture 1" descr="http://miopiccolo.ru/images/detailed/5/SAM_0861.jpg"/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/>
        <a:srcRect/>
        <a:stretch>
          <a:fillRect/>
        </a:stretch>
      </xdr:blipFill>
      <xdr:spPr bwMode="auto">
        <a:xfrm>
          <a:off x="2407920" y="128732279"/>
          <a:ext cx="1661159" cy="1994012"/>
        </a:xfrm>
        <a:prstGeom prst="rect">
          <a:avLst/>
        </a:prstGeom>
        <a:noFill/>
      </xdr:spPr>
    </xdr:pic>
    <xdr:clientData/>
  </xdr:oneCellAnchor>
  <xdr:oneCellAnchor>
    <xdr:from>
      <xdr:col>3</xdr:col>
      <xdr:colOff>76200</xdr:colOff>
      <xdr:row>53</xdr:row>
      <xdr:rowOff>220979</xdr:rowOff>
    </xdr:from>
    <xdr:ext cx="1912608" cy="1445895"/>
    <xdr:pic>
      <xdr:nvPicPr>
        <xdr:cNvPr id="659" name="Рисунок 13"/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238375" y="108920279"/>
          <a:ext cx="1912608" cy="1445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81915</xdr:colOff>
      <xdr:row>54</xdr:row>
      <xdr:rowOff>66674</xdr:rowOff>
    </xdr:from>
    <xdr:ext cx="1812658" cy="1704975"/>
    <xdr:pic>
      <xdr:nvPicPr>
        <xdr:cNvPr id="660" name="Рисунок 17"/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244090" y="110842424"/>
          <a:ext cx="1812658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291465</xdr:colOff>
      <xdr:row>41</xdr:row>
      <xdr:rowOff>30480</xdr:rowOff>
    </xdr:from>
    <xdr:ext cx="1080136" cy="1568197"/>
    <xdr:pic>
      <xdr:nvPicPr>
        <xdr:cNvPr id="677" name="Рисунок 7"/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53640" y="66581655"/>
          <a:ext cx="1080136" cy="1568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238124</xdr:colOff>
      <xdr:row>42</xdr:row>
      <xdr:rowOff>85724</xdr:rowOff>
    </xdr:from>
    <xdr:ext cx="1400175" cy="1985323"/>
    <xdr:pic>
      <xdr:nvPicPr>
        <xdr:cNvPr id="678" name="Рисунок 10"/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00299" y="87153749"/>
          <a:ext cx="1400175" cy="198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100965</xdr:colOff>
      <xdr:row>40</xdr:row>
      <xdr:rowOff>38099</xdr:rowOff>
    </xdr:from>
    <xdr:ext cx="1232536" cy="1497379"/>
    <xdr:pic>
      <xdr:nvPicPr>
        <xdr:cNvPr id="694" name="Рисунок 4"/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263140" y="65027174"/>
          <a:ext cx="1232536" cy="14973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175260</xdr:colOff>
      <xdr:row>62</xdr:row>
      <xdr:rowOff>177165</xdr:rowOff>
    </xdr:from>
    <xdr:ext cx="1661160" cy="1661160"/>
    <xdr:pic>
      <xdr:nvPicPr>
        <xdr:cNvPr id="695" name="Рисунок 1"/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337435" y="131717415"/>
          <a:ext cx="1661160" cy="1661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15240</xdr:colOff>
      <xdr:row>62</xdr:row>
      <xdr:rowOff>120015</xdr:rowOff>
    </xdr:from>
    <xdr:ext cx="1022985" cy="1455420"/>
    <xdr:pic>
      <xdr:nvPicPr>
        <xdr:cNvPr id="696" name="Рисунок 13"/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168140" y="137889615"/>
          <a:ext cx="1022985" cy="1455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171450</xdr:colOff>
      <xdr:row>61</xdr:row>
      <xdr:rowOff>85725</xdr:rowOff>
    </xdr:from>
    <xdr:ext cx="1485900" cy="1942284"/>
    <xdr:pic>
      <xdr:nvPicPr>
        <xdr:cNvPr id="698" name="Рисунок 12"/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333625" y="129549525"/>
          <a:ext cx="1485900" cy="19422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169544</xdr:colOff>
      <xdr:row>60</xdr:row>
      <xdr:rowOff>76200</xdr:rowOff>
    </xdr:from>
    <xdr:ext cx="1487805" cy="1931926"/>
    <xdr:pic>
      <xdr:nvPicPr>
        <xdr:cNvPr id="699" name="Рисунок 10"/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331719" y="127463550"/>
          <a:ext cx="1487805" cy="1931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144780</xdr:colOff>
      <xdr:row>51</xdr:row>
      <xdr:rowOff>106679</xdr:rowOff>
    </xdr:from>
    <xdr:ext cx="1410342" cy="1579245"/>
    <xdr:pic>
      <xdr:nvPicPr>
        <xdr:cNvPr id="702" name="Рисунок 9"/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306955" y="104957879"/>
          <a:ext cx="1410342" cy="1579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28575</xdr:colOff>
      <xdr:row>51</xdr:row>
      <xdr:rowOff>171450</xdr:rowOff>
    </xdr:from>
    <xdr:ext cx="1049655" cy="1485900"/>
    <xdr:pic>
      <xdr:nvPicPr>
        <xdr:cNvPr id="703" name="Рисунок 8"/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181475" y="106880025"/>
          <a:ext cx="104965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213359</xdr:colOff>
      <xdr:row>50</xdr:row>
      <xdr:rowOff>49529</xdr:rowOff>
    </xdr:from>
    <xdr:ext cx="1243965" cy="1718761"/>
    <xdr:pic>
      <xdr:nvPicPr>
        <xdr:cNvPr id="705" name="Рисунок 6"/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375534" y="101652704"/>
          <a:ext cx="1243965" cy="1718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120015</xdr:colOff>
      <xdr:row>49</xdr:row>
      <xdr:rowOff>49529</xdr:rowOff>
    </xdr:from>
    <xdr:ext cx="1489710" cy="1979335"/>
    <xdr:pic>
      <xdr:nvPicPr>
        <xdr:cNvPr id="706" name="Рисунок 5"/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282190" y="99576254"/>
          <a:ext cx="1489710" cy="197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137159</xdr:colOff>
      <xdr:row>48</xdr:row>
      <xdr:rowOff>64769</xdr:rowOff>
    </xdr:from>
    <xdr:ext cx="1396365" cy="1944937"/>
    <xdr:pic>
      <xdr:nvPicPr>
        <xdr:cNvPr id="707" name="Рисунок 4"/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299334" y="97515044"/>
          <a:ext cx="1396365" cy="1944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1817370</xdr:colOff>
      <xdr:row>48</xdr:row>
      <xdr:rowOff>280035</xdr:rowOff>
    </xdr:from>
    <xdr:ext cx="1243965" cy="1356360"/>
    <xdr:pic>
      <xdr:nvPicPr>
        <xdr:cNvPr id="708" name="Рисунок 5"/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042410" y="94310835"/>
          <a:ext cx="1243965" cy="1356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249554</xdr:colOff>
      <xdr:row>47</xdr:row>
      <xdr:rowOff>89534</xdr:rowOff>
    </xdr:from>
    <xdr:ext cx="1369695" cy="1896501"/>
    <xdr:pic>
      <xdr:nvPicPr>
        <xdr:cNvPr id="709" name="Рисунок 3"/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11729" y="95463359"/>
          <a:ext cx="1369695" cy="1896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100964</xdr:colOff>
      <xdr:row>46</xdr:row>
      <xdr:rowOff>78105</xdr:rowOff>
    </xdr:from>
    <xdr:ext cx="1792309" cy="1893570"/>
    <xdr:pic>
      <xdr:nvPicPr>
        <xdr:cNvPr id="710" name="Рисунок 4"/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263139" y="76354305"/>
          <a:ext cx="1792309" cy="1893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291465</xdr:colOff>
      <xdr:row>45</xdr:row>
      <xdr:rowOff>70484</xdr:rowOff>
    </xdr:from>
    <xdr:ext cx="1375410" cy="1899847"/>
    <xdr:pic>
      <xdr:nvPicPr>
        <xdr:cNvPr id="711" name="Рисунок 2"/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53640" y="91291409"/>
          <a:ext cx="1375410" cy="1899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287655</xdr:colOff>
      <xdr:row>533</xdr:row>
      <xdr:rowOff>186690</xdr:rowOff>
    </xdr:from>
    <xdr:ext cx="1417320" cy="1386840"/>
    <xdr:pic>
      <xdr:nvPicPr>
        <xdr:cNvPr id="661" name="Рисунок 660"/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49830" y="1217767440"/>
          <a:ext cx="1417320" cy="1386840"/>
        </a:xfrm>
        <a:prstGeom prst="rect">
          <a:avLst/>
        </a:prstGeom>
      </xdr:spPr>
    </xdr:pic>
    <xdr:clientData/>
  </xdr:oneCellAnchor>
  <xdr:oneCellAnchor>
    <xdr:from>
      <xdr:col>3</xdr:col>
      <xdr:colOff>270510</xdr:colOff>
      <xdr:row>534</xdr:row>
      <xdr:rowOff>17145</xdr:rowOff>
    </xdr:from>
    <xdr:ext cx="1417320" cy="1508760"/>
    <xdr:pic>
      <xdr:nvPicPr>
        <xdr:cNvPr id="662" name="Рисунок 661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95550" y="1252135545"/>
          <a:ext cx="1417320" cy="1508760"/>
        </a:xfrm>
        <a:prstGeom prst="rect">
          <a:avLst/>
        </a:prstGeom>
      </xdr:spPr>
    </xdr:pic>
    <xdr:clientData/>
  </xdr:oneCellAnchor>
  <xdr:oneCellAnchor>
    <xdr:from>
      <xdr:col>3</xdr:col>
      <xdr:colOff>110488</xdr:colOff>
      <xdr:row>535</xdr:row>
      <xdr:rowOff>22860</xdr:rowOff>
    </xdr:from>
    <xdr:ext cx="1832611" cy="1612781"/>
    <xdr:pic>
      <xdr:nvPicPr>
        <xdr:cNvPr id="663" name="Рисунок 662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35528" y="1115453700"/>
          <a:ext cx="1832611" cy="1612781"/>
        </a:xfrm>
        <a:prstGeom prst="rect">
          <a:avLst/>
        </a:prstGeom>
      </xdr:spPr>
    </xdr:pic>
    <xdr:clientData/>
  </xdr:oneCellAnchor>
  <xdr:oneCellAnchor>
    <xdr:from>
      <xdr:col>3</xdr:col>
      <xdr:colOff>68580</xdr:colOff>
      <xdr:row>536</xdr:row>
      <xdr:rowOff>38100</xdr:rowOff>
    </xdr:from>
    <xdr:ext cx="1703070" cy="1766066"/>
    <xdr:pic>
      <xdr:nvPicPr>
        <xdr:cNvPr id="664" name="Рисунок 663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30755" y="1280207625"/>
          <a:ext cx="1703070" cy="1766066"/>
        </a:xfrm>
        <a:prstGeom prst="rect">
          <a:avLst/>
        </a:prstGeom>
      </xdr:spPr>
    </xdr:pic>
    <xdr:clientData/>
  </xdr:oneCellAnchor>
  <xdr:oneCellAnchor>
    <xdr:from>
      <xdr:col>3</xdr:col>
      <xdr:colOff>150495</xdr:colOff>
      <xdr:row>537</xdr:row>
      <xdr:rowOff>87629</xdr:rowOff>
    </xdr:from>
    <xdr:ext cx="1478280" cy="1596381"/>
    <xdr:pic>
      <xdr:nvPicPr>
        <xdr:cNvPr id="665" name="Рисунок 664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12670" y="1283743304"/>
          <a:ext cx="1478280" cy="1596381"/>
        </a:xfrm>
        <a:prstGeom prst="rect">
          <a:avLst/>
        </a:prstGeom>
      </xdr:spPr>
    </xdr:pic>
    <xdr:clientData/>
  </xdr:oneCellAnchor>
  <xdr:oneCellAnchor>
    <xdr:from>
      <xdr:col>3</xdr:col>
      <xdr:colOff>59054</xdr:colOff>
      <xdr:row>528</xdr:row>
      <xdr:rowOff>59055</xdr:rowOff>
    </xdr:from>
    <xdr:ext cx="1769745" cy="1855470"/>
    <xdr:pic>
      <xdr:nvPicPr>
        <xdr:cNvPr id="670" name="Рисунок 669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21229" y="1265388630"/>
          <a:ext cx="1769745" cy="1855470"/>
        </a:xfrm>
        <a:prstGeom prst="rect">
          <a:avLst/>
        </a:prstGeom>
      </xdr:spPr>
    </xdr:pic>
    <xdr:clientData/>
  </xdr:oneCellAnchor>
  <xdr:oneCellAnchor>
    <xdr:from>
      <xdr:col>3</xdr:col>
      <xdr:colOff>74295</xdr:colOff>
      <xdr:row>27</xdr:row>
      <xdr:rowOff>135856</xdr:rowOff>
    </xdr:from>
    <xdr:ext cx="1830705" cy="1480764"/>
    <xdr:pic>
      <xdr:nvPicPr>
        <xdr:cNvPr id="743" name="Рисунок 742"/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36470" y="57733531"/>
          <a:ext cx="1830705" cy="1480764"/>
        </a:xfrm>
        <a:prstGeom prst="rect">
          <a:avLst/>
        </a:prstGeom>
      </xdr:spPr>
    </xdr:pic>
    <xdr:clientData/>
  </xdr:oneCellAnchor>
  <xdr:oneCellAnchor>
    <xdr:from>
      <xdr:col>3</xdr:col>
      <xdr:colOff>264797</xdr:colOff>
      <xdr:row>27</xdr:row>
      <xdr:rowOff>1494811</xdr:rowOff>
    </xdr:from>
    <xdr:ext cx="1392554" cy="1561053"/>
    <xdr:pic>
      <xdr:nvPicPr>
        <xdr:cNvPr id="744" name="Рисунок 743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26972" y="59092486"/>
          <a:ext cx="1392554" cy="1561053"/>
        </a:xfrm>
        <a:prstGeom prst="rect">
          <a:avLst/>
        </a:prstGeom>
      </xdr:spPr>
    </xdr:pic>
    <xdr:clientData/>
  </xdr:oneCellAnchor>
  <xdr:oneCellAnchor>
    <xdr:from>
      <xdr:col>3</xdr:col>
      <xdr:colOff>278129</xdr:colOff>
      <xdr:row>29</xdr:row>
      <xdr:rowOff>53341</xdr:rowOff>
    </xdr:from>
    <xdr:ext cx="1545856" cy="1424940"/>
    <xdr:pic>
      <xdr:nvPicPr>
        <xdr:cNvPr id="745" name="Рисунок 744"/>
        <xdr:cNvPicPr>
          <a:picLocks noChangeAspect="1"/>
        </xdr:cNvPicPr>
      </xdr:nvPicPr>
      <xdr:blipFill rotWithShape="1"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7520" b="8529"/>
        <a:stretch/>
      </xdr:blipFill>
      <xdr:spPr>
        <a:xfrm>
          <a:off x="2503169" y="56220361"/>
          <a:ext cx="1545856" cy="1424940"/>
        </a:xfrm>
        <a:prstGeom prst="rect">
          <a:avLst/>
        </a:prstGeom>
      </xdr:spPr>
    </xdr:pic>
    <xdr:clientData/>
  </xdr:oneCellAnchor>
  <xdr:oneCellAnchor>
    <xdr:from>
      <xdr:col>3</xdr:col>
      <xdr:colOff>20955</xdr:colOff>
      <xdr:row>37</xdr:row>
      <xdr:rowOff>152399</xdr:rowOff>
    </xdr:from>
    <xdr:ext cx="1903096" cy="1178742"/>
    <xdr:pic>
      <xdr:nvPicPr>
        <xdr:cNvPr id="749" name="Рисунок 748"/>
        <xdr:cNvPicPr>
          <a:picLocks noChangeAspect="1"/>
        </xdr:cNvPicPr>
      </xdr:nvPicPr>
      <xdr:blipFill rotWithShape="1"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2051" b="17427"/>
        <a:stretch/>
      </xdr:blipFill>
      <xdr:spPr>
        <a:xfrm>
          <a:off x="2183130" y="70313549"/>
          <a:ext cx="1903096" cy="1178742"/>
        </a:xfrm>
        <a:prstGeom prst="rect">
          <a:avLst/>
        </a:prstGeom>
      </xdr:spPr>
    </xdr:pic>
    <xdr:clientData/>
  </xdr:oneCellAnchor>
  <xdr:oneCellAnchor>
    <xdr:from>
      <xdr:col>3</xdr:col>
      <xdr:colOff>59056</xdr:colOff>
      <xdr:row>38</xdr:row>
      <xdr:rowOff>219074</xdr:rowOff>
    </xdr:from>
    <xdr:ext cx="1773776" cy="1312545"/>
    <xdr:pic>
      <xdr:nvPicPr>
        <xdr:cNvPr id="750" name="Рисунок 749"/>
        <xdr:cNvPicPr>
          <a:picLocks noChangeAspect="1"/>
        </xdr:cNvPicPr>
      </xdr:nvPicPr>
      <xdr:blipFill rotWithShape="1"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1142" b="11418"/>
        <a:stretch/>
      </xdr:blipFill>
      <xdr:spPr>
        <a:xfrm>
          <a:off x="2221231" y="62083949"/>
          <a:ext cx="1773776" cy="1312545"/>
        </a:xfrm>
        <a:prstGeom prst="rect">
          <a:avLst/>
        </a:prstGeom>
      </xdr:spPr>
    </xdr:pic>
    <xdr:clientData/>
  </xdr:oneCellAnchor>
  <xdr:oneCellAnchor>
    <xdr:from>
      <xdr:col>3</xdr:col>
      <xdr:colOff>78106</xdr:colOff>
      <xdr:row>39</xdr:row>
      <xdr:rowOff>264795</xdr:rowOff>
    </xdr:from>
    <xdr:ext cx="1607819" cy="1239054"/>
    <xdr:pic>
      <xdr:nvPicPr>
        <xdr:cNvPr id="751" name="Рисунок 750"/>
        <xdr:cNvPicPr>
          <a:picLocks noChangeAspect="1"/>
        </xdr:cNvPicPr>
      </xdr:nvPicPr>
      <xdr:blipFill rotWithShape="1"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2303" b="10561"/>
        <a:stretch/>
      </xdr:blipFill>
      <xdr:spPr>
        <a:xfrm>
          <a:off x="2240281" y="63691770"/>
          <a:ext cx="1607819" cy="1239054"/>
        </a:xfrm>
        <a:prstGeom prst="rect">
          <a:avLst/>
        </a:prstGeom>
      </xdr:spPr>
    </xdr:pic>
    <xdr:clientData/>
  </xdr:oneCellAnchor>
  <xdr:oneCellAnchor>
    <xdr:from>
      <xdr:col>3</xdr:col>
      <xdr:colOff>266700</xdr:colOff>
      <xdr:row>44</xdr:row>
      <xdr:rowOff>76200</xdr:rowOff>
    </xdr:from>
    <xdr:ext cx="1390650" cy="1966776"/>
    <xdr:pic>
      <xdr:nvPicPr>
        <xdr:cNvPr id="752" name="Рисунок 1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28875" y="89220675"/>
          <a:ext cx="1390650" cy="1966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91440</xdr:colOff>
      <xdr:row>3</xdr:row>
      <xdr:rowOff>99060</xdr:rowOff>
    </xdr:from>
    <xdr:ext cx="1889760" cy="1889760"/>
    <xdr:pic>
      <xdr:nvPicPr>
        <xdr:cNvPr id="675" name="det_img_1436" descr="http://miopiccolo.ru/images/thumbnails/12/216/216/IMG_9106_%D0%BA%D0%BE%D0%BF%D0%B8%D1%8F.jpg"/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308860" y="41742360"/>
          <a:ext cx="1889760" cy="1889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182430</xdr:colOff>
      <xdr:row>26</xdr:row>
      <xdr:rowOff>57151</xdr:rowOff>
    </xdr:from>
    <xdr:ext cx="1303470" cy="1492474"/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44605" y="56187976"/>
          <a:ext cx="1303470" cy="1492474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80</xdr:row>
      <xdr:rowOff>121920</xdr:rowOff>
    </xdr:from>
    <xdr:ext cx="1897380" cy="1897380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01240" y="85008720"/>
          <a:ext cx="1897380" cy="1897380"/>
        </a:xfrm>
        <a:prstGeom prst="rect">
          <a:avLst/>
        </a:prstGeom>
      </xdr:spPr>
    </xdr:pic>
    <xdr:clientData/>
  </xdr:oneCellAnchor>
  <xdr:oneCellAnchor>
    <xdr:from>
      <xdr:col>3</xdr:col>
      <xdr:colOff>45720</xdr:colOff>
      <xdr:row>83</xdr:row>
      <xdr:rowOff>45720</xdr:rowOff>
    </xdr:from>
    <xdr:ext cx="1981200" cy="1981200"/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0760" y="174490380"/>
          <a:ext cx="1981200" cy="1981200"/>
        </a:xfrm>
        <a:prstGeom prst="rect">
          <a:avLst/>
        </a:prstGeom>
      </xdr:spPr>
    </xdr:pic>
    <xdr:clientData/>
  </xdr:oneCellAnchor>
  <xdr:oneCellAnchor>
    <xdr:from>
      <xdr:col>2</xdr:col>
      <xdr:colOff>944880</xdr:colOff>
      <xdr:row>82</xdr:row>
      <xdr:rowOff>91440</xdr:rowOff>
    </xdr:from>
    <xdr:ext cx="1920240" cy="1920240"/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186940" y="172455840"/>
          <a:ext cx="1920240" cy="1920240"/>
        </a:xfrm>
        <a:prstGeom prst="rect">
          <a:avLst/>
        </a:prstGeom>
      </xdr:spPr>
    </xdr:pic>
    <xdr:clientData/>
  </xdr:oneCellAnchor>
  <xdr:oneCellAnchor>
    <xdr:from>
      <xdr:col>3</xdr:col>
      <xdr:colOff>59055</xdr:colOff>
      <xdr:row>102</xdr:row>
      <xdr:rowOff>32385</xdr:rowOff>
    </xdr:from>
    <xdr:ext cx="1918335" cy="1918335"/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4095" y="214504905"/>
          <a:ext cx="1918335" cy="1918335"/>
        </a:xfrm>
        <a:prstGeom prst="rect">
          <a:avLst/>
        </a:prstGeom>
      </xdr:spPr>
    </xdr:pic>
    <xdr:clientData/>
  </xdr:oneCellAnchor>
  <xdr:oneCellAnchor>
    <xdr:from>
      <xdr:col>3</xdr:col>
      <xdr:colOff>209550</xdr:colOff>
      <xdr:row>109</xdr:row>
      <xdr:rowOff>123906</xdr:rowOff>
    </xdr:from>
    <xdr:ext cx="1573530" cy="2175327"/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4898" b="4111"/>
        <a:stretch/>
      </xdr:blipFill>
      <xdr:spPr>
        <a:xfrm>
          <a:off x="2371725" y="206873556"/>
          <a:ext cx="1573530" cy="2175327"/>
        </a:xfrm>
        <a:prstGeom prst="rect">
          <a:avLst/>
        </a:prstGeom>
      </xdr:spPr>
    </xdr:pic>
    <xdr:clientData/>
  </xdr:oneCellAnchor>
  <xdr:oneCellAnchor>
    <xdr:from>
      <xdr:col>3</xdr:col>
      <xdr:colOff>129540</xdr:colOff>
      <xdr:row>107</xdr:row>
      <xdr:rowOff>15240</xdr:rowOff>
    </xdr:from>
    <xdr:ext cx="1560111" cy="1861186"/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5003" b="4275"/>
        <a:stretch/>
      </xdr:blipFill>
      <xdr:spPr>
        <a:xfrm>
          <a:off x="2291715" y="202773915"/>
          <a:ext cx="1560111" cy="1861186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116</xdr:row>
      <xdr:rowOff>175260</xdr:rowOff>
    </xdr:from>
    <xdr:ext cx="1965960" cy="1901084"/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63140" y="255887220"/>
          <a:ext cx="1965960" cy="1901084"/>
        </a:xfrm>
        <a:prstGeom prst="rect">
          <a:avLst/>
        </a:prstGeom>
      </xdr:spPr>
    </xdr:pic>
    <xdr:clientData/>
  </xdr:oneCellAnchor>
  <xdr:oneCellAnchor>
    <xdr:from>
      <xdr:col>3</xdr:col>
      <xdr:colOff>87630</xdr:colOff>
      <xdr:row>144</xdr:row>
      <xdr:rowOff>100965</xdr:rowOff>
    </xdr:from>
    <xdr:ext cx="1903095" cy="1912620"/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12670" y="320582925"/>
          <a:ext cx="1903095" cy="1912620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151</xdr:row>
      <xdr:rowOff>81915</xdr:rowOff>
    </xdr:from>
    <xdr:ext cx="1889760" cy="1889760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09800" y="398341215"/>
          <a:ext cx="1889760" cy="188976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152</xdr:row>
      <xdr:rowOff>112395</xdr:rowOff>
    </xdr:from>
    <xdr:ext cx="1916430" cy="1935480"/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190750" y="400457670"/>
          <a:ext cx="1916430" cy="1935480"/>
        </a:xfrm>
        <a:prstGeom prst="rect">
          <a:avLst/>
        </a:prstGeom>
      </xdr:spPr>
    </xdr:pic>
    <xdr:clientData/>
  </xdr:oneCellAnchor>
  <xdr:oneCellAnchor>
    <xdr:from>
      <xdr:col>3</xdr:col>
      <xdr:colOff>91439</xdr:colOff>
      <xdr:row>157</xdr:row>
      <xdr:rowOff>87629</xdr:rowOff>
    </xdr:from>
    <xdr:ext cx="1760221" cy="1725499"/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16479" y="354143309"/>
          <a:ext cx="1760221" cy="1725499"/>
        </a:xfrm>
        <a:prstGeom prst="rect">
          <a:avLst/>
        </a:prstGeom>
      </xdr:spPr>
    </xdr:pic>
    <xdr:clientData/>
  </xdr:oneCellAnchor>
  <xdr:oneCellAnchor>
    <xdr:from>
      <xdr:col>3</xdr:col>
      <xdr:colOff>64770</xdr:colOff>
      <xdr:row>166</xdr:row>
      <xdr:rowOff>132802</xdr:rowOff>
    </xdr:from>
    <xdr:ext cx="1821180" cy="1755837"/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26945" y="448074502"/>
          <a:ext cx="1821180" cy="1755837"/>
        </a:xfrm>
        <a:prstGeom prst="rect">
          <a:avLst/>
        </a:prstGeom>
      </xdr:spPr>
    </xdr:pic>
    <xdr:clientData/>
  </xdr:oneCellAnchor>
  <xdr:oneCellAnchor>
    <xdr:from>
      <xdr:col>3</xdr:col>
      <xdr:colOff>142875</xdr:colOff>
      <xdr:row>185</xdr:row>
      <xdr:rowOff>131445</xdr:rowOff>
    </xdr:from>
    <xdr:ext cx="1685926" cy="1685926"/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05050" y="489602145"/>
          <a:ext cx="1685926" cy="1685926"/>
        </a:xfrm>
        <a:prstGeom prst="rect">
          <a:avLst/>
        </a:prstGeom>
      </xdr:spPr>
    </xdr:pic>
    <xdr:clientData/>
  </xdr:oneCellAnchor>
  <xdr:oneCellAnchor>
    <xdr:from>
      <xdr:col>3</xdr:col>
      <xdr:colOff>66675</xdr:colOff>
      <xdr:row>52</xdr:row>
      <xdr:rowOff>28574</xdr:rowOff>
    </xdr:from>
    <xdr:ext cx="1885950" cy="1885950"/>
    <xdr:pic>
      <xdr:nvPicPr>
        <xdr:cNvPr id="579" name="Рисунок 578"/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28850" y="106737149"/>
          <a:ext cx="1885950" cy="1885950"/>
        </a:xfrm>
        <a:prstGeom prst="rect">
          <a:avLst/>
        </a:prstGeom>
      </xdr:spPr>
    </xdr:pic>
    <xdr:clientData/>
  </xdr:oneCellAnchor>
  <xdr:oneCellAnchor>
    <xdr:from>
      <xdr:col>3</xdr:col>
      <xdr:colOff>129540</xdr:colOff>
      <xdr:row>75</xdr:row>
      <xdr:rowOff>22859</xdr:rowOff>
    </xdr:from>
    <xdr:ext cx="1684512" cy="2034541"/>
    <xdr:pic>
      <xdr:nvPicPr>
        <xdr:cNvPr id="592" name="Рисунок 591"/>
        <xdr:cNvPicPr>
          <a:picLocks noChangeAspect="1"/>
        </xdr:cNvPicPr>
      </xdr:nvPicPr>
      <xdr:blipFill rotWithShape="1"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21271" t="20068" r="19441" b="8325"/>
        <a:stretch/>
      </xdr:blipFill>
      <xdr:spPr>
        <a:xfrm>
          <a:off x="2354580" y="155745179"/>
          <a:ext cx="1684512" cy="2034541"/>
        </a:xfrm>
        <a:prstGeom prst="rect">
          <a:avLst/>
        </a:prstGeom>
      </xdr:spPr>
    </xdr:pic>
    <xdr:clientData/>
  </xdr:oneCellAnchor>
  <xdr:oneCellAnchor>
    <xdr:from>
      <xdr:col>3</xdr:col>
      <xdr:colOff>89536</xdr:colOff>
      <xdr:row>78</xdr:row>
      <xdr:rowOff>76200</xdr:rowOff>
    </xdr:from>
    <xdr:ext cx="1819886" cy="1943100"/>
    <xdr:pic>
      <xdr:nvPicPr>
        <xdr:cNvPr id="596" name="Рисунок 595"/>
        <xdr:cNvPicPr>
          <a:picLocks noChangeAspect="1"/>
        </xdr:cNvPicPr>
      </xdr:nvPicPr>
      <xdr:blipFill rotWithShape="1"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3471" b="2541"/>
        <a:stretch/>
      </xdr:blipFill>
      <xdr:spPr>
        <a:xfrm>
          <a:off x="2314576" y="164119560"/>
          <a:ext cx="1819886" cy="1943100"/>
        </a:xfrm>
        <a:prstGeom prst="rect">
          <a:avLst/>
        </a:prstGeom>
      </xdr:spPr>
    </xdr:pic>
    <xdr:clientData/>
  </xdr:oneCellAnchor>
  <xdr:oneCellAnchor>
    <xdr:from>
      <xdr:col>3</xdr:col>
      <xdr:colOff>57150</xdr:colOff>
      <xdr:row>85</xdr:row>
      <xdr:rowOff>104775</xdr:rowOff>
    </xdr:from>
    <xdr:ext cx="1931670" cy="1816814"/>
    <xdr:pic>
      <xdr:nvPicPr>
        <xdr:cNvPr id="627" name="Рисунок 626"/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2190" y="180790215"/>
          <a:ext cx="1931670" cy="1816814"/>
        </a:xfrm>
        <a:prstGeom prst="rect">
          <a:avLst/>
        </a:prstGeom>
      </xdr:spPr>
    </xdr:pic>
    <xdr:clientData/>
  </xdr:oneCellAnchor>
  <xdr:oneCellAnchor>
    <xdr:from>
      <xdr:col>3</xdr:col>
      <xdr:colOff>30480</xdr:colOff>
      <xdr:row>91</xdr:row>
      <xdr:rowOff>373379</xdr:rowOff>
    </xdr:from>
    <xdr:ext cx="2000268" cy="1539241"/>
    <xdr:pic>
      <xdr:nvPicPr>
        <xdr:cNvPr id="676" name="Рисунок 675"/>
        <xdr:cNvPicPr>
          <a:picLocks noChangeAspect="1"/>
        </xdr:cNvPicPr>
      </xdr:nvPicPr>
      <xdr:blipFill rotWithShape="1"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2675" t="13977" r="4487" b="14582"/>
        <a:stretch/>
      </xdr:blipFill>
      <xdr:spPr>
        <a:xfrm>
          <a:off x="2255520" y="193288919"/>
          <a:ext cx="2000268" cy="1539241"/>
        </a:xfrm>
        <a:prstGeom prst="rect">
          <a:avLst/>
        </a:prstGeom>
      </xdr:spPr>
    </xdr:pic>
    <xdr:clientData/>
  </xdr:oneCellAnchor>
  <xdr:oneCellAnchor>
    <xdr:from>
      <xdr:col>3</xdr:col>
      <xdr:colOff>24765</xdr:colOff>
      <xdr:row>90</xdr:row>
      <xdr:rowOff>100171</xdr:rowOff>
    </xdr:from>
    <xdr:ext cx="2002277" cy="1820070"/>
    <xdr:pic>
      <xdr:nvPicPr>
        <xdr:cNvPr id="679" name="Рисунок 678"/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49805" y="190935451"/>
          <a:ext cx="2002277" cy="1820070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89</xdr:row>
      <xdr:rowOff>74293</xdr:rowOff>
    </xdr:from>
    <xdr:ext cx="1905000" cy="1905000"/>
    <xdr:pic>
      <xdr:nvPicPr>
        <xdr:cNvPr id="680" name="Рисунок 679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63140" y="188829313"/>
          <a:ext cx="1905000" cy="1905000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140</xdr:row>
      <xdr:rowOff>38100</xdr:rowOff>
    </xdr:from>
    <xdr:ext cx="1827751" cy="1600200"/>
    <xdr:pic>
      <xdr:nvPicPr>
        <xdr:cNvPr id="684" name="Рисунок 683"/>
        <xdr:cNvPicPr>
          <a:picLocks noChangeAspect="1"/>
        </xdr:cNvPicPr>
      </xdr:nvPicPr>
      <xdr:blipFill rotWithShape="1"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4969" t="13000" r="6655" b="7561"/>
        <a:stretch/>
      </xdr:blipFill>
      <xdr:spPr>
        <a:xfrm flipH="1">
          <a:off x="2301240" y="309699660"/>
          <a:ext cx="1827751" cy="1600200"/>
        </a:xfrm>
        <a:prstGeom prst="rect">
          <a:avLst/>
        </a:prstGeom>
      </xdr:spPr>
    </xdr:pic>
    <xdr:clientData/>
  </xdr:oneCellAnchor>
  <xdr:oneCellAnchor>
    <xdr:from>
      <xdr:col>3</xdr:col>
      <xdr:colOff>34289</xdr:colOff>
      <xdr:row>138</xdr:row>
      <xdr:rowOff>812960</xdr:rowOff>
    </xdr:from>
    <xdr:ext cx="1931671" cy="1168239"/>
    <xdr:pic>
      <xdr:nvPicPr>
        <xdr:cNvPr id="685" name="Рисунок 684"/>
        <xdr:cNvPicPr>
          <a:picLocks noChangeAspect="1"/>
        </xdr:cNvPicPr>
      </xdr:nvPicPr>
      <xdr:blipFill rotWithShape="1"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1314" r="1113" b="21070"/>
        <a:stretch/>
      </xdr:blipFill>
      <xdr:spPr>
        <a:xfrm>
          <a:off x="2259329" y="306428300"/>
          <a:ext cx="1931671" cy="1168239"/>
        </a:xfrm>
        <a:prstGeom prst="rect">
          <a:avLst/>
        </a:prstGeom>
      </xdr:spPr>
    </xdr:pic>
    <xdr:clientData/>
  </xdr:oneCellAnchor>
  <xdr:oneCellAnchor>
    <xdr:from>
      <xdr:col>3</xdr:col>
      <xdr:colOff>7620</xdr:colOff>
      <xdr:row>139</xdr:row>
      <xdr:rowOff>426720</xdr:rowOff>
    </xdr:from>
    <xdr:ext cx="2034540" cy="1402080"/>
    <xdr:pic>
      <xdr:nvPicPr>
        <xdr:cNvPr id="686" name="Рисунок 685"/>
        <xdr:cNvPicPr>
          <a:picLocks noChangeAspect="1"/>
        </xdr:cNvPicPr>
      </xdr:nvPicPr>
      <xdr:blipFill rotWithShape="1"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6191" t="24309" r="6501" b="19289"/>
        <a:stretch/>
      </xdr:blipFill>
      <xdr:spPr>
        <a:xfrm>
          <a:off x="2232660" y="308198520"/>
          <a:ext cx="2034540" cy="1402080"/>
        </a:xfrm>
        <a:prstGeom prst="rect">
          <a:avLst/>
        </a:prstGeom>
      </xdr:spPr>
    </xdr:pic>
    <xdr:clientData/>
  </xdr:oneCellAnchor>
  <xdr:oneCellAnchor>
    <xdr:from>
      <xdr:col>3</xdr:col>
      <xdr:colOff>152400</xdr:colOff>
      <xdr:row>479</xdr:row>
      <xdr:rowOff>66675</xdr:rowOff>
    </xdr:from>
    <xdr:ext cx="1676400" cy="1676400"/>
    <xdr:pic>
      <xdr:nvPicPr>
        <xdr:cNvPr id="690" name="Рисунок 689"/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14575" y="1155982575"/>
          <a:ext cx="1676400" cy="1676400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478</xdr:row>
      <xdr:rowOff>0</xdr:rowOff>
    </xdr:from>
    <xdr:ext cx="1800226" cy="1800226"/>
    <xdr:pic>
      <xdr:nvPicPr>
        <xdr:cNvPr id="691" name="Рисунок 690"/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09800" y="1152239249"/>
          <a:ext cx="1800226" cy="1800226"/>
        </a:xfrm>
        <a:prstGeom prst="rect">
          <a:avLst/>
        </a:prstGeom>
      </xdr:spPr>
    </xdr:pic>
    <xdr:clientData/>
  </xdr:oneCellAnchor>
  <xdr:oneCellAnchor>
    <xdr:from>
      <xdr:col>3</xdr:col>
      <xdr:colOff>276225</xdr:colOff>
      <xdr:row>480</xdr:row>
      <xdr:rowOff>38099</xdr:rowOff>
    </xdr:from>
    <xdr:ext cx="1457325" cy="1781175"/>
    <xdr:pic>
      <xdr:nvPicPr>
        <xdr:cNvPr id="692" name="Рисунок 691"/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38400" y="1157782799"/>
          <a:ext cx="1457325" cy="1781175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481</xdr:row>
      <xdr:rowOff>104775</xdr:rowOff>
    </xdr:from>
    <xdr:ext cx="1812608" cy="1676400"/>
    <xdr:pic>
      <xdr:nvPicPr>
        <xdr:cNvPr id="693" name="Рисунок 692"/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57425" y="1159678275"/>
          <a:ext cx="1812608" cy="1676400"/>
        </a:xfrm>
        <a:prstGeom prst="rect">
          <a:avLst/>
        </a:prstGeom>
      </xdr:spPr>
    </xdr:pic>
    <xdr:clientData/>
  </xdr:oneCellAnchor>
  <xdr:oneCellAnchor>
    <xdr:from>
      <xdr:col>3</xdr:col>
      <xdr:colOff>57150</xdr:colOff>
      <xdr:row>482</xdr:row>
      <xdr:rowOff>54767</xdr:rowOff>
    </xdr:from>
    <xdr:ext cx="1845792" cy="1707357"/>
    <xdr:pic>
      <xdr:nvPicPr>
        <xdr:cNvPr id="716" name="Рисунок 715"/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19325" y="1161457067"/>
          <a:ext cx="1845792" cy="1707357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483</xdr:row>
      <xdr:rowOff>58479</xdr:rowOff>
    </xdr:from>
    <xdr:ext cx="1842684" cy="1722696"/>
    <xdr:pic>
      <xdr:nvPicPr>
        <xdr:cNvPr id="717" name="Рисунок 716"/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57425" y="1163289579"/>
          <a:ext cx="1842684" cy="1722696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484</xdr:row>
      <xdr:rowOff>57149</xdr:rowOff>
    </xdr:from>
    <xdr:ext cx="1808170" cy="1676401"/>
    <xdr:pic>
      <xdr:nvPicPr>
        <xdr:cNvPr id="718" name="Рисунок 717"/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38375" y="1165117049"/>
          <a:ext cx="1808170" cy="1676401"/>
        </a:xfrm>
        <a:prstGeom prst="rect">
          <a:avLst/>
        </a:prstGeom>
      </xdr:spPr>
    </xdr:pic>
    <xdr:clientData/>
  </xdr:oneCellAnchor>
  <xdr:oneCellAnchor>
    <xdr:from>
      <xdr:col>3</xdr:col>
      <xdr:colOff>152400</xdr:colOff>
      <xdr:row>4</xdr:row>
      <xdr:rowOff>93344</xdr:rowOff>
    </xdr:from>
    <xdr:ext cx="1813560" cy="1813560"/>
    <xdr:pic>
      <xdr:nvPicPr>
        <xdr:cNvPr id="721" name="Рисунок 720"/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77440" y="3583304"/>
          <a:ext cx="1813560" cy="1813560"/>
        </a:xfrm>
        <a:prstGeom prst="rect">
          <a:avLst/>
        </a:prstGeom>
      </xdr:spPr>
    </xdr:pic>
    <xdr:clientData/>
  </xdr:oneCellAnchor>
  <xdr:oneCellAnchor>
    <xdr:from>
      <xdr:col>3</xdr:col>
      <xdr:colOff>87630</xdr:colOff>
      <xdr:row>5</xdr:row>
      <xdr:rowOff>95962</xdr:rowOff>
    </xdr:from>
    <xdr:ext cx="1863090" cy="1775524"/>
    <xdr:pic>
      <xdr:nvPicPr>
        <xdr:cNvPr id="722" name="Рисунок 721"/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12670" y="5635702"/>
          <a:ext cx="1863090" cy="1775524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5</xdr:row>
      <xdr:rowOff>2026919</xdr:rowOff>
    </xdr:from>
    <xdr:ext cx="1986915" cy="1986915"/>
    <xdr:pic>
      <xdr:nvPicPr>
        <xdr:cNvPr id="723" name="Рисунок 722"/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2665" y="7566659"/>
          <a:ext cx="1986915" cy="1986915"/>
        </a:xfrm>
        <a:prstGeom prst="rect">
          <a:avLst/>
        </a:prstGeom>
      </xdr:spPr>
    </xdr:pic>
    <xdr:clientData/>
  </xdr:oneCellAnchor>
  <xdr:oneCellAnchor>
    <xdr:from>
      <xdr:col>3</xdr:col>
      <xdr:colOff>104775</xdr:colOff>
      <xdr:row>7</xdr:row>
      <xdr:rowOff>76199</xdr:rowOff>
    </xdr:from>
    <xdr:ext cx="1323975" cy="1323975"/>
    <xdr:pic>
      <xdr:nvPicPr>
        <xdr:cNvPr id="724" name="Рисунок 723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657475" y="5772149"/>
          <a:ext cx="1323975" cy="1323975"/>
        </a:xfrm>
        <a:prstGeom prst="rect">
          <a:avLst/>
        </a:prstGeom>
      </xdr:spPr>
    </xdr:pic>
    <xdr:clientData/>
  </xdr:oneCellAnchor>
  <xdr:oneCellAnchor>
    <xdr:from>
      <xdr:col>3</xdr:col>
      <xdr:colOff>247650</xdr:colOff>
      <xdr:row>8</xdr:row>
      <xdr:rowOff>57150</xdr:rowOff>
    </xdr:from>
    <xdr:ext cx="1333500" cy="1333500"/>
    <xdr:pic>
      <xdr:nvPicPr>
        <xdr:cNvPr id="725" name="Рисунок 724"/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00350" y="7172325"/>
          <a:ext cx="1333500" cy="1333500"/>
        </a:xfrm>
        <a:prstGeom prst="rect">
          <a:avLst/>
        </a:prstGeom>
      </xdr:spPr>
    </xdr:pic>
    <xdr:clientData/>
  </xdr:oneCellAnchor>
  <xdr:oneCellAnchor>
    <xdr:from>
      <xdr:col>3</xdr:col>
      <xdr:colOff>45720</xdr:colOff>
      <xdr:row>12</xdr:row>
      <xdr:rowOff>38100</xdr:rowOff>
    </xdr:from>
    <xdr:ext cx="1851660" cy="1943225"/>
    <xdr:pic>
      <xdr:nvPicPr>
        <xdr:cNvPr id="726" name="det_img_89855ea724f1757e_3789" descr="http://miopiccolo.ru/images/thumbnails/3/320/320/IMG_4366.jpg"/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270760" y="21976080"/>
          <a:ext cx="1851660" cy="194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38100</xdr:colOff>
      <xdr:row>11</xdr:row>
      <xdr:rowOff>62865</xdr:rowOff>
    </xdr:from>
    <xdr:ext cx="1943100" cy="1943100"/>
    <xdr:pic>
      <xdr:nvPicPr>
        <xdr:cNvPr id="727" name="det_img_917" descr="http://miopiccolo.ru/images/thumbnails/3/216/216/IMG_4360.jpg"/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263140" y="19951065"/>
          <a:ext cx="1943100" cy="1943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70485</xdr:colOff>
      <xdr:row>14</xdr:row>
      <xdr:rowOff>62865</xdr:rowOff>
    </xdr:from>
    <xdr:ext cx="1956435" cy="1956435"/>
    <xdr:pic>
      <xdr:nvPicPr>
        <xdr:cNvPr id="728" name="Рисунок 727"/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95525" y="26100405"/>
          <a:ext cx="1956435" cy="1956435"/>
        </a:xfrm>
        <a:prstGeom prst="rect">
          <a:avLst/>
        </a:prstGeom>
      </xdr:spPr>
    </xdr:pic>
    <xdr:clientData/>
  </xdr:oneCellAnchor>
  <xdr:oneCellAnchor>
    <xdr:from>
      <xdr:col>3</xdr:col>
      <xdr:colOff>83820</xdr:colOff>
      <xdr:row>9</xdr:row>
      <xdr:rowOff>43815</xdr:rowOff>
    </xdr:from>
    <xdr:ext cx="1889760" cy="1889760"/>
    <xdr:pic>
      <xdr:nvPicPr>
        <xdr:cNvPr id="729" name="Рисунок 728"/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08860" y="15832455"/>
          <a:ext cx="1889760" cy="1889760"/>
        </a:xfrm>
        <a:prstGeom prst="rect">
          <a:avLst/>
        </a:prstGeom>
      </xdr:spPr>
    </xdr:pic>
    <xdr:clientData/>
  </xdr:oneCellAnchor>
  <xdr:oneCellAnchor>
    <xdr:from>
      <xdr:col>3</xdr:col>
      <xdr:colOff>110490</xdr:colOff>
      <xdr:row>10</xdr:row>
      <xdr:rowOff>81913</xdr:rowOff>
    </xdr:from>
    <xdr:ext cx="1870709" cy="1870709"/>
    <xdr:pic>
      <xdr:nvPicPr>
        <xdr:cNvPr id="730" name="Рисунок 729"/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35530" y="17920333"/>
          <a:ext cx="1870709" cy="1870709"/>
        </a:xfrm>
        <a:prstGeom prst="rect">
          <a:avLst/>
        </a:prstGeom>
      </xdr:spPr>
    </xdr:pic>
    <xdr:clientData/>
  </xdr:oneCellAnchor>
  <xdr:oneCellAnchor>
    <xdr:from>
      <xdr:col>3</xdr:col>
      <xdr:colOff>209550</xdr:colOff>
      <xdr:row>13</xdr:row>
      <xdr:rowOff>57149</xdr:rowOff>
    </xdr:from>
    <xdr:ext cx="1304925" cy="1304925"/>
    <xdr:pic>
      <xdr:nvPicPr>
        <xdr:cNvPr id="731" name="Рисунок 730"/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62250" y="7172324"/>
          <a:ext cx="1304925" cy="1304925"/>
        </a:xfrm>
        <a:prstGeom prst="rect">
          <a:avLst/>
        </a:prstGeom>
      </xdr:spPr>
    </xdr:pic>
    <xdr:clientData/>
  </xdr:oneCellAnchor>
  <xdr:oneCellAnchor>
    <xdr:from>
      <xdr:col>3</xdr:col>
      <xdr:colOff>106681</xdr:colOff>
      <xdr:row>19</xdr:row>
      <xdr:rowOff>52269</xdr:rowOff>
    </xdr:from>
    <xdr:ext cx="1798319" cy="1426011"/>
    <xdr:pic>
      <xdr:nvPicPr>
        <xdr:cNvPr id="732" name="Рисунок 731"/>
        <xdr:cNvPicPr>
          <a:picLocks noChangeAspect="1"/>
        </xdr:cNvPicPr>
      </xdr:nvPicPr>
      <xdr:blipFill rotWithShape="1"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5721" t="16653" r="6831" b="14005"/>
        <a:stretch/>
      </xdr:blipFill>
      <xdr:spPr>
        <a:xfrm>
          <a:off x="2331721" y="36049149"/>
          <a:ext cx="1798319" cy="1426011"/>
        </a:xfrm>
        <a:prstGeom prst="rect">
          <a:avLst/>
        </a:prstGeom>
      </xdr:spPr>
    </xdr:pic>
    <xdr:clientData/>
  </xdr:oneCellAnchor>
  <xdr:oneCellAnchor>
    <xdr:from>
      <xdr:col>3</xdr:col>
      <xdr:colOff>99060</xdr:colOff>
      <xdr:row>16</xdr:row>
      <xdr:rowOff>60959</xdr:rowOff>
    </xdr:from>
    <xdr:ext cx="1927860" cy="1562101"/>
    <xdr:pic>
      <xdr:nvPicPr>
        <xdr:cNvPr id="733" name="Рисунок 732"/>
        <xdr:cNvPicPr>
          <a:picLocks noChangeAspect="1"/>
        </xdr:cNvPicPr>
      </xdr:nvPicPr>
      <xdr:blipFill rotWithShape="1"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5824" t="12159" r="6655" b="14338"/>
        <a:stretch/>
      </xdr:blipFill>
      <xdr:spPr>
        <a:xfrm>
          <a:off x="2324100" y="29710379"/>
          <a:ext cx="1927860" cy="1562101"/>
        </a:xfrm>
        <a:prstGeom prst="rect">
          <a:avLst/>
        </a:prstGeom>
      </xdr:spPr>
    </xdr:pic>
    <xdr:clientData/>
  </xdr:oneCellAnchor>
  <xdr:oneCellAnchor>
    <xdr:from>
      <xdr:col>3</xdr:col>
      <xdr:colOff>289560</xdr:colOff>
      <xdr:row>17</xdr:row>
      <xdr:rowOff>61658</xdr:rowOff>
    </xdr:from>
    <xdr:ext cx="1524000" cy="1447101"/>
    <xdr:pic>
      <xdr:nvPicPr>
        <xdr:cNvPr id="734" name="Рисунок 733"/>
        <xdr:cNvPicPr>
          <a:picLocks noChangeAspect="1"/>
        </xdr:cNvPicPr>
      </xdr:nvPicPr>
      <xdr:blipFill rotWithShape="1"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6601" t="5127" r="7488" b="5032"/>
        <a:stretch/>
      </xdr:blipFill>
      <xdr:spPr>
        <a:xfrm>
          <a:off x="2514600" y="31372238"/>
          <a:ext cx="1524000" cy="1447101"/>
        </a:xfrm>
        <a:prstGeom prst="rect">
          <a:avLst/>
        </a:prstGeom>
      </xdr:spPr>
    </xdr:pic>
    <xdr:clientData/>
  </xdr:oneCellAnchor>
  <xdr:oneCellAnchor>
    <xdr:from>
      <xdr:col>3</xdr:col>
      <xdr:colOff>251460</xdr:colOff>
      <xdr:row>18</xdr:row>
      <xdr:rowOff>53340</xdr:rowOff>
    </xdr:from>
    <xdr:ext cx="1524000" cy="1487130"/>
    <xdr:pic>
      <xdr:nvPicPr>
        <xdr:cNvPr id="736" name="Рисунок 735"/>
        <xdr:cNvPicPr>
          <a:picLocks noChangeAspect="1"/>
        </xdr:cNvPicPr>
      </xdr:nvPicPr>
      <xdr:blipFill rotWithShape="1"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1593" t="11593" r="5671" b="7673"/>
        <a:stretch/>
      </xdr:blipFill>
      <xdr:spPr>
        <a:xfrm>
          <a:off x="2476500" y="30876240"/>
          <a:ext cx="1524000" cy="1487130"/>
        </a:xfrm>
        <a:prstGeom prst="rect">
          <a:avLst/>
        </a:prstGeom>
      </xdr:spPr>
    </xdr:pic>
    <xdr:clientData/>
  </xdr:oneCellAnchor>
  <xdr:oneCellAnchor>
    <xdr:from>
      <xdr:col>3</xdr:col>
      <xdr:colOff>87630</xdr:colOff>
      <xdr:row>485</xdr:row>
      <xdr:rowOff>102870</xdr:rowOff>
    </xdr:from>
    <xdr:ext cx="1672590" cy="1672590"/>
    <xdr:pic>
      <xdr:nvPicPr>
        <xdr:cNvPr id="754" name="Рисунок 753"/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12670" y="1022463030"/>
          <a:ext cx="1672590" cy="1672590"/>
        </a:xfrm>
        <a:prstGeom prst="rect">
          <a:avLst/>
        </a:prstGeom>
      </xdr:spPr>
    </xdr:pic>
    <xdr:clientData/>
  </xdr:oneCellAnchor>
  <xdr:oneCellAnchor>
    <xdr:from>
      <xdr:col>3</xdr:col>
      <xdr:colOff>205740</xdr:colOff>
      <xdr:row>20</xdr:row>
      <xdr:rowOff>38099</xdr:rowOff>
    </xdr:from>
    <xdr:ext cx="1645920" cy="1445393"/>
    <xdr:pic>
      <xdr:nvPicPr>
        <xdr:cNvPr id="759" name="Рисунок 758"/>
        <xdr:cNvPicPr>
          <a:picLocks noChangeAspect="1"/>
        </xdr:cNvPicPr>
      </xdr:nvPicPr>
      <xdr:blipFill rotWithShape="1"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4605" t="11054" r="4913" b="14108"/>
        <a:stretch/>
      </xdr:blipFill>
      <xdr:spPr>
        <a:xfrm>
          <a:off x="2430780" y="37597079"/>
          <a:ext cx="1645920" cy="1445393"/>
        </a:xfrm>
        <a:prstGeom prst="rect">
          <a:avLst/>
        </a:prstGeom>
      </xdr:spPr>
    </xdr:pic>
    <xdr:clientData/>
  </xdr:oneCellAnchor>
  <xdr:oneCellAnchor>
    <xdr:from>
      <xdr:col>3</xdr:col>
      <xdr:colOff>285750</xdr:colOff>
      <xdr:row>36</xdr:row>
      <xdr:rowOff>47625</xdr:rowOff>
    </xdr:from>
    <xdr:ext cx="1504950" cy="1504950"/>
    <xdr:pic>
      <xdr:nvPicPr>
        <xdr:cNvPr id="683" name="Рисунок 682"/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510790" y="67156965"/>
          <a:ext cx="1504950" cy="1504950"/>
        </a:xfrm>
        <a:prstGeom prst="rect">
          <a:avLst/>
        </a:prstGeom>
      </xdr:spPr>
    </xdr:pic>
    <xdr:clientData/>
  </xdr:oneCellAnchor>
  <xdr:oneCellAnchor>
    <xdr:from>
      <xdr:col>3</xdr:col>
      <xdr:colOff>180975</xdr:colOff>
      <xdr:row>35</xdr:row>
      <xdr:rowOff>76200</xdr:rowOff>
    </xdr:from>
    <xdr:ext cx="1792605" cy="1455420"/>
    <xdr:pic>
      <xdr:nvPicPr>
        <xdr:cNvPr id="712" name="Рисунок 711"/>
        <xdr:cNvPicPr>
          <a:picLocks noChangeAspect="1"/>
        </xdr:cNvPicPr>
      </xdr:nvPicPr>
      <xdr:blipFill rotWithShape="1"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3673" b="5800"/>
        <a:stretch/>
      </xdr:blipFill>
      <xdr:spPr>
        <a:xfrm>
          <a:off x="2406015" y="65615820"/>
          <a:ext cx="1792605" cy="1455420"/>
        </a:xfrm>
        <a:prstGeom prst="rect">
          <a:avLst/>
        </a:prstGeom>
      </xdr:spPr>
    </xdr:pic>
    <xdr:clientData/>
  </xdr:oneCellAnchor>
  <xdr:oneCellAnchor>
    <xdr:from>
      <xdr:col>3</xdr:col>
      <xdr:colOff>200025</xdr:colOff>
      <xdr:row>32</xdr:row>
      <xdr:rowOff>36194</xdr:rowOff>
    </xdr:from>
    <xdr:ext cx="1506855" cy="1506855"/>
    <xdr:pic>
      <xdr:nvPicPr>
        <xdr:cNvPr id="713" name="Рисунок 712"/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25065" y="60866654"/>
          <a:ext cx="1506855" cy="1506855"/>
        </a:xfrm>
        <a:prstGeom prst="rect">
          <a:avLst/>
        </a:prstGeom>
      </xdr:spPr>
    </xdr:pic>
    <xdr:clientData/>
  </xdr:oneCellAnchor>
  <xdr:oneCellAnchor>
    <xdr:from>
      <xdr:col>3</xdr:col>
      <xdr:colOff>112394</xdr:colOff>
      <xdr:row>33</xdr:row>
      <xdr:rowOff>38099</xdr:rowOff>
    </xdr:from>
    <xdr:ext cx="1823085" cy="1416071"/>
    <xdr:pic>
      <xdr:nvPicPr>
        <xdr:cNvPr id="714" name="Рисунок 713"/>
        <xdr:cNvPicPr>
          <a:picLocks noChangeAspect="1"/>
        </xdr:cNvPicPr>
      </xdr:nvPicPr>
      <xdr:blipFill rotWithShape="1"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8954" b="13372"/>
        <a:stretch/>
      </xdr:blipFill>
      <xdr:spPr>
        <a:xfrm>
          <a:off x="2337434" y="62438279"/>
          <a:ext cx="1823085" cy="1416071"/>
        </a:xfrm>
        <a:prstGeom prst="rect">
          <a:avLst/>
        </a:prstGeom>
      </xdr:spPr>
    </xdr:pic>
    <xdr:clientData/>
  </xdr:oneCellAnchor>
  <xdr:oneCellAnchor>
    <xdr:from>
      <xdr:col>3</xdr:col>
      <xdr:colOff>190499</xdr:colOff>
      <xdr:row>491</xdr:row>
      <xdr:rowOff>95249</xdr:rowOff>
    </xdr:from>
    <xdr:ext cx="1647825" cy="1647825"/>
    <xdr:pic>
      <xdr:nvPicPr>
        <xdr:cNvPr id="738" name="Рисунок 737"/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52674" y="1179785549"/>
          <a:ext cx="1647825" cy="1647825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491</xdr:row>
      <xdr:rowOff>1809750</xdr:rowOff>
    </xdr:from>
    <xdr:ext cx="1714500" cy="1714500"/>
    <xdr:pic>
      <xdr:nvPicPr>
        <xdr:cNvPr id="740" name="Рисунок 739"/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6475" y="1181500050"/>
          <a:ext cx="1714500" cy="1714500"/>
        </a:xfrm>
        <a:prstGeom prst="rect">
          <a:avLst/>
        </a:prstGeom>
      </xdr:spPr>
    </xdr:pic>
    <xdr:clientData/>
  </xdr:oneCellAnchor>
  <xdr:oneCellAnchor>
    <xdr:from>
      <xdr:col>3</xdr:col>
      <xdr:colOff>161925</xdr:colOff>
      <xdr:row>490</xdr:row>
      <xdr:rowOff>38099</xdr:rowOff>
    </xdr:from>
    <xdr:ext cx="1743076" cy="1743076"/>
    <xdr:pic>
      <xdr:nvPicPr>
        <xdr:cNvPr id="741" name="Рисунок 740"/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24100" y="1177899599"/>
          <a:ext cx="1743076" cy="1743076"/>
        </a:xfrm>
        <a:prstGeom prst="rect">
          <a:avLst/>
        </a:prstGeom>
      </xdr:spPr>
    </xdr:pic>
    <xdr:clientData/>
  </xdr:oneCellAnchor>
  <xdr:oneCellAnchor>
    <xdr:from>
      <xdr:col>3</xdr:col>
      <xdr:colOff>142875</xdr:colOff>
      <xdr:row>493</xdr:row>
      <xdr:rowOff>38100</xdr:rowOff>
    </xdr:from>
    <xdr:ext cx="1638300" cy="1638300"/>
    <xdr:pic>
      <xdr:nvPicPr>
        <xdr:cNvPr id="742" name="Рисунок 741"/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05050" y="1183386000"/>
          <a:ext cx="1638300" cy="1638300"/>
        </a:xfrm>
        <a:prstGeom prst="rect">
          <a:avLst/>
        </a:prstGeom>
      </xdr:spPr>
    </xdr:pic>
    <xdr:clientData/>
  </xdr:oneCellAnchor>
  <xdr:oneCellAnchor>
    <xdr:from>
      <xdr:col>3</xdr:col>
      <xdr:colOff>219075</xdr:colOff>
      <xdr:row>494</xdr:row>
      <xdr:rowOff>47625</xdr:rowOff>
    </xdr:from>
    <xdr:ext cx="1628775" cy="1628775"/>
    <xdr:pic>
      <xdr:nvPicPr>
        <xdr:cNvPr id="767" name="Рисунок 766"/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81250" y="1185224325"/>
          <a:ext cx="1628775" cy="1628775"/>
        </a:xfrm>
        <a:prstGeom prst="rect">
          <a:avLst/>
        </a:prstGeom>
      </xdr:spPr>
    </xdr:pic>
    <xdr:clientData/>
  </xdr:oneCellAnchor>
  <xdr:oneCellAnchor>
    <xdr:from>
      <xdr:col>3</xdr:col>
      <xdr:colOff>438150</xdr:colOff>
      <xdr:row>495</xdr:row>
      <xdr:rowOff>66674</xdr:rowOff>
    </xdr:from>
    <xdr:ext cx="1236177" cy="1647825"/>
    <xdr:pic>
      <xdr:nvPicPr>
        <xdr:cNvPr id="768" name="Рисунок 767"/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600325" y="1187072174"/>
          <a:ext cx="1236177" cy="1647825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495</xdr:row>
      <xdr:rowOff>1781175</xdr:rowOff>
    </xdr:from>
    <xdr:ext cx="1847850" cy="1847850"/>
    <xdr:pic>
      <xdr:nvPicPr>
        <xdr:cNvPr id="769" name="Рисунок 768"/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57425" y="1188786675"/>
          <a:ext cx="1847850" cy="184785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489</xdr:row>
      <xdr:rowOff>62864</xdr:rowOff>
    </xdr:from>
    <xdr:ext cx="1697356" cy="1697356"/>
    <xdr:pic>
      <xdr:nvPicPr>
        <xdr:cNvPr id="770" name="Рисунок 769"/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48865" y="1029555344"/>
          <a:ext cx="1697356" cy="1697356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468</xdr:row>
      <xdr:rowOff>25399</xdr:rowOff>
    </xdr:from>
    <xdr:ext cx="1745485" cy="1651001"/>
    <xdr:pic>
      <xdr:nvPicPr>
        <xdr:cNvPr id="771" name="Рисунок 770"/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rot="10800000" flipV="1">
          <a:off x="2263140" y="989650039"/>
          <a:ext cx="1745485" cy="1651001"/>
        </a:xfrm>
        <a:prstGeom prst="rect">
          <a:avLst/>
        </a:prstGeom>
      </xdr:spPr>
    </xdr:pic>
    <xdr:clientData/>
  </xdr:oneCellAnchor>
  <xdr:oneCellAnchor>
    <xdr:from>
      <xdr:col>3</xdr:col>
      <xdr:colOff>55245</xdr:colOff>
      <xdr:row>469</xdr:row>
      <xdr:rowOff>80010</xdr:rowOff>
    </xdr:from>
    <xdr:ext cx="1682116" cy="1610841"/>
    <xdr:pic>
      <xdr:nvPicPr>
        <xdr:cNvPr id="772" name="Рисунок 771"/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0285" y="991442010"/>
          <a:ext cx="1682116" cy="1610841"/>
        </a:xfrm>
        <a:prstGeom prst="rect">
          <a:avLst/>
        </a:prstGeom>
      </xdr:spPr>
    </xdr:pic>
    <xdr:clientData/>
  </xdr:oneCellAnchor>
  <xdr:oneCellAnchor>
    <xdr:from>
      <xdr:col>2</xdr:col>
      <xdr:colOff>971550</xdr:colOff>
      <xdr:row>470</xdr:row>
      <xdr:rowOff>43814</xdr:rowOff>
    </xdr:from>
    <xdr:ext cx="1657350" cy="1657350"/>
    <xdr:pic>
      <xdr:nvPicPr>
        <xdr:cNvPr id="774" name="Рисунок 773"/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13610" y="993143174"/>
          <a:ext cx="1657350" cy="1657350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471</xdr:row>
      <xdr:rowOff>38099</xdr:rowOff>
    </xdr:from>
    <xdr:ext cx="1698122" cy="1609726"/>
    <xdr:pic>
      <xdr:nvPicPr>
        <xdr:cNvPr id="775" name="Рисунок 774"/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95525" y="1137665999"/>
          <a:ext cx="1698122" cy="1609726"/>
        </a:xfrm>
        <a:prstGeom prst="rect">
          <a:avLst/>
        </a:prstGeom>
      </xdr:spPr>
    </xdr:pic>
    <xdr:clientData/>
  </xdr:oneCellAnchor>
  <xdr:oneCellAnchor>
    <xdr:from>
      <xdr:col>3</xdr:col>
      <xdr:colOff>85724</xdr:colOff>
      <xdr:row>472</xdr:row>
      <xdr:rowOff>47625</xdr:rowOff>
    </xdr:from>
    <xdr:ext cx="1838325" cy="1686282"/>
    <xdr:pic>
      <xdr:nvPicPr>
        <xdr:cNvPr id="776" name="Рисунок 775"/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47899" y="1139504325"/>
          <a:ext cx="1838325" cy="1686282"/>
        </a:xfrm>
        <a:prstGeom prst="rect">
          <a:avLst/>
        </a:prstGeom>
      </xdr:spPr>
    </xdr:pic>
    <xdr:clientData/>
  </xdr:oneCellAnchor>
  <xdr:oneCellAnchor>
    <xdr:from>
      <xdr:col>3</xdr:col>
      <xdr:colOff>104775</xdr:colOff>
      <xdr:row>473</xdr:row>
      <xdr:rowOff>57150</xdr:rowOff>
    </xdr:from>
    <xdr:ext cx="1821847" cy="1695450"/>
    <xdr:pic>
      <xdr:nvPicPr>
        <xdr:cNvPr id="777" name="Рисунок 776"/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66950" y="1141342650"/>
          <a:ext cx="1821847" cy="1695450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474</xdr:row>
      <xdr:rowOff>28575</xdr:rowOff>
    </xdr:from>
    <xdr:ext cx="1781176" cy="1746923"/>
    <xdr:pic>
      <xdr:nvPicPr>
        <xdr:cNvPr id="778" name="Рисунок 777"/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76475" y="1143142875"/>
          <a:ext cx="1781176" cy="1746923"/>
        </a:xfrm>
        <a:prstGeom prst="rect">
          <a:avLst/>
        </a:prstGeom>
      </xdr:spPr>
    </xdr:pic>
    <xdr:clientData/>
  </xdr:oneCellAnchor>
  <xdr:oneCellAnchor>
    <xdr:from>
      <xdr:col>3</xdr:col>
      <xdr:colOff>85726</xdr:colOff>
      <xdr:row>475</xdr:row>
      <xdr:rowOff>38100</xdr:rowOff>
    </xdr:from>
    <xdr:ext cx="1819274" cy="1773300"/>
    <xdr:pic>
      <xdr:nvPicPr>
        <xdr:cNvPr id="779" name="Рисунок 778"/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47901" y="1144981200"/>
          <a:ext cx="1819274" cy="17733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476</xdr:row>
      <xdr:rowOff>57149</xdr:rowOff>
    </xdr:from>
    <xdr:ext cx="1777255" cy="1704975"/>
    <xdr:pic>
      <xdr:nvPicPr>
        <xdr:cNvPr id="780" name="Рисунок 779"/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47900" y="1146829049"/>
          <a:ext cx="1777255" cy="1704975"/>
        </a:xfrm>
        <a:prstGeom prst="rect">
          <a:avLst/>
        </a:prstGeom>
      </xdr:spPr>
    </xdr:pic>
    <xdr:clientData/>
  </xdr:oneCellAnchor>
  <xdr:oneCellAnchor>
    <xdr:from>
      <xdr:col>3</xdr:col>
      <xdr:colOff>26180</xdr:colOff>
      <xdr:row>477</xdr:row>
      <xdr:rowOff>27771</xdr:rowOff>
    </xdr:from>
    <xdr:ext cx="1955020" cy="1829604"/>
    <xdr:pic>
      <xdr:nvPicPr>
        <xdr:cNvPr id="781" name="Рисунок 780"/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188355" y="1148628471"/>
          <a:ext cx="1955020" cy="1829604"/>
        </a:xfrm>
        <a:prstGeom prst="rect">
          <a:avLst/>
        </a:prstGeom>
      </xdr:spPr>
    </xdr:pic>
    <xdr:clientData/>
  </xdr:oneCellAnchor>
  <xdr:oneCellAnchor>
    <xdr:from>
      <xdr:col>2</xdr:col>
      <xdr:colOff>975359</xdr:colOff>
      <xdr:row>59</xdr:row>
      <xdr:rowOff>24764</xdr:rowOff>
    </xdr:from>
    <xdr:ext cx="1996441" cy="1996441"/>
    <xdr:pic>
      <xdr:nvPicPr>
        <xdr:cNvPr id="783" name="Рисунок 782"/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17419" y="118302404"/>
          <a:ext cx="1996441" cy="1996441"/>
        </a:xfrm>
        <a:prstGeom prst="rect">
          <a:avLst/>
        </a:prstGeom>
      </xdr:spPr>
    </xdr:pic>
    <xdr:clientData/>
  </xdr:oneCellAnchor>
  <xdr:oneCellAnchor>
    <xdr:from>
      <xdr:col>3</xdr:col>
      <xdr:colOff>299085</xdr:colOff>
      <xdr:row>57</xdr:row>
      <xdr:rowOff>182881</xdr:rowOff>
    </xdr:from>
    <xdr:ext cx="1375439" cy="1607819"/>
    <xdr:pic>
      <xdr:nvPicPr>
        <xdr:cNvPr id="784" name="Рисунок 783"/>
        <xdr:cNvPicPr>
          <a:picLocks noChangeAspect="1"/>
        </xdr:cNvPicPr>
      </xdr:nvPicPr>
      <xdr:blipFill rotWithShape="1"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1495" t="5445" r="12792" b="6051"/>
        <a:stretch/>
      </xdr:blipFill>
      <xdr:spPr>
        <a:xfrm>
          <a:off x="2461260" y="98890456"/>
          <a:ext cx="1375439" cy="1607819"/>
        </a:xfrm>
        <a:prstGeom prst="rect">
          <a:avLst/>
        </a:prstGeom>
      </xdr:spPr>
    </xdr:pic>
    <xdr:clientData/>
  </xdr:oneCellAnchor>
  <xdr:oneCellAnchor>
    <xdr:from>
      <xdr:col>3</xdr:col>
      <xdr:colOff>167640</xdr:colOff>
      <xdr:row>56</xdr:row>
      <xdr:rowOff>83820</xdr:rowOff>
    </xdr:from>
    <xdr:ext cx="1738928" cy="1950720"/>
    <xdr:pic>
      <xdr:nvPicPr>
        <xdr:cNvPr id="785" name="Рисунок 784"/>
        <xdr:cNvPicPr>
          <a:picLocks noChangeAspect="1"/>
        </xdr:cNvPicPr>
      </xdr:nvPicPr>
      <xdr:blipFill rotWithShape="1"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5776" t="4673" r="13238" b="4477"/>
        <a:stretch/>
      </xdr:blipFill>
      <xdr:spPr>
        <a:xfrm>
          <a:off x="2392680" y="110040420"/>
          <a:ext cx="1738928" cy="1950720"/>
        </a:xfrm>
        <a:prstGeom prst="rect">
          <a:avLst/>
        </a:prstGeom>
      </xdr:spPr>
    </xdr:pic>
    <xdr:clientData/>
  </xdr:oneCellAnchor>
  <xdr:oneCellAnchor>
    <xdr:from>
      <xdr:col>3</xdr:col>
      <xdr:colOff>68580</xdr:colOff>
      <xdr:row>58</xdr:row>
      <xdr:rowOff>121919</xdr:rowOff>
    </xdr:from>
    <xdr:ext cx="1920239" cy="1665271"/>
    <xdr:pic>
      <xdr:nvPicPr>
        <xdr:cNvPr id="788" name="Рисунок 787"/>
        <xdr:cNvPicPr>
          <a:picLocks noChangeAspect="1"/>
        </xdr:cNvPicPr>
      </xdr:nvPicPr>
      <xdr:blipFill rotWithShape="1"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6795" r="3573" b="9582"/>
        <a:stretch/>
      </xdr:blipFill>
      <xdr:spPr>
        <a:xfrm>
          <a:off x="2293620" y="114239039"/>
          <a:ext cx="1920239" cy="1665271"/>
        </a:xfrm>
        <a:prstGeom prst="rect">
          <a:avLst/>
        </a:prstGeom>
      </xdr:spPr>
    </xdr:pic>
    <xdr:clientData/>
  </xdr:oneCellAnchor>
  <xdr:oneCellAnchor>
    <xdr:from>
      <xdr:col>3</xdr:col>
      <xdr:colOff>133351</xdr:colOff>
      <xdr:row>54</xdr:row>
      <xdr:rowOff>2076449</xdr:rowOff>
    </xdr:from>
    <xdr:ext cx="1790701" cy="1790701"/>
    <xdr:pic>
      <xdr:nvPicPr>
        <xdr:cNvPr id="791" name="Рисунок 790"/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95526" y="112852199"/>
          <a:ext cx="1790701" cy="1790701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497</xdr:row>
      <xdr:rowOff>0</xdr:rowOff>
    </xdr:from>
    <xdr:ext cx="1832785" cy="1752601"/>
    <xdr:pic>
      <xdr:nvPicPr>
        <xdr:cNvPr id="795" name="Рисунок 794"/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47900" y="1197930674"/>
          <a:ext cx="1832785" cy="1752601"/>
        </a:xfrm>
        <a:prstGeom prst="rect">
          <a:avLst/>
        </a:prstGeom>
      </xdr:spPr>
    </xdr:pic>
    <xdr:clientData/>
  </xdr:oneCellAnchor>
  <xdr:oneCellAnchor>
    <xdr:from>
      <xdr:col>3</xdr:col>
      <xdr:colOff>247652</xdr:colOff>
      <xdr:row>23</xdr:row>
      <xdr:rowOff>72561</xdr:rowOff>
    </xdr:from>
    <xdr:ext cx="1238248" cy="1230819"/>
    <xdr:pic>
      <xdr:nvPicPr>
        <xdr:cNvPr id="719" name="Рисунок 718"/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00352" y="11445411"/>
          <a:ext cx="1238248" cy="1230819"/>
        </a:xfrm>
        <a:prstGeom prst="rect">
          <a:avLst/>
        </a:prstGeom>
      </xdr:spPr>
    </xdr:pic>
    <xdr:clientData/>
  </xdr:oneCellAnchor>
  <xdr:oneCellAnchor>
    <xdr:from>
      <xdr:col>3</xdr:col>
      <xdr:colOff>53340</xdr:colOff>
      <xdr:row>22</xdr:row>
      <xdr:rowOff>60960</xdr:rowOff>
    </xdr:from>
    <xdr:ext cx="1899285" cy="1363980"/>
    <xdr:pic>
      <xdr:nvPicPr>
        <xdr:cNvPr id="789" name="Рисунок 788"/>
        <xdr:cNvPicPr>
          <a:picLocks noChangeAspect="1"/>
        </xdr:cNvPicPr>
      </xdr:nvPicPr>
      <xdr:blipFill rotWithShape="1"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-1244" t="15237" r="1244" b="15609"/>
        <a:stretch/>
      </xdr:blipFill>
      <xdr:spPr>
        <a:xfrm>
          <a:off x="2215515" y="43837860"/>
          <a:ext cx="1899285" cy="1363980"/>
        </a:xfrm>
        <a:prstGeom prst="rect">
          <a:avLst/>
        </a:prstGeom>
      </xdr:spPr>
    </xdr:pic>
    <xdr:clientData/>
  </xdr:oneCellAnchor>
  <xdr:oneCellAnchor>
    <xdr:from>
      <xdr:col>3</xdr:col>
      <xdr:colOff>251460</xdr:colOff>
      <xdr:row>30</xdr:row>
      <xdr:rowOff>57149</xdr:rowOff>
    </xdr:from>
    <xdr:ext cx="1562100" cy="1461965"/>
    <xdr:pic>
      <xdr:nvPicPr>
        <xdr:cNvPr id="794" name="Рисунок 793"/>
        <xdr:cNvPicPr>
          <a:picLocks noChangeAspect="1"/>
        </xdr:cNvPicPr>
      </xdr:nvPicPr>
      <xdr:blipFill rotWithShape="1"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6511" t="6047" r="2791" b="9069"/>
        <a:stretch/>
      </xdr:blipFill>
      <xdr:spPr>
        <a:xfrm>
          <a:off x="2476500" y="57786269"/>
          <a:ext cx="1562100" cy="1461965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31</xdr:row>
      <xdr:rowOff>53339</xdr:rowOff>
    </xdr:from>
    <xdr:ext cx="1550670" cy="1444135"/>
    <xdr:pic>
      <xdr:nvPicPr>
        <xdr:cNvPr id="806" name="Рисунок 805"/>
        <xdr:cNvPicPr>
          <a:picLocks noChangeAspect="1"/>
        </xdr:cNvPicPr>
      </xdr:nvPicPr>
      <xdr:blipFill rotWithShape="1"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3152" r="883" b="4541"/>
        <a:stretch/>
      </xdr:blipFill>
      <xdr:spPr>
        <a:xfrm>
          <a:off x="2358390" y="59314079"/>
          <a:ext cx="1550670" cy="1444135"/>
        </a:xfrm>
        <a:prstGeom prst="rect">
          <a:avLst/>
        </a:prstGeom>
      </xdr:spPr>
    </xdr:pic>
    <xdr:clientData/>
  </xdr:oneCellAnchor>
  <xdr:oneCellAnchor>
    <xdr:from>
      <xdr:col>3</xdr:col>
      <xdr:colOff>41910</xdr:colOff>
      <xdr:row>23</xdr:row>
      <xdr:rowOff>1451472</xdr:rowOff>
    </xdr:from>
    <xdr:ext cx="1929765" cy="1631168"/>
    <xdr:pic>
      <xdr:nvPicPr>
        <xdr:cNvPr id="808" name="Рисунок 807"/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04085" y="52800747"/>
          <a:ext cx="1929765" cy="1631168"/>
        </a:xfrm>
        <a:prstGeom prst="rect">
          <a:avLst/>
        </a:prstGeom>
      </xdr:spPr>
    </xdr:pic>
    <xdr:clientData/>
  </xdr:oneCellAnchor>
  <xdr:oneCellAnchor>
    <xdr:from>
      <xdr:col>3</xdr:col>
      <xdr:colOff>63402</xdr:colOff>
      <xdr:row>24</xdr:row>
      <xdr:rowOff>1466187</xdr:rowOff>
    </xdr:from>
    <xdr:ext cx="1933405" cy="1629438"/>
    <xdr:pic>
      <xdr:nvPicPr>
        <xdr:cNvPr id="809" name="Рисунок 808"/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25577" y="55939662"/>
          <a:ext cx="1933405" cy="1629438"/>
        </a:xfrm>
        <a:prstGeom prst="rect">
          <a:avLst/>
        </a:prstGeom>
      </xdr:spPr>
    </xdr:pic>
    <xdr:clientData/>
  </xdr:oneCellAnchor>
  <xdr:oneCellAnchor>
    <xdr:from>
      <xdr:col>3</xdr:col>
      <xdr:colOff>114299</xdr:colOff>
      <xdr:row>528</xdr:row>
      <xdr:rowOff>1714499</xdr:rowOff>
    </xdr:from>
    <xdr:ext cx="1762125" cy="1866899"/>
    <xdr:pic>
      <xdr:nvPicPr>
        <xdr:cNvPr id="819" name="Рисунок 818"/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39339" y="1104343739"/>
          <a:ext cx="1762125" cy="1866899"/>
        </a:xfrm>
        <a:prstGeom prst="rect">
          <a:avLst/>
        </a:prstGeom>
      </xdr:spPr>
    </xdr:pic>
    <xdr:clientData/>
  </xdr:oneCellAnchor>
  <xdr:oneCellAnchor>
    <xdr:from>
      <xdr:col>3</xdr:col>
      <xdr:colOff>158115</xdr:colOff>
      <xdr:row>532</xdr:row>
      <xdr:rowOff>118110</xdr:rowOff>
    </xdr:from>
    <xdr:ext cx="1710690" cy="1586865"/>
    <xdr:pic>
      <xdr:nvPicPr>
        <xdr:cNvPr id="825" name="Рисунок 824"/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20290" y="1255560735"/>
          <a:ext cx="1710690" cy="1586865"/>
        </a:xfrm>
        <a:prstGeom prst="rect">
          <a:avLst/>
        </a:prstGeom>
      </xdr:spPr>
    </xdr:pic>
    <xdr:clientData/>
  </xdr:oneCellAnchor>
  <xdr:oneCellAnchor>
    <xdr:from>
      <xdr:col>3</xdr:col>
      <xdr:colOff>211454</xdr:colOff>
      <xdr:row>520</xdr:row>
      <xdr:rowOff>203835</xdr:rowOff>
    </xdr:from>
    <xdr:ext cx="1503046" cy="1501140"/>
    <xdr:pic>
      <xdr:nvPicPr>
        <xdr:cNvPr id="842" name="Рисунок 841"/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73629" y="1228824060"/>
          <a:ext cx="1503046" cy="1501140"/>
        </a:xfrm>
        <a:prstGeom prst="rect">
          <a:avLst/>
        </a:prstGeom>
      </xdr:spPr>
    </xdr:pic>
    <xdr:clientData/>
  </xdr:oneCellAnchor>
  <xdr:oneCellAnchor>
    <xdr:from>
      <xdr:col>3</xdr:col>
      <xdr:colOff>152399</xdr:colOff>
      <xdr:row>521</xdr:row>
      <xdr:rowOff>53339</xdr:rowOff>
    </xdr:from>
    <xdr:ext cx="1609726" cy="1563155"/>
    <xdr:pic>
      <xdr:nvPicPr>
        <xdr:cNvPr id="843" name="Рисунок 842"/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14574" y="1244618414"/>
          <a:ext cx="1609726" cy="1563155"/>
        </a:xfrm>
        <a:prstGeom prst="rect">
          <a:avLst/>
        </a:prstGeom>
      </xdr:spPr>
    </xdr:pic>
    <xdr:clientData/>
  </xdr:oneCellAnchor>
  <xdr:oneCellAnchor>
    <xdr:from>
      <xdr:col>3</xdr:col>
      <xdr:colOff>89535</xdr:colOff>
      <xdr:row>523</xdr:row>
      <xdr:rowOff>152400</xdr:rowOff>
    </xdr:from>
    <xdr:ext cx="1791482" cy="1647825"/>
    <xdr:pic>
      <xdr:nvPicPr>
        <xdr:cNvPr id="844" name="Рисунок 843"/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51710" y="1234487625"/>
          <a:ext cx="1791482" cy="1647825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525</xdr:row>
      <xdr:rowOff>76200</xdr:rowOff>
    </xdr:from>
    <xdr:ext cx="1440180" cy="1485900"/>
    <xdr:pic>
      <xdr:nvPicPr>
        <xdr:cNvPr id="848" name="Рисунок 847"/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6116300" y="1158059025"/>
          <a:ext cx="1440180" cy="1485900"/>
        </a:xfrm>
        <a:prstGeom prst="rect">
          <a:avLst/>
        </a:prstGeom>
      </xdr:spPr>
    </xdr:pic>
    <xdr:clientData/>
  </xdr:oneCellAnchor>
  <xdr:oneCellAnchor>
    <xdr:from>
      <xdr:col>3</xdr:col>
      <xdr:colOff>106680</xdr:colOff>
      <xdr:row>526</xdr:row>
      <xdr:rowOff>83820</xdr:rowOff>
    </xdr:from>
    <xdr:ext cx="1386840" cy="1478280"/>
    <xdr:pic>
      <xdr:nvPicPr>
        <xdr:cNvPr id="849" name="Рисунок 848"/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6108680" y="1159895445"/>
          <a:ext cx="1386840" cy="1478280"/>
        </a:xfrm>
        <a:prstGeom prst="rect">
          <a:avLst/>
        </a:prstGeom>
      </xdr:spPr>
    </xdr:pic>
    <xdr:clientData/>
  </xdr:oneCellAnchor>
  <xdr:oneCellAnchor>
    <xdr:from>
      <xdr:col>3</xdr:col>
      <xdr:colOff>72389</xdr:colOff>
      <xdr:row>522</xdr:row>
      <xdr:rowOff>32385</xdr:rowOff>
    </xdr:from>
    <xdr:ext cx="1651635" cy="1678694"/>
    <xdr:pic>
      <xdr:nvPicPr>
        <xdr:cNvPr id="850" name="Рисунок 849"/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34564" y="1246273860"/>
          <a:ext cx="1651635" cy="1678694"/>
        </a:xfrm>
        <a:prstGeom prst="rect">
          <a:avLst/>
        </a:prstGeom>
      </xdr:spPr>
    </xdr:pic>
    <xdr:clientData/>
  </xdr:oneCellAnchor>
  <xdr:oneCellAnchor>
    <xdr:from>
      <xdr:col>3</xdr:col>
      <xdr:colOff>102870</xdr:colOff>
      <xdr:row>527</xdr:row>
      <xdr:rowOff>11429</xdr:rowOff>
    </xdr:from>
    <xdr:ext cx="1592580" cy="1734143"/>
    <xdr:pic>
      <xdr:nvPicPr>
        <xdr:cNvPr id="855" name="Рисунок 854"/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65045" y="1263550304"/>
          <a:ext cx="1592580" cy="1734143"/>
        </a:xfrm>
        <a:prstGeom prst="rect">
          <a:avLst/>
        </a:prstGeom>
      </xdr:spPr>
    </xdr:pic>
    <xdr:clientData/>
  </xdr:oneCellAnchor>
  <xdr:oneCellAnchor>
    <xdr:from>
      <xdr:col>3</xdr:col>
      <xdr:colOff>285239</xdr:colOff>
      <xdr:row>518</xdr:row>
      <xdr:rowOff>44377</xdr:rowOff>
    </xdr:from>
    <xdr:ext cx="1295911" cy="1569349"/>
    <xdr:pic>
      <xdr:nvPicPr>
        <xdr:cNvPr id="857" name="Рисунок 856"/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47414" y="1225026052"/>
          <a:ext cx="1295911" cy="1569349"/>
        </a:xfrm>
        <a:prstGeom prst="rect">
          <a:avLst/>
        </a:prstGeom>
      </xdr:spPr>
    </xdr:pic>
    <xdr:clientData/>
  </xdr:oneCellAnchor>
  <xdr:oneCellAnchor>
    <xdr:from>
      <xdr:col>3</xdr:col>
      <xdr:colOff>200025</xdr:colOff>
      <xdr:row>530</xdr:row>
      <xdr:rowOff>64770</xdr:rowOff>
    </xdr:from>
    <xdr:ext cx="1619249" cy="1616120"/>
    <xdr:pic>
      <xdr:nvPicPr>
        <xdr:cNvPr id="858" name="Рисунок 857"/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62200" y="1269271020"/>
          <a:ext cx="1619249" cy="1616120"/>
        </a:xfrm>
        <a:prstGeom prst="rect">
          <a:avLst/>
        </a:prstGeom>
      </xdr:spPr>
    </xdr:pic>
    <xdr:clientData/>
  </xdr:oneCellAnchor>
  <xdr:oneCellAnchor>
    <xdr:from>
      <xdr:col>3</xdr:col>
      <xdr:colOff>215265</xdr:colOff>
      <xdr:row>530</xdr:row>
      <xdr:rowOff>1649730</xdr:rowOff>
    </xdr:from>
    <xdr:ext cx="1682496" cy="1752600"/>
    <xdr:pic>
      <xdr:nvPicPr>
        <xdr:cNvPr id="859" name="Рисунок 858"/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40305" y="1246605330"/>
          <a:ext cx="1682496" cy="1752600"/>
        </a:xfrm>
        <a:prstGeom prst="rect">
          <a:avLst/>
        </a:prstGeom>
      </xdr:spPr>
    </xdr:pic>
    <xdr:clientData/>
  </xdr:oneCellAnchor>
  <xdr:oneCellAnchor>
    <xdr:from>
      <xdr:col>3</xdr:col>
      <xdr:colOff>100964</xdr:colOff>
      <xdr:row>500</xdr:row>
      <xdr:rowOff>36194</xdr:rowOff>
    </xdr:from>
    <xdr:ext cx="1708785" cy="1708785"/>
    <xdr:pic>
      <xdr:nvPicPr>
        <xdr:cNvPr id="862" name="det_img_223755ea6fba2fae5_13000" descr="http://miopiccolo.ru/images/thumbnails/13/320/320/TB23tmScVXXXXXdXXXXXXXXXXXX_%21%21691806258.jpg"/>
        <xdr:cNvPicPr>
          <a:picLocks noChangeAspect="1" noChangeArrowheads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263139" y="1205320169"/>
          <a:ext cx="1708785" cy="1708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123825</xdr:colOff>
      <xdr:row>501</xdr:row>
      <xdr:rowOff>57150</xdr:rowOff>
    </xdr:from>
    <xdr:ext cx="1695450" cy="1695450"/>
    <xdr:pic>
      <xdr:nvPicPr>
        <xdr:cNvPr id="863" name="Рисунок 862"/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6000" y="1207169925"/>
          <a:ext cx="1695450" cy="1695450"/>
        </a:xfrm>
        <a:prstGeom prst="rect">
          <a:avLst/>
        </a:prstGeom>
      </xdr:spPr>
    </xdr:pic>
    <xdr:clientData/>
  </xdr:oneCellAnchor>
  <xdr:oneCellAnchor>
    <xdr:from>
      <xdr:col>3</xdr:col>
      <xdr:colOff>57150</xdr:colOff>
      <xdr:row>501</xdr:row>
      <xdr:rowOff>1800225</xdr:rowOff>
    </xdr:from>
    <xdr:ext cx="1809750" cy="1809750"/>
    <xdr:pic>
      <xdr:nvPicPr>
        <xdr:cNvPr id="864" name="Рисунок 863"/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19325" y="1208913000"/>
          <a:ext cx="1809750" cy="1809750"/>
        </a:xfrm>
        <a:prstGeom prst="rect">
          <a:avLst/>
        </a:prstGeom>
      </xdr:spPr>
    </xdr:pic>
    <xdr:clientData/>
  </xdr:oneCellAnchor>
  <xdr:twoCellAnchor editAs="oneCell">
    <xdr:from>
      <xdr:col>3</xdr:col>
      <xdr:colOff>28575</xdr:colOff>
      <xdr:row>504</xdr:row>
      <xdr:rowOff>9525</xdr:rowOff>
    </xdr:from>
    <xdr:to>
      <xdr:col>3</xdr:col>
      <xdr:colOff>1800225</xdr:colOff>
      <xdr:row>504</xdr:row>
      <xdr:rowOff>1781175</xdr:rowOff>
    </xdr:to>
    <xdr:pic>
      <xdr:nvPicPr>
        <xdr:cNvPr id="865" name="Рисунок 864"/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190750" y="1212608700"/>
          <a:ext cx="1771650" cy="1771650"/>
        </a:xfrm>
        <a:prstGeom prst="rect">
          <a:avLst/>
        </a:prstGeom>
      </xdr:spPr>
    </xdr:pic>
    <xdr:clientData/>
  </xdr:twoCellAnchor>
  <xdr:twoCellAnchor editAs="oneCell">
    <xdr:from>
      <xdr:col>3</xdr:col>
      <xdr:colOff>182879</xdr:colOff>
      <xdr:row>498</xdr:row>
      <xdr:rowOff>70484</xdr:rowOff>
    </xdr:from>
    <xdr:to>
      <xdr:col>3</xdr:col>
      <xdr:colOff>1821180</xdr:colOff>
      <xdr:row>498</xdr:row>
      <xdr:rowOff>1708785</xdr:rowOff>
    </xdr:to>
    <xdr:pic>
      <xdr:nvPicPr>
        <xdr:cNvPr id="867" name="Рисунок 866"/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07919" y="1046022164"/>
          <a:ext cx="1638301" cy="1638301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498</xdr:row>
      <xdr:rowOff>1781174</xdr:rowOff>
    </xdr:from>
    <xdr:to>
      <xdr:col>3</xdr:col>
      <xdr:colOff>1952626</xdr:colOff>
      <xdr:row>499</xdr:row>
      <xdr:rowOff>1828800</xdr:rowOff>
    </xdr:to>
    <xdr:pic>
      <xdr:nvPicPr>
        <xdr:cNvPr id="868" name="Рисунок 867"/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38375" y="1203407549"/>
          <a:ext cx="1876426" cy="1847851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123824</xdr:colOff>
      <xdr:row>503</xdr:row>
      <xdr:rowOff>9523</xdr:rowOff>
    </xdr:from>
    <xdr:to>
      <xdr:col>3</xdr:col>
      <xdr:colOff>1828801</xdr:colOff>
      <xdr:row>503</xdr:row>
      <xdr:rowOff>1714500</xdr:rowOff>
    </xdr:to>
    <xdr:pic>
      <xdr:nvPicPr>
        <xdr:cNvPr id="869" name="Рисунок 868"/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5999" y="1210779898"/>
          <a:ext cx="1704977" cy="1704977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504</xdr:row>
      <xdr:rowOff>1790699</xdr:rowOff>
    </xdr:from>
    <xdr:to>
      <xdr:col>3</xdr:col>
      <xdr:colOff>1854475</xdr:colOff>
      <xdr:row>505</xdr:row>
      <xdr:rowOff>1628774</xdr:rowOff>
    </xdr:to>
    <xdr:pic>
      <xdr:nvPicPr>
        <xdr:cNvPr id="870" name="Рисунок 869"/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19325" y="1214389874"/>
          <a:ext cx="1797325" cy="1666875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506</xdr:row>
      <xdr:rowOff>9525</xdr:rowOff>
    </xdr:from>
    <xdr:to>
      <xdr:col>3</xdr:col>
      <xdr:colOff>1771649</xdr:colOff>
      <xdr:row>506</xdr:row>
      <xdr:rowOff>1712247</xdr:rowOff>
    </xdr:to>
    <xdr:pic>
      <xdr:nvPicPr>
        <xdr:cNvPr id="871" name="Рисунок 870"/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66949" y="1216266300"/>
          <a:ext cx="1666875" cy="1702722"/>
        </a:xfrm>
        <a:prstGeom prst="rect">
          <a:avLst/>
        </a:prstGeom>
      </xdr:spPr>
    </xdr:pic>
    <xdr:clientData/>
  </xdr:twoCellAnchor>
  <xdr:twoCellAnchor editAs="oneCell">
    <xdr:from>
      <xdr:col>3</xdr:col>
      <xdr:colOff>137160</xdr:colOff>
      <xdr:row>513</xdr:row>
      <xdr:rowOff>106679</xdr:rowOff>
    </xdr:from>
    <xdr:to>
      <xdr:col>3</xdr:col>
      <xdr:colOff>1767840</xdr:colOff>
      <xdr:row>513</xdr:row>
      <xdr:rowOff>1737359</xdr:rowOff>
    </xdr:to>
    <xdr:pic>
      <xdr:nvPicPr>
        <xdr:cNvPr id="872" name="Рисунок 871"/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62200" y="1073490359"/>
          <a:ext cx="1630680" cy="163068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509</xdr:row>
      <xdr:rowOff>1552575</xdr:rowOff>
    </xdr:from>
    <xdr:to>
      <xdr:col>3</xdr:col>
      <xdr:colOff>1724025</xdr:colOff>
      <xdr:row>510</xdr:row>
      <xdr:rowOff>1371601</xdr:rowOff>
    </xdr:to>
    <xdr:pic>
      <xdr:nvPicPr>
        <xdr:cNvPr id="873" name="Рисунок 872"/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38374" y="1223162400"/>
          <a:ext cx="1647826" cy="1647826"/>
        </a:xfrm>
        <a:prstGeom prst="rect">
          <a:avLst/>
        </a:prstGeom>
      </xdr:spPr>
    </xdr:pic>
    <xdr:clientData/>
  </xdr:twoCellAnchor>
  <xdr:twoCellAnchor editAs="oneCell">
    <xdr:from>
      <xdr:col>2</xdr:col>
      <xdr:colOff>942975</xdr:colOff>
      <xdr:row>507</xdr:row>
      <xdr:rowOff>66675</xdr:rowOff>
    </xdr:from>
    <xdr:to>
      <xdr:col>4</xdr:col>
      <xdr:colOff>37055</xdr:colOff>
      <xdr:row>507</xdr:row>
      <xdr:rowOff>1285875</xdr:rowOff>
    </xdr:to>
    <xdr:pic>
      <xdr:nvPicPr>
        <xdr:cNvPr id="874" name="Рисунок 873"/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152650" y="1218152250"/>
          <a:ext cx="2037305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38099</xdr:colOff>
      <xdr:row>508</xdr:row>
      <xdr:rowOff>9524</xdr:rowOff>
    </xdr:from>
    <xdr:to>
      <xdr:col>4</xdr:col>
      <xdr:colOff>0</xdr:colOff>
      <xdr:row>509</xdr:row>
      <xdr:rowOff>228600</xdr:rowOff>
    </xdr:to>
    <xdr:pic>
      <xdr:nvPicPr>
        <xdr:cNvPr id="875" name="Рисунок 874"/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00274" y="1219571474"/>
          <a:ext cx="1952626" cy="1952626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508</xdr:row>
      <xdr:rowOff>2000249</xdr:rowOff>
    </xdr:from>
    <xdr:to>
      <xdr:col>3</xdr:col>
      <xdr:colOff>1743075</xdr:colOff>
      <xdr:row>509</xdr:row>
      <xdr:rowOff>1638299</xdr:rowOff>
    </xdr:to>
    <xdr:pic>
      <xdr:nvPicPr>
        <xdr:cNvPr id="876" name="Рисунок 875"/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66950" y="1221562199"/>
          <a:ext cx="1638300" cy="16383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511</xdr:row>
      <xdr:rowOff>76200</xdr:rowOff>
    </xdr:from>
    <xdr:to>
      <xdr:col>3</xdr:col>
      <xdr:colOff>1685925</xdr:colOff>
      <xdr:row>511</xdr:row>
      <xdr:rowOff>1600200</xdr:rowOff>
    </xdr:to>
    <xdr:pic>
      <xdr:nvPicPr>
        <xdr:cNvPr id="877" name="Рисунок 876"/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24100" y="122483880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511</xdr:row>
      <xdr:rowOff>1752599</xdr:rowOff>
    </xdr:from>
    <xdr:to>
      <xdr:col>3</xdr:col>
      <xdr:colOff>1904999</xdr:colOff>
      <xdr:row>512</xdr:row>
      <xdr:rowOff>1685923</xdr:rowOff>
    </xdr:to>
    <xdr:pic>
      <xdr:nvPicPr>
        <xdr:cNvPr id="878" name="Рисунок 877"/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05050" y="1216228199"/>
          <a:ext cx="1762124" cy="1762124"/>
        </a:xfrm>
        <a:prstGeom prst="rect">
          <a:avLst/>
        </a:prstGeom>
      </xdr:spPr>
    </xdr:pic>
    <xdr:clientData/>
  </xdr:twoCellAnchor>
  <xdr:twoCellAnchor editAs="oneCell">
    <xdr:from>
      <xdr:col>3</xdr:col>
      <xdr:colOff>47624</xdr:colOff>
      <xdr:row>517</xdr:row>
      <xdr:rowOff>190501</xdr:rowOff>
    </xdr:from>
    <xdr:to>
      <xdr:col>3</xdr:col>
      <xdr:colOff>1986915</xdr:colOff>
      <xdr:row>517</xdr:row>
      <xdr:rowOff>1624595</xdr:rowOff>
    </xdr:to>
    <xdr:pic>
      <xdr:nvPicPr>
        <xdr:cNvPr id="881" name="Рисунок 880"/>
        <xdr:cNvPicPr>
          <a:picLocks noChangeAspect="1"/>
        </xdr:cNvPicPr>
      </xdr:nvPicPr>
      <xdr:blipFill rotWithShape="1"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2664" r="-1657" b="13964"/>
        <a:stretch/>
      </xdr:blipFill>
      <xdr:spPr>
        <a:xfrm>
          <a:off x="2272664" y="1080889381"/>
          <a:ext cx="1986916" cy="1434094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519</xdr:row>
      <xdr:rowOff>41910</xdr:rowOff>
    </xdr:from>
    <xdr:to>
      <xdr:col>3</xdr:col>
      <xdr:colOff>1882140</xdr:colOff>
      <xdr:row>519</xdr:row>
      <xdr:rowOff>1781175</xdr:rowOff>
    </xdr:to>
    <xdr:pic>
      <xdr:nvPicPr>
        <xdr:cNvPr id="882" name="Рисунок 881"/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67915" y="1084398390"/>
          <a:ext cx="1739265" cy="1739265"/>
        </a:xfrm>
        <a:prstGeom prst="rect">
          <a:avLst/>
        </a:prstGeom>
      </xdr:spPr>
    </xdr:pic>
    <xdr:clientData/>
  </xdr:twoCellAnchor>
  <xdr:twoCellAnchor editAs="oneCell">
    <xdr:from>
      <xdr:col>3</xdr:col>
      <xdr:colOff>196214</xdr:colOff>
      <xdr:row>34</xdr:row>
      <xdr:rowOff>49529</xdr:rowOff>
    </xdr:from>
    <xdr:to>
      <xdr:col>3</xdr:col>
      <xdr:colOff>1691639</xdr:colOff>
      <xdr:row>34</xdr:row>
      <xdr:rowOff>1544954</xdr:rowOff>
    </xdr:to>
    <xdr:pic>
      <xdr:nvPicPr>
        <xdr:cNvPr id="747" name="Рисунок 746" descr="http://miopiccolo.ru/images/thumbnails/5/320/320/IMG_3625140136751953872bdfd61c9.jpg"/>
        <xdr:cNvPicPr>
          <a:picLocks noChangeAspect="1" noChangeArrowheads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21254" y="64019429"/>
          <a:ext cx="1495425" cy="149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76200</xdr:colOff>
      <xdr:row>516</xdr:row>
      <xdr:rowOff>53340</xdr:rowOff>
    </xdr:from>
    <xdr:to>
      <xdr:col>3</xdr:col>
      <xdr:colOff>1897380</xdr:colOff>
      <xdr:row>516</xdr:row>
      <xdr:rowOff>1805940</xdr:rowOff>
    </xdr:to>
    <xdr:pic>
      <xdr:nvPicPr>
        <xdr:cNvPr id="796" name="Рисунок 795" descr="http://miopiccolo.ru/images/thumbnails/11/320/320/991-423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8613" t="9139" r="7381" b="10017"/>
        <a:stretch/>
      </xdr:blipFill>
      <xdr:spPr bwMode="auto">
        <a:xfrm>
          <a:off x="2301240" y="1078923420"/>
          <a:ext cx="1821180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422910</xdr:colOff>
      <xdr:row>538</xdr:row>
      <xdr:rowOff>70680</xdr:rowOff>
    </xdr:from>
    <xdr:to>
      <xdr:col>3</xdr:col>
      <xdr:colOff>1653429</xdr:colOff>
      <xdr:row>538</xdr:row>
      <xdr:rowOff>1497330</xdr:rowOff>
    </xdr:to>
    <xdr:pic>
      <xdr:nvPicPr>
        <xdr:cNvPr id="798" name="Рисунок 797"/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647950" y="1120987920"/>
          <a:ext cx="1230519" cy="1426650"/>
        </a:xfrm>
        <a:prstGeom prst="rect">
          <a:avLst/>
        </a:prstGeom>
      </xdr:spPr>
    </xdr:pic>
    <xdr:clientData/>
  </xdr:twoCellAnchor>
  <xdr:twoCellAnchor editAs="oneCell">
    <xdr:from>
      <xdr:col>3</xdr:col>
      <xdr:colOff>589690</xdr:colOff>
      <xdr:row>524</xdr:row>
      <xdr:rowOff>30480</xdr:rowOff>
    </xdr:from>
    <xdr:to>
      <xdr:col>3</xdr:col>
      <xdr:colOff>1455420</xdr:colOff>
      <xdr:row>525</xdr:row>
      <xdr:rowOff>39624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14730" y="1232550240"/>
          <a:ext cx="865730" cy="1837944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86</xdr:row>
      <xdr:rowOff>45720</xdr:rowOff>
    </xdr:from>
    <xdr:to>
      <xdr:col>3</xdr:col>
      <xdr:colOff>1875536</xdr:colOff>
      <xdr:row>86</xdr:row>
      <xdr:rowOff>1775460</xdr:rowOff>
    </xdr:to>
    <xdr:pic>
      <xdr:nvPicPr>
        <xdr:cNvPr id="761" name="det_img_1578" descr="http://miopiccolo.ru/images/thumbnails/7/216/216/SAM_1676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9429" t="14001" r="12858" b="13142"/>
        <a:stretch/>
      </xdr:blipFill>
      <xdr:spPr bwMode="auto">
        <a:xfrm>
          <a:off x="2255520" y="182811420"/>
          <a:ext cx="1845056" cy="172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45720</xdr:colOff>
      <xdr:row>21</xdr:row>
      <xdr:rowOff>38100</xdr:rowOff>
    </xdr:from>
    <xdr:to>
      <xdr:col>3</xdr:col>
      <xdr:colOff>1790700</xdr:colOff>
      <xdr:row>21</xdr:row>
      <xdr:rowOff>1470235</xdr:rowOff>
    </xdr:to>
    <xdr:pic>
      <xdr:nvPicPr>
        <xdr:cNvPr id="786" name="det_img_1283560cdc79dc9ab_5607" descr="http://miopiccolo.ru/images/thumbnails/5/320/320/IMG_3639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7171" b="10757"/>
        <a:stretch/>
      </xdr:blipFill>
      <xdr:spPr bwMode="auto">
        <a:xfrm>
          <a:off x="2270760" y="42283380"/>
          <a:ext cx="1744980" cy="1432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68580</xdr:colOff>
      <xdr:row>43</xdr:row>
      <xdr:rowOff>83820</xdr:rowOff>
    </xdr:from>
    <xdr:to>
      <xdr:col>4</xdr:col>
      <xdr:colOff>1905</xdr:colOff>
      <xdr:row>44</xdr:row>
      <xdr:rowOff>83820</xdr:rowOff>
    </xdr:to>
    <xdr:pic>
      <xdr:nvPicPr>
        <xdr:cNvPr id="790" name="det_img_1164" descr="http://miopiccolo.ru/images/thumbnails/4/216/216/IMG_4211.jpg"/>
        <xdr:cNvPicPr>
          <a:picLocks noChangeAspect="1" noChangeArrowheads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293620" y="88818720"/>
          <a:ext cx="1943100" cy="1943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129540</xdr:colOff>
      <xdr:row>514</xdr:row>
      <xdr:rowOff>53340</xdr:rowOff>
    </xdr:from>
    <xdr:to>
      <xdr:col>3</xdr:col>
      <xdr:colOff>1798320</xdr:colOff>
      <xdr:row>514</xdr:row>
      <xdr:rowOff>1722120</xdr:rowOff>
    </xdr:to>
    <xdr:pic>
      <xdr:nvPicPr>
        <xdr:cNvPr id="797" name="det_img_348560ce28645ecd_11425" descr="http://miopiccolo.ru/images/thumbnails/11/320/320/991-107.jpg"/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354580" y="1224511140"/>
          <a:ext cx="1668780" cy="1668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236220</xdr:colOff>
      <xdr:row>15</xdr:row>
      <xdr:rowOff>91440</xdr:rowOff>
    </xdr:from>
    <xdr:to>
      <xdr:col>3</xdr:col>
      <xdr:colOff>1775460</xdr:colOff>
      <xdr:row>15</xdr:row>
      <xdr:rowOff>1485900</xdr:rowOff>
    </xdr:to>
    <xdr:pic>
      <xdr:nvPicPr>
        <xdr:cNvPr id="803" name="det_img_1866560ce43179ee4_9826" descr="http://miopiccolo.ru/images/thumbnails/9/320/320/2%D0%BE-369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6838" t="11539" r="6838" b="10256"/>
        <a:stretch/>
      </xdr:blipFill>
      <xdr:spPr bwMode="auto">
        <a:xfrm>
          <a:off x="2461260" y="28178760"/>
          <a:ext cx="1539240" cy="1394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38100</xdr:colOff>
      <xdr:row>87</xdr:row>
      <xdr:rowOff>79058</xdr:rowOff>
    </xdr:from>
    <xdr:to>
      <xdr:col>3</xdr:col>
      <xdr:colOff>1952625</xdr:colOff>
      <xdr:row>87</xdr:row>
      <xdr:rowOff>1762126</xdr:rowOff>
    </xdr:to>
    <xdr:pic>
      <xdr:nvPicPr>
        <xdr:cNvPr id="632" name="det_img_1578" descr="http://miopiccolo.ru/images/thumbnails/7/216/216/SAM_1676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9429" t="14001" r="12858" b="13142"/>
        <a:stretch/>
      </xdr:blipFill>
      <xdr:spPr bwMode="auto">
        <a:xfrm>
          <a:off x="2200275" y="182559008"/>
          <a:ext cx="1914525" cy="1683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38100</xdr:colOff>
      <xdr:row>156</xdr:row>
      <xdr:rowOff>76200</xdr:rowOff>
    </xdr:from>
    <xdr:to>
      <xdr:col>3</xdr:col>
      <xdr:colOff>1988820</xdr:colOff>
      <xdr:row>157</xdr:row>
      <xdr:rowOff>121920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63140" y="348668340"/>
          <a:ext cx="1950720" cy="195072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155</xdr:row>
      <xdr:rowOff>167640</xdr:rowOff>
    </xdr:from>
    <xdr:to>
      <xdr:col>3</xdr:col>
      <xdr:colOff>1981200</xdr:colOff>
      <xdr:row>156</xdr:row>
      <xdr:rowOff>108585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55520" y="346496640"/>
          <a:ext cx="1950720" cy="1950720"/>
        </a:xfrm>
        <a:prstGeom prst="rect">
          <a:avLst/>
        </a:prstGeom>
      </xdr:spPr>
    </xdr:pic>
    <xdr:clientData/>
  </xdr:twoCellAnchor>
  <xdr:twoCellAnchor editAs="oneCell">
    <xdr:from>
      <xdr:col>3</xdr:col>
      <xdr:colOff>144781</xdr:colOff>
      <xdr:row>146</xdr:row>
      <xdr:rowOff>109732</xdr:rowOff>
    </xdr:from>
    <xdr:to>
      <xdr:col>3</xdr:col>
      <xdr:colOff>1912620</xdr:colOff>
      <xdr:row>146</xdr:row>
      <xdr:rowOff>1875318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69821" y="324676012"/>
          <a:ext cx="1767839" cy="1765586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453</xdr:row>
      <xdr:rowOff>129540</xdr:rowOff>
    </xdr:from>
    <xdr:to>
      <xdr:col>3</xdr:col>
      <xdr:colOff>1973579</xdr:colOff>
      <xdr:row>454</xdr:row>
      <xdr:rowOff>10927</xdr:rowOff>
    </xdr:to>
    <xdr:pic>
      <xdr:nvPicPr>
        <xdr:cNvPr id="650" name="Рисунок 649"/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85060" y="958504560"/>
          <a:ext cx="1813559" cy="1710187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454</xdr:row>
      <xdr:rowOff>68580</xdr:rowOff>
    </xdr:from>
    <xdr:to>
      <xdr:col>3</xdr:col>
      <xdr:colOff>1813559</xdr:colOff>
      <xdr:row>454</xdr:row>
      <xdr:rowOff>1787941</xdr:rowOff>
    </xdr:to>
    <xdr:pic>
      <xdr:nvPicPr>
        <xdr:cNvPr id="651" name="Рисунок 650"/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08860" y="960440040"/>
          <a:ext cx="1729739" cy="1719361"/>
        </a:xfrm>
        <a:prstGeom prst="rect">
          <a:avLst/>
        </a:prstGeom>
      </xdr:spPr>
    </xdr:pic>
    <xdr:clientData/>
  </xdr:twoCellAnchor>
  <xdr:twoCellAnchor editAs="oneCell">
    <xdr:from>
      <xdr:col>3</xdr:col>
      <xdr:colOff>213360</xdr:colOff>
      <xdr:row>455</xdr:row>
      <xdr:rowOff>83820</xdr:rowOff>
    </xdr:from>
    <xdr:to>
      <xdr:col>3</xdr:col>
      <xdr:colOff>1821180</xdr:colOff>
      <xdr:row>455</xdr:row>
      <xdr:rowOff>1771575</xdr:rowOff>
    </xdr:to>
    <xdr:pic>
      <xdr:nvPicPr>
        <xdr:cNvPr id="652" name="Рисунок 651"/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38400" y="962306940"/>
          <a:ext cx="1607820" cy="1687755"/>
        </a:xfrm>
        <a:prstGeom prst="rect">
          <a:avLst/>
        </a:prstGeom>
      </xdr:spPr>
    </xdr:pic>
    <xdr:clientData/>
  </xdr:twoCellAnchor>
  <xdr:twoCellAnchor editAs="oneCell">
    <xdr:from>
      <xdr:col>3</xdr:col>
      <xdr:colOff>1356360</xdr:colOff>
      <xdr:row>470</xdr:row>
      <xdr:rowOff>960120</xdr:rowOff>
    </xdr:from>
    <xdr:to>
      <xdr:col>4</xdr:col>
      <xdr:colOff>144780</xdr:colOff>
      <xdr:row>470</xdr:row>
      <xdr:rowOff>1800225</xdr:rowOff>
    </xdr:to>
    <xdr:pic>
      <xdr:nvPicPr>
        <xdr:cNvPr id="653" name="bigpic" descr="&amp;Acy;&amp;mcy;&amp;acy;&amp;lcy;&amp;icy;&amp;yacy;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6691" t="14933" r="8242"/>
        <a:stretch/>
      </xdr:blipFill>
      <xdr:spPr bwMode="auto">
        <a:xfrm>
          <a:off x="3581400" y="99405948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411480</xdr:colOff>
      <xdr:row>485</xdr:row>
      <xdr:rowOff>1805940</xdr:rowOff>
    </xdr:from>
    <xdr:to>
      <xdr:col>3</xdr:col>
      <xdr:colOff>1668780</xdr:colOff>
      <xdr:row>486</xdr:row>
      <xdr:rowOff>1639387</xdr:rowOff>
    </xdr:to>
    <xdr:pic>
      <xdr:nvPicPr>
        <xdr:cNvPr id="616" name="Рисунок 615"/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636520" y="1024166100"/>
          <a:ext cx="1257300" cy="1786072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487</xdr:row>
      <xdr:rowOff>91440</xdr:rowOff>
    </xdr:from>
    <xdr:to>
      <xdr:col>3</xdr:col>
      <xdr:colOff>1562100</xdr:colOff>
      <xdr:row>487</xdr:row>
      <xdr:rowOff>1725098</xdr:rowOff>
    </xdr:to>
    <xdr:pic>
      <xdr:nvPicPr>
        <xdr:cNvPr id="620" name="Рисунок 619"/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15540" y="1026109200"/>
          <a:ext cx="1371600" cy="1633658"/>
        </a:xfrm>
        <a:prstGeom prst="rect">
          <a:avLst/>
        </a:prstGeom>
      </xdr:spPr>
    </xdr:pic>
    <xdr:clientData/>
  </xdr:twoCellAnchor>
  <xdr:twoCellAnchor editAs="oneCell">
    <xdr:from>
      <xdr:col>3</xdr:col>
      <xdr:colOff>236220</xdr:colOff>
      <xdr:row>488</xdr:row>
      <xdr:rowOff>30480</xdr:rowOff>
    </xdr:from>
    <xdr:to>
      <xdr:col>3</xdr:col>
      <xdr:colOff>1135380</xdr:colOff>
      <xdr:row>488</xdr:row>
      <xdr:rowOff>1458632</xdr:rowOff>
    </xdr:to>
    <xdr:pic>
      <xdr:nvPicPr>
        <xdr:cNvPr id="623" name="Рисунок 622"/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461260" y="1027953240"/>
          <a:ext cx="899160" cy="142815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515</xdr:row>
      <xdr:rowOff>38100</xdr:rowOff>
    </xdr:from>
    <xdr:to>
      <xdr:col>3</xdr:col>
      <xdr:colOff>1813560</xdr:colOff>
      <xdr:row>515</xdr:row>
      <xdr:rowOff>1737360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39340" y="1077079380"/>
          <a:ext cx="1699260" cy="1699260"/>
        </a:xfrm>
        <a:prstGeom prst="rect">
          <a:avLst/>
        </a:prstGeom>
      </xdr:spPr>
    </xdr:pic>
    <xdr:clientData/>
  </xdr:twoCellAnchor>
  <xdr:oneCellAnchor>
    <xdr:from>
      <xdr:col>3</xdr:col>
      <xdr:colOff>30480</xdr:colOff>
      <xdr:row>171</xdr:row>
      <xdr:rowOff>137160</xdr:rowOff>
    </xdr:from>
    <xdr:ext cx="1730935" cy="1104899"/>
    <xdr:pic>
      <xdr:nvPicPr>
        <xdr:cNvPr id="577" name="Рисунок 576"/>
        <xdr:cNvPicPr>
          <a:picLocks noChangeAspect="1"/>
        </xdr:cNvPicPr>
      </xdr:nvPicPr>
      <xdr:blipFill rotWithShape="1"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4062" b="20424"/>
        <a:stretch/>
      </xdr:blipFill>
      <xdr:spPr>
        <a:xfrm>
          <a:off x="1790700" y="29938980"/>
          <a:ext cx="1730935" cy="1104899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://miopiccolo.ru/womens-clothing-ru/kombinezony-ru/kombinezon-letniy-s-babochkoy.html" TargetMode="External"/><Relationship Id="rId299" Type="http://schemas.openxmlformats.org/officeDocument/2006/relationships/hyperlink" Target="http://miopiccolo.ru/mens-clothing-ru/legginsy/losiny-trikotazhnye-ru-3.html" TargetMode="External"/><Relationship Id="rId21" Type="http://schemas.openxmlformats.org/officeDocument/2006/relationships/hyperlink" Target="http://miopiccolo.ru/mens-clothing-ru/yubki-platya-sarafany/plate-koktelnoe-kombinirovannoe-s-cepochkoy-na-poyase.html" TargetMode="External"/><Relationship Id="rId63" Type="http://schemas.openxmlformats.org/officeDocument/2006/relationships/hyperlink" Target="http://miopiccolo.ru/mens-clothing-ru/yubki-platya-sarafany/sarafan-s-kamnyami-renoel-ru.html" TargetMode="External"/><Relationship Id="rId159" Type="http://schemas.openxmlformats.org/officeDocument/2006/relationships/hyperlink" Target="http://miopiccolo.ru/mens-clothing-ru/obuv/kedy-vysokie-na-molnii-teddy.html" TargetMode="External"/><Relationship Id="rId324" Type="http://schemas.openxmlformats.org/officeDocument/2006/relationships/hyperlink" Target="http://miopiccolo.ru/womens-clothing-ru/vodolazki-ru/vodolazka-vyazannaya-ru-3.html" TargetMode="External"/><Relationship Id="rId366" Type="http://schemas.openxmlformats.org/officeDocument/2006/relationships/hyperlink" Target="http://miopiccolo.ru/womens-clothing-ru/obuv-ru/krossovki-nike-ru-4.html" TargetMode="External"/><Relationship Id="rId170" Type="http://schemas.openxmlformats.org/officeDocument/2006/relationships/hyperlink" Target="http://miopiccolo.ru/mens-clothing-ru/yubki-platya-sarafany/plate-monsoon-raznocvetnoe.html" TargetMode="External"/><Relationship Id="rId226" Type="http://schemas.openxmlformats.org/officeDocument/2006/relationships/hyperlink" Target="http://miopiccolo.ru/womens-clothing-ru/futbolki-s-dlinnym-rukavom-ru/fubolka-s-dlinnym-rkukavom.html" TargetMode="External"/><Relationship Id="rId433" Type="http://schemas.openxmlformats.org/officeDocument/2006/relationships/hyperlink" Target="http://miopiccolo.ru/mens-clothing-ru/golovnye-ubory/mini-baby.html" TargetMode="External"/><Relationship Id="rId268" Type="http://schemas.openxmlformats.org/officeDocument/2006/relationships/hyperlink" Target="http://miopiccolo.ru/womens-clothing-ru/shorty-trikotazhnye-ru-4.html" TargetMode="External"/><Relationship Id="rId475" Type="http://schemas.openxmlformats.org/officeDocument/2006/relationships/hyperlink" Target="http://miopiccolo.ru/mens-clothing-ru/bryuki-dzhinsy-shorty/bryuki-dzhinsovye-cvetok.html" TargetMode="External"/><Relationship Id="rId32" Type="http://schemas.openxmlformats.org/officeDocument/2006/relationships/hyperlink" Target="http://miopiccolo.ru/mens-clothing-ru/plyazhnaya-moda/kupalnik-v-goluboy-cvetok.html" TargetMode="External"/><Relationship Id="rId74" Type="http://schemas.openxmlformats.org/officeDocument/2006/relationships/hyperlink" Target="http://miopiccolo.ru/mens-clothing-ru/aksessuary/sharf-print.html" TargetMode="External"/><Relationship Id="rId128" Type="http://schemas.openxmlformats.org/officeDocument/2006/relationships/hyperlink" Target="http://miopiccolo.ru/womens-clothing-ru/futbolki-mayki-rubashki/futbolka-kombinirovannaya-v-polosku.html" TargetMode="External"/><Relationship Id="rId335" Type="http://schemas.openxmlformats.org/officeDocument/2006/relationships/hyperlink" Target="http://miopiccolo.ru/womens-clothing-ru/kostyumy-komplekty-ru/kostyumchik-trikotazhnyy-big-bear.html" TargetMode="External"/><Relationship Id="rId377" Type="http://schemas.openxmlformats.org/officeDocument/2006/relationships/hyperlink" Target="http://miopiccolo.ru/womens-clothing-ru/remni-garfild.html" TargetMode="External"/><Relationship Id="rId5" Type="http://schemas.openxmlformats.org/officeDocument/2006/relationships/hyperlink" Target="http://miopiccolo.ru/mens-clothing-ru/yubki-platya-sarafany/plate-prazdnichnoe-s-bantikom-rozovogo-cveta-i-pugovichkah-na-grudi.html" TargetMode="External"/><Relationship Id="rId181" Type="http://schemas.openxmlformats.org/officeDocument/2006/relationships/hyperlink" Target="http://miopiccolo.ru/womens-clothing-ru/rubashki-ru/rubashka-v-polosku-ru.html" TargetMode="External"/><Relationship Id="rId237" Type="http://schemas.openxmlformats.org/officeDocument/2006/relationships/hyperlink" Target="http://miopiccolo.ru/mens-clothing-ru/kostyumchik-trikotazhnyy-minnie.html" TargetMode="External"/><Relationship Id="rId402" Type="http://schemas.openxmlformats.org/officeDocument/2006/relationships/hyperlink" Target="http://miopiccolo.ru/mens-clothing-ru/bryuki-dzhinsy-shorty/yubka-dzhinsovaya-s-pletennym-poyasom.html" TargetMode="External"/><Relationship Id="rId279" Type="http://schemas.openxmlformats.org/officeDocument/2006/relationships/hyperlink" Target="http://miopiccolo.ru/mens-clothing-ru/futbolka-monna-lisa.html" TargetMode="External"/><Relationship Id="rId444" Type="http://schemas.openxmlformats.org/officeDocument/2006/relationships/hyperlink" Target="http://miopiccolo.ru/mens-clothing-ru/golovnye-ubory/shapka-lika.html" TargetMode="External"/><Relationship Id="rId486" Type="http://schemas.openxmlformats.org/officeDocument/2006/relationships/hyperlink" Target="http://miopiccolo.ru/womens-clothing-ru/dzhempera-tolstovki-ru/dzhemper-na-pugovicah.html" TargetMode="External"/><Relationship Id="rId43" Type="http://schemas.openxmlformats.org/officeDocument/2006/relationships/hyperlink" Target="http://miopiccolo.ru/mens-clothing-ru/verhnyaya-demisezonnaya-odezhda/kurtka-stegannaya-s-cepochkoy-na-vorote-ru.html" TargetMode="External"/><Relationship Id="rId139" Type="http://schemas.openxmlformats.org/officeDocument/2006/relationships/hyperlink" Target="http://miopiccolo.ru/mens-clothing-ru/futbolki-mayki/futbolka-udlinennaya.html" TargetMode="External"/><Relationship Id="rId290" Type="http://schemas.openxmlformats.org/officeDocument/2006/relationships/hyperlink" Target="http://miopiccolo.ru/womens-clothing-ru/kostyum-trikotazhnyy-u-dph.html" TargetMode="External"/><Relationship Id="rId304" Type="http://schemas.openxmlformats.org/officeDocument/2006/relationships/hyperlink" Target="http://miopiccolo.ru/womens-clothing-ru/kurtki-vetrovki-ru/kurtka-stegannaya-leelam-ru.html" TargetMode="External"/><Relationship Id="rId346" Type="http://schemas.openxmlformats.org/officeDocument/2006/relationships/hyperlink" Target="http://miopiccolo.ru/mens-clothing-ru/verhnyaya-demisezonnaya-odezhda/vetrovka-s-kapyushonom-na-flise-ru.html" TargetMode="External"/><Relationship Id="rId388" Type="http://schemas.openxmlformats.org/officeDocument/2006/relationships/hyperlink" Target="http://miopiccolo.ru/mens-clothing-ru/dzhempera-tolstovki/dzhemper-next-na-pugovicah.html" TargetMode="External"/><Relationship Id="rId85" Type="http://schemas.openxmlformats.org/officeDocument/2006/relationships/hyperlink" Target="http://miopiccolo.ru/mens-clothing-ru/vodolazki/vodolaka-trikotazhnaya-manai-ru.html" TargetMode="External"/><Relationship Id="rId150" Type="http://schemas.openxmlformats.org/officeDocument/2006/relationships/hyperlink" Target="http://miopiccolo.ru/womens-clothing-ru/noski-ru-8/noski-h-b-3sht-ru.html" TargetMode="External"/><Relationship Id="rId192" Type="http://schemas.openxmlformats.org/officeDocument/2006/relationships/hyperlink" Target="http://miopiccolo.ru/mens-clothing-ru/kombinezony/kombinezon-babochki.html" TargetMode="External"/><Relationship Id="rId206" Type="http://schemas.openxmlformats.org/officeDocument/2006/relationships/hyperlink" Target="http://miopiccolo.ru/womens-clothing-ru/futbolki-mayki-rubashki/futbolka-tiger.html" TargetMode="External"/><Relationship Id="rId413" Type="http://schemas.openxmlformats.org/officeDocument/2006/relationships/hyperlink" Target="http://miopiccolo.ru/mens-clothing-ru/vodolazki/vodolazka-vyazannaya-s-babochkoy.html" TargetMode="External"/><Relationship Id="rId248" Type="http://schemas.openxmlformats.org/officeDocument/2006/relationships/hyperlink" Target="http://miopiccolo.ru/womens-clothing-ru/rubashka-s-dlinnym-rukavom-ru.html" TargetMode="External"/><Relationship Id="rId455" Type="http://schemas.openxmlformats.org/officeDocument/2006/relationships/hyperlink" Target="http://miopiccolo.ru/mens-clothing-ru/shkolnoya-odezhda/yubka-shkolnaya-87554s.html" TargetMode="External"/><Relationship Id="rId12" Type="http://schemas.openxmlformats.org/officeDocument/2006/relationships/hyperlink" Target="http://miopiccolo.ru/mens-clothing-ru/yubki-platya-sarafany/plate-kokteylnoe-s-dvoynoy-yubkoy.html" TargetMode="External"/><Relationship Id="rId108" Type="http://schemas.openxmlformats.org/officeDocument/2006/relationships/hyperlink" Target="http://miopiccolo.ru/womens-clothing-ru/bryuki-ru-2/bryuki-klassicheskie.html" TargetMode="External"/><Relationship Id="rId315" Type="http://schemas.openxmlformats.org/officeDocument/2006/relationships/hyperlink" Target="http://miopiccolo.ru/mens-clothing-ru/futbolki-mayki/futbolka-cvetochki.html" TargetMode="External"/><Relationship Id="rId357" Type="http://schemas.openxmlformats.org/officeDocument/2006/relationships/hyperlink" Target="http://miopiccolo.ru/womens-clothing-ru/futbolka-s-dlinnym-rukavom-bobdog.html" TargetMode="External"/><Relationship Id="rId54" Type="http://schemas.openxmlformats.org/officeDocument/2006/relationships/hyperlink" Target="http://miopiccolo.ru/mens-clothing-ru/sportivnye-kostyumy/kostyum-sportivnyy-velvetovyy.html" TargetMode="External"/><Relationship Id="rId96" Type="http://schemas.openxmlformats.org/officeDocument/2006/relationships/hyperlink" Target="http://miopiccolo.ru/mens-clothing-ru/tuniki/tunika-raspashenka.html" TargetMode="External"/><Relationship Id="rId161" Type="http://schemas.openxmlformats.org/officeDocument/2006/relationships/hyperlink" Target="http://miopiccolo.ru/womens-clothing-ru/kombinezony-ru/kombinezon-letniy-delfin.html" TargetMode="External"/><Relationship Id="rId217" Type="http://schemas.openxmlformats.org/officeDocument/2006/relationships/hyperlink" Target="http://miopiccolo.ru/womens-clothing-ru/kombinezony-ru/polukombinezon-oshkosh.html" TargetMode="External"/><Relationship Id="rId399" Type="http://schemas.openxmlformats.org/officeDocument/2006/relationships/hyperlink" Target="http://miopiccolo.ru/mens-clothing-ru/dzhempera-tolstovki/dzhemper.html" TargetMode="External"/><Relationship Id="rId259" Type="http://schemas.openxmlformats.org/officeDocument/2006/relationships/hyperlink" Target="http://miopiccolo.ru/mens-clothing-ru/rubashka-s-dlinnym-rukavom-ru-3.html" TargetMode="External"/><Relationship Id="rId424" Type="http://schemas.openxmlformats.org/officeDocument/2006/relationships/hyperlink" Target="http://miopiccolo.ru/mens-clothing-ru/verhnyaya-demisezonnaya-odezhda/kurtochka-d-s-s-kapyushonom.html" TargetMode="External"/><Relationship Id="rId466" Type="http://schemas.openxmlformats.org/officeDocument/2006/relationships/hyperlink" Target="http://miopiccolo.ru/mens-clothing-ru/golovnye-ubory/panama-ru-14.html" TargetMode="External"/><Relationship Id="rId23" Type="http://schemas.openxmlformats.org/officeDocument/2006/relationships/hyperlink" Target="http://miopiccolo.ru/mens-clothing-ru/pidzhaki/pidzhak-trikotazhnyy.html" TargetMode="External"/><Relationship Id="rId119" Type="http://schemas.openxmlformats.org/officeDocument/2006/relationships/hyperlink" Target="http://miopiccolo.ru/mens-clothing-ru/verhnyaya-demisezonnaya-odezhda/kurtka-dzhinsovaya-ukorochennaya.html" TargetMode="External"/><Relationship Id="rId270" Type="http://schemas.openxmlformats.org/officeDocument/2006/relationships/hyperlink" Target="http://miopiccolo.ru/womens-clothing-ru/shorty-trikotazhnye-ru-5.html" TargetMode="External"/><Relationship Id="rId326" Type="http://schemas.openxmlformats.org/officeDocument/2006/relationships/hyperlink" Target="http://miopiccolo.ru/womens-clothing-ru/kurtki-vetrovki-ru/konvert-d-s-roberto-cavalli-ru.html" TargetMode="External"/><Relationship Id="rId65" Type="http://schemas.openxmlformats.org/officeDocument/2006/relationships/hyperlink" Target="http://miopiccolo.ru/mens-clothing-ru/aksessuary/diadema-bolshaya.html" TargetMode="External"/><Relationship Id="rId130" Type="http://schemas.openxmlformats.org/officeDocument/2006/relationships/hyperlink" Target="http://miopiccolo.ru/womens-clothing-ru/futbolki-mayki-rubashki/futbolka-zontiki.html" TargetMode="External"/><Relationship Id="rId368" Type="http://schemas.openxmlformats.org/officeDocument/2006/relationships/hyperlink" Target="http://miopiccolo.ru/mens-clothing-ru/kedy-vysokie-na-molnii-ru-3.html" TargetMode="External"/><Relationship Id="rId172" Type="http://schemas.openxmlformats.org/officeDocument/2006/relationships/hyperlink" Target="http://miopiccolo.ru/mens-clothing-ru/verhnyaya-demisezonnaya-odezhda/kurtka-dzhinsovaya-ru-3.html" TargetMode="External"/><Relationship Id="rId228" Type="http://schemas.openxmlformats.org/officeDocument/2006/relationships/hyperlink" Target="http://miopiccolo.ru/womens-clothing-ru/kapri-trikotazhnye-ru.html" TargetMode="External"/><Relationship Id="rId435" Type="http://schemas.openxmlformats.org/officeDocument/2006/relationships/hyperlink" Target="http://miopiccolo.ru/mens-clothing-ru/golovnye-ubory/shapka-angelina.html" TargetMode="External"/><Relationship Id="rId477" Type="http://schemas.openxmlformats.org/officeDocument/2006/relationships/hyperlink" Target="http://miopiccolo.ru/mens-clothing-ru/tolstovki-hudi/tolstovka-flisovaya-icepeak.html" TargetMode="External"/><Relationship Id="rId281" Type="http://schemas.openxmlformats.org/officeDocument/2006/relationships/hyperlink" Target="http://miopiccolo.ru/womens-clothing-ru/kombinezon-roberto-cavalli.html" TargetMode="External"/><Relationship Id="rId337" Type="http://schemas.openxmlformats.org/officeDocument/2006/relationships/hyperlink" Target="http://miopiccolo.ru/mens-clothing-ru/zhilety/zhilet-shkolnyy-s-payetkami.html" TargetMode="External"/><Relationship Id="rId34" Type="http://schemas.openxmlformats.org/officeDocument/2006/relationships/hyperlink" Target="http://miopiccolo.ru/womens-clothing-ru/plyazhnaya-moda-ru/boksery-kupalnye.html" TargetMode="External"/><Relationship Id="rId76" Type="http://schemas.openxmlformats.org/officeDocument/2006/relationships/hyperlink" Target="http://miopiccolo.ru/mens-clothing-ru/yubki-platya-sarafany/plate-trikotazhnoe.html" TargetMode="External"/><Relationship Id="rId141" Type="http://schemas.openxmlformats.org/officeDocument/2006/relationships/hyperlink" Target="http://miopiccolo.ru/mens-clothing-ru/shorty-kapri/shorty-dzhinsovye-ru-4.html" TargetMode="External"/><Relationship Id="rId379" Type="http://schemas.openxmlformats.org/officeDocument/2006/relationships/hyperlink" Target="http://miopiccolo.ru/mens-clothing-ru/golovnye-ubory/shapka.html" TargetMode="External"/><Relationship Id="rId7" Type="http://schemas.openxmlformats.org/officeDocument/2006/relationships/hyperlink" Target="http://miopiccolo.ru/mens-clothing-ru/bolero/bolero-vyazannoe-leelam-ru.html" TargetMode="External"/><Relationship Id="rId183" Type="http://schemas.openxmlformats.org/officeDocument/2006/relationships/hyperlink" Target="http://miopiccolo.ru/mens-clothing-ru/tolstovki-hudi/tolstovka-mini-crew.html" TargetMode="External"/><Relationship Id="rId239" Type="http://schemas.openxmlformats.org/officeDocument/2006/relationships/hyperlink" Target="http://miopiccolo.ru/womens-clothing-ru/kstyum-sportivnyy-ferrari.html" TargetMode="External"/><Relationship Id="rId390" Type="http://schemas.openxmlformats.org/officeDocument/2006/relationships/hyperlink" Target="http://miopiccolo.ru/mens-clothing-ru/golovnye-ubory/nabor-vyazanyy-beret-i-varezhki.html" TargetMode="External"/><Relationship Id="rId404" Type="http://schemas.openxmlformats.org/officeDocument/2006/relationships/hyperlink" Target="http://miopiccolo.ru/mens-clothing-ru/bryuki-dzhinsy-shorty/dzhinsiki-dlya-malyshek-ru.html" TargetMode="External"/><Relationship Id="rId446" Type="http://schemas.openxmlformats.org/officeDocument/2006/relationships/hyperlink" Target="http://miopiccolo.ru/mens-clothing-ru/golovnye-ubory/shapka-buton.html" TargetMode="External"/><Relationship Id="rId250" Type="http://schemas.openxmlformats.org/officeDocument/2006/relationships/hyperlink" Target="http://miopiccolo.ru/womens-clothing-ru/futbolka-shkolnaya-kd.html" TargetMode="External"/><Relationship Id="rId271" Type="http://schemas.openxmlformats.org/officeDocument/2006/relationships/hyperlink" Target="http://miopiccolo.ru/womens-clothing-ru/shorty-trikotazhnye-ru-6.html" TargetMode="External"/><Relationship Id="rId292" Type="http://schemas.openxmlformats.org/officeDocument/2006/relationships/hyperlink" Target="http://miopiccolo.ru/womens-clothing-ru/shtany-sportivnye-gap-ru.html" TargetMode="External"/><Relationship Id="rId306" Type="http://schemas.openxmlformats.org/officeDocument/2006/relationships/hyperlink" Target="http://miopiccolo.ru/mens-clothing-ru/yubki-platya-sarafany/plate-s-payetkami-lee-lam.html" TargetMode="External"/><Relationship Id="rId488" Type="http://schemas.openxmlformats.org/officeDocument/2006/relationships/hyperlink" Target="http://miopiccolo.ru/mens-clothing-ru/golovnye-ubory/beysbolka-so-strazami-i-cvetkom.html" TargetMode="External"/><Relationship Id="rId24" Type="http://schemas.openxmlformats.org/officeDocument/2006/relationships/hyperlink" Target="http://miopiccolo.ru/mens-clothing-ru/bryuki-dzhinsy-shorty/yubka-v-goroh-s-krasnym-remnem.html" TargetMode="External"/><Relationship Id="rId45" Type="http://schemas.openxmlformats.org/officeDocument/2006/relationships/hyperlink" Target="http://miopiccolo.ru/mens-clothing-ru/verhnyaya-demisezonnaya-odezhda/palto-d-s-na-flisovom-podklade.html" TargetMode="External"/><Relationship Id="rId66" Type="http://schemas.openxmlformats.org/officeDocument/2006/relationships/hyperlink" Target="http://miopiccolo.ru/mens-clothing-ru/sumki-ryukzaki-chemodany/ryukzak-malyy-ru-9.html" TargetMode="External"/><Relationship Id="rId87" Type="http://schemas.openxmlformats.org/officeDocument/2006/relationships/hyperlink" Target="http://miopiccolo.ru/womens-clothing-ru/sportivnye-kostyumy-ru/kostyum-sportivnyy-na-flise.html" TargetMode="External"/><Relationship Id="rId110" Type="http://schemas.openxmlformats.org/officeDocument/2006/relationships/hyperlink" Target="http://miopiccolo.ru/womens-clothing-ru/futbolki-mayki-rubashki/futbolka-zara-kids.html" TargetMode="External"/><Relationship Id="rId131" Type="http://schemas.openxmlformats.org/officeDocument/2006/relationships/hyperlink" Target="http://miopiccolo.ru/mens-clothing-ru/futbolki-mayki/mayka-udlinennaya.html" TargetMode="External"/><Relationship Id="rId327" Type="http://schemas.openxmlformats.org/officeDocument/2006/relationships/hyperlink" Target="http://miopiccolo.ru/mens-clothing-ru/aksessuary/odeyalo-robertocavalli.html" TargetMode="External"/><Relationship Id="rId348" Type="http://schemas.openxmlformats.org/officeDocument/2006/relationships/hyperlink" Target="http://miopiccolo.ru/womens-clothing-ru/kombinezony-ru/kombinezon-slip-trikotazhnyy.html" TargetMode="External"/><Relationship Id="rId369" Type="http://schemas.openxmlformats.org/officeDocument/2006/relationships/hyperlink" Target="http://miopiccolo.ru/womens-clothing-ru/kostyum-klassicheskiy-5ka.html" TargetMode="External"/><Relationship Id="rId152" Type="http://schemas.openxmlformats.org/officeDocument/2006/relationships/hyperlink" Target="http://miopiccolo.ru/womens-clothing-ru/obuv-ru/sandali-zamshevye.html" TargetMode="External"/><Relationship Id="rId173" Type="http://schemas.openxmlformats.org/officeDocument/2006/relationships/hyperlink" Target="http://miopiccolo.ru/mens-clothing-ru/bryuki-dzhinsy-shorty/dzhinsy-print-poloska-cvety.html" TargetMode="External"/><Relationship Id="rId194" Type="http://schemas.openxmlformats.org/officeDocument/2006/relationships/hyperlink" Target="http://miopiccolo.ru/womens-clothing-ru/kombinezony-ru/kombinezon-trikotazhnyy-zeddi-and-pornsp.html" TargetMode="External"/><Relationship Id="rId208" Type="http://schemas.openxmlformats.org/officeDocument/2006/relationships/hyperlink" Target="http://miopiccolo.ru/womens-clothing-ru/tolstovki/tolstovka-skaters.html" TargetMode="External"/><Relationship Id="rId229" Type="http://schemas.openxmlformats.org/officeDocument/2006/relationships/hyperlink" Target="http://miopiccolo.ru/womens-clothing-ru/kapri-trikotazhnye-spaydder-men.html" TargetMode="External"/><Relationship Id="rId380" Type="http://schemas.openxmlformats.org/officeDocument/2006/relationships/hyperlink" Target="http://miopiccolo.ru/mens-clothing-ru/golovnye-ubory/shapka-new-york.html" TargetMode="External"/><Relationship Id="rId415" Type="http://schemas.openxmlformats.org/officeDocument/2006/relationships/hyperlink" Target="http://miopiccolo.ru/mens-clothing-ru/verhnyaya-demisezonnaya-odezhda/vetrovka-na-hb-podklade.html" TargetMode="External"/><Relationship Id="rId436" Type="http://schemas.openxmlformats.org/officeDocument/2006/relationships/hyperlink" Target="http://miopiccolo.ru/mens-clothing-ru/golovnye-ubory/shapka-anime.html" TargetMode="External"/><Relationship Id="rId457" Type="http://schemas.openxmlformats.org/officeDocument/2006/relationships/hyperlink" Target="http://miopiccolo.ru/mens-clothing-ru/golovnye-ubory/panama-ru-5.html" TargetMode="External"/><Relationship Id="rId240" Type="http://schemas.openxmlformats.org/officeDocument/2006/relationships/hyperlink" Target="http://miopiccolo.ru/womens-clothing-ru/kstyum-sportivnyy-ferrari.html" TargetMode="External"/><Relationship Id="rId261" Type="http://schemas.openxmlformats.org/officeDocument/2006/relationships/hyperlink" Target="http://miopiccolo.ru/womens-clothing-ru/rubashka-s-dlinnym-rukavom-ru-6.html" TargetMode="External"/><Relationship Id="rId478" Type="http://schemas.openxmlformats.org/officeDocument/2006/relationships/hyperlink" Target="http://miopiccolo.ru/womens-clothing-ru/verhnyaya-zimnyaya-odezhda/kombinezon-icepeak-zima.html" TargetMode="External"/><Relationship Id="rId14" Type="http://schemas.openxmlformats.org/officeDocument/2006/relationships/hyperlink" Target="http://miopiccolo.ru/mens-clothing-ru/yubki-platya-sarafany/plate-vechernee-s-assimetrichnoy-yubkoy-payetkami.html" TargetMode="External"/><Relationship Id="rId35" Type="http://schemas.openxmlformats.org/officeDocument/2006/relationships/hyperlink" Target="http://miopiccolo.ru/mens-clothing-ru/obuv/sandali-otkrytye-nat.-kozha.html" TargetMode="External"/><Relationship Id="rId56" Type="http://schemas.openxmlformats.org/officeDocument/2006/relationships/hyperlink" Target="http://miopiccolo.ru/womens-clothing-ru/rubashki-ru/rubashka-s-cvetochnym-printom.html" TargetMode="External"/><Relationship Id="rId77" Type="http://schemas.openxmlformats.org/officeDocument/2006/relationships/hyperlink" Target="http://miopiccolo.ru/mens-clothing-ru/yubki-platya-sarafany/plate-trikotazhnoe.html&#1084;" TargetMode="External"/><Relationship Id="rId100" Type="http://schemas.openxmlformats.org/officeDocument/2006/relationships/hyperlink" Target="http://miopiccolo.ru/womens-clothing-ru/kostyumy-komplekty-ru/kostyum-trikotazhnyy-letniy-mexiko.html" TargetMode="External"/><Relationship Id="rId282" Type="http://schemas.openxmlformats.org/officeDocument/2006/relationships/hyperlink" Target="http://miopiccolo.ru/womens-clothing-ru/tostovka-deep-blue.html" TargetMode="External"/><Relationship Id="rId317" Type="http://schemas.openxmlformats.org/officeDocument/2006/relationships/hyperlink" Target="http://miopiccolo.ru/womens-clothing-ru/futbolki-mayki-rubashki/futbolka-polo-kids-ru.html" TargetMode="External"/><Relationship Id="rId338" Type="http://schemas.openxmlformats.org/officeDocument/2006/relationships/hyperlink" Target="http://miopiccolo.ru/mens-clothing-ru/zhilety/zhilet-shkolnyy-s-payetkami.html" TargetMode="External"/><Relationship Id="rId359" Type="http://schemas.openxmlformats.org/officeDocument/2006/relationships/hyperlink" Target="http://miopiccolo.ru/womens-clothing-ru/bryuki-guess.html" TargetMode="External"/><Relationship Id="rId8" Type="http://schemas.openxmlformats.org/officeDocument/2006/relationships/hyperlink" Target="http://miopiccolo.ru/mens-clothing-ru/bolero/bolero-vyazannoe-leelam-ru.html" TargetMode="External"/><Relationship Id="rId98" Type="http://schemas.openxmlformats.org/officeDocument/2006/relationships/hyperlink" Target="http://miopiccolo.ru/mens-clothing-ru/apparel-ru/kostyum-letniy-s-cvetami.html" TargetMode="External"/><Relationship Id="rId121" Type="http://schemas.openxmlformats.org/officeDocument/2006/relationships/hyperlink" Target="http://miopiccolo.ru/mens-clothing-ru/kombinezony/kombinezon-oblegchennyy-h-b.html" TargetMode="External"/><Relationship Id="rId142" Type="http://schemas.openxmlformats.org/officeDocument/2006/relationships/hyperlink" Target="http://miopiccolo.ru/womens-clothing-ru/tolstovki/tolstovka-s-kapyushonom-72.html" TargetMode="External"/><Relationship Id="rId163" Type="http://schemas.openxmlformats.org/officeDocument/2006/relationships/hyperlink" Target="http://miopiccolo.ru/mens-clothing-ru/kombinezony/kombinezon-letniy-bantiki.html" TargetMode="External"/><Relationship Id="rId184" Type="http://schemas.openxmlformats.org/officeDocument/2006/relationships/hyperlink" Target="http://miopiccolo.ru/mens-clothing-ru/verhnyaya-demisezonnaya-odezhda/vetrovka-bomber.html" TargetMode="External"/><Relationship Id="rId219" Type="http://schemas.openxmlformats.org/officeDocument/2006/relationships/hyperlink" Target="http://miopiccolo.ru/womens-clothing-ru/bryuki-dzhinsy/bryuki-v-kletku-na-rezinke.html" TargetMode="External"/><Relationship Id="rId370" Type="http://schemas.openxmlformats.org/officeDocument/2006/relationships/hyperlink" Target="http://miopiccolo.ru/womens-clothing-ru/kostyum-klassicheskiy-5ka.html" TargetMode="External"/><Relationship Id="rId391" Type="http://schemas.openxmlformats.org/officeDocument/2006/relationships/hyperlink" Target="http://miopiccolo.ru/mens-clothing-ru/golovnye-ubory/shapka-s-bumbonami-rzovyy.html" TargetMode="External"/><Relationship Id="rId405" Type="http://schemas.openxmlformats.org/officeDocument/2006/relationships/hyperlink" Target="http://miopiccolo.ru/mens-clothing-ru/aksessuary/nabor-slyunyavchikov.html" TargetMode="External"/><Relationship Id="rId426" Type="http://schemas.openxmlformats.org/officeDocument/2006/relationships/hyperlink" Target="http://miopiccolo.ru/womens-clothing-ru/kombinezony-ru/kobinezon-trikotazhnyy-korovka.html" TargetMode="External"/><Relationship Id="rId447" Type="http://schemas.openxmlformats.org/officeDocument/2006/relationships/hyperlink" Target="http://miopiccolo.ru/mens-clothing-ru/golovnye-ubory/shapka-koko.html" TargetMode="External"/><Relationship Id="rId230" Type="http://schemas.openxmlformats.org/officeDocument/2006/relationships/hyperlink" Target="http://miopiccolo.ru/womens-clothing-ru/kapri-trikotazhnye-spaydder-men.html" TargetMode="External"/><Relationship Id="rId251" Type="http://schemas.openxmlformats.org/officeDocument/2006/relationships/hyperlink" Target="http://miopiccolo.ru/mens-clothing-ru/rubashka-s-dlinnym-rukavom-ru-2.html" TargetMode="External"/><Relationship Id="rId468" Type="http://schemas.openxmlformats.org/officeDocument/2006/relationships/hyperlink" Target="http://miopiccolo.ru/mens-clothing-ru/golovnye-ubory/panama-ru-17.html" TargetMode="External"/><Relationship Id="rId489" Type="http://schemas.openxmlformats.org/officeDocument/2006/relationships/hyperlink" Target="http://miopiccolo.ru/mens-clothing-ru/golovnye-ubory/beret-vyazannyy-s-kruzhevnym-bantom.html" TargetMode="External"/><Relationship Id="rId25" Type="http://schemas.openxmlformats.org/officeDocument/2006/relationships/hyperlink" Target="http://miopiccolo.ru/mens-clothing-ru/kombinezony/kombinezon-letniy.html" TargetMode="External"/><Relationship Id="rId46" Type="http://schemas.openxmlformats.org/officeDocument/2006/relationships/hyperlink" Target="http://miopiccolo.ru/mens-clothing-ru/verhnyaya-demisezonnaya-odezhda/palto-d-s-na-flisovom-podklade-ru.html" TargetMode="External"/><Relationship Id="rId67" Type="http://schemas.openxmlformats.org/officeDocument/2006/relationships/hyperlink" Target="http://miopiccolo.ru/mens-clothing-ru/obuv/tufli-s-bantom.html" TargetMode="External"/><Relationship Id="rId272" Type="http://schemas.openxmlformats.org/officeDocument/2006/relationships/hyperlink" Target="http://miopiccolo.ru/womens-clothing-ru/shorty-trikotazhnye-ru-6.html" TargetMode="External"/><Relationship Id="rId293" Type="http://schemas.openxmlformats.org/officeDocument/2006/relationships/hyperlink" Target="http://miopiccolo.ru/womens-clothing-ru/shtany-sportivnye-gap-ru-2.html" TargetMode="External"/><Relationship Id="rId307" Type="http://schemas.openxmlformats.org/officeDocument/2006/relationships/hyperlink" Target="http://miopiccolo.ru/womens-clothing-ru/futbolki-s-dlinnym-rukavom-ru/futbolka-s-dlinnym-rukavom-mexx.html" TargetMode="External"/><Relationship Id="rId328" Type="http://schemas.openxmlformats.org/officeDocument/2006/relationships/hyperlink" Target="http://miopiccolo.ru/mens-clothing-ru/aksessuary/odeyalo-roberto-cavalli.html" TargetMode="External"/><Relationship Id="rId349" Type="http://schemas.openxmlformats.org/officeDocument/2006/relationships/hyperlink" Target="http://miopiccolo.ru/mens-clothing-ru/kombinezony/kombinezon-trikotazhnyy.html" TargetMode="External"/><Relationship Id="rId88" Type="http://schemas.openxmlformats.org/officeDocument/2006/relationships/hyperlink" Target="http://miopiccolo.ru/womens-clothing-ru/rubashki-ru/rubashka-v-polosku.html" TargetMode="External"/><Relationship Id="rId111" Type="http://schemas.openxmlformats.org/officeDocument/2006/relationships/hyperlink" Target="http://miopiccolo.ru/womens-clothing-ru/rubashki-ru/rubashka-okkoai.html" TargetMode="External"/><Relationship Id="rId132" Type="http://schemas.openxmlformats.org/officeDocument/2006/relationships/hyperlink" Target="http://miopiccolo.ru/mens-clothing-ru/futbolki-mayki/mayka-udlinennaya.html" TargetMode="External"/><Relationship Id="rId153" Type="http://schemas.openxmlformats.org/officeDocument/2006/relationships/hyperlink" Target="http://miopiccolo.ru/womens-clothing-ru/obuv-ru/mokasiny-zamshevye-na-lipuchke.html" TargetMode="External"/><Relationship Id="rId174" Type="http://schemas.openxmlformats.org/officeDocument/2006/relationships/hyperlink" Target="http://miopiccolo.ru/mens-clothing-ru/bryuki-dzhinsy-shorty/dzhinsy-skini-rvanye-s-remnem.html" TargetMode="External"/><Relationship Id="rId195" Type="http://schemas.openxmlformats.org/officeDocument/2006/relationships/hyperlink" Target="http://miopiccolo.ru/womens-clothing-ru/kombinezony-ru/kombinezon-slip-trikotazhnyy-obezbyanka.html" TargetMode="External"/><Relationship Id="rId209" Type="http://schemas.openxmlformats.org/officeDocument/2006/relationships/hyperlink" Target="http://miopiccolo.ru/womens-clothing-ru/tolstovki/tolstovka-tiny.html" TargetMode="External"/><Relationship Id="rId360" Type="http://schemas.openxmlformats.org/officeDocument/2006/relationships/hyperlink" Target="http://miopiccolo.ru/womens-clothing-ru/futbolka-guess-ru-2.html" TargetMode="External"/><Relationship Id="rId381" Type="http://schemas.openxmlformats.org/officeDocument/2006/relationships/hyperlink" Target="http://miopiccolo.ru/mens-clothing-ru/futbolki-mayki/futbolka-s-devochkoy.html" TargetMode="External"/><Relationship Id="rId416" Type="http://schemas.openxmlformats.org/officeDocument/2006/relationships/hyperlink" Target="http://miopiccolo.ru/mens-clothing-ru/bryuki-dzhinsy-shorty/bryuki-streych-s-arnamentm-i-zelenym-remeshkom.html" TargetMode="External"/><Relationship Id="rId220" Type="http://schemas.openxmlformats.org/officeDocument/2006/relationships/hyperlink" Target="http://miopiccolo.ru/womens-clothing-ru/bryuki-dzhinsy/dzhinsy-s-zanizhennym-shagovym-shvom-s-podtyazhkami.html" TargetMode="External"/><Relationship Id="rId241" Type="http://schemas.openxmlformats.org/officeDocument/2006/relationships/hyperlink" Target="http://miopiccolo.ru/mens-clothing-ru/kostyum-sportivnyy-velvetovyy-kiski.html" TargetMode="External"/><Relationship Id="rId437" Type="http://schemas.openxmlformats.org/officeDocument/2006/relationships/hyperlink" Target="http://miopiccolo.ru/mens-clothing-ru/golovnye-ubory/shapka-daniella.html" TargetMode="External"/><Relationship Id="rId458" Type="http://schemas.openxmlformats.org/officeDocument/2006/relationships/hyperlink" Target="http://miopiccolo.ru/mens-clothing-ru/golovnye-ubory/panama-ru-4.html" TargetMode="External"/><Relationship Id="rId479" Type="http://schemas.openxmlformats.org/officeDocument/2006/relationships/hyperlink" Target="http://miopiccolo.ru/mens-clothing-ru/kolgotki/kolgotki-h-b-ru.html" TargetMode="External"/><Relationship Id="rId15" Type="http://schemas.openxmlformats.org/officeDocument/2006/relationships/hyperlink" Target="http://miopiccolo.ru/mens-clothing-ru/yubki-platya-sarafany/platice-vechernee-beggi.html" TargetMode="External"/><Relationship Id="rId36" Type="http://schemas.openxmlformats.org/officeDocument/2006/relationships/hyperlink" Target="http://miopiccolo.ru/mens-clothing-ru/obuv/sandali-s-bantom-nat.-kozha.html" TargetMode="External"/><Relationship Id="rId57" Type="http://schemas.openxmlformats.org/officeDocument/2006/relationships/hyperlink" Target="http://miopiccolo.ru/womens-clothing-ru/bryuki-dzhinsy/bryuki-massimo-dutti-c-remnem.html" TargetMode="External"/><Relationship Id="rId262" Type="http://schemas.openxmlformats.org/officeDocument/2006/relationships/hyperlink" Target="http://miopiccolo.ru/womens-clothing-ru/rubashka-s-korotkim-rukavom-ru-4.html" TargetMode="External"/><Relationship Id="rId283" Type="http://schemas.openxmlformats.org/officeDocument/2006/relationships/hyperlink" Target="http://miopiccolo.ru/mens-clothing-ru/verhnyaya-demisezonnaya-odezhda/kurtochka-udlinennaya-na-sintepone.html" TargetMode="External"/><Relationship Id="rId318" Type="http://schemas.openxmlformats.org/officeDocument/2006/relationships/hyperlink" Target="http://miopiccolo.ru/womens-clothing-ru/futbolki-mayki-rubashki/futbolka-polo-kids.html" TargetMode="External"/><Relationship Id="rId339" Type="http://schemas.openxmlformats.org/officeDocument/2006/relationships/hyperlink" Target="http://miopiccolo.ru/womens-clothing-ru/bryuki-dzhinsy/bryuki-ru-8.html" TargetMode="External"/><Relationship Id="rId490" Type="http://schemas.openxmlformats.org/officeDocument/2006/relationships/hyperlink" Target="http://miopiccolo.ru/womens-clothing-ru/nabory-ru/nabor-5-bodi-s-raznym-printom-ru.html" TargetMode="External"/><Relationship Id="rId78" Type="http://schemas.openxmlformats.org/officeDocument/2006/relationships/hyperlink" Target="http://miopiccolo.ru/mens-clothing-ru/obuv/sapogi-rezinovye-na-flise.html" TargetMode="External"/><Relationship Id="rId99" Type="http://schemas.openxmlformats.org/officeDocument/2006/relationships/hyperlink" Target="http://miopiccolo.ru/mens-clothing-ru/yubki-platya-sarafany/platice-trikotazhnoe-v-cvetochek.html" TargetMode="External"/><Relationship Id="rId101" Type="http://schemas.openxmlformats.org/officeDocument/2006/relationships/hyperlink" Target="http://miopiccolo.ru/mens-clothing-ru/yubki-platya-sarafany/platice-s-cvetkom.html" TargetMode="External"/><Relationship Id="rId122" Type="http://schemas.openxmlformats.org/officeDocument/2006/relationships/hyperlink" Target="http://miopiccolo.ru/mens-clothing-ru/bryuki-dzhinsy-shorty/yubka-dzhinsovaya-s-remnem-print-zvezdy.html" TargetMode="External"/><Relationship Id="rId143" Type="http://schemas.openxmlformats.org/officeDocument/2006/relationships/hyperlink" Target="http://miopiccolo.ru/womens-clothing-ru/bryuki-dzhinsy/bryuki-oblegchennye-s-remnem-ru.html" TargetMode="External"/><Relationship Id="rId164" Type="http://schemas.openxmlformats.org/officeDocument/2006/relationships/hyperlink" Target="http://miopiccolo.ru/mens-clothing-ru/kombinezony/kombinezon-letniy-cyplenok.html" TargetMode="External"/><Relationship Id="rId185" Type="http://schemas.openxmlformats.org/officeDocument/2006/relationships/hyperlink" Target="http://miopiccolo.ru/womens-clothing-ru/dzhempera-tolstovki-ru/dzhemper-okaidi-ru.html" TargetMode="External"/><Relationship Id="rId350" Type="http://schemas.openxmlformats.org/officeDocument/2006/relationships/hyperlink" Target="http://miopiccolo.ru/mens-clothing-ru/kombinezony/kombinezon-slip-trikotazhnyy-ru.html" TargetMode="External"/><Relationship Id="rId371" Type="http://schemas.openxmlformats.org/officeDocument/2006/relationships/hyperlink" Target="http://miopiccolo.ru/womens-clothing-ru/rubashka-klassicheskaya-ru-2.html" TargetMode="External"/><Relationship Id="rId406" Type="http://schemas.openxmlformats.org/officeDocument/2006/relationships/hyperlink" Target="http://miopiccolo.ru/mens-clothing-ru/verhnyaya-demisezonnaya-odezhda/vetrovka-razletayka.html" TargetMode="External"/><Relationship Id="rId9" Type="http://schemas.openxmlformats.org/officeDocument/2006/relationships/hyperlink" Target="http://miopiccolo.ru/mens-clothing-ru/yubki-platya-sarafany/plate-kokteylnoe-kremovoe-s-sinimi-cvetami.html" TargetMode="External"/><Relationship Id="rId210" Type="http://schemas.openxmlformats.org/officeDocument/2006/relationships/hyperlink" Target="http://miopiccolo.ru/womens-clothing-ru/shorty-plyazhnaya-moda/shorty-dzhinsovye-oblegchennye.html" TargetMode="External"/><Relationship Id="rId392" Type="http://schemas.openxmlformats.org/officeDocument/2006/relationships/hyperlink" Target="http://miopiccolo.ru/mens-clothing-ru/dzhempera-tolstovki/dzhemper-na-pugovichkah-o-strazikami.html" TargetMode="External"/><Relationship Id="rId427" Type="http://schemas.openxmlformats.org/officeDocument/2006/relationships/hyperlink" Target="http://miopiccolo.ru/womens-clothing-ru/kombinezony-ru/kombinezon-velvetovyy-ru.html" TargetMode="External"/><Relationship Id="rId448" Type="http://schemas.openxmlformats.org/officeDocument/2006/relationships/hyperlink" Target="http://miopiccolo.ru/mens-clothing-ru/golovnye-ubory/beret-katyusha.html" TargetMode="External"/><Relationship Id="rId469" Type="http://schemas.openxmlformats.org/officeDocument/2006/relationships/hyperlink" Target="http://miopiccolo.ru/mens-clothing-ru/golovnye-ubory/panama-ru-6.html" TargetMode="External"/><Relationship Id="rId26" Type="http://schemas.openxmlformats.org/officeDocument/2006/relationships/hyperlink" Target="http://miopiccolo.ru/womens-clothing-ru/kombinezony-ru/kombinezon-letniy-ru.html" TargetMode="External"/><Relationship Id="rId231" Type="http://schemas.openxmlformats.org/officeDocument/2006/relationships/hyperlink" Target="http://miopiccolo.ru/mens-clothing-ru/pizhama-teremok.html" TargetMode="External"/><Relationship Id="rId252" Type="http://schemas.openxmlformats.org/officeDocument/2006/relationships/hyperlink" Target="http://miopiccolo.ru/mens-clothing-ru/rubashka-s-korotkim-rukavom.html" TargetMode="External"/><Relationship Id="rId273" Type="http://schemas.openxmlformats.org/officeDocument/2006/relationships/hyperlink" Target="http://miopiccolo.ru/mens-clothing-ru/dzheperochek-zara.html" TargetMode="External"/><Relationship Id="rId294" Type="http://schemas.openxmlformats.org/officeDocument/2006/relationships/hyperlink" Target="http://miopiccolo.ru/womens-clothing-ru/zhilet-vyazannyy.html" TargetMode="External"/><Relationship Id="rId308" Type="http://schemas.openxmlformats.org/officeDocument/2006/relationships/hyperlink" Target="http://miopiccolo.ru/mens-clothing-ru/legginsy/losiny-lee-lam.html" TargetMode="External"/><Relationship Id="rId329" Type="http://schemas.openxmlformats.org/officeDocument/2006/relationships/hyperlink" Target="http://miopiccolo.ru/mens-clothing-ru/obuv/bosonozhki.html" TargetMode="External"/><Relationship Id="rId480" Type="http://schemas.openxmlformats.org/officeDocument/2006/relationships/hyperlink" Target="http://miopiccolo.ru/mens-clothing-ru/kolgotki/kolgotki-h-b-ru.html" TargetMode="External"/><Relationship Id="rId47" Type="http://schemas.openxmlformats.org/officeDocument/2006/relationships/hyperlink" Target="http://miopiccolo.ru/mens-clothing-ru/verhnyaya-demisezonnaya-odezhda/palto-d-s-na-flisovom-podklade-ru-2.html" TargetMode="External"/><Relationship Id="rId68" Type="http://schemas.openxmlformats.org/officeDocument/2006/relationships/hyperlink" Target="http://miopiccolo.ru/mens-clothing-ru/obuv/tufli-s-cvetkom.html" TargetMode="External"/><Relationship Id="rId89" Type="http://schemas.openxmlformats.org/officeDocument/2006/relationships/hyperlink" Target="http://miopiccolo.ru/mens-clothing-ru/apparel-ru/kostyum-letniy-sabamiko.html" TargetMode="External"/><Relationship Id="rId112" Type="http://schemas.openxmlformats.org/officeDocument/2006/relationships/hyperlink" Target="http://miopiccolo.ru/womens-clothing-ru/rubashki-ru/rubashka-v-kletku.html" TargetMode="External"/><Relationship Id="rId133" Type="http://schemas.openxmlformats.org/officeDocument/2006/relationships/hyperlink" Target="http://miopiccolo.ru/mens-clothing-ru/futbolki-mayki/mayka-ru-2.html" TargetMode="External"/><Relationship Id="rId154" Type="http://schemas.openxmlformats.org/officeDocument/2006/relationships/hyperlink" Target="http://miopiccolo.ru/womens-clothing-ru/obuv-ru/sandali-zamshevye.html" TargetMode="External"/><Relationship Id="rId175" Type="http://schemas.openxmlformats.org/officeDocument/2006/relationships/hyperlink" Target="http://miopiccolo.ru/womens-clothing-ru/bryuki-dzhinsy/dzhinsy-na-rezinke-skini.html" TargetMode="External"/><Relationship Id="rId340" Type="http://schemas.openxmlformats.org/officeDocument/2006/relationships/hyperlink" Target="http://miopiccolo.ru/mens-clothing-ru/verhnyaya-demisezonnaya-odezhda/kurtka-udlinennaya-ds-na-sintepone.html" TargetMode="External"/><Relationship Id="rId361" Type="http://schemas.openxmlformats.org/officeDocument/2006/relationships/hyperlink" Target="http://miopiccolo.ru/mens-clothing-ru/krossovki-nike-oblegchennye.html" TargetMode="External"/><Relationship Id="rId196" Type="http://schemas.openxmlformats.org/officeDocument/2006/relationships/hyperlink" Target="http://miopiccolo.ru/womens-clothing-ru/kombinezony-ru/kombinezon-trikotazhnyy-a-winters-walk.html" TargetMode="External"/><Relationship Id="rId200" Type="http://schemas.openxmlformats.org/officeDocument/2006/relationships/hyperlink" Target="http://miopiccolo.ru/womens-clothing-ru/bryuki-dzhinsy/bryuki-massimo-dutty-na-hb-podklade-r018-ru.html" TargetMode="External"/><Relationship Id="rId382" Type="http://schemas.openxmlformats.org/officeDocument/2006/relationships/hyperlink" Target="http://miopiccolo.ru/mens-clothing-ru/golovnye-ubory/shapka-kapelka-na-pugovichke.html" TargetMode="External"/><Relationship Id="rId417" Type="http://schemas.openxmlformats.org/officeDocument/2006/relationships/hyperlink" Target="http://miopiccolo.ru/mens-clothing-ru/bryuki-dzhinsy-shorty/bryuki-zauzhennye-h-b.html" TargetMode="External"/><Relationship Id="rId438" Type="http://schemas.openxmlformats.org/officeDocument/2006/relationships/hyperlink" Target="http://miopiccolo.ru/mens-clothing-ru/golovnye-ubory/shapka-donna.html" TargetMode="External"/><Relationship Id="rId459" Type="http://schemas.openxmlformats.org/officeDocument/2006/relationships/hyperlink" Target="http://miopiccolo.ru/mens-clothing-ru/aksessuary/povyazka.html" TargetMode="External"/><Relationship Id="rId16" Type="http://schemas.openxmlformats.org/officeDocument/2006/relationships/hyperlink" Target="http://miopiccolo.ru/mens-clothing-ru/yubki-platya-sarafany/plate-vechernee-v-pol.html" TargetMode="External"/><Relationship Id="rId221" Type="http://schemas.openxmlformats.org/officeDocument/2006/relationships/hyperlink" Target="http://miopiccolo.ru/womens-clothing-ru/sportivnye-kostyumy-ru/kostyum-sportivnyy.html" TargetMode="External"/><Relationship Id="rId242" Type="http://schemas.openxmlformats.org/officeDocument/2006/relationships/hyperlink" Target="http://miopiccolo.ru/womens-clothing-ru/kostyum-sportivnyy-velvetovyy-ru-3.html" TargetMode="External"/><Relationship Id="rId263" Type="http://schemas.openxmlformats.org/officeDocument/2006/relationships/hyperlink" Target="http://miopiccolo.ru/mens-clothing-ru/rubashka-s-korotkim-rukavom-ru-7.html" TargetMode="External"/><Relationship Id="rId284" Type="http://schemas.openxmlformats.org/officeDocument/2006/relationships/hyperlink" Target="http://miopiccolo.ru/mens-clothing-ru/kombinezon-vyazannyy.html" TargetMode="External"/><Relationship Id="rId319" Type="http://schemas.openxmlformats.org/officeDocument/2006/relationships/hyperlink" Target="http://miopiccolo.ru/womens-clothing-ru/futbolki-mayki-rubashki/futbolka-polo-kids.html" TargetMode="External"/><Relationship Id="rId470" Type="http://schemas.openxmlformats.org/officeDocument/2006/relationships/hyperlink" Target="http://miopiccolo.ru/mens-clothing-ru/golovnye-ubory/panama-ru-18.html" TargetMode="External"/><Relationship Id="rId491" Type="http://schemas.openxmlformats.org/officeDocument/2006/relationships/hyperlink" Target="http://miopiccolo.ru/mens-clothing-ru/apparel-ru/komlekt-2-bodi-i-shtanishki.html" TargetMode="External"/><Relationship Id="rId37" Type="http://schemas.openxmlformats.org/officeDocument/2006/relationships/hyperlink" Target="http://miopiccolo.ru/mens-clothing-ru/kombinezony-demisezonnye/kombinezon-demisezonnyy-akkon.html" TargetMode="External"/><Relationship Id="rId58" Type="http://schemas.openxmlformats.org/officeDocument/2006/relationships/hyperlink" Target="http://miopiccolo.ru/womens-clothing-ru/bryuki-dzhinsy/bryuki-massimo-dutti-c-remnem-ru-3.html" TargetMode="External"/><Relationship Id="rId79" Type="http://schemas.openxmlformats.org/officeDocument/2006/relationships/hyperlink" Target="http://miopiccolo.ru/womens-clothing-ru/obuv-ru/polubotinki-s-profilakticheskoy-stelkoy.html" TargetMode="External"/><Relationship Id="rId102" Type="http://schemas.openxmlformats.org/officeDocument/2006/relationships/hyperlink" Target="http://miopiccolo.ru/mens-clothing-ru/yubki-platya-sarafany/plate-vechernee-s-cvetkom.html" TargetMode="External"/><Relationship Id="rId123" Type="http://schemas.openxmlformats.org/officeDocument/2006/relationships/hyperlink" Target="http://miopiccolo.ru/mens-clothing-ru/bryuki-dzhinsy-shorty/yubka-dzhinsovaya-s-remnem.html" TargetMode="External"/><Relationship Id="rId144" Type="http://schemas.openxmlformats.org/officeDocument/2006/relationships/hyperlink" Target="http://miopiccolo.ru/womens-clothing-ru/bryuki-dzhinsy/bryuki-oblegchennye-s-remnem-ru.html" TargetMode="External"/><Relationship Id="rId330" Type="http://schemas.openxmlformats.org/officeDocument/2006/relationships/hyperlink" Target="http://miopiccolo.ru/womens-clothing-ru/rubashki-ru/rubshka-s-korotki-rukavom.html" TargetMode="External"/><Relationship Id="rId90" Type="http://schemas.openxmlformats.org/officeDocument/2006/relationships/hyperlink" Target="http://miopiccolo.ru/womens-clothing-ru/shorty-plyazhnaya-moda/shorty-h-b-ru.html" TargetMode="External"/><Relationship Id="rId165" Type="http://schemas.openxmlformats.org/officeDocument/2006/relationships/hyperlink" Target="http://miopiccolo.ru/mens-clothing-ru/kombinezony/kombinezon-letniy-mikki-serdechki.html" TargetMode="External"/><Relationship Id="rId186" Type="http://schemas.openxmlformats.org/officeDocument/2006/relationships/hyperlink" Target="http://miopiccolo.ru/womens-clothing-ru/tolstovki/vetrovka-bomber-jacadi.html" TargetMode="External"/><Relationship Id="rId351" Type="http://schemas.openxmlformats.org/officeDocument/2006/relationships/hyperlink" Target="http://miopiccolo.ru/mens-clothing-ru/kombinezony/kombinezon-trikotazhnyy-ru.html" TargetMode="External"/><Relationship Id="rId372" Type="http://schemas.openxmlformats.org/officeDocument/2006/relationships/hyperlink" Target="http://miopiccolo.ru/womens-clothing-ru/galstuk.html" TargetMode="External"/><Relationship Id="rId393" Type="http://schemas.openxmlformats.org/officeDocument/2006/relationships/hyperlink" Target="http://miopiccolo.ru/mens-clothing-ru/dzhempera-tolstovki/dzhemper-na-pugovichkah-o-strazikami.html" TargetMode="External"/><Relationship Id="rId407" Type="http://schemas.openxmlformats.org/officeDocument/2006/relationships/hyperlink" Target="http://miopiccolo.ru/mens-clothing-ru/verhnyaya-demisezonnaya-odezhda/vetrovka-s-kapyushonom-d-s.html" TargetMode="External"/><Relationship Id="rId428" Type="http://schemas.openxmlformats.org/officeDocument/2006/relationships/hyperlink" Target="http://miopiccolo.ru/mens-clothing-ru/bryuki-dzhinsy-shorty/bryuki-trikotazhnye-plotny-skini.html" TargetMode="External"/><Relationship Id="rId449" Type="http://schemas.openxmlformats.org/officeDocument/2006/relationships/hyperlink" Target="http://miopiccolo.ru/mens-clothing-ru/verhnyaya-demisezonnaya-odezhda/kurtka-d-s-s-ryushey.html" TargetMode="External"/><Relationship Id="rId211" Type="http://schemas.openxmlformats.org/officeDocument/2006/relationships/hyperlink" Target="http://miopiccolo.ru/womens-clothing-ru/shorty-plyazhnaya-moda/kapri-trikotazhnye.html" TargetMode="External"/><Relationship Id="rId232" Type="http://schemas.openxmlformats.org/officeDocument/2006/relationships/hyperlink" Target="http://miopiccolo.ru/womens-clothing-ru/pizhama-obezyanka.html" TargetMode="External"/><Relationship Id="rId253" Type="http://schemas.openxmlformats.org/officeDocument/2006/relationships/hyperlink" Target="http://miopiccolo.ru/mens-clothing-ru/rubashka-trkotazhnaya-s-dlinnym-rukavom.html" TargetMode="External"/><Relationship Id="rId274" Type="http://schemas.openxmlformats.org/officeDocument/2006/relationships/hyperlink" Target="http://miopiccolo.ru/mens-clothing-ru/dzhempera-tolstovki/kardigan-na-zavyazochkah.html" TargetMode="External"/><Relationship Id="rId295" Type="http://schemas.openxmlformats.org/officeDocument/2006/relationships/hyperlink" Target="http://miopiccolo.ru/mens-clothing-ru/zhilet-shkolnyy.html" TargetMode="External"/><Relationship Id="rId309" Type="http://schemas.openxmlformats.org/officeDocument/2006/relationships/hyperlink" Target="http://miopiccolo.ru/mens-clothing-ru/legginsy/losiny-lee-lam.html" TargetMode="External"/><Relationship Id="rId460" Type="http://schemas.openxmlformats.org/officeDocument/2006/relationships/hyperlink" Target="http://miopiccolo.ru/mens-clothing-ru/aksessuary/povyazka-ru.html" TargetMode="External"/><Relationship Id="rId481" Type="http://schemas.openxmlformats.org/officeDocument/2006/relationships/hyperlink" Target="http://miopiccolo.ru/mens-clothing-ru/rubashki/rubashka-sorochka-zara-ru.html" TargetMode="External"/><Relationship Id="rId27" Type="http://schemas.openxmlformats.org/officeDocument/2006/relationships/hyperlink" Target="http://miopiccolo.ru/womens-clothing-ru/aksessuary-ru/remen-zatyazhnoy.html" TargetMode="External"/><Relationship Id="rId48" Type="http://schemas.openxmlformats.org/officeDocument/2006/relationships/hyperlink" Target="http://miopiccolo.ru/mens-clothing-ru/verhnyaya-demisezonnaya-odezhda/palto-d-s-na-flisovom-podklade-ru-3.html" TargetMode="External"/><Relationship Id="rId69" Type="http://schemas.openxmlformats.org/officeDocument/2006/relationships/hyperlink" Target="http://miopiccolo.ru/mens-clothing-ru/verhnyaya-demisezonnaya-odezhda/bomber-s-cvetochnym-printom-dkny.html" TargetMode="External"/><Relationship Id="rId113" Type="http://schemas.openxmlformats.org/officeDocument/2006/relationships/hyperlink" Target="http://miopiccolo.ru/mens-clothing-ru/kombinezony/polukombinezon-dzhinsovyy-legkiy-goluboy.html" TargetMode="External"/><Relationship Id="rId134" Type="http://schemas.openxmlformats.org/officeDocument/2006/relationships/hyperlink" Target="http://miopiccolo.ru/mens-clothing-ru/futbolki-mayki/mayka-ru-2.html" TargetMode="External"/><Relationship Id="rId320" Type="http://schemas.openxmlformats.org/officeDocument/2006/relationships/hyperlink" Target="http://miopiccolo.ru/womens-clothing-ru/futbolki-mayki-rubashki/futbolka-polo-kids-ru-2.html" TargetMode="External"/><Relationship Id="rId80" Type="http://schemas.openxmlformats.org/officeDocument/2006/relationships/hyperlink" Target="http://miopiccolo.ru/womens-clothing-ru/obuv-ru/polubotinki-s-profilakticheskoy-stelkoy-ru.html" TargetMode="External"/><Relationship Id="rId155" Type="http://schemas.openxmlformats.org/officeDocument/2006/relationships/hyperlink" Target="http://miopiccolo.ru/womens-clothing-ru/obuv-ru/kedy-nizkie-na-lipuchke.html" TargetMode="External"/><Relationship Id="rId176" Type="http://schemas.openxmlformats.org/officeDocument/2006/relationships/hyperlink" Target="http://miopiccolo.ru/womens-clothing-ru/shorty-plyazhnaya-moda/shorty-h-b-s-cvetochnyy-printom.html" TargetMode="External"/><Relationship Id="rId197" Type="http://schemas.openxmlformats.org/officeDocument/2006/relationships/hyperlink" Target="http://miopiccolo.ru/womens-clothing-ru/kombinezony-ru/kombinezon-velvetovyy-zhiraf.html" TargetMode="External"/><Relationship Id="rId341" Type="http://schemas.openxmlformats.org/officeDocument/2006/relationships/hyperlink" Target="http://miopiccolo.ru/mens-clothing-ru/verhnyaya-demisezonnaya-odezhda/kurtka-udlinennaya-ds-na-sintepone.html" TargetMode="External"/><Relationship Id="rId362" Type="http://schemas.openxmlformats.org/officeDocument/2006/relationships/hyperlink" Target="http://miopiccolo.ru/mens-clothing-ru/krossovki-nike-oblegchennye.html" TargetMode="External"/><Relationship Id="rId383" Type="http://schemas.openxmlformats.org/officeDocument/2006/relationships/hyperlink" Target="http://miopiccolo.ru/mens-clothing-ru/golovnye-ubory/shapochka-tonkoy-vyazki.html" TargetMode="External"/><Relationship Id="rId418" Type="http://schemas.openxmlformats.org/officeDocument/2006/relationships/hyperlink" Target="http://miopiccolo.ru/mens-clothing-ru/verhnyaya-demisezonnaya-odezhda/dozhdevik-s-kapyushonom-odnosloynyy.html" TargetMode="External"/><Relationship Id="rId439" Type="http://schemas.openxmlformats.org/officeDocument/2006/relationships/hyperlink" Target="http://miopiccolo.ru/mens-clothing-ru/golovnye-ubory/shapka-ilona.html" TargetMode="External"/><Relationship Id="rId201" Type="http://schemas.openxmlformats.org/officeDocument/2006/relationships/hyperlink" Target="http://miopiccolo.ru/womens-clothing-ru/bryuki-dzhinsy/bryuki-massimo-dutty-na-hb-podklade-r0200a.html" TargetMode="External"/><Relationship Id="rId222" Type="http://schemas.openxmlformats.org/officeDocument/2006/relationships/hyperlink" Target="http://miopiccolo.ru/mens-clothing-ru/kombinezony/bodi-s-korotkim-rukavom.html" TargetMode="External"/><Relationship Id="rId243" Type="http://schemas.openxmlformats.org/officeDocument/2006/relationships/hyperlink" Target="http://miopiccolo.ru/mens-clothing-ru/kostyum-sportivnyy-love.html" TargetMode="External"/><Relationship Id="rId264" Type="http://schemas.openxmlformats.org/officeDocument/2006/relationships/hyperlink" Target="http://miopiccolo.ru/womens-clothing-ru/kostyum-sportivnyy-bogner.html" TargetMode="External"/><Relationship Id="rId285" Type="http://schemas.openxmlformats.org/officeDocument/2006/relationships/hyperlink" Target="http://miopiccolo.ru/mens-clothing-ru/halat.html" TargetMode="External"/><Relationship Id="rId450" Type="http://schemas.openxmlformats.org/officeDocument/2006/relationships/hyperlink" Target="http://miopiccolo.ru/mens-clothing-ru/kurtki-vetrovki/palto-s-kapyushonom-zima.html" TargetMode="External"/><Relationship Id="rId471" Type="http://schemas.openxmlformats.org/officeDocument/2006/relationships/hyperlink" Target="http://miopiccolo.ru/mens-clothing-ru/golovnye-ubory/panama-ru-20.html" TargetMode="External"/><Relationship Id="rId17" Type="http://schemas.openxmlformats.org/officeDocument/2006/relationships/hyperlink" Target="http://miopiccolo.ru/mens-clothing-ru/yubki-platya-sarafany/plate-vechernee-beggi-s-assimetrichnoy-yubkoy.html" TargetMode="External"/><Relationship Id="rId38" Type="http://schemas.openxmlformats.org/officeDocument/2006/relationships/hyperlink" Target="http://miopiccolo.ru/womens-clothing-ru/kurtki-vetrovki-ru/kurtka-membrana-d-s-arista.html" TargetMode="External"/><Relationship Id="rId59" Type="http://schemas.openxmlformats.org/officeDocument/2006/relationships/hyperlink" Target="http://miopiccolo.ru/womens-clothing-ru/bryuki-dzhinsy/bryuki-massimo-dutti-c-remnem-ru.html" TargetMode="External"/><Relationship Id="rId103" Type="http://schemas.openxmlformats.org/officeDocument/2006/relationships/hyperlink" Target="http://miopiccolo.ru/mens-clothing-ru/yubki-platya-sarafany/sarafan-shelkovyy-s-rozami.html" TargetMode="External"/><Relationship Id="rId124" Type="http://schemas.openxmlformats.org/officeDocument/2006/relationships/hyperlink" Target="http://miopiccolo.ru/womens-clothing-ru/shorty-plyazhnaya-moda/shorty-h-b-ryby.html" TargetMode="External"/><Relationship Id="rId310" Type="http://schemas.openxmlformats.org/officeDocument/2006/relationships/hyperlink" Target="http://miopiccolo.ru/mens-clothing-ru/legginsy/losiny-lee-lam-ru.html" TargetMode="External"/><Relationship Id="rId492" Type="http://schemas.openxmlformats.org/officeDocument/2006/relationships/printerSettings" Target="../printerSettings/printerSettings1.bin"/><Relationship Id="rId70" Type="http://schemas.openxmlformats.org/officeDocument/2006/relationships/hyperlink" Target="http://miopiccolo.ru/mens-clothing-ru/verhnyaya-demisezonnaya-odezhda/vetrovka-new-york-dkny.html" TargetMode="External"/><Relationship Id="rId91" Type="http://schemas.openxmlformats.org/officeDocument/2006/relationships/hyperlink" Target="http://miopiccolo.ru/mens-clothing-ru/apparel-ru/tunika-i-kapri-renoel.html" TargetMode="External"/><Relationship Id="rId145" Type="http://schemas.openxmlformats.org/officeDocument/2006/relationships/hyperlink" Target="http://miopiccolo.ru/womens-clothing-ru/bryuki-dzhinsy/dzhinsy-podrostkovye-s-remnem.html" TargetMode="External"/><Relationship Id="rId166" Type="http://schemas.openxmlformats.org/officeDocument/2006/relationships/hyperlink" Target="http://miopiccolo.ru/mens-clothing-ru/kombinezony/kombinezon-letniy-mikki-ru.html" TargetMode="External"/><Relationship Id="rId187" Type="http://schemas.openxmlformats.org/officeDocument/2006/relationships/hyperlink" Target="http://miopiccolo.ru/womens-clothing-ru/kurtki-vetrovki-ru/kurtka-bomber-dkny.html" TargetMode="External"/><Relationship Id="rId331" Type="http://schemas.openxmlformats.org/officeDocument/2006/relationships/hyperlink" Target="http://miopiccolo.ru/womens-clothing-ru/rubashki-ru/rubashka-v-kletku-ru.html" TargetMode="External"/><Relationship Id="rId352" Type="http://schemas.openxmlformats.org/officeDocument/2006/relationships/hyperlink" Target="http://miopiccolo.ru/womens-clothing-ru/kombinezony-ru/kombinezon-trikotazhnyy-ru-2.html" TargetMode="External"/><Relationship Id="rId373" Type="http://schemas.openxmlformats.org/officeDocument/2006/relationships/hyperlink" Target="http://miopiccolo.ru/womens-clothing-ru/rubashka-klassicheskaya-s-bel.-vorot.html" TargetMode="External"/><Relationship Id="rId394" Type="http://schemas.openxmlformats.org/officeDocument/2006/relationships/hyperlink" Target="http://miopiccolo.ru/mens-clothing-ru/bolero/bolero-vyazannoe-leelam.html" TargetMode="External"/><Relationship Id="rId408" Type="http://schemas.openxmlformats.org/officeDocument/2006/relationships/hyperlink" Target="http://miopiccolo.ru/mens-clothing-ru/verhnyaya-demisezonnaya-odezhda/plasch-trench-barberry-d-s.html" TargetMode="External"/><Relationship Id="rId429" Type="http://schemas.openxmlformats.org/officeDocument/2006/relationships/hyperlink" Target="http://miopiccolo.ru/mens-clothing-ru/verhnyaya-demisezonnaya-odezhda/krtka-d-s-na-sintepone-monsoon.html" TargetMode="External"/><Relationship Id="rId1" Type="http://schemas.openxmlformats.org/officeDocument/2006/relationships/hyperlink" Target="http://miopiccolo.ru/mens-clothing-ru/polukombinezony-zima/polukombinezon-icepeak-zima-membrana-izosoft.html" TargetMode="External"/><Relationship Id="rId212" Type="http://schemas.openxmlformats.org/officeDocument/2006/relationships/hyperlink" Target="http://miopiccolo.ru/womens-clothing-ru/shorty-plyazhnaya-moda/shorty-trikotazhnye-ru-2.html" TargetMode="External"/><Relationship Id="rId233" Type="http://schemas.openxmlformats.org/officeDocument/2006/relationships/hyperlink" Target="http://miopiccolo.ru/womens-clothing-ru/pizhama-drakoshka.html" TargetMode="External"/><Relationship Id="rId254" Type="http://schemas.openxmlformats.org/officeDocument/2006/relationships/hyperlink" Target="http://miopiccolo.ru/mens-clothing-ru/sarafan-shkolnyy-ru.html" TargetMode="External"/><Relationship Id="rId440" Type="http://schemas.openxmlformats.org/officeDocument/2006/relationships/hyperlink" Target="http://miopiccolo.ru/mens-clothing-ru/golovnye-ubory/shapka-korolevishna.html" TargetMode="External"/><Relationship Id="rId28" Type="http://schemas.openxmlformats.org/officeDocument/2006/relationships/hyperlink" Target="http://miopiccolo.ru/mens-clothing-ru/plyazhnaya-moda/kupalnik-v-rombik.html" TargetMode="External"/><Relationship Id="rId49" Type="http://schemas.openxmlformats.org/officeDocument/2006/relationships/hyperlink" Target="http://miopiccolo.ru/womens-clothing-ru/kurtki-vetrovki-ru/pitzhak-stegannyy-drapovyy.html" TargetMode="External"/><Relationship Id="rId114" Type="http://schemas.openxmlformats.org/officeDocument/2006/relationships/hyperlink" Target="http://miopiccolo.ru/womens-clothing-ru/kombinezony-ru/kombinezon-letniy-mishka.html" TargetMode="External"/><Relationship Id="rId275" Type="http://schemas.openxmlformats.org/officeDocument/2006/relationships/hyperlink" Target="http://miopiccolo.ru/womens-clothing-ru/zhilet-na-sintepone-ru.html" TargetMode="External"/><Relationship Id="rId296" Type="http://schemas.openxmlformats.org/officeDocument/2006/relationships/hyperlink" Target="http://miopiccolo.ru/mens-clothing-ru/bryuki-dzhinsy-shorty/polukombinezon-dzhinsovyy-ru-2.html" TargetMode="External"/><Relationship Id="rId300" Type="http://schemas.openxmlformats.org/officeDocument/2006/relationships/hyperlink" Target="http://miopiccolo.ru/mens-clothing-ru/legginsy/losiny-trikotazhnye-ru-4.html" TargetMode="External"/><Relationship Id="rId461" Type="http://schemas.openxmlformats.org/officeDocument/2006/relationships/hyperlink" Target="http://miopiccolo.ru/mens-clothing-ru/aksessuary/povyazka-ru-2.html" TargetMode="External"/><Relationship Id="rId482" Type="http://schemas.openxmlformats.org/officeDocument/2006/relationships/hyperlink" Target="http://miopiccolo.ru/mens-clothing-ru/kolgotki/kolgotki-s-bantikom-i-uzorom.html" TargetMode="External"/><Relationship Id="rId60" Type="http://schemas.openxmlformats.org/officeDocument/2006/relationships/hyperlink" Target="http://miopiccolo.ru/mens-clothing-ru/yubki-platya-sarafany/plate-polo-renoel.html" TargetMode="External"/><Relationship Id="rId81" Type="http://schemas.openxmlformats.org/officeDocument/2006/relationships/hyperlink" Target="http://miopiccolo.ru/womens-clothing-ru/obuv-ru/sandali-s-profilakticheskoy-stelkoy.html" TargetMode="External"/><Relationship Id="rId135" Type="http://schemas.openxmlformats.org/officeDocument/2006/relationships/hyperlink" Target="http://miopiccolo.ru/mens-clothing-ru/futbolki-mayki/mayka-ru-2.html" TargetMode="External"/><Relationship Id="rId156" Type="http://schemas.openxmlformats.org/officeDocument/2006/relationships/hyperlink" Target="http://miopiccolo.ru/mens-clothing-ru/obuv/kedy.html" TargetMode="External"/><Relationship Id="rId177" Type="http://schemas.openxmlformats.org/officeDocument/2006/relationships/hyperlink" Target="http://miopiccolo.ru/womens-clothing-ru/rubashki-ru/rubashka-s-korotkim-rukavom-oshkosh.html" TargetMode="External"/><Relationship Id="rId198" Type="http://schemas.openxmlformats.org/officeDocument/2006/relationships/hyperlink" Target="http://miopiccolo.ru/womens-clothing-ru/bryuki-dzhinsy/bryuki-massimo-dutty-na-hb-podklade-r041.html" TargetMode="External"/><Relationship Id="rId321" Type="http://schemas.openxmlformats.org/officeDocument/2006/relationships/hyperlink" Target="http://miopiccolo.ru/womens-clothing-ru/futbolki-mayki-rubashki/futbolka-polo-kids-ru-3.html" TargetMode="External"/><Relationship Id="rId342" Type="http://schemas.openxmlformats.org/officeDocument/2006/relationships/hyperlink" Target="http://miopiccolo.ru/mens-clothing-ru/verhnyaya-demisezonnaya-odezhda/kurtka-udlinennaya-ds-na-sintepone.html" TargetMode="External"/><Relationship Id="rId363" Type="http://schemas.openxmlformats.org/officeDocument/2006/relationships/hyperlink" Target="http://miopiccolo.ru/womens-clothing-ru/krossovki-nike-zamsha-ru.html" TargetMode="External"/><Relationship Id="rId384" Type="http://schemas.openxmlformats.org/officeDocument/2006/relationships/hyperlink" Target="http://miopiccolo.ru/mens-clothing-ru/golovnye-ubory/shapochka-vyazannaya-dlya-n-v.html" TargetMode="External"/><Relationship Id="rId419" Type="http://schemas.openxmlformats.org/officeDocument/2006/relationships/hyperlink" Target="http://miopiccolo.ru/mens-clothing-ru/bryuki-dzhinsy-shorty/dzhinsy-skiny-s-rozovym-poyasom-varenki.html" TargetMode="External"/><Relationship Id="rId202" Type="http://schemas.openxmlformats.org/officeDocument/2006/relationships/hyperlink" Target="http://miopiccolo.ru/mens-clothing-ru/dzhempera-tolstovki/kardigan-vyazannyy.html" TargetMode="External"/><Relationship Id="rId223" Type="http://schemas.openxmlformats.org/officeDocument/2006/relationships/hyperlink" Target="http://miopiccolo.ru/womens-clothing-ru/kombinezony-ru/bodi-s-korotkim-rukavom-ru.html" TargetMode="External"/><Relationship Id="rId244" Type="http://schemas.openxmlformats.org/officeDocument/2006/relationships/hyperlink" Target="http://miopiccolo.ru/mens-clothing-ru/kostyum-sportivnyy-love.html" TargetMode="External"/><Relationship Id="rId430" Type="http://schemas.openxmlformats.org/officeDocument/2006/relationships/hyperlink" Target="http://miopiccolo.ru/womens-clothing-ru/remen-klassicheskiy.html" TargetMode="External"/><Relationship Id="rId18" Type="http://schemas.openxmlformats.org/officeDocument/2006/relationships/hyperlink" Target="http://miopiccolo.ru/mens-clothing-ru/yubki-platya-sarafany/plate-kokteylnoe-s-cvetami-molochnyy.html" TargetMode="External"/><Relationship Id="rId39" Type="http://schemas.openxmlformats.org/officeDocument/2006/relationships/hyperlink" Target="http://miopiccolo.ru/womens-clothing-ru/sportivnye-kostyumy-ru/kostyum-sportivnyy-lacoste.html" TargetMode="External"/><Relationship Id="rId265" Type="http://schemas.openxmlformats.org/officeDocument/2006/relationships/hyperlink" Target="http://miopiccolo.ru/mens-clothing-ru/kostyum-sportivnyy-hohloma.html" TargetMode="External"/><Relationship Id="rId286" Type="http://schemas.openxmlformats.org/officeDocument/2006/relationships/hyperlink" Target="http://miopiccolo.ru/mens-clothing-ru/kombinezon-trikotazhnyy-vetochki.html" TargetMode="External"/><Relationship Id="rId451" Type="http://schemas.openxmlformats.org/officeDocument/2006/relationships/hyperlink" Target="http://miopiccolo.ru/mens-clothing-ru/kurtki-vetrovki/udlinennaya-kurtka-s-naturalnoy-opushkoy-zima.html" TargetMode="External"/><Relationship Id="rId472" Type="http://schemas.openxmlformats.org/officeDocument/2006/relationships/hyperlink" Target="http://miopiccolo.ru/mens-clothing-ru/bryuki-dzhinsy-shorty/dzhinsy-ru-2.html" TargetMode="External"/><Relationship Id="rId493" Type="http://schemas.openxmlformats.org/officeDocument/2006/relationships/drawing" Target="../drawings/drawing1.xml"/><Relationship Id="rId50" Type="http://schemas.openxmlformats.org/officeDocument/2006/relationships/hyperlink" Target="http://miopiccolo.ru/womens-clothing-ru/kurtki-vetrovki-ru/kurtka-stegannaya-s-cepochkoy-na-vorote.html" TargetMode="External"/><Relationship Id="rId104" Type="http://schemas.openxmlformats.org/officeDocument/2006/relationships/hyperlink" Target="http://miopiccolo.ru/mens-clothing-ru/legginsy/dzhegginsy.html" TargetMode="External"/><Relationship Id="rId125" Type="http://schemas.openxmlformats.org/officeDocument/2006/relationships/hyperlink" Target="http://miopiccolo.ru/womens-clothing-ru/pidzhaki-ru/pidzhak.html" TargetMode="External"/><Relationship Id="rId146" Type="http://schemas.openxmlformats.org/officeDocument/2006/relationships/hyperlink" Target="http://miopiccolo.ru/womens-clothing-ru/rubashki-ru/rubashka-s-korotkim-rukavom-v-kletku.html" TargetMode="External"/><Relationship Id="rId167" Type="http://schemas.openxmlformats.org/officeDocument/2006/relationships/hyperlink" Target="http://miopiccolo.ru/mens-clothing-ru/bryuki-dzhinsy-shorty/dzhinsy-s-remnem-oblegchennye.html" TargetMode="External"/><Relationship Id="rId188" Type="http://schemas.openxmlformats.org/officeDocument/2006/relationships/hyperlink" Target="http://miopiccolo.ru/womens-clothing-ru/kurtki-vetrovki-ru/kurtka-bomber-dkny.html" TargetMode="External"/><Relationship Id="rId311" Type="http://schemas.openxmlformats.org/officeDocument/2006/relationships/hyperlink" Target="http://miopiccolo.ru/womens-clothing-ru/sportivnye-kostyumy-ru/kostyum-sportivnyy-hugo-boss-na-flise-ru.html" TargetMode="External"/><Relationship Id="rId332" Type="http://schemas.openxmlformats.org/officeDocument/2006/relationships/hyperlink" Target="http://miopiccolo.ru/womens-clothing-ru/rubashki-ru/rubashka-dinozavry.html" TargetMode="External"/><Relationship Id="rId353" Type="http://schemas.openxmlformats.org/officeDocument/2006/relationships/hyperlink" Target="http://miopiccolo.ru/mens-clothing-ru/dzhinsy-na-rezinke-a1518.html" TargetMode="External"/><Relationship Id="rId374" Type="http://schemas.openxmlformats.org/officeDocument/2006/relationships/hyperlink" Target="http://miopiccolo.ru/womens-clothing-ru/rubashka-klassicheskaya-goriz-golub-pol.html" TargetMode="External"/><Relationship Id="rId395" Type="http://schemas.openxmlformats.org/officeDocument/2006/relationships/hyperlink" Target="http://miopiccolo.ru/mens-clothing-ru/tolstovki-hudi/tolstovka-icepeak-kulirka.html" TargetMode="External"/><Relationship Id="rId409" Type="http://schemas.openxmlformats.org/officeDocument/2006/relationships/hyperlink" Target="http://miopiccolo.ru/mens-clothing-ru/verhnyaya-demisezonnaya-odezhda/kurtka-dzhinsovaya-ru-2.html" TargetMode="External"/><Relationship Id="rId71" Type="http://schemas.openxmlformats.org/officeDocument/2006/relationships/hyperlink" Target="http://miopiccolo.ru/mens-clothing-ru/bryuki-dzhinsy-shorty/dzhinsy-na-rezinke-ru-2.html" TargetMode="External"/><Relationship Id="rId92" Type="http://schemas.openxmlformats.org/officeDocument/2006/relationships/hyperlink" Target="http://miopiccolo.ru/mens-clothing-ru/yubki-platya-sarafany/sarafan-renoel.html" TargetMode="External"/><Relationship Id="rId213" Type="http://schemas.openxmlformats.org/officeDocument/2006/relationships/hyperlink" Target="http://miopiccolo.ru/womens-clothing-ru/shorty-plyazhnaya-moda/shorty-hilfiger.html" TargetMode="External"/><Relationship Id="rId234" Type="http://schemas.openxmlformats.org/officeDocument/2006/relationships/hyperlink" Target="http://miopiccolo.ru/womens-clothing-ru/pizhama-tigrenok.html" TargetMode="External"/><Relationship Id="rId420" Type="http://schemas.openxmlformats.org/officeDocument/2006/relationships/hyperlink" Target="http://miopiccolo.ru/mens-clothing-ru/golovnye-ubory/shapochka-trikotazhnaya-s-vetochkami-n-v.html" TargetMode="External"/><Relationship Id="rId2" Type="http://schemas.openxmlformats.org/officeDocument/2006/relationships/hyperlink" Target="http://miopiccolo.ru/womens-clothing-ru/verhnyaya-zimnyaya-odezhda/kurtka-zima-icepeak-membrana-izosoft-ru.html" TargetMode="External"/><Relationship Id="rId29" Type="http://schemas.openxmlformats.org/officeDocument/2006/relationships/hyperlink" Target="http://miopiccolo.ru/mens-clothing-ru/plyazhnaya-moda/kupalnik-v-polosku.html" TargetMode="External"/><Relationship Id="rId255" Type="http://schemas.openxmlformats.org/officeDocument/2006/relationships/hyperlink" Target="http://miopiccolo.ru/mens-clothing-ru/rubashka-s-korotkim-rukavom-ru-3.html" TargetMode="External"/><Relationship Id="rId276" Type="http://schemas.openxmlformats.org/officeDocument/2006/relationships/hyperlink" Target="http://miopiccolo.ru/mens-clothing-ru/dzhempera-tolstovki/bolero-vyazannoe.html" TargetMode="External"/><Relationship Id="rId297" Type="http://schemas.openxmlformats.org/officeDocument/2006/relationships/hyperlink" Target="http://miopiccolo.ru/womens-clothing-ru/shtany-sportivnye-ru-2.html" TargetMode="External"/><Relationship Id="rId441" Type="http://schemas.openxmlformats.org/officeDocument/2006/relationships/hyperlink" Target="http://miopiccolo.ru/mens-clothing-ru/golovnye-ubory/shapka-morskaya-zhemchuzhina.html" TargetMode="External"/><Relationship Id="rId462" Type="http://schemas.openxmlformats.org/officeDocument/2006/relationships/hyperlink" Target="http://miopiccolo.ru/mens-clothing-ru/aksessuary/povyazka-ru-3.html" TargetMode="External"/><Relationship Id="rId483" Type="http://schemas.openxmlformats.org/officeDocument/2006/relationships/hyperlink" Target="http://miopiccolo.ru/womens-clothing-ru/rubashki-ru/rubashka-kombinirovannaya.html" TargetMode="External"/><Relationship Id="rId40" Type="http://schemas.openxmlformats.org/officeDocument/2006/relationships/hyperlink" Target="http://miopiccolo.ru/mens-clothing-ru/rubashki/rubashka-s-zhabo-i-broshyu.html" TargetMode="External"/><Relationship Id="rId115" Type="http://schemas.openxmlformats.org/officeDocument/2006/relationships/hyperlink" Target="http://miopiccolo.ru/womens-clothing-ru/kombinezony-ru/kombinezon-letniy-mishka.html" TargetMode="External"/><Relationship Id="rId136" Type="http://schemas.openxmlformats.org/officeDocument/2006/relationships/hyperlink" Target="http://miopiccolo.ru/mens-clothing-ru/bryuki-dzhinsy-shorty/dzhinsy-skini.html" TargetMode="External"/><Relationship Id="rId157" Type="http://schemas.openxmlformats.org/officeDocument/2006/relationships/hyperlink" Target="http://miopiccolo.ru/womens-clothing-ru/aksessuary-ru/remen.html" TargetMode="External"/><Relationship Id="rId178" Type="http://schemas.openxmlformats.org/officeDocument/2006/relationships/hyperlink" Target="http://miopiccolo.ru/womens-clothing-ru/rubashki-ru/rubashka-s-korotkim-rukavom-jacadi.html" TargetMode="External"/><Relationship Id="rId301" Type="http://schemas.openxmlformats.org/officeDocument/2006/relationships/hyperlink" Target="http://miopiccolo.ru/mens-clothing-ru/legginsy/losiny-trikotazhnye-ru-4.html" TargetMode="External"/><Relationship Id="rId322" Type="http://schemas.openxmlformats.org/officeDocument/2006/relationships/hyperlink" Target="http://miopiccolo.ru/mens-clothing-ru/dzhempera-tolstovki/dzhemper-shkolnyy.html" TargetMode="External"/><Relationship Id="rId343" Type="http://schemas.openxmlformats.org/officeDocument/2006/relationships/hyperlink" Target="http://miopiccolo.ru/womens-clothing-ru/kurtki-vetrovki-ru/vetrovka-s-kapyushonom-na-flise.html" TargetMode="External"/><Relationship Id="rId364" Type="http://schemas.openxmlformats.org/officeDocument/2006/relationships/hyperlink" Target="http://miopiccolo.ru/womens-clothing-ru/krossovki-nike-ru.html" TargetMode="External"/><Relationship Id="rId61" Type="http://schemas.openxmlformats.org/officeDocument/2006/relationships/hyperlink" Target="http://miopiccolo.ru/mens-clothing-ru/yubki-platya-sarafany/sarafan-s-broshyu-i-poyasom-renoel.html" TargetMode="External"/><Relationship Id="rId82" Type="http://schemas.openxmlformats.org/officeDocument/2006/relationships/hyperlink" Target="http://miopiccolo.ru/womens-clothing-ru/obuv-ru/sandali-s-profilakticheskoy-stelkoy-ru.html" TargetMode="External"/><Relationship Id="rId199" Type="http://schemas.openxmlformats.org/officeDocument/2006/relationships/hyperlink" Target="http://miopiccolo.ru/womens-clothing-ru/bryuki-dzhinsy/bryuki-massimo-dutty-na-hb-podklade-r018.html" TargetMode="External"/><Relationship Id="rId203" Type="http://schemas.openxmlformats.org/officeDocument/2006/relationships/hyperlink" Target="http://miopiccolo.ru/mens-clothing-ru/dzhempera-tolstovki/dzhemper-na-pugovichkah.html" TargetMode="External"/><Relationship Id="rId385" Type="http://schemas.openxmlformats.org/officeDocument/2006/relationships/hyperlink" Target="http://miopiccolo.ru/mens-clothing-ru/golovnye-ubory/shapochka-velvetovaya-s-ushkami-na-h-b-podklade.html" TargetMode="External"/><Relationship Id="rId19" Type="http://schemas.openxmlformats.org/officeDocument/2006/relationships/hyperlink" Target="http://miopiccolo.ru/mens-clothing-ru/yubki-platya-sarafany/plate-kokteylnoe-s-zolotym-poyasom-i-serdechkami.html" TargetMode="External"/><Relationship Id="rId224" Type="http://schemas.openxmlformats.org/officeDocument/2006/relationships/hyperlink" Target="http://miopiccolo.ru/mens-clothing-ru/kombinezony/pesochnik.html" TargetMode="External"/><Relationship Id="rId245" Type="http://schemas.openxmlformats.org/officeDocument/2006/relationships/hyperlink" Target="http://miopiccolo.ru/mens-clothing-ru/kostyum-sportivnyy-velvetovyy-love.html" TargetMode="External"/><Relationship Id="rId266" Type="http://schemas.openxmlformats.org/officeDocument/2006/relationships/hyperlink" Target="http://miopiccolo.ru/womens-clothing-ru/kostyum-sportivnyyb.html" TargetMode="External"/><Relationship Id="rId287" Type="http://schemas.openxmlformats.org/officeDocument/2006/relationships/hyperlink" Target="http://miopiccolo.ru/womens-clothing-ru/kombinezony-ru/kombinezon-velvetovyy-ru-3.html" TargetMode="External"/><Relationship Id="rId410" Type="http://schemas.openxmlformats.org/officeDocument/2006/relationships/hyperlink" Target="http://miopiccolo.ru/mens-clothing-ru/vodolazki/kofta-ru-16.html" TargetMode="External"/><Relationship Id="rId431" Type="http://schemas.openxmlformats.org/officeDocument/2006/relationships/hyperlink" Target="http://miopiccolo.ru/womens-clothing-ru/remen-pletennnyy-kozha.html" TargetMode="External"/><Relationship Id="rId452" Type="http://schemas.openxmlformats.org/officeDocument/2006/relationships/hyperlink" Target="http://miopiccolo.ru/mens-clothing-ru/shkolnoya-odezhda/yubka-shkolnaya-87578s3.html" TargetMode="External"/><Relationship Id="rId473" Type="http://schemas.openxmlformats.org/officeDocument/2006/relationships/hyperlink" Target="http://miopiccolo.ru/mens-clothing-ru/verhnyaya-demisezonnaya-odezhda/plasch-burberry.html" TargetMode="External"/><Relationship Id="rId30" Type="http://schemas.openxmlformats.org/officeDocument/2006/relationships/hyperlink" Target="http://miopiccolo.ru/mens-clothing-ru/plyazhnaya-moda/kupalnik-ogurcy.html" TargetMode="External"/><Relationship Id="rId105" Type="http://schemas.openxmlformats.org/officeDocument/2006/relationships/hyperlink" Target="http://miopiccolo.ru/mens-clothing-ru/legginsy/losiny-ru.html" TargetMode="External"/><Relationship Id="rId126" Type="http://schemas.openxmlformats.org/officeDocument/2006/relationships/hyperlink" Target="http://miopiccolo.ru/womens-clothing-ru/pidzhaki-ru/pidzhak-ru.html" TargetMode="External"/><Relationship Id="rId147" Type="http://schemas.openxmlformats.org/officeDocument/2006/relationships/hyperlink" Target="http://miopiccolo.ru/womens-clothing-ru/rubashki-ru/rubashka-dzhinsovayas-korotkim-rukavom.html" TargetMode="External"/><Relationship Id="rId168" Type="http://schemas.openxmlformats.org/officeDocument/2006/relationships/hyperlink" Target="http://miopiccolo.ru/mens-clothing-ru/yubki-platya-sarafany/plate-prazdnichnoe-s-businkami-i-bantikami-po-volanam.html" TargetMode="External"/><Relationship Id="rId312" Type="http://schemas.openxmlformats.org/officeDocument/2006/relationships/hyperlink" Target="http://miopiccolo.ru/womens-clothing-ru/zhilety-ru/zhilet-na-sintepone-ru-2.html" TargetMode="External"/><Relationship Id="rId333" Type="http://schemas.openxmlformats.org/officeDocument/2006/relationships/hyperlink" Target="http://miopiccolo.ru/womens-clothing-ru/rubashki-ru/rubashka-s-dlinnym-rukavom-ru-9.html" TargetMode="External"/><Relationship Id="rId354" Type="http://schemas.openxmlformats.org/officeDocument/2006/relationships/hyperlink" Target="http://miopiccolo.ru/womens-clothing-ru/zhilet-na-sintepone-ru-4.html" TargetMode="External"/><Relationship Id="rId51" Type="http://schemas.openxmlformats.org/officeDocument/2006/relationships/hyperlink" Target="http://miopiccolo.ru/womens-clothing-ru/kurtki-vetrovki-ru/kurtka-stegannaya-s-cepochkoy-na-vorote.html" TargetMode="External"/><Relationship Id="rId72" Type="http://schemas.openxmlformats.org/officeDocument/2006/relationships/hyperlink" Target="http://miopiccolo.ru/womens-clothing-ru/rubashki-ru/rubashka-next.html" TargetMode="External"/><Relationship Id="rId93" Type="http://schemas.openxmlformats.org/officeDocument/2006/relationships/hyperlink" Target="http://miopiccolo.ru/mens-clothing-ru/yubki-platya-sarafany/platice-s-korotkim-rukavom.html" TargetMode="External"/><Relationship Id="rId189" Type="http://schemas.openxmlformats.org/officeDocument/2006/relationships/hyperlink" Target="http://miopiccolo.ru/womens-clothing-ru/kurtki-vetrovki-ru/kurtka-kozhannaya.html" TargetMode="External"/><Relationship Id="rId375" Type="http://schemas.openxmlformats.org/officeDocument/2006/relationships/hyperlink" Target="http://miopiccolo.ru/womens-clothing-ru/rubashka-klassicheskaya-kletka.html" TargetMode="External"/><Relationship Id="rId396" Type="http://schemas.openxmlformats.org/officeDocument/2006/relationships/hyperlink" Target="http://miopiccolo.ru/mens-clothing-ru/nizhnee-bele-kupalniki/kombinezon-flisovyy-ru.html" TargetMode="External"/><Relationship Id="rId3" Type="http://schemas.openxmlformats.org/officeDocument/2006/relationships/hyperlink" Target="http://miopiccolo.ru/mens-clothing-ru/yubki-platya-sarafany/plate-kokteyl.html" TargetMode="External"/><Relationship Id="rId214" Type="http://schemas.openxmlformats.org/officeDocument/2006/relationships/hyperlink" Target="http://miopiccolo.ru/womens-clothing-ru/shorty-plyazhnaya-moda/shorty-r.html" TargetMode="External"/><Relationship Id="rId235" Type="http://schemas.openxmlformats.org/officeDocument/2006/relationships/hyperlink" Target="http://miopiccolo.ru/mens-clothing-ru/kostyumchik-trikotazhnyy-modnica.html" TargetMode="External"/><Relationship Id="rId256" Type="http://schemas.openxmlformats.org/officeDocument/2006/relationships/hyperlink" Target="http://miopiccolo.ru/mens-clothing-ru/bryuki-dzhinsy-shorty/bryuki-s-remnem-ru-2.html" TargetMode="External"/><Relationship Id="rId277" Type="http://schemas.openxmlformats.org/officeDocument/2006/relationships/hyperlink" Target="http://miopiccolo.ru/mens-clothing-ru/plate-sinderella-v-goroh.html" TargetMode="External"/><Relationship Id="rId298" Type="http://schemas.openxmlformats.org/officeDocument/2006/relationships/hyperlink" Target="http://miopiccolo.ru/mens-clothing-ru/legginsy/losiny-trikotazhnye-ru-3.html" TargetMode="External"/><Relationship Id="rId400" Type="http://schemas.openxmlformats.org/officeDocument/2006/relationships/hyperlink" Target="http://miopiccolo.ru/mens-clothing-ru/bryuki-dzhinsy-shorty/dzhinsy-bezhevye-na-na-h-b-podklade.html" TargetMode="External"/><Relationship Id="rId421" Type="http://schemas.openxmlformats.org/officeDocument/2006/relationships/hyperlink" Target="http://miopiccolo.ru/mens-clothing-ru/vodolazki/vodolazka-manai.html" TargetMode="External"/><Relationship Id="rId442" Type="http://schemas.openxmlformats.org/officeDocument/2006/relationships/hyperlink" Target="http://miopiccolo.ru/mens-clothing-ru/golovnye-ubory/shapochka-detskaya.html" TargetMode="External"/><Relationship Id="rId463" Type="http://schemas.openxmlformats.org/officeDocument/2006/relationships/hyperlink" Target="http://miopiccolo.ru/mens-clothing-ru/golovnye-ubory/panama-ru-7.html" TargetMode="External"/><Relationship Id="rId484" Type="http://schemas.openxmlformats.org/officeDocument/2006/relationships/hyperlink" Target="http://miopiccolo.ru/mens-clothing-ru/obuv/sapogi-zimnie-ru.html" TargetMode="External"/><Relationship Id="rId116" Type="http://schemas.openxmlformats.org/officeDocument/2006/relationships/hyperlink" Target="http://miopiccolo.ru/womens-clothing-ru/kombinezony-ru/kombinezon-letniy-s-babochkoy.html" TargetMode="External"/><Relationship Id="rId137" Type="http://schemas.openxmlformats.org/officeDocument/2006/relationships/hyperlink" Target="http://miopiccolo.ru/mens-clothing-ru/zhilety/zhilet-dzhinsovyy-udlinennyy.html" TargetMode="External"/><Relationship Id="rId158" Type="http://schemas.openxmlformats.org/officeDocument/2006/relationships/hyperlink" Target="http://miopiccolo.ru/mens-clothing-ru/obuv/kedy-nizkie-na-lipuchke-s-cvetochkom.html" TargetMode="External"/><Relationship Id="rId302" Type="http://schemas.openxmlformats.org/officeDocument/2006/relationships/hyperlink" Target="http://miopiccolo.ru/mens-clothing-ru/kostyum-trikotazhnyy.html" TargetMode="External"/><Relationship Id="rId323" Type="http://schemas.openxmlformats.org/officeDocument/2006/relationships/hyperlink" Target="http://miopiccolo.ru/mens-clothing-ru/dzhempera-tolstovki/dzhemper-shkolnyy.html" TargetMode="External"/><Relationship Id="rId344" Type="http://schemas.openxmlformats.org/officeDocument/2006/relationships/hyperlink" Target="http://miopiccolo.ru/womens-clothing-ru/kurtki-vetrovki-ru/vetrovka-s-kapyushonom-na-flise.html" TargetMode="External"/><Relationship Id="rId20" Type="http://schemas.openxmlformats.org/officeDocument/2006/relationships/hyperlink" Target="http://miopiccolo.ru/mens-clothing-ru/yubki-platya-sarafany/plate-kokteylnoe-s-poyasom.html" TargetMode="External"/><Relationship Id="rId41" Type="http://schemas.openxmlformats.org/officeDocument/2006/relationships/hyperlink" Target="http://miopiccolo.ru/mens-clothing-ru/verhnyaya-demisezonnaya-odezhda/vetrovka-c-kapyushonom.html" TargetMode="External"/><Relationship Id="rId62" Type="http://schemas.openxmlformats.org/officeDocument/2006/relationships/hyperlink" Target="http://miopiccolo.ru/mens-clothing-ru/yubki-platya-sarafany/sarafan-s-kamnyami-renoel.html" TargetMode="External"/><Relationship Id="rId83" Type="http://schemas.openxmlformats.org/officeDocument/2006/relationships/hyperlink" Target="http://miopiccolo.ru/mens-clothing-ru/obuv/polusapozhki-na-uteplitele.html" TargetMode="External"/><Relationship Id="rId179" Type="http://schemas.openxmlformats.org/officeDocument/2006/relationships/hyperlink" Target="http://miopiccolo.ru/womens-clothing-ru/rubashki-ru/rubashka-v-kletku-hilfiger.html" TargetMode="External"/><Relationship Id="rId365" Type="http://schemas.openxmlformats.org/officeDocument/2006/relationships/hyperlink" Target="http://miopiccolo.ru/mens-clothing-ru/krossovki-nike-ru-2.html" TargetMode="External"/><Relationship Id="rId386" Type="http://schemas.openxmlformats.org/officeDocument/2006/relationships/hyperlink" Target="http://miopiccolo.ru/mens-clothing-ru/dzhempera-tolstovki/dzhemper-na-pugovicah-ru-3.html" TargetMode="External"/><Relationship Id="rId190" Type="http://schemas.openxmlformats.org/officeDocument/2006/relationships/hyperlink" Target="http://miopiccolo.ru/mens-clothing-ru/kombinezony/kombinezon-trikotazhnyy-zayka.html" TargetMode="External"/><Relationship Id="rId204" Type="http://schemas.openxmlformats.org/officeDocument/2006/relationships/hyperlink" Target="http://miopiccolo.ru/mens-clothing-ru/zhilety/zhilet-na-sintepone.html" TargetMode="External"/><Relationship Id="rId225" Type="http://schemas.openxmlformats.org/officeDocument/2006/relationships/hyperlink" Target="http://miopiccolo.ru/womens-clothing-ru/kombinezony-ru/bodi-s-dlinnym-rukavom.html" TargetMode="External"/><Relationship Id="rId246" Type="http://schemas.openxmlformats.org/officeDocument/2006/relationships/hyperlink" Target="http://miopiccolo.ru/womens-clothing-ru/futbolka-s-dlinnym-rukavom-5.html" TargetMode="External"/><Relationship Id="rId267" Type="http://schemas.openxmlformats.org/officeDocument/2006/relationships/hyperlink" Target="http://miopiccolo.ru/womens-clothing-ru/shorty-trikotazhnye-ru-3.html" TargetMode="External"/><Relationship Id="rId288" Type="http://schemas.openxmlformats.org/officeDocument/2006/relationships/hyperlink" Target="http://miopiccolo.ru/womens-clothing-ru/longsliv-john-levis.html" TargetMode="External"/><Relationship Id="rId411" Type="http://schemas.openxmlformats.org/officeDocument/2006/relationships/hyperlink" Target="http://miopiccolo.ru/mens-clothing-ru/aksessuary/venok-s-lentami.html" TargetMode="External"/><Relationship Id="rId432" Type="http://schemas.openxmlformats.org/officeDocument/2006/relationships/hyperlink" Target="http://miopiccolo.ru/mens-clothing-ru/golovnye-ubory/shapka-beauty.html" TargetMode="External"/><Relationship Id="rId453" Type="http://schemas.openxmlformats.org/officeDocument/2006/relationships/hyperlink" Target="http://miopiccolo.ru/mens-clothing-ru/bryuki-shkolnye-87586m4.html" TargetMode="External"/><Relationship Id="rId474" Type="http://schemas.openxmlformats.org/officeDocument/2006/relationships/hyperlink" Target="http://miopiccolo.ru/mens-clothing-ru/bryuki-dzhinsy-shorty/dzhinsy-so-strazami.html" TargetMode="External"/><Relationship Id="rId106" Type="http://schemas.openxmlformats.org/officeDocument/2006/relationships/hyperlink" Target="http://miopiccolo.ru/womens-clothing-ru/bryuki-ru-2/bryuki-klassicheskie.html" TargetMode="External"/><Relationship Id="rId127" Type="http://schemas.openxmlformats.org/officeDocument/2006/relationships/hyperlink" Target="http://miopiccolo.ru/womens-clothing-ru/pidzhaki-ru/pidzhak-ru-2.html" TargetMode="External"/><Relationship Id="rId313" Type="http://schemas.openxmlformats.org/officeDocument/2006/relationships/hyperlink" Target="http://miopiccolo.ru/mens-clothing-ru/zhilety/zhilet-na-sintepone-ru-3.html" TargetMode="External"/><Relationship Id="rId10" Type="http://schemas.openxmlformats.org/officeDocument/2006/relationships/hyperlink" Target="http://miopiccolo.ru/mens-clothing-ru/yubki-platya-sarafany/plate-kokteylnoe-s-chernym-bantom.html" TargetMode="External"/><Relationship Id="rId31" Type="http://schemas.openxmlformats.org/officeDocument/2006/relationships/hyperlink" Target="http://miopiccolo.ru/mens-clothing-ru/plyazhnaya-moda/kupalnik-v-polosku-s-ryushkoy.html" TargetMode="External"/><Relationship Id="rId52" Type="http://schemas.openxmlformats.org/officeDocument/2006/relationships/hyperlink" Target="http://miopiccolo.ru/mens-clothing-ru/tuniki/tunika-sveet-princess.html" TargetMode="External"/><Relationship Id="rId73" Type="http://schemas.openxmlformats.org/officeDocument/2006/relationships/hyperlink" Target="http://miopiccolo.ru/mens-clothing-ru/kombinezony/kombinezon-trikotazhnyy-uteplennyy-stegannyy-print-ru.html" TargetMode="External"/><Relationship Id="rId94" Type="http://schemas.openxmlformats.org/officeDocument/2006/relationships/hyperlink" Target="http://miopiccolo.ru/womens-clothing-ru/kurtki-vetrovki-ru/pihora-vorot-stoyka.html" TargetMode="External"/><Relationship Id="rId148" Type="http://schemas.openxmlformats.org/officeDocument/2006/relationships/hyperlink" Target="http://miopiccolo.ru/womens-clothing-ru/bryuki-dzhinsy/bryuki-s-karmanami-i-remnem.html" TargetMode="External"/><Relationship Id="rId169" Type="http://schemas.openxmlformats.org/officeDocument/2006/relationships/hyperlink" Target="http://miopiccolo.ru/womens-clothing-ru/shorty-plyazhnaya-moda/shorty-s-renem-v-kletku-h-b.html" TargetMode="External"/><Relationship Id="rId334" Type="http://schemas.openxmlformats.org/officeDocument/2006/relationships/hyperlink" Target="http://miopiccolo.ru/womens-clothing-ru/rubashki-ru/rubashka-palmy.html" TargetMode="External"/><Relationship Id="rId355" Type="http://schemas.openxmlformats.org/officeDocument/2006/relationships/hyperlink" Target="http://miopiccolo.ru/womens-clothing-ru/kostyum-trikotazhnyy-dvoechka.html" TargetMode="External"/><Relationship Id="rId376" Type="http://schemas.openxmlformats.org/officeDocument/2006/relationships/hyperlink" Target="http://miopiccolo.ru/womens-clothing-ru/rubashka-klassicheskaya-ru-3.html" TargetMode="External"/><Relationship Id="rId397" Type="http://schemas.openxmlformats.org/officeDocument/2006/relationships/hyperlink" Target="http://miopiccolo.ru/mens-clothing-ru/yubki-platya-sarafany/kokteylnoe-plate.html" TargetMode="External"/><Relationship Id="rId4" Type="http://schemas.openxmlformats.org/officeDocument/2006/relationships/hyperlink" Target="http://miopiccolo.ru/mens-clothing-ru/yubki-platya-sarafany/plate-pryamoe-s-bledno-rozovymi-bantikami.html" TargetMode="External"/><Relationship Id="rId180" Type="http://schemas.openxmlformats.org/officeDocument/2006/relationships/hyperlink" Target="http://miopiccolo.ru/womens-clothing-ru/rubashki-ru/rubashka-tommy-hilfiger.html" TargetMode="External"/><Relationship Id="rId215" Type="http://schemas.openxmlformats.org/officeDocument/2006/relationships/hyperlink" Target="http://miopiccolo.ru/womens-clothing-ru/shorty-plyazhnaya-moda/shorty-armany.html" TargetMode="External"/><Relationship Id="rId236" Type="http://schemas.openxmlformats.org/officeDocument/2006/relationships/hyperlink" Target="http://miopiccolo.ru/mens-clothing-ru/kostyumchik-trikotazhnyy-minnie.html" TargetMode="External"/><Relationship Id="rId257" Type="http://schemas.openxmlformats.org/officeDocument/2006/relationships/hyperlink" Target="http://miopiccolo.ru/mens-clothing-ru/bryuki-dzhinsy-shorty/yubka-v-skladochku.html" TargetMode="External"/><Relationship Id="rId278" Type="http://schemas.openxmlformats.org/officeDocument/2006/relationships/hyperlink" Target="http://miopiccolo.ru/mens-clothing-ru/plate-sinderella-ru-2.html" TargetMode="External"/><Relationship Id="rId401" Type="http://schemas.openxmlformats.org/officeDocument/2006/relationships/hyperlink" Target="http://miopiccolo.ru/mens-clothing-ru/bryuki-dzhinsy-shorty/dzhinsy-raspisnye.html" TargetMode="External"/><Relationship Id="rId422" Type="http://schemas.openxmlformats.org/officeDocument/2006/relationships/hyperlink" Target="http://miopiccolo.ru/mens-clothing-ru/golovnye-ubory/shapka-sherst-angora.html" TargetMode="External"/><Relationship Id="rId443" Type="http://schemas.openxmlformats.org/officeDocument/2006/relationships/hyperlink" Target="http://miopiccolo.ru/mens-clothing-ru/bryuki-dzhinsy-shorty/dzhinsy-ru-3.html" TargetMode="External"/><Relationship Id="rId464" Type="http://schemas.openxmlformats.org/officeDocument/2006/relationships/hyperlink" Target="http://miopiccolo.ru/mens-clothing-ru/golovnye-ubory/panama-ru-9.html" TargetMode="External"/><Relationship Id="rId303" Type="http://schemas.openxmlformats.org/officeDocument/2006/relationships/hyperlink" Target="http://miopiccolo.ru/mens-clothing-ru/kostyum-trikotazhnyy-ru.html" TargetMode="External"/><Relationship Id="rId485" Type="http://schemas.openxmlformats.org/officeDocument/2006/relationships/hyperlink" Target="http://miopiccolo.ru/womens-clothing-ru/dzhempera-tolstovki-ru/dzhemper-na-pugovicah.html" TargetMode="External"/><Relationship Id="rId42" Type="http://schemas.openxmlformats.org/officeDocument/2006/relationships/hyperlink" Target="http://miopiccolo.ru/womens-clothing-ru/kurtki-vetrovki-ru/vetrovka-membrana-d-s-na-flise-ru-2.html" TargetMode="External"/><Relationship Id="rId84" Type="http://schemas.openxmlformats.org/officeDocument/2006/relationships/hyperlink" Target="http://miopiccolo.ru/womens-clothing-ru/obuv-ru/botinki-d-s-naturalnaya-kozha.html" TargetMode="External"/><Relationship Id="rId138" Type="http://schemas.openxmlformats.org/officeDocument/2006/relationships/hyperlink" Target="http://miopiccolo.ru/mens-clothing-ru/zhilety/zhilet-dzhinsovyy-udlinennyy.html" TargetMode="External"/><Relationship Id="rId345" Type="http://schemas.openxmlformats.org/officeDocument/2006/relationships/hyperlink" Target="http://miopiccolo.ru/womens-clothing-ru/kurtki-vetrovki-ru/vetrovka-s-kapyushonom-na-flise.html" TargetMode="External"/><Relationship Id="rId387" Type="http://schemas.openxmlformats.org/officeDocument/2006/relationships/hyperlink" Target="http://miopiccolo.ru/mens-clothing-ru/dzhempera-tolstovki/tunika-s-zaycami-zar.html" TargetMode="External"/><Relationship Id="rId191" Type="http://schemas.openxmlformats.org/officeDocument/2006/relationships/hyperlink" Target="http://miopiccolo.ru/womens-clothing-ru/kombinezony-ru/kombinezon-trikotazhnyy-my-favorite-bear.html" TargetMode="External"/><Relationship Id="rId205" Type="http://schemas.openxmlformats.org/officeDocument/2006/relationships/hyperlink" Target="http://miopiccolo.ru/womens-clothing-ru/futbolki-mayki-rubashki/futbolka-flagi.html" TargetMode="External"/><Relationship Id="rId247" Type="http://schemas.openxmlformats.org/officeDocument/2006/relationships/hyperlink" Target="http://miopiccolo.ru/mens-clothing-ru/vodolazki/vodolazka-trikotazhnaya-ru-3.html" TargetMode="External"/><Relationship Id="rId412" Type="http://schemas.openxmlformats.org/officeDocument/2006/relationships/hyperlink" Target="http://miopiccolo.ru/mens-clothing-ru/vodolazki/vodolazka-vyazannaya.html" TargetMode="External"/><Relationship Id="rId107" Type="http://schemas.openxmlformats.org/officeDocument/2006/relationships/hyperlink" Target="http://miopiccolo.ru/womens-clothing-ru/bryuki-ru-2/bryuki-klassicheskie.html" TargetMode="External"/><Relationship Id="rId289" Type="http://schemas.openxmlformats.org/officeDocument/2006/relationships/hyperlink" Target="http://miopiccolo.ru/womens-clothing-ru/kostyum-trikotazhnyy-u-dph.html" TargetMode="External"/><Relationship Id="rId454" Type="http://schemas.openxmlformats.org/officeDocument/2006/relationships/hyperlink" Target="http://miopiccolo.ru/mens-clothing-ru/bryuki-dzhinsy-shorty/bryuki-shkolnye-87587.html" TargetMode="External"/><Relationship Id="rId11" Type="http://schemas.openxmlformats.org/officeDocument/2006/relationships/hyperlink" Target="http://miopiccolo.ru/mens-clothing-ru/yubki-platya-sarafany/plate-kokteylnoe-s-dvoynoy-yubkoy.html" TargetMode="External"/><Relationship Id="rId53" Type="http://schemas.openxmlformats.org/officeDocument/2006/relationships/hyperlink" Target="http://miopiccolo.ru/mens-clothing-ru/yubki-platya-sarafany/plate-kokteylnoe-rayskiy-sad.html" TargetMode="External"/><Relationship Id="rId149" Type="http://schemas.openxmlformats.org/officeDocument/2006/relationships/hyperlink" Target="http://miopiccolo.ru/womens-clothing-ru/bryuki-dzhinsy/bryuki-s-karmanami-i-remnem.html" TargetMode="External"/><Relationship Id="rId314" Type="http://schemas.openxmlformats.org/officeDocument/2006/relationships/hyperlink" Target="http://miopiccolo.ru/mens-clothing-ru/futbolki-s-dlinnym-rukavom/futbolka-s-dlinnym-rukavom-serdce.html" TargetMode="External"/><Relationship Id="rId356" Type="http://schemas.openxmlformats.org/officeDocument/2006/relationships/hyperlink" Target="http://miopiccolo.ru/womens-clothing-ru/futbolka-s-dlinnym-rukavom-vogue.html" TargetMode="External"/><Relationship Id="rId398" Type="http://schemas.openxmlformats.org/officeDocument/2006/relationships/hyperlink" Target="http://miopiccolo.ru/mens-clothing-ru/dzhempera-tolstovki/sviter-vyazannyy-na-zamke-s-vysokim-gorlom-so-strazami.html" TargetMode="External"/><Relationship Id="rId95" Type="http://schemas.openxmlformats.org/officeDocument/2006/relationships/hyperlink" Target="http://miopiccolo.ru/mens-clothing-ru/futbolki-mayki/futbolka-s-babochkoy.html" TargetMode="External"/><Relationship Id="rId160" Type="http://schemas.openxmlformats.org/officeDocument/2006/relationships/hyperlink" Target="http://miopiccolo.ru/womens-clothing-ru/bryuki-dzhinsy/bryuki-massimo-dutti-ru-2.html" TargetMode="External"/><Relationship Id="rId216" Type="http://schemas.openxmlformats.org/officeDocument/2006/relationships/hyperlink" Target="http://miopiccolo.ru/womens-clothing-ru/kostyumy-komplekty-ru/komplekt-rubashka-dzhinsovya-i-futbolka.html" TargetMode="External"/><Relationship Id="rId423" Type="http://schemas.openxmlformats.org/officeDocument/2006/relationships/hyperlink" Target="http://miopiccolo.ru/mens-clothing-ru/golovnye-ubory/shapka-s-otvorotom.html" TargetMode="External"/><Relationship Id="rId258" Type="http://schemas.openxmlformats.org/officeDocument/2006/relationships/hyperlink" Target="http://miopiccolo.ru/mens-clothing-ru/rubshka-s-dlinnym-rukavom.html" TargetMode="External"/><Relationship Id="rId465" Type="http://schemas.openxmlformats.org/officeDocument/2006/relationships/hyperlink" Target="http://miopiccolo.ru/mens-clothing-ru/golovnye-ubory/panama-ru-13.html" TargetMode="External"/><Relationship Id="rId22" Type="http://schemas.openxmlformats.org/officeDocument/2006/relationships/hyperlink" Target="http://miopiccolo.ru/mens-clothing-ru/yubki-platya-sarafany/plate-kokteylnoe-v-goroshek-s-bolero.html" TargetMode="External"/><Relationship Id="rId64" Type="http://schemas.openxmlformats.org/officeDocument/2006/relationships/hyperlink" Target="http://miopiccolo.ru/mens-clothing-ru/aksessuary/obodok-bant-kameshek.html" TargetMode="External"/><Relationship Id="rId118" Type="http://schemas.openxmlformats.org/officeDocument/2006/relationships/hyperlink" Target="http://miopiccolo.ru/mens-clothing-ru/futbolki-mayki/futbolka-roberto-cavalli.html" TargetMode="External"/><Relationship Id="rId325" Type="http://schemas.openxmlformats.org/officeDocument/2006/relationships/hyperlink" Target="http://miopiccolo.ru/mens-clothing-ru/kombinezony-demisezonnye/konvert-d-s-roberto-cavalli.html" TargetMode="External"/><Relationship Id="rId367" Type="http://schemas.openxmlformats.org/officeDocument/2006/relationships/hyperlink" Target="http://miopiccolo.ru/womens-clothing-ru/kroso-kedy-adidas-oblegchennye.html" TargetMode="External"/><Relationship Id="rId171" Type="http://schemas.openxmlformats.org/officeDocument/2006/relationships/hyperlink" Target="http://miopiccolo.ru/womens-clothing-ru/rubashki-ru/rubashka-v-polosku-okaidy.html" TargetMode="External"/><Relationship Id="rId227" Type="http://schemas.openxmlformats.org/officeDocument/2006/relationships/hyperlink" Target="http://miopiccolo.ru/womens-clothing-ru/kombinezony-ru/bodi-s-korotkim-rukavom-ru-2.html" TargetMode="External"/><Relationship Id="rId269" Type="http://schemas.openxmlformats.org/officeDocument/2006/relationships/hyperlink" Target="http://miopiccolo.ru/womens-clothing-ru/shorty-trikotazhnye-ru-5.html" TargetMode="External"/><Relationship Id="rId434" Type="http://schemas.openxmlformats.org/officeDocument/2006/relationships/hyperlink" Target="http://miopiccolo.ru/mens-clothing-ru/golovnye-ubory/shapka-amaliya.html" TargetMode="External"/><Relationship Id="rId476" Type="http://schemas.openxmlformats.org/officeDocument/2006/relationships/hyperlink" Target="http://miopiccolo.ru/mens-clothing-ru/nizhnee-bele-kupalniki/kombinezon-flisovyy-ru-5.html" TargetMode="External"/><Relationship Id="rId33" Type="http://schemas.openxmlformats.org/officeDocument/2006/relationships/hyperlink" Target="http://miopiccolo.ru/mens-clothing-ru/plyazhnaya-moda/kupalnik-leopard.html" TargetMode="External"/><Relationship Id="rId129" Type="http://schemas.openxmlformats.org/officeDocument/2006/relationships/hyperlink" Target="http://miopiccolo.ru/womens-clothing-ru/futbolki-mayki-rubashki/futbolka-zontiki.html" TargetMode="External"/><Relationship Id="rId280" Type="http://schemas.openxmlformats.org/officeDocument/2006/relationships/hyperlink" Target="http://miopiccolo.ru/mens-clothing-ru/futbolka-dolche-gabbbana.html" TargetMode="External"/><Relationship Id="rId336" Type="http://schemas.openxmlformats.org/officeDocument/2006/relationships/hyperlink" Target="http://miopiccolo.ru/womens-clothing-ru/kostyumy-komplekty-ru/kostyumchik-trikotazhnyy-mickey.html" TargetMode="External"/><Relationship Id="rId75" Type="http://schemas.openxmlformats.org/officeDocument/2006/relationships/hyperlink" Target="http://miopiccolo.ru/womens-clothing-ru/sportivnye-shtany/shtany-sportvnye.html" TargetMode="External"/><Relationship Id="rId140" Type="http://schemas.openxmlformats.org/officeDocument/2006/relationships/hyperlink" Target="http://miopiccolo.ru/mens-clothing-ru/verhnyaya-demisezonnaya-odezhda/kurtka-dzhinsovaya-s-azhurnym-vorotnikom.html" TargetMode="External"/><Relationship Id="rId182" Type="http://schemas.openxmlformats.org/officeDocument/2006/relationships/hyperlink" Target="http://miopiccolo.ru/womens-clothing-ru/rubashki-ru/rubashka-krugleshki-legkaya.html" TargetMode="External"/><Relationship Id="rId378" Type="http://schemas.openxmlformats.org/officeDocument/2006/relationships/hyperlink" Target="http://miopiccolo.ru/mens-clothing-ru/dzhempera-tolstovki/dzhemper-okaidi.html" TargetMode="External"/><Relationship Id="rId403" Type="http://schemas.openxmlformats.org/officeDocument/2006/relationships/hyperlink" Target="http://miopiccolo.ru/mens-clothing-ru/bryuki-dzhinsy-shorty/dzhinsiki-dlya-malyshek.html" TargetMode="External"/><Relationship Id="rId6" Type="http://schemas.openxmlformats.org/officeDocument/2006/relationships/hyperlink" Target="http://miopiccolo.ru/mens-clothing-ru/yubki-platya-sarafany/plate-prazdnichnoe-s-rosshivkoy-iz-steklyarusa-i-businok.html" TargetMode="External"/><Relationship Id="rId238" Type="http://schemas.openxmlformats.org/officeDocument/2006/relationships/hyperlink" Target="http://miopiccolo.ru/mens-clothing-ru/kostyumchik-trikotazhnyy-devochka.html" TargetMode="External"/><Relationship Id="rId445" Type="http://schemas.openxmlformats.org/officeDocument/2006/relationships/hyperlink" Target="http://miopiccolo.ru/mens-clothing-ru/golovnye-ubory/shapka-buton.html" TargetMode="External"/><Relationship Id="rId487" Type="http://schemas.openxmlformats.org/officeDocument/2006/relationships/hyperlink" Target="http://miopiccolo.ru/mens-clothing-ru/verhnyaya-demisezonnaya-odezhda/palto-d-s-stegannoe.html" TargetMode="External"/><Relationship Id="rId291" Type="http://schemas.openxmlformats.org/officeDocument/2006/relationships/hyperlink" Target="http://miopiccolo.ru/womens-clothing-ru/kostyum-trikotazhnyy-super-men.html" TargetMode="External"/><Relationship Id="rId305" Type="http://schemas.openxmlformats.org/officeDocument/2006/relationships/hyperlink" Target="http://miopiccolo.ru/mens-clothing-ru/yubki-platya-sarafany/plate-kenzo-ru.html" TargetMode="External"/><Relationship Id="rId347" Type="http://schemas.openxmlformats.org/officeDocument/2006/relationships/hyperlink" Target="http://miopiccolo.ru/mens-clothing-ru/verhnyaya-demisezonnaya-odezhda/kurtochka-d-s-udlinennaya-na-sintepone-dkny.html" TargetMode="External"/><Relationship Id="rId44" Type="http://schemas.openxmlformats.org/officeDocument/2006/relationships/hyperlink" Target="http://miopiccolo.ru/mens-clothing-ru/verhnyaya-demisezonnaya-odezhda/palto-d-s-drapovoe-s-kapyushonom.html" TargetMode="External"/><Relationship Id="rId86" Type="http://schemas.openxmlformats.org/officeDocument/2006/relationships/hyperlink" Target="http://miopiccolo.ru/mens-clothing-ru/bryuki-dzhinsy-shorty/dzhinsy-skini-s-remnem.html" TargetMode="External"/><Relationship Id="rId151" Type="http://schemas.openxmlformats.org/officeDocument/2006/relationships/hyperlink" Target="http://miopiccolo.ru/mens-clothing-ru/noski-ru-7/noski-letnie-s-ryushkoy-ru.html" TargetMode="External"/><Relationship Id="rId389" Type="http://schemas.openxmlformats.org/officeDocument/2006/relationships/hyperlink" Target="http://miopiccolo.ru/mens-clothing-ru/dzhempera-tolstovki/sviter-s-bantikami.html" TargetMode="External"/><Relationship Id="rId193" Type="http://schemas.openxmlformats.org/officeDocument/2006/relationships/hyperlink" Target="http://miopiccolo.ru/mens-clothing-ru/kombinezony/kombinezon-trikotazhnyy-sweet-dreams-millie.html" TargetMode="External"/><Relationship Id="rId207" Type="http://schemas.openxmlformats.org/officeDocument/2006/relationships/hyperlink" Target="http://miopiccolo.ru/mens-clothing-ru/yubki-platya-sarafany/plate-trikotazhnoe-marie.html" TargetMode="External"/><Relationship Id="rId249" Type="http://schemas.openxmlformats.org/officeDocument/2006/relationships/hyperlink" Target="http://miopiccolo.ru/womens-clothing-ru/futbolka-shkolnaya.html" TargetMode="External"/><Relationship Id="rId414" Type="http://schemas.openxmlformats.org/officeDocument/2006/relationships/hyperlink" Target="http://miopiccolo.ru/mens-clothing-ru/verhnyaya-demisezonnaya-odezhda/palto-stegannoe-s-kapyushonom.html" TargetMode="External"/><Relationship Id="rId456" Type="http://schemas.openxmlformats.org/officeDocument/2006/relationships/hyperlink" Target="http://miopiccolo.ru/mens-clothing-ru/golovnye-ubory/panama-ru.html" TargetMode="External"/><Relationship Id="rId13" Type="http://schemas.openxmlformats.org/officeDocument/2006/relationships/hyperlink" Target="http://miopiccolo.ru/mens-clothing-ru/yubki-platya-sarafany/plate-vechernee-v-pol-s-poyasom-busami.html" TargetMode="External"/><Relationship Id="rId109" Type="http://schemas.openxmlformats.org/officeDocument/2006/relationships/hyperlink" Target="http://miopiccolo.ru/mens-clothing-ru/futbolki-mayki/futbolka-mona-lisa.html" TargetMode="External"/><Relationship Id="rId260" Type="http://schemas.openxmlformats.org/officeDocument/2006/relationships/hyperlink" Target="http://miopiccolo.ru/mens-clothing-ru/rubashka-s-dlinnym-rukavom-ru-4.html" TargetMode="External"/><Relationship Id="rId316" Type="http://schemas.openxmlformats.org/officeDocument/2006/relationships/hyperlink" Target="http://miopiccolo.ru/womens-clothing-ru/futbolki-mayki-rubashki/futbolka-polo-kids-ru.html" TargetMode="External"/><Relationship Id="rId55" Type="http://schemas.openxmlformats.org/officeDocument/2006/relationships/hyperlink" Target="http://miopiccolo.ru/womens-clothing-ru/kurtki-vetrovki-ru/kurtka-stegannaya-leelam.html" TargetMode="External"/><Relationship Id="rId97" Type="http://schemas.openxmlformats.org/officeDocument/2006/relationships/hyperlink" Target="http://miopiccolo.ru/mens-clothing-ru/tuniki/tunika-v-cvety-shelk.html" TargetMode="External"/><Relationship Id="rId120" Type="http://schemas.openxmlformats.org/officeDocument/2006/relationships/hyperlink" Target="http://miopiccolo.ru/mens-clothing-ru/kombinezony/polukombinezon-dzhinsovyy-oblegchennyy.html" TargetMode="External"/><Relationship Id="rId358" Type="http://schemas.openxmlformats.org/officeDocument/2006/relationships/hyperlink" Target="http://miopiccolo.ru/womens-clothing-ru/bryuki-guess.html" TargetMode="External"/><Relationship Id="rId162" Type="http://schemas.openxmlformats.org/officeDocument/2006/relationships/hyperlink" Target="http://miopiccolo.ru/womens-clothing-ru/kombinezony-ru/kombinezon-letniy-mikki.html" TargetMode="External"/><Relationship Id="rId218" Type="http://schemas.openxmlformats.org/officeDocument/2006/relationships/hyperlink" Target="http://miopiccolo.ru/mens-clothing-ru/bryuki-dzhinsy-shorty/bryuki-cvetnoy-print-s-remnem.html" TargetMode="External"/><Relationship Id="rId425" Type="http://schemas.openxmlformats.org/officeDocument/2006/relationships/hyperlink" Target="http://miopiccolo.ru/mens-clothing-ru/bryuki-dzhinsy-shorty/dzhinsy-skini-ru.html" TargetMode="External"/><Relationship Id="rId467" Type="http://schemas.openxmlformats.org/officeDocument/2006/relationships/hyperlink" Target="http://miopiccolo.ru/mens-clothing-ru/golovnye-ubory/panama-ru-15.html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XEZ618"/>
  <sheetViews>
    <sheetView tabSelected="1" topLeftCell="B1" zoomScalePageLayoutView="145" workbookViewId="0">
      <pane ySplit="3" topLeftCell="A112" activePane="bottomLeft" state="frozen"/>
      <selection pane="bottomLeft" activeCell="F112" sqref="F112"/>
    </sheetView>
  </sheetViews>
  <sheetFormatPr defaultColWidth="9.140625" defaultRowHeight="18"/>
  <cols>
    <col min="1" max="1" width="11" style="10" customWidth="1"/>
    <col min="2" max="2" width="7.140625" style="13" customWidth="1"/>
    <col min="3" max="3" width="14.28515625" style="13" customWidth="1"/>
    <col min="4" max="4" width="29.85546875" style="1" customWidth="1"/>
    <col min="5" max="5" width="15.7109375" style="21" customWidth="1"/>
    <col min="6" max="6" width="24" style="116" customWidth="1"/>
    <col min="7" max="7" width="19.28515625" style="24" customWidth="1"/>
    <col min="8" max="8" width="10.5703125" style="24" customWidth="1"/>
    <col min="9" max="9" width="14.7109375" style="33" customWidth="1"/>
    <col min="10" max="10" width="7" style="40" customWidth="1"/>
    <col min="11" max="11" width="12" style="4" customWidth="1"/>
    <col min="12" max="14" width="10.85546875" style="4" customWidth="1"/>
    <col min="15" max="15" width="14.42578125" style="4" customWidth="1"/>
    <col min="16" max="16384" width="9.140625" style="1"/>
  </cols>
  <sheetData>
    <row r="1" spans="1:15" ht="40.9" customHeight="1">
      <c r="A1" s="141" t="s">
        <v>1195</v>
      </c>
      <c r="B1" s="142"/>
      <c r="C1" s="142"/>
      <c r="D1" s="142"/>
      <c r="E1" s="142"/>
      <c r="F1" s="142"/>
      <c r="G1" s="142"/>
      <c r="H1" s="142"/>
      <c r="I1" s="142"/>
      <c r="J1" s="142"/>
      <c r="K1" s="142"/>
      <c r="L1" s="142"/>
      <c r="M1" s="142"/>
      <c r="N1" s="142"/>
      <c r="O1" s="142"/>
    </row>
    <row r="2" spans="1:15" ht="40.9" customHeight="1">
      <c r="A2" s="144" t="s">
        <v>650</v>
      </c>
      <c r="B2" s="145"/>
      <c r="C2" s="145"/>
      <c r="D2" s="145"/>
      <c r="E2" s="145"/>
      <c r="F2" s="145"/>
      <c r="G2" s="145"/>
      <c r="H2" s="145"/>
      <c r="I2" s="145"/>
      <c r="J2" s="145"/>
      <c r="K2" s="145"/>
      <c r="L2" s="145"/>
      <c r="M2" s="145"/>
      <c r="N2" s="145"/>
      <c r="O2" s="146"/>
    </row>
    <row r="3" spans="1:15" s="3" customFormat="1" ht="32.25" customHeight="1">
      <c r="A3" s="8" t="s">
        <v>0</v>
      </c>
      <c r="B3" s="11" t="s">
        <v>1</v>
      </c>
      <c r="C3" s="11" t="s">
        <v>2</v>
      </c>
      <c r="D3" s="5" t="s">
        <v>3</v>
      </c>
      <c r="E3" s="19" t="s">
        <v>4</v>
      </c>
      <c r="F3" s="105" t="s">
        <v>5</v>
      </c>
      <c r="G3" s="22" t="s">
        <v>1308</v>
      </c>
      <c r="H3" s="22" t="s">
        <v>1194</v>
      </c>
      <c r="I3" s="30" t="s">
        <v>9</v>
      </c>
      <c r="J3" s="38" t="s">
        <v>647</v>
      </c>
      <c r="K3" s="6" t="s">
        <v>649</v>
      </c>
      <c r="L3" s="6" t="s">
        <v>6</v>
      </c>
      <c r="M3" s="6"/>
      <c r="N3" s="6" t="s">
        <v>633</v>
      </c>
      <c r="O3" s="6" t="s">
        <v>634</v>
      </c>
    </row>
    <row r="4" spans="1:15" ht="161.44999999999999" customHeight="1">
      <c r="A4" s="96" t="s">
        <v>1140</v>
      </c>
      <c r="B4" s="12" t="s">
        <v>11</v>
      </c>
      <c r="C4" s="14" t="s">
        <v>1141</v>
      </c>
      <c r="D4"/>
      <c r="E4" s="55" t="s">
        <v>42</v>
      </c>
      <c r="F4" s="106" t="s">
        <v>1964</v>
      </c>
      <c r="G4" s="26"/>
      <c r="H4" s="99" t="s">
        <v>1203</v>
      </c>
      <c r="I4" s="26"/>
      <c r="J4" s="15"/>
      <c r="K4" s="95">
        <v>475</v>
      </c>
      <c r="L4" s="36" t="s">
        <v>632</v>
      </c>
      <c r="M4" s="2">
        <f>K4*N4</f>
        <v>0</v>
      </c>
      <c r="N4" s="36"/>
      <c r="O4" s="36"/>
    </row>
    <row r="5" spans="1:15" ht="161.44999999999999" customHeight="1">
      <c r="A5" s="58" t="s">
        <v>1649</v>
      </c>
      <c r="B5" s="12" t="s">
        <v>11</v>
      </c>
      <c r="C5" s="14" t="s">
        <v>1650</v>
      </c>
      <c r="D5" s="59"/>
      <c r="E5" s="123" t="s">
        <v>1586</v>
      </c>
      <c r="F5" s="28" t="s">
        <v>1651</v>
      </c>
      <c r="G5" s="124" t="s">
        <v>1652</v>
      </c>
      <c r="H5" s="120" t="s">
        <v>1868</v>
      </c>
      <c r="I5" s="64"/>
      <c r="J5" s="124">
        <v>0.3</v>
      </c>
      <c r="K5" s="7">
        <v>640</v>
      </c>
      <c r="L5" s="36" t="s">
        <v>632</v>
      </c>
      <c r="M5" s="37"/>
      <c r="N5" s="37"/>
      <c r="O5" s="37"/>
    </row>
    <row r="6" spans="1:15" ht="161.44999999999999" customHeight="1">
      <c r="A6" s="58" t="s">
        <v>1653</v>
      </c>
      <c r="B6" s="12" t="s">
        <v>11</v>
      </c>
      <c r="C6" s="14" t="s">
        <v>1654</v>
      </c>
      <c r="D6" s="59"/>
      <c r="E6" s="123" t="s">
        <v>1586</v>
      </c>
      <c r="F6" s="28" t="s">
        <v>1655</v>
      </c>
      <c r="G6" s="28" t="s">
        <v>1656</v>
      </c>
      <c r="H6" s="101" t="s">
        <v>1657</v>
      </c>
      <c r="J6" s="124">
        <v>0.1</v>
      </c>
      <c r="K6" s="7">
        <v>205</v>
      </c>
      <c r="L6" s="36" t="s">
        <v>632</v>
      </c>
      <c r="M6" s="37"/>
      <c r="N6" s="37"/>
      <c r="O6" s="37"/>
    </row>
    <row r="7" spans="1:15" ht="161.44999999999999" customHeight="1">
      <c r="A7" s="58" t="s">
        <v>1658</v>
      </c>
      <c r="B7" s="12" t="s">
        <v>11</v>
      </c>
      <c r="C7" s="14" t="s">
        <v>1659</v>
      </c>
      <c r="D7" s="59"/>
      <c r="E7" s="123" t="s">
        <v>1591</v>
      </c>
      <c r="F7" s="28" t="s">
        <v>1660</v>
      </c>
      <c r="G7" s="28" t="s">
        <v>1597</v>
      </c>
      <c r="H7" s="28"/>
      <c r="I7" s="101" t="s">
        <v>1661</v>
      </c>
      <c r="J7" s="28">
        <v>0.1</v>
      </c>
      <c r="K7" s="7">
        <v>170</v>
      </c>
      <c r="L7" s="36" t="s">
        <v>632</v>
      </c>
      <c r="M7" s="37"/>
      <c r="N7" s="37"/>
      <c r="O7" s="37"/>
    </row>
    <row r="8" spans="1:15" ht="161.44999999999999" customHeight="1">
      <c r="A8" s="58" t="s">
        <v>1662</v>
      </c>
      <c r="B8" s="12" t="s">
        <v>11</v>
      </c>
      <c r="C8" s="14" t="s">
        <v>1663</v>
      </c>
      <c r="D8" s="59"/>
      <c r="E8" s="123" t="s">
        <v>1664</v>
      </c>
      <c r="F8" s="28" t="s">
        <v>2037</v>
      </c>
      <c r="G8" s="28" t="s">
        <v>1597</v>
      </c>
      <c r="H8" s="28"/>
      <c r="I8" s="101" t="s">
        <v>1665</v>
      </c>
      <c r="J8" s="28">
        <v>0.1</v>
      </c>
      <c r="K8" s="7">
        <v>100</v>
      </c>
      <c r="L8" s="36" t="s">
        <v>632</v>
      </c>
      <c r="M8" s="37"/>
      <c r="N8" s="37"/>
      <c r="O8" s="37"/>
    </row>
    <row r="9" spans="1:15" ht="161.44999999999999" customHeight="1">
      <c r="A9" s="58" t="s">
        <v>1666</v>
      </c>
      <c r="B9" s="12" t="s">
        <v>11</v>
      </c>
      <c r="C9" s="14" t="s">
        <v>1667</v>
      </c>
      <c r="D9" s="59"/>
      <c r="E9" s="123" t="s">
        <v>1668</v>
      </c>
      <c r="F9" s="28" t="s">
        <v>1669</v>
      </c>
      <c r="G9" s="28" t="s">
        <v>1670</v>
      </c>
      <c r="H9" s="28"/>
      <c r="I9" s="101" t="s">
        <v>1671</v>
      </c>
      <c r="J9" s="28">
        <v>0.1</v>
      </c>
      <c r="K9" s="7">
        <v>70</v>
      </c>
      <c r="L9" s="36" t="s">
        <v>632</v>
      </c>
      <c r="M9" s="37"/>
      <c r="N9" s="37"/>
      <c r="O9" s="37"/>
    </row>
    <row r="10" spans="1:15" ht="161.44999999999999" customHeight="1">
      <c r="A10" s="58" t="s">
        <v>1672</v>
      </c>
      <c r="B10" s="12" t="s">
        <v>11</v>
      </c>
      <c r="C10" s="14" t="s">
        <v>1673</v>
      </c>
      <c r="D10" s="59"/>
      <c r="E10" s="67" t="s">
        <v>1586</v>
      </c>
      <c r="F10" s="28" t="s">
        <v>2038</v>
      </c>
      <c r="G10" s="124" t="s">
        <v>1674</v>
      </c>
      <c r="H10" s="120" t="s">
        <v>1862</v>
      </c>
      <c r="I10" s="64"/>
      <c r="J10" s="28">
        <v>0.25</v>
      </c>
      <c r="K10" s="7">
        <v>390</v>
      </c>
      <c r="L10" s="36" t="s">
        <v>632</v>
      </c>
      <c r="M10" s="37"/>
      <c r="N10" s="37"/>
      <c r="O10" s="37"/>
    </row>
    <row r="11" spans="1:15" ht="161.44999999999999" customHeight="1">
      <c r="A11" s="58" t="s">
        <v>1675</v>
      </c>
      <c r="B11" s="12" t="s">
        <v>11</v>
      </c>
      <c r="C11" s="14" t="s">
        <v>1676</v>
      </c>
      <c r="D11" s="59"/>
      <c r="E11" s="123" t="s">
        <v>1586</v>
      </c>
      <c r="F11" s="28" t="s">
        <v>1964</v>
      </c>
      <c r="G11" s="124" t="s">
        <v>1677</v>
      </c>
      <c r="H11" s="120" t="s">
        <v>1863</v>
      </c>
      <c r="I11" s="64"/>
      <c r="J11" s="124">
        <v>0.37</v>
      </c>
      <c r="K11" s="7">
        <v>600</v>
      </c>
      <c r="L11" s="36" t="s">
        <v>632</v>
      </c>
      <c r="M11" s="37"/>
      <c r="N11" s="37"/>
      <c r="O11" s="37"/>
    </row>
    <row r="12" spans="1:15" ht="161.44999999999999" customHeight="1">
      <c r="A12" s="58" t="s">
        <v>1678</v>
      </c>
      <c r="B12" s="12" t="s">
        <v>11</v>
      </c>
      <c r="C12" s="14" t="s">
        <v>1679</v>
      </c>
      <c r="D12" s="17"/>
      <c r="E12" s="65" t="s">
        <v>1586</v>
      </c>
      <c r="F12" s="66" t="s">
        <v>1680</v>
      </c>
      <c r="G12" s="66"/>
      <c r="H12" s="102" t="s">
        <v>1864</v>
      </c>
      <c r="I12" s="64"/>
      <c r="J12" s="124">
        <v>0.3</v>
      </c>
      <c r="K12" s="7">
        <v>435</v>
      </c>
      <c r="L12" s="36" t="s">
        <v>632</v>
      </c>
      <c r="M12" s="37"/>
      <c r="N12" s="37"/>
      <c r="O12" s="37"/>
    </row>
    <row r="13" spans="1:15" ht="161.44999999999999" customHeight="1">
      <c r="A13" s="58" t="s">
        <v>1681</v>
      </c>
      <c r="B13" s="12" t="s">
        <v>11</v>
      </c>
      <c r="C13" s="14" t="s">
        <v>1682</v>
      </c>
      <c r="D13" s="17"/>
      <c r="E13" s="65" t="s">
        <v>89</v>
      </c>
      <c r="F13" s="66" t="s">
        <v>1683</v>
      </c>
      <c r="G13" s="66"/>
      <c r="H13" s="102" t="s">
        <v>1865</v>
      </c>
      <c r="I13" s="64"/>
      <c r="J13" s="66">
        <v>0.2</v>
      </c>
      <c r="K13" s="7">
        <v>425</v>
      </c>
      <c r="L13" s="36" t="s">
        <v>632</v>
      </c>
      <c r="M13" s="37"/>
      <c r="N13" s="37"/>
      <c r="O13" s="37"/>
    </row>
    <row r="14" spans="1:15" ht="161.44999999999999" customHeight="1">
      <c r="A14" s="58" t="s">
        <v>1684</v>
      </c>
      <c r="B14" s="12" t="s">
        <v>11</v>
      </c>
      <c r="C14" s="14" t="s">
        <v>1682</v>
      </c>
      <c r="D14" s="59"/>
      <c r="E14" s="123" t="s">
        <v>1586</v>
      </c>
      <c r="F14" s="28" t="s">
        <v>1685</v>
      </c>
      <c r="G14" s="124" t="s">
        <v>1588</v>
      </c>
      <c r="H14" s="120" t="s">
        <v>1866</v>
      </c>
      <c r="I14" s="64"/>
      <c r="J14" s="66">
        <v>0.2</v>
      </c>
      <c r="K14" s="7">
        <v>425</v>
      </c>
      <c r="L14" s="36" t="s">
        <v>632</v>
      </c>
      <c r="M14" s="37"/>
      <c r="N14" s="37"/>
      <c r="O14" s="37"/>
    </row>
    <row r="15" spans="1:15" ht="161.44999999999999" customHeight="1">
      <c r="A15" s="58" t="s">
        <v>1686</v>
      </c>
      <c r="B15" s="12" t="s">
        <v>11</v>
      </c>
      <c r="C15" s="14" t="s">
        <v>1687</v>
      </c>
      <c r="D15" s="59"/>
      <c r="E15" s="67" t="s">
        <v>1586</v>
      </c>
      <c r="F15" s="59"/>
      <c r="G15" s="66" t="s">
        <v>1688</v>
      </c>
      <c r="H15" s="102" t="s">
        <v>1867</v>
      </c>
      <c r="I15" s="64"/>
      <c r="J15" s="124">
        <v>0.17</v>
      </c>
      <c r="K15" s="7">
        <v>220</v>
      </c>
      <c r="L15" s="36" t="s">
        <v>632</v>
      </c>
      <c r="M15" s="37"/>
      <c r="N15" s="37"/>
      <c r="O15" s="37"/>
    </row>
    <row r="16" spans="1:15" ht="123" customHeight="1">
      <c r="A16" s="58" t="s">
        <v>1970</v>
      </c>
      <c r="B16" s="12" t="s">
        <v>10</v>
      </c>
      <c r="C16" s="120" t="s">
        <v>1971</v>
      </c>
      <c r="D16"/>
      <c r="E16" s="67"/>
      <c r="F16" s="66" t="s">
        <v>696</v>
      </c>
      <c r="G16" s="66"/>
      <c r="H16" s="102" t="s">
        <v>1971</v>
      </c>
      <c r="I16" s="64"/>
      <c r="J16" s="124">
        <v>0.19</v>
      </c>
      <c r="K16" s="7">
        <v>470</v>
      </c>
      <c r="L16" s="36" t="s">
        <v>632</v>
      </c>
      <c r="M16" s="37"/>
      <c r="N16" s="37"/>
      <c r="O16" s="37"/>
    </row>
    <row r="17" spans="1:17" ht="130.9" customHeight="1">
      <c r="A17" s="58" t="s">
        <v>1689</v>
      </c>
      <c r="B17" s="12" t="s">
        <v>11</v>
      </c>
      <c r="C17" s="14" t="s">
        <v>1690</v>
      </c>
      <c r="D17" s="59"/>
      <c r="E17" s="123" t="s">
        <v>1691</v>
      </c>
      <c r="F17" s="28" t="s">
        <v>2039</v>
      </c>
      <c r="G17" s="124" t="s">
        <v>1692</v>
      </c>
      <c r="H17" s="120" t="s">
        <v>1869</v>
      </c>
      <c r="I17" s="64"/>
      <c r="J17" s="66">
        <v>0.27</v>
      </c>
      <c r="K17" s="7">
        <v>790</v>
      </c>
      <c r="L17" s="36" t="s">
        <v>632</v>
      </c>
      <c r="M17" s="37"/>
      <c r="N17" s="37"/>
      <c r="O17" s="37"/>
    </row>
    <row r="18" spans="1:17" ht="123" customHeight="1">
      <c r="A18" s="58" t="s">
        <v>1693</v>
      </c>
      <c r="B18" s="12" t="s">
        <v>11</v>
      </c>
      <c r="C18" s="14" t="s">
        <v>1694</v>
      </c>
      <c r="D18" s="59"/>
      <c r="E18" s="123" t="s">
        <v>1586</v>
      </c>
      <c r="F18" s="28" t="s">
        <v>2040</v>
      </c>
      <c r="G18" s="124" t="s">
        <v>1692</v>
      </c>
      <c r="H18" s="120" t="s">
        <v>1870</v>
      </c>
      <c r="I18" s="64"/>
      <c r="J18" s="124">
        <v>0.32</v>
      </c>
      <c r="K18" s="7">
        <v>830</v>
      </c>
      <c r="L18" s="125" t="s">
        <v>1695</v>
      </c>
      <c r="M18" s="37"/>
      <c r="N18" s="37"/>
      <c r="O18" s="37"/>
    </row>
    <row r="19" spans="1:17" ht="123" customHeight="1">
      <c r="A19" s="58" t="s">
        <v>1696</v>
      </c>
      <c r="B19" s="12" t="s">
        <v>11</v>
      </c>
      <c r="C19" s="14" t="s">
        <v>1697</v>
      </c>
      <c r="D19" s="59"/>
      <c r="E19" s="123" t="s">
        <v>1586</v>
      </c>
      <c r="F19" s="28" t="s">
        <v>2041</v>
      </c>
      <c r="G19" s="28" t="s">
        <v>1698</v>
      </c>
      <c r="H19" s="101" t="s">
        <v>1699</v>
      </c>
      <c r="J19" s="124">
        <v>0.18</v>
      </c>
      <c r="K19" s="7">
        <v>540</v>
      </c>
      <c r="L19" s="125" t="s">
        <v>1695</v>
      </c>
      <c r="M19" s="37"/>
      <c r="N19" s="37"/>
      <c r="O19" s="37"/>
    </row>
    <row r="20" spans="1:17" ht="123" customHeight="1">
      <c r="A20" s="58" t="s">
        <v>1700</v>
      </c>
      <c r="B20" s="12" t="s">
        <v>11</v>
      </c>
      <c r="C20" s="14" t="s">
        <v>1701</v>
      </c>
      <c r="D20" s="59"/>
      <c r="E20" s="123" t="s">
        <v>1586</v>
      </c>
      <c r="F20" s="28" t="s">
        <v>1157</v>
      </c>
      <c r="G20" s="124" t="s">
        <v>1588</v>
      </c>
      <c r="H20" s="120" t="s">
        <v>1871</v>
      </c>
      <c r="I20" s="64"/>
      <c r="J20" s="28">
        <v>0.28000000000000003</v>
      </c>
      <c r="K20" s="7">
        <v>770</v>
      </c>
      <c r="L20" s="36" t="s">
        <v>632</v>
      </c>
      <c r="M20" s="37"/>
      <c r="N20" s="37"/>
      <c r="O20" s="37"/>
    </row>
    <row r="21" spans="1:17" ht="123" customHeight="1">
      <c r="A21" s="58" t="s">
        <v>1712</v>
      </c>
      <c r="B21" s="12" t="s">
        <v>11</v>
      </c>
      <c r="C21" s="14" t="s">
        <v>1713</v>
      </c>
      <c r="D21" s="64"/>
      <c r="E21" s="123" t="s">
        <v>2042</v>
      </c>
      <c r="F21" s="66" t="s">
        <v>867</v>
      </c>
      <c r="G21" s="66" t="s">
        <v>1588</v>
      </c>
      <c r="H21" s="102" t="s">
        <v>1872</v>
      </c>
      <c r="I21" s="64"/>
      <c r="J21" s="124">
        <v>0.15</v>
      </c>
      <c r="K21" s="7">
        <v>340</v>
      </c>
      <c r="L21" s="36" t="s">
        <v>632</v>
      </c>
      <c r="M21" s="37"/>
      <c r="N21" s="37"/>
      <c r="O21" s="37"/>
    </row>
    <row r="22" spans="1:17" ht="123" customHeight="1">
      <c r="A22" s="58" t="s">
        <v>1950</v>
      </c>
      <c r="B22" s="12" t="s">
        <v>11</v>
      </c>
      <c r="C22" s="14" t="s">
        <v>1951</v>
      </c>
      <c r="D22"/>
      <c r="E22" s="67"/>
      <c r="F22" s="28" t="s">
        <v>1953</v>
      </c>
      <c r="G22" s="124" t="s">
        <v>1954</v>
      </c>
      <c r="H22" s="120" t="s">
        <v>1952</v>
      </c>
      <c r="I22" s="64"/>
      <c r="J22" s="124">
        <v>0.1</v>
      </c>
      <c r="K22" s="7">
        <v>570</v>
      </c>
      <c r="L22" s="36" t="s">
        <v>632</v>
      </c>
      <c r="M22" s="37"/>
      <c r="N22" s="37"/>
      <c r="O22" s="37"/>
    </row>
    <row r="23" spans="1:17" ht="123" customHeight="1">
      <c r="A23" s="58" t="s">
        <v>1810</v>
      </c>
      <c r="B23" s="12" t="s">
        <v>11</v>
      </c>
      <c r="C23" s="14" t="s">
        <v>1811</v>
      </c>
      <c r="D23" s="59"/>
      <c r="E23" s="123" t="s">
        <v>1586</v>
      </c>
      <c r="F23" s="28" t="s">
        <v>2012</v>
      </c>
      <c r="G23" s="28"/>
      <c r="H23" s="101" t="s">
        <v>1812</v>
      </c>
      <c r="I23" s="1"/>
      <c r="J23" s="28">
        <v>0.28000000000000003</v>
      </c>
      <c r="K23" s="7">
        <v>680</v>
      </c>
      <c r="L23" s="36" t="s">
        <v>632</v>
      </c>
      <c r="M23" s="37"/>
      <c r="N23" s="37"/>
      <c r="O23" s="37"/>
    </row>
    <row r="24" spans="1:17" ht="123" customHeight="1">
      <c r="A24" s="58" t="s">
        <v>1813</v>
      </c>
      <c r="B24" s="12" t="s">
        <v>11</v>
      </c>
      <c r="C24" s="14" t="s">
        <v>1814</v>
      </c>
      <c r="D24" s="59"/>
      <c r="E24" s="123" t="s">
        <v>1586</v>
      </c>
      <c r="F24" s="28"/>
      <c r="G24" s="124" t="s">
        <v>1815</v>
      </c>
      <c r="H24" s="120" t="s">
        <v>1873</v>
      </c>
      <c r="I24" s="64"/>
      <c r="J24" s="28">
        <v>0.09</v>
      </c>
      <c r="K24" s="7">
        <v>100</v>
      </c>
      <c r="L24" s="36" t="s">
        <v>632</v>
      </c>
      <c r="M24" s="37"/>
      <c r="N24" s="37"/>
      <c r="O24" s="37"/>
    </row>
    <row r="25" spans="1:17" ht="123" customHeight="1">
      <c r="A25" s="96" t="s">
        <v>1148</v>
      </c>
      <c r="B25" s="12" t="s">
        <v>11</v>
      </c>
      <c r="C25" s="14" t="s">
        <v>1149</v>
      </c>
      <c r="D25" s="37"/>
      <c r="E25" s="42" t="s">
        <v>89</v>
      </c>
      <c r="F25" s="107" t="s">
        <v>1150</v>
      </c>
      <c r="G25" s="16"/>
      <c r="H25" s="100" t="s">
        <v>1207</v>
      </c>
      <c r="I25" s="16"/>
      <c r="J25" s="62">
        <v>0.12</v>
      </c>
      <c r="K25" s="97">
        <v>415</v>
      </c>
      <c r="L25" s="36" t="s">
        <v>632</v>
      </c>
      <c r="M25" s="2">
        <f t="shared" ref="M25:M32" si="0">K25*N25</f>
        <v>0</v>
      </c>
      <c r="N25" s="36"/>
      <c r="O25" s="36"/>
    </row>
    <row r="26" spans="1:17" ht="112.15" customHeight="1">
      <c r="A26" s="96" t="s">
        <v>1151</v>
      </c>
      <c r="B26" s="12" t="s">
        <v>11</v>
      </c>
      <c r="C26" s="14" t="s">
        <v>1149</v>
      </c>
      <c r="D26" s="37"/>
      <c r="E26" s="42" t="s">
        <v>380</v>
      </c>
      <c r="F26" s="107" t="s">
        <v>1152</v>
      </c>
      <c r="G26" s="16"/>
      <c r="H26" s="100" t="s">
        <v>1207</v>
      </c>
      <c r="I26" s="16"/>
      <c r="J26" s="62">
        <v>0.12</v>
      </c>
      <c r="K26" s="97">
        <v>415</v>
      </c>
      <c r="L26" s="36" t="s">
        <v>632</v>
      </c>
      <c r="M26" s="2">
        <f t="shared" si="0"/>
        <v>0</v>
      </c>
      <c r="N26" s="36"/>
      <c r="O26" s="36"/>
    </row>
    <row r="27" spans="1:17" ht="123" customHeight="1">
      <c r="A27" s="96" t="s">
        <v>1144</v>
      </c>
      <c r="B27" s="12" t="s">
        <v>11</v>
      </c>
      <c r="C27" s="14" t="s">
        <v>1138</v>
      </c>
      <c r="D27" s="68"/>
      <c r="E27" s="55" t="s">
        <v>1001</v>
      </c>
      <c r="F27" s="106" t="s">
        <v>2007</v>
      </c>
      <c r="G27" s="26"/>
      <c r="H27" s="99" t="s">
        <v>1204</v>
      </c>
      <c r="I27" s="26"/>
      <c r="J27" s="15">
        <v>0.2</v>
      </c>
      <c r="K27" s="95">
        <v>890</v>
      </c>
      <c r="L27" s="36" t="s">
        <v>632</v>
      </c>
      <c r="M27" s="2">
        <f t="shared" si="0"/>
        <v>0</v>
      </c>
      <c r="N27" s="36"/>
      <c r="O27" s="36"/>
    </row>
    <row r="28" spans="1:17" ht="123" customHeight="1">
      <c r="A28" s="96" t="s">
        <v>1145</v>
      </c>
      <c r="B28" s="12" t="s">
        <v>11</v>
      </c>
      <c r="C28" s="14" t="s">
        <v>1138</v>
      </c>
      <c r="D28" s="68"/>
      <c r="E28" s="55" t="s">
        <v>42</v>
      </c>
      <c r="F28" s="106" t="s">
        <v>706</v>
      </c>
      <c r="G28" s="26"/>
      <c r="H28" s="99" t="s">
        <v>1205</v>
      </c>
      <c r="I28" s="26"/>
      <c r="J28" s="15">
        <v>0.2</v>
      </c>
      <c r="K28" s="95">
        <v>760</v>
      </c>
      <c r="L28" s="36" t="s">
        <v>632</v>
      </c>
      <c r="M28" s="2">
        <f t="shared" si="0"/>
        <v>0</v>
      </c>
      <c r="N28" s="36"/>
      <c r="O28" s="36"/>
      <c r="P28" s="94"/>
      <c r="Q28" s="94"/>
    </row>
    <row r="29" spans="1:17" ht="123" customHeight="1">
      <c r="A29" s="96" t="s">
        <v>1146</v>
      </c>
      <c r="B29" s="12" t="s">
        <v>11</v>
      </c>
      <c r="C29" s="14" t="s">
        <v>1138</v>
      </c>
      <c r="D29" s="68"/>
      <c r="E29" s="55" t="s">
        <v>397</v>
      </c>
      <c r="F29" s="106" t="s">
        <v>1964</v>
      </c>
      <c r="G29" s="26"/>
      <c r="H29" s="99" t="s">
        <v>1206</v>
      </c>
      <c r="I29" s="26"/>
      <c r="J29" s="15">
        <v>0.2</v>
      </c>
      <c r="K29" s="95">
        <v>1115</v>
      </c>
      <c r="L29" s="36" t="s">
        <v>632</v>
      </c>
      <c r="M29" s="2">
        <f t="shared" si="0"/>
        <v>0</v>
      </c>
      <c r="N29" s="36"/>
      <c r="O29" s="36"/>
    </row>
    <row r="30" spans="1:17" ht="123" customHeight="1">
      <c r="A30" s="96" t="s">
        <v>1147</v>
      </c>
      <c r="B30" s="12" t="s">
        <v>11</v>
      </c>
      <c r="C30" s="14" t="s">
        <v>1138</v>
      </c>
      <c r="D30" s="68"/>
      <c r="E30" s="55" t="s">
        <v>1001</v>
      </c>
      <c r="F30" s="106" t="s">
        <v>1139</v>
      </c>
      <c r="G30" s="26"/>
      <c r="H30" s="99" t="s">
        <v>1392</v>
      </c>
      <c r="I30" s="26"/>
      <c r="J30" s="15">
        <v>0.2</v>
      </c>
      <c r="K30" s="95">
        <v>885</v>
      </c>
      <c r="L30" s="36" t="s">
        <v>632</v>
      </c>
      <c r="M30" s="2">
        <f t="shared" si="0"/>
        <v>0</v>
      </c>
      <c r="N30" s="36"/>
      <c r="O30" s="36"/>
    </row>
    <row r="31" spans="1:17" ht="123" customHeight="1">
      <c r="A31" s="58" t="s">
        <v>1715</v>
      </c>
      <c r="B31" s="12" t="s">
        <v>11</v>
      </c>
      <c r="C31" s="14" t="s">
        <v>1716</v>
      </c>
      <c r="D31" s="59"/>
      <c r="E31" s="123" t="s">
        <v>1586</v>
      </c>
      <c r="F31" s="28" t="s">
        <v>2044</v>
      </c>
      <c r="G31" s="28" t="s">
        <v>1717</v>
      </c>
      <c r="H31" s="101" t="s">
        <v>1718</v>
      </c>
      <c r="I31" s="3"/>
      <c r="J31" s="124">
        <v>0.16</v>
      </c>
      <c r="K31" s="7">
        <v>115</v>
      </c>
      <c r="L31" s="36" t="s">
        <v>632</v>
      </c>
      <c r="M31" s="37">
        <f t="shared" si="0"/>
        <v>0</v>
      </c>
      <c r="N31" s="37"/>
      <c r="O31" s="37"/>
    </row>
    <row r="32" spans="1:17" ht="123" customHeight="1">
      <c r="A32" s="58" t="s">
        <v>1719</v>
      </c>
      <c r="B32" s="12" t="s">
        <v>11</v>
      </c>
      <c r="C32" s="14" t="s">
        <v>1720</v>
      </c>
      <c r="D32" s="59"/>
      <c r="E32" s="123" t="s">
        <v>1586</v>
      </c>
      <c r="F32" s="28" t="s">
        <v>2043</v>
      </c>
      <c r="G32" s="28" t="s">
        <v>1629</v>
      </c>
      <c r="H32" s="104" t="s">
        <v>1721</v>
      </c>
      <c r="I32" s="1"/>
      <c r="J32" s="28">
        <v>9.16</v>
      </c>
      <c r="K32" s="7">
        <v>115</v>
      </c>
      <c r="L32" s="36" t="s">
        <v>632</v>
      </c>
      <c r="M32" s="37">
        <f t="shared" si="0"/>
        <v>0</v>
      </c>
      <c r="N32" s="37"/>
      <c r="O32" s="37"/>
    </row>
    <row r="33" spans="1:15" s="3" customFormat="1" ht="120.75" customHeight="1">
      <c r="A33" s="58" t="s">
        <v>1722</v>
      </c>
      <c r="B33" s="12" t="s">
        <v>11</v>
      </c>
      <c r="C33" s="14" t="s">
        <v>1723</v>
      </c>
      <c r="D33" s="59"/>
      <c r="E33" s="123" t="s">
        <v>1586</v>
      </c>
      <c r="F33" s="28" t="s">
        <v>1861</v>
      </c>
      <c r="G33" s="28" t="s">
        <v>1955</v>
      </c>
      <c r="H33" s="101" t="s">
        <v>1724</v>
      </c>
      <c r="I33" s="1"/>
      <c r="J33" s="124">
        <v>0.24</v>
      </c>
      <c r="K33" s="7">
        <v>670</v>
      </c>
      <c r="L33" s="36" t="s">
        <v>632</v>
      </c>
      <c r="M33" s="37"/>
      <c r="N33" s="37"/>
      <c r="O33" s="37"/>
    </row>
    <row r="34" spans="1:15" ht="123.6" customHeight="1">
      <c r="A34" s="58" t="s">
        <v>1725</v>
      </c>
      <c r="B34" s="12" t="s">
        <v>11</v>
      </c>
      <c r="C34" s="14" t="s">
        <v>1726</v>
      </c>
      <c r="D34" s="59"/>
      <c r="E34" s="123" t="s">
        <v>931</v>
      </c>
      <c r="F34" s="28" t="s">
        <v>1956</v>
      </c>
      <c r="G34" s="28" t="s">
        <v>1955</v>
      </c>
      <c r="H34" s="101" t="s">
        <v>1727</v>
      </c>
      <c r="I34" s="1"/>
      <c r="J34" s="28">
        <v>0.2</v>
      </c>
      <c r="K34" s="7">
        <v>670</v>
      </c>
      <c r="L34" s="36" t="s">
        <v>632</v>
      </c>
      <c r="M34" s="37"/>
      <c r="N34" s="37"/>
      <c r="O34" s="37"/>
    </row>
    <row r="35" spans="1:15" ht="123.6" customHeight="1">
      <c r="A35" s="58" t="s">
        <v>1849</v>
      </c>
      <c r="B35" s="12" t="s">
        <v>11</v>
      </c>
      <c r="C35" s="14" t="s">
        <v>1850</v>
      </c>
      <c r="D35"/>
      <c r="E35" s="123" t="s">
        <v>1851</v>
      </c>
      <c r="F35" s="28" t="s">
        <v>1957</v>
      </c>
      <c r="G35" s="28" t="s">
        <v>1852</v>
      </c>
      <c r="H35" s="101" t="s">
        <v>1853</v>
      </c>
      <c r="I35" s="1"/>
      <c r="J35" s="124">
        <v>0.25</v>
      </c>
      <c r="K35" s="7">
        <v>670</v>
      </c>
      <c r="L35" s="36" t="s">
        <v>960</v>
      </c>
      <c r="M35" s="37"/>
      <c r="N35" s="37"/>
      <c r="O35" s="37"/>
    </row>
    <row r="36" spans="1:15" ht="123.6" customHeight="1">
      <c r="A36" s="58" t="s">
        <v>1728</v>
      </c>
      <c r="B36" s="12" t="s">
        <v>11</v>
      </c>
      <c r="C36" s="14" t="s">
        <v>458</v>
      </c>
      <c r="D36" s="64"/>
      <c r="E36" s="123" t="s">
        <v>1729</v>
      </c>
      <c r="F36" s="66" t="s">
        <v>1306</v>
      </c>
      <c r="G36" s="66" t="s">
        <v>1730</v>
      </c>
      <c r="H36" s="102" t="s">
        <v>1874</v>
      </c>
      <c r="I36" s="64"/>
      <c r="J36" s="28">
        <v>0.2</v>
      </c>
      <c r="K36" s="7">
        <v>305</v>
      </c>
      <c r="L36" s="36" t="s">
        <v>632</v>
      </c>
      <c r="M36" s="37"/>
      <c r="N36" s="37"/>
      <c r="O36" s="37"/>
    </row>
    <row r="37" spans="1:15" ht="123.6" customHeight="1">
      <c r="A37" s="58" t="s">
        <v>1731</v>
      </c>
      <c r="B37" s="12" t="s">
        <v>11</v>
      </c>
      <c r="C37" s="14" t="s">
        <v>1732</v>
      </c>
      <c r="D37" s="59"/>
      <c r="E37" s="123" t="s">
        <v>2045</v>
      </c>
      <c r="F37" s="28" t="s">
        <v>1733</v>
      </c>
      <c r="G37" s="124" t="s">
        <v>1734</v>
      </c>
      <c r="H37" s="120" t="s">
        <v>1875</v>
      </c>
      <c r="I37" s="64"/>
      <c r="J37" s="66">
        <v>0.28000000000000003</v>
      </c>
      <c r="K37" s="7">
        <v>440</v>
      </c>
      <c r="L37" s="36" t="s">
        <v>632</v>
      </c>
      <c r="M37" s="37"/>
      <c r="N37" s="37"/>
      <c r="O37" s="37"/>
    </row>
    <row r="38" spans="1:15" ht="123.6" customHeight="1">
      <c r="A38" s="96" t="s">
        <v>1153</v>
      </c>
      <c r="B38" s="12" t="s">
        <v>11</v>
      </c>
      <c r="C38" s="14" t="s">
        <v>1154</v>
      </c>
      <c r="D38" s="37"/>
      <c r="E38" s="42" t="s">
        <v>42</v>
      </c>
      <c r="F38" s="107" t="s">
        <v>1155</v>
      </c>
      <c r="G38" s="16"/>
      <c r="H38" s="100" t="s">
        <v>1208</v>
      </c>
      <c r="I38" s="16"/>
      <c r="J38" s="62">
        <v>0.18</v>
      </c>
      <c r="K38" s="97">
        <v>505</v>
      </c>
      <c r="L38" s="36" t="s">
        <v>632</v>
      </c>
      <c r="M38" s="2">
        <f>K38*N38</f>
        <v>0</v>
      </c>
      <c r="N38" s="36"/>
      <c r="O38" s="36"/>
    </row>
    <row r="39" spans="1:15" ht="123.6" customHeight="1">
      <c r="A39" s="96" t="s">
        <v>1156</v>
      </c>
      <c r="B39" s="12" t="s">
        <v>11</v>
      </c>
      <c r="C39" s="14" t="s">
        <v>1154</v>
      </c>
      <c r="D39" s="37"/>
      <c r="E39" s="42" t="s">
        <v>42</v>
      </c>
      <c r="F39" s="107" t="s">
        <v>1157</v>
      </c>
      <c r="G39" s="16"/>
      <c r="H39" s="100" t="s">
        <v>1209</v>
      </c>
      <c r="I39" s="16"/>
      <c r="J39" s="62">
        <v>0.16</v>
      </c>
      <c r="K39" s="97">
        <v>465</v>
      </c>
      <c r="L39" s="36" t="s">
        <v>632</v>
      </c>
      <c r="M39" s="2">
        <f>K39*N39</f>
        <v>0</v>
      </c>
      <c r="N39" s="36"/>
      <c r="O39" s="36"/>
    </row>
    <row r="40" spans="1:15" ht="123.6" customHeight="1">
      <c r="A40" s="96" t="s">
        <v>1156</v>
      </c>
      <c r="B40" s="12" t="s">
        <v>11</v>
      </c>
      <c r="C40" s="14" t="s">
        <v>1154</v>
      </c>
      <c r="D40" s="37"/>
      <c r="E40" s="42" t="s">
        <v>89</v>
      </c>
      <c r="F40" s="108" t="s">
        <v>1157</v>
      </c>
      <c r="G40" s="98"/>
      <c r="H40" s="100" t="s">
        <v>1209</v>
      </c>
      <c r="I40" s="98"/>
      <c r="J40" s="62">
        <v>0.16</v>
      </c>
      <c r="K40" s="97">
        <v>465</v>
      </c>
      <c r="L40" s="36" t="s">
        <v>632</v>
      </c>
      <c r="M40" s="2">
        <f>K40*N40</f>
        <v>0</v>
      </c>
      <c r="N40" s="36"/>
      <c r="O40" s="36"/>
    </row>
    <row r="41" spans="1:15" ht="123.6" customHeight="1">
      <c r="A41" s="87" t="s">
        <v>1126</v>
      </c>
      <c r="B41" s="88" t="s">
        <v>11</v>
      </c>
      <c r="C41" s="89" t="s">
        <v>1127</v>
      </c>
      <c r="E41" s="55" t="s">
        <v>76</v>
      </c>
      <c r="F41" s="106" t="s">
        <v>2046</v>
      </c>
      <c r="G41" s="68"/>
      <c r="H41" s="99" t="s">
        <v>1225</v>
      </c>
      <c r="I41" s="26"/>
      <c r="J41" s="26">
        <v>0.3</v>
      </c>
      <c r="K41" s="85">
        <v>1330</v>
      </c>
      <c r="L41" s="64" t="s">
        <v>960</v>
      </c>
      <c r="M41" s="37"/>
      <c r="N41" s="37">
        <f>M41*K41</f>
        <v>0</v>
      </c>
      <c r="O41" s="37"/>
    </row>
    <row r="42" spans="1:15" ht="123.6" customHeight="1">
      <c r="A42" s="87" t="s">
        <v>1128</v>
      </c>
      <c r="B42" s="88" t="s">
        <v>11</v>
      </c>
      <c r="C42" s="89" t="s">
        <v>1129</v>
      </c>
      <c r="D42" s="68"/>
      <c r="E42" s="55"/>
      <c r="F42" s="28" t="s">
        <v>1227</v>
      </c>
      <c r="G42" s="64"/>
      <c r="H42" s="99" t="s">
        <v>1226</v>
      </c>
      <c r="I42" s="26"/>
      <c r="J42" s="26">
        <v>0.3</v>
      </c>
      <c r="K42" s="85">
        <v>1465</v>
      </c>
      <c r="L42" s="64" t="s">
        <v>960</v>
      </c>
      <c r="M42" s="37"/>
      <c r="N42" s="37">
        <f>M42*K42</f>
        <v>0</v>
      </c>
      <c r="O42" s="37"/>
    </row>
    <row r="43" spans="1:15" ht="156.75" customHeight="1">
      <c r="A43" s="87" t="s">
        <v>1130</v>
      </c>
      <c r="B43" s="88" t="s">
        <v>11</v>
      </c>
      <c r="C43" s="89" t="s">
        <v>1131</v>
      </c>
      <c r="D43" s="68"/>
      <c r="E43" s="55" t="s">
        <v>42</v>
      </c>
      <c r="F43" s="106" t="s">
        <v>1132</v>
      </c>
      <c r="G43" s="64"/>
      <c r="H43" s="99" t="s">
        <v>1228</v>
      </c>
      <c r="I43" s="26"/>
      <c r="J43" s="26">
        <v>0.3</v>
      </c>
      <c r="K43" s="85">
        <v>1790</v>
      </c>
      <c r="L43" s="64" t="s">
        <v>960</v>
      </c>
      <c r="M43" s="37"/>
      <c r="N43" s="37">
        <f>M43*K43</f>
        <v>0</v>
      </c>
      <c r="O43" s="37"/>
    </row>
    <row r="44" spans="1:15" ht="153" customHeight="1">
      <c r="A44" s="87" t="s">
        <v>1958</v>
      </c>
      <c r="B44" s="88" t="s">
        <v>11</v>
      </c>
      <c r="C44" s="89" t="s">
        <v>1960</v>
      </c>
      <c r="D44"/>
      <c r="E44" s="55" t="s">
        <v>42</v>
      </c>
      <c r="F44" s="28" t="s">
        <v>1961</v>
      </c>
      <c r="G44" s="64"/>
      <c r="H44" s="99" t="s">
        <v>1959</v>
      </c>
      <c r="I44" s="26"/>
      <c r="J44" s="26">
        <v>7.0000000000000007E-2</v>
      </c>
      <c r="K44" s="85">
        <v>148</v>
      </c>
      <c r="L44" s="64" t="s">
        <v>1592</v>
      </c>
      <c r="M44" s="37"/>
      <c r="N44" s="37">
        <f>M44*K44</f>
        <v>0</v>
      </c>
      <c r="O44" s="37"/>
    </row>
    <row r="45" spans="1:15" ht="169.5" customHeight="1">
      <c r="A45" s="80" t="s">
        <v>1101</v>
      </c>
      <c r="B45" s="64" t="s">
        <v>11</v>
      </c>
      <c r="C45" s="67" t="s">
        <v>1102</v>
      </c>
      <c r="D45" s="64"/>
      <c r="E45" s="64" t="s">
        <v>42</v>
      </c>
      <c r="F45" s="27" t="s">
        <v>1103</v>
      </c>
      <c r="G45" s="64"/>
      <c r="H45" s="101" t="s">
        <v>1211</v>
      </c>
      <c r="I45" s="27"/>
      <c r="J45" s="27">
        <v>0.4</v>
      </c>
      <c r="K45" s="85">
        <v>2320</v>
      </c>
      <c r="L45" s="64" t="s">
        <v>960</v>
      </c>
      <c r="M45" s="37"/>
      <c r="N45" s="37">
        <f t="shared" ref="N45:N63" si="1">M45*K45</f>
        <v>0</v>
      </c>
      <c r="O45" s="37"/>
    </row>
    <row r="46" spans="1:15" ht="163.9" customHeight="1">
      <c r="A46" s="80" t="s">
        <v>1104</v>
      </c>
      <c r="B46" s="64" t="s">
        <v>11</v>
      </c>
      <c r="C46" s="64" t="s">
        <v>1105</v>
      </c>
      <c r="D46" s="64"/>
      <c r="E46" s="64"/>
      <c r="F46" s="27" t="s">
        <v>1106</v>
      </c>
      <c r="G46" s="64"/>
      <c r="H46" s="101" t="s">
        <v>1210</v>
      </c>
      <c r="I46" s="27"/>
      <c r="J46" s="27">
        <v>0.4</v>
      </c>
      <c r="K46" s="85">
        <v>2390</v>
      </c>
      <c r="L46" s="64" t="s">
        <v>960</v>
      </c>
      <c r="M46" s="37"/>
      <c r="N46" s="37">
        <f t="shared" si="1"/>
        <v>0</v>
      </c>
      <c r="O46" s="37"/>
    </row>
    <row r="47" spans="1:15" ht="163.9" customHeight="1">
      <c r="A47" s="80" t="s">
        <v>1107</v>
      </c>
      <c r="B47" s="67" t="s">
        <v>11</v>
      </c>
      <c r="C47" s="67" t="s">
        <v>1108</v>
      </c>
      <c r="D47" s="64"/>
      <c r="E47" s="67" t="s">
        <v>26</v>
      </c>
      <c r="F47" s="27" t="s">
        <v>2046</v>
      </c>
      <c r="G47" s="64"/>
      <c r="H47" s="101" t="s">
        <v>1212</v>
      </c>
      <c r="I47" s="27"/>
      <c r="J47" s="27">
        <v>0.4</v>
      </c>
      <c r="K47" s="85">
        <v>2350</v>
      </c>
      <c r="L47" s="64" t="s">
        <v>960</v>
      </c>
      <c r="M47" s="37"/>
      <c r="N47" s="37">
        <f t="shared" si="1"/>
        <v>0</v>
      </c>
      <c r="O47" s="37"/>
    </row>
    <row r="48" spans="1:15" ht="163.9" customHeight="1">
      <c r="A48" s="80" t="s">
        <v>1107</v>
      </c>
      <c r="B48" s="67" t="s">
        <v>11</v>
      </c>
      <c r="C48" s="67" t="s">
        <v>1108</v>
      </c>
      <c r="D48" s="64"/>
      <c r="E48" s="67" t="s">
        <v>76</v>
      </c>
      <c r="F48" s="27" t="s">
        <v>1103</v>
      </c>
      <c r="G48" s="64"/>
      <c r="H48" s="101" t="s">
        <v>1212</v>
      </c>
      <c r="I48" s="27"/>
      <c r="J48" s="27">
        <v>0.4</v>
      </c>
      <c r="K48" s="85">
        <v>2350</v>
      </c>
      <c r="L48" s="64" t="s">
        <v>960</v>
      </c>
      <c r="M48" s="37"/>
      <c r="N48" s="37">
        <f t="shared" si="1"/>
        <v>0</v>
      </c>
      <c r="O48" s="37"/>
    </row>
    <row r="49" spans="1:15" ht="163.9" customHeight="1">
      <c r="A49" s="80" t="s">
        <v>1109</v>
      </c>
      <c r="B49" s="67" t="s">
        <v>11</v>
      </c>
      <c r="C49" s="67" t="s">
        <v>1110</v>
      </c>
      <c r="D49" s="64"/>
      <c r="E49" s="67" t="s">
        <v>1111</v>
      </c>
      <c r="F49" s="27" t="s">
        <v>720</v>
      </c>
      <c r="G49" s="64"/>
      <c r="H49" s="101" t="s">
        <v>1213</v>
      </c>
      <c r="I49" s="27"/>
      <c r="J49" s="27">
        <v>0.56000000000000005</v>
      </c>
      <c r="K49" s="85">
        <v>2450</v>
      </c>
      <c r="L49" s="64" t="s">
        <v>960</v>
      </c>
      <c r="M49" s="37"/>
      <c r="N49" s="37">
        <f t="shared" si="1"/>
        <v>0</v>
      </c>
      <c r="O49" s="37"/>
    </row>
    <row r="50" spans="1:15" ht="163.9" customHeight="1">
      <c r="A50" s="80" t="s">
        <v>1112</v>
      </c>
      <c r="B50" s="67" t="s">
        <v>11</v>
      </c>
      <c r="C50" s="67" t="s">
        <v>1113</v>
      </c>
      <c r="D50" s="64"/>
      <c r="E50" s="67" t="s">
        <v>1114</v>
      </c>
      <c r="F50" s="27" t="s">
        <v>1115</v>
      </c>
      <c r="G50" s="64"/>
      <c r="H50" s="101" t="s">
        <v>1214</v>
      </c>
      <c r="I50" s="27"/>
      <c r="J50" s="27">
        <v>0.56000000000000005</v>
      </c>
      <c r="K50" s="85">
        <v>2570</v>
      </c>
      <c r="L50" s="64" t="s">
        <v>960</v>
      </c>
      <c r="M50" s="37"/>
      <c r="N50" s="37">
        <f t="shared" si="1"/>
        <v>0</v>
      </c>
      <c r="O50" s="37"/>
    </row>
    <row r="51" spans="1:15" ht="163.9" customHeight="1">
      <c r="A51" s="80" t="s">
        <v>1116</v>
      </c>
      <c r="B51" s="67" t="s">
        <v>11</v>
      </c>
      <c r="C51" s="67" t="s">
        <v>1117</v>
      </c>
      <c r="D51" s="64"/>
      <c r="E51" s="67" t="s">
        <v>433</v>
      </c>
      <c r="F51" s="27" t="s">
        <v>1215</v>
      </c>
      <c r="G51" s="64"/>
      <c r="H51" s="101" t="s">
        <v>1216</v>
      </c>
      <c r="I51" s="27"/>
      <c r="J51" s="27">
        <v>0.34</v>
      </c>
      <c r="K51" s="85">
        <v>1850</v>
      </c>
      <c r="L51" s="64" t="s">
        <v>960</v>
      </c>
      <c r="M51" s="37"/>
      <c r="N51" s="37">
        <f t="shared" si="1"/>
        <v>0</v>
      </c>
      <c r="O51" s="37"/>
    </row>
    <row r="52" spans="1:15" ht="163.9" customHeight="1">
      <c r="A52" s="80" t="s">
        <v>1118</v>
      </c>
      <c r="B52" s="67" t="s">
        <v>11</v>
      </c>
      <c r="C52" s="67" t="s">
        <v>1119</v>
      </c>
      <c r="D52" s="64"/>
      <c r="E52" s="67" t="s">
        <v>1120</v>
      </c>
      <c r="F52" s="27" t="s">
        <v>1121</v>
      </c>
      <c r="G52" s="64"/>
      <c r="H52" s="101" t="s">
        <v>1217</v>
      </c>
      <c r="I52" s="27"/>
      <c r="J52" s="27">
        <v>0.78</v>
      </c>
      <c r="K52" s="85">
        <v>2920</v>
      </c>
      <c r="L52" s="64" t="s">
        <v>960</v>
      </c>
      <c r="M52" s="37"/>
      <c r="N52" s="37">
        <f t="shared" si="1"/>
        <v>0</v>
      </c>
      <c r="O52" s="37"/>
    </row>
    <row r="53" spans="1:15" ht="163.9" customHeight="1">
      <c r="A53" s="58" t="s">
        <v>1584</v>
      </c>
      <c r="B53" s="12" t="s">
        <v>11</v>
      </c>
      <c r="C53" s="14" t="s">
        <v>1585</v>
      </c>
      <c r="D53" s="59"/>
      <c r="E53" s="123" t="s">
        <v>1586</v>
      </c>
      <c r="F53" s="28" t="s">
        <v>2047</v>
      </c>
      <c r="G53" s="124" t="s">
        <v>1587</v>
      </c>
      <c r="H53" s="120" t="s">
        <v>1876</v>
      </c>
      <c r="I53" s="64"/>
      <c r="J53" s="124">
        <v>0.28000000000000003</v>
      </c>
      <c r="K53" s="7">
        <v>980</v>
      </c>
      <c r="L53" s="125" t="s">
        <v>960</v>
      </c>
      <c r="M53" s="37"/>
      <c r="N53" s="37">
        <f t="shared" si="1"/>
        <v>0</v>
      </c>
      <c r="O53" s="37"/>
    </row>
    <row r="54" spans="1:15" ht="163.9" customHeight="1">
      <c r="A54" s="90" t="s">
        <v>1133</v>
      </c>
      <c r="B54" s="91" t="s">
        <v>11</v>
      </c>
      <c r="C54" s="91" t="s">
        <v>1134</v>
      </c>
      <c r="D54" s="91"/>
      <c r="E54" s="91" t="s">
        <v>42</v>
      </c>
      <c r="F54" s="91" t="s">
        <v>833</v>
      </c>
      <c r="G54" s="91"/>
      <c r="H54" s="102" t="s">
        <v>1229</v>
      </c>
      <c r="I54" s="91"/>
      <c r="J54" s="91"/>
      <c r="K54" s="92">
        <v>670</v>
      </c>
      <c r="L54" s="64" t="s">
        <v>960</v>
      </c>
      <c r="M54" s="37"/>
      <c r="N54" s="37">
        <f>M54*K54</f>
        <v>0</v>
      </c>
      <c r="O54" s="93"/>
    </row>
    <row r="55" spans="1:15" ht="163.9" customHeight="1">
      <c r="A55" s="90" t="s">
        <v>1135</v>
      </c>
      <c r="B55" s="91" t="s">
        <v>11</v>
      </c>
      <c r="C55" s="91" t="s">
        <v>1136</v>
      </c>
      <c r="D55" s="91"/>
      <c r="E55" s="91" t="s">
        <v>22</v>
      </c>
      <c r="F55" s="91" t="s">
        <v>1137</v>
      </c>
      <c r="G55" s="91"/>
      <c r="H55" s="102" t="s">
        <v>1230</v>
      </c>
      <c r="I55" s="91"/>
      <c r="J55" s="91"/>
      <c r="K55" s="92">
        <v>580</v>
      </c>
      <c r="L55" s="64" t="s">
        <v>960</v>
      </c>
      <c r="M55" s="37"/>
      <c r="N55" s="37">
        <f>M55*K55</f>
        <v>0</v>
      </c>
      <c r="O55" s="93"/>
    </row>
    <row r="56" spans="1:15" ht="144" customHeight="1">
      <c r="A56" s="58" t="s">
        <v>1805</v>
      </c>
      <c r="B56" s="12" t="s">
        <v>11</v>
      </c>
      <c r="C56" s="14" t="s">
        <v>817</v>
      </c>
      <c r="D56" s="59"/>
      <c r="E56" s="123" t="s">
        <v>89</v>
      </c>
      <c r="F56" s="28" t="s">
        <v>1806</v>
      </c>
      <c r="G56" s="124" t="s">
        <v>1714</v>
      </c>
      <c r="H56" s="120" t="s">
        <v>1877</v>
      </c>
      <c r="I56" s="64"/>
      <c r="J56" s="124">
        <v>0.2</v>
      </c>
      <c r="K56" s="7">
        <v>330</v>
      </c>
      <c r="L56" s="36" t="s">
        <v>632</v>
      </c>
      <c r="M56" s="37"/>
      <c r="N56" s="37"/>
      <c r="O56" s="37"/>
    </row>
    <row r="57" spans="1:15" ht="151.15" customHeight="1">
      <c r="A57" s="58" t="s">
        <v>1795</v>
      </c>
      <c r="B57" s="12" t="s">
        <v>11</v>
      </c>
      <c r="C57" s="14" t="s">
        <v>1796</v>
      </c>
      <c r="D57" s="59"/>
      <c r="E57" s="123" t="s">
        <v>89</v>
      </c>
      <c r="F57" s="28" t="s">
        <v>1861</v>
      </c>
      <c r="G57" s="124" t="s">
        <v>2049</v>
      </c>
      <c r="H57" s="120" t="s">
        <v>1878</v>
      </c>
      <c r="I57" s="64"/>
      <c r="J57" s="124">
        <v>0.3</v>
      </c>
      <c r="K57" s="7">
        <v>595</v>
      </c>
      <c r="L57" s="125" t="s">
        <v>1799</v>
      </c>
      <c r="M57" s="37"/>
      <c r="N57" s="37"/>
      <c r="O57" s="37"/>
    </row>
    <row r="58" spans="1:15" ht="146.44999999999999" customHeight="1">
      <c r="A58" s="58" t="s">
        <v>1797</v>
      </c>
      <c r="B58" s="12" t="s">
        <v>11</v>
      </c>
      <c r="C58" s="14" t="s">
        <v>1798</v>
      </c>
      <c r="D58" s="59"/>
      <c r="E58" s="123" t="s">
        <v>22</v>
      </c>
      <c r="F58" s="28" t="s">
        <v>2118</v>
      </c>
      <c r="G58" s="124" t="s">
        <v>2049</v>
      </c>
      <c r="H58" s="120" t="s">
        <v>1879</v>
      </c>
      <c r="I58" s="64"/>
      <c r="J58" s="124">
        <v>0.28000000000000003</v>
      </c>
      <c r="K58" s="7">
        <v>535</v>
      </c>
      <c r="L58" s="125" t="s">
        <v>1799</v>
      </c>
      <c r="M58" s="37"/>
      <c r="N58" s="37"/>
      <c r="O58" s="37"/>
    </row>
    <row r="59" spans="1:15" ht="157.15" customHeight="1">
      <c r="A59" s="58" t="s">
        <v>1800</v>
      </c>
      <c r="B59" s="12" t="s">
        <v>11</v>
      </c>
      <c r="C59" s="14" t="s">
        <v>1801</v>
      </c>
      <c r="D59" s="59"/>
      <c r="E59" s="123" t="s">
        <v>42</v>
      </c>
      <c r="F59" s="28" t="s">
        <v>2048</v>
      </c>
      <c r="G59" s="124" t="s">
        <v>1802</v>
      </c>
      <c r="H59" s="120" t="s">
        <v>1880</v>
      </c>
      <c r="I59" s="64"/>
      <c r="J59" s="124">
        <v>0.15</v>
      </c>
      <c r="K59" s="7">
        <v>575</v>
      </c>
      <c r="L59" s="125" t="s">
        <v>1799</v>
      </c>
      <c r="M59" s="37"/>
      <c r="N59" s="37"/>
      <c r="O59" s="37"/>
    </row>
    <row r="60" spans="1:15" ht="163.9" customHeight="1">
      <c r="A60" s="58" t="s">
        <v>1803</v>
      </c>
      <c r="B60" s="12" t="s">
        <v>11</v>
      </c>
      <c r="C60" s="14" t="s">
        <v>1804</v>
      </c>
      <c r="D60" s="59"/>
      <c r="E60" s="123" t="s">
        <v>1586</v>
      </c>
      <c r="F60" s="28" t="s">
        <v>2050</v>
      </c>
      <c r="G60" s="124" t="s">
        <v>1588</v>
      </c>
      <c r="H60" s="120" t="s">
        <v>1881</v>
      </c>
      <c r="I60" s="64"/>
      <c r="J60" s="124">
        <v>0.34</v>
      </c>
      <c r="K60" s="7">
        <v>560</v>
      </c>
      <c r="L60" s="36" t="s">
        <v>632</v>
      </c>
      <c r="M60" s="37"/>
      <c r="N60" s="37"/>
      <c r="O60" s="37"/>
    </row>
    <row r="61" spans="1:15" ht="163.9" customHeight="1">
      <c r="A61" s="80" t="s">
        <v>1122</v>
      </c>
      <c r="B61" s="67" t="s">
        <v>11</v>
      </c>
      <c r="C61" s="67" t="s">
        <v>1220</v>
      </c>
      <c r="D61" s="64"/>
      <c r="E61" s="67" t="s">
        <v>42</v>
      </c>
      <c r="F61" s="27" t="s">
        <v>1218</v>
      </c>
      <c r="G61" s="64"/>
      <c r="H61" s="101" t="s">
        <v>1219</v>
      </c>
      <c r="I61" s="27"/>
      <c r="J61" s="27">
        <v>0.55000000000000004</v>
      </c>
      <c r="K61" s="85">
        <v>2300</v>
      </c>
      <c r="L61" s="64" t="s">
        <v>960</v>
      </c>
      <c r="M61" s="37"/>
      <c r="N61" s="37">
        <f t="shared" si="1"/>
        <v>0</v>
      </c>
      <c r="O61" s="37"/>
    </row>
    <row r="62" spans="1:15" ht="163.9" customHeight="1">
      <c r="A62" s="80" t="s">
        <v>1123</v>
      </c>
      <c r="B62" s="67" t="s">
        <v>11</v>
      </c>
      <c r="C62" s="67" t="s">
        <v>1221</v>
      </c>
      <c r="D62" s="64"/>
      <c r="E62" s="67" t="s">
        <v>370</v>
      </c>
      <c r="F62" s="27" t="s">
        <v>959</v>
      </c>
      <c r="G62" s="64"/>
      <c r="H62" s="101" t="s">
        <v>1222</v>
      </c>
      <c r="I62" s="27"/>
      <c r="J62" s="27">
        <v>0.4</v>
      </c>
      <c r="K62" s="86">
        <v>2250</v>
      </c>
      <c r="L62" s="64" t="s">
        <v>960</v>
      </c>
      <c r="M62" s="37"/>
      <c r="N62" s="37">
        <f t="shared" si="1"/>
        <v>0</v>
      </c>
      <c r="O62" s="37"/>
    </row>
    <row r="63" spans="1:15" ht="163.9" customHeight="1">
      <c r="A63" s="80" t="s">
        <v>1124</v>
      </c>
      <c r="B63" s="67" t="s">
        <v>11</v>
      </c>
      <c r="C63" s="67" t="s">
        <v>1223</v>
      </c>
      <c r="D63" s="64"/>
      <c r="E63" s="67" t="s">
        <v>516</v>
      </c>
      <c r="F63" s="27" t="s">
        <v>1125</v>
      </c>
      <c r="G63" s="64"/>
      <c r="H63" s="101" t="s">
        <v>1224</v>
      </c>
      <c r="I63" s="27"/>
      <c r="J63" s="27">
        <v>0.5</v>
      </c>
      <c r="K63" s="85">
        <v>2220</v>
      </c>
      <c r="L63" s="64" t="s">
        <v>960</v>
      </c>
      <c r="M63" s="37"/>
      <c r="N63" s="37">
        <f t="shared" si="1"/>
        <v>0</v>
      </c>
      <c r="O63" s="37"/>
    </row>
    <row r="64" spans="1:15" ht="163.9" customHeight="1">
      <c r="A64" s="9" t="s">
        <v>1068</v>
      </c>
      <c r="B64" s="73" t="s">
        <v>11</v>
      </c>
      <c r="C64" s="74" t="s">
        <v>1069</v>
      </c>
      <c r="D64" s="75"/>
      <c r="E64" s="76"/>
      <c r="F64" s="109" t="s">
        <v>2051</v>
      </c>
      <c r="G64" s="77"/>
      <c r="H64" s="103" t="s">
        <v>1231</v>
      </c>
      <c r="I64" s="77"/>
      <c r="J64" s="76">
        <v>0.09</v>
      </c>
      <c r="K64" s="78">
        <v>337</v>
      </c>
      <c r="L64" s="79" t="s">
        <v>632</v>
      </c>
      <c r="M64" s="76"/>
      <c r="N64" s="76">
        <v>0</v>
      </c>
      <c r="O64" s="80"/>
    </row>
    <row r="65" spans="1:15" ht="163.9" customHeight="1">
      <c r="A65" s="9" t="s">
        <v>1070</v>
      </c>
      <c r="B65" s="81" t="s">
        <v>10</v>
      </c>
      <c r="C65" s="14" t="s">
        <v>1069</v>
      </c>
      <c r="D65" s="68"/>
      <c r="E65" s="55"/>
      <c r="F65" s="110" t="s">
        <v>1071</v>
      </c>
      <c r="G65" s="82"/>
      <c r="H65" s="99" t="s">
        <v>1232</v>
      </c>
      <c r="I65" s="82"/>
      <c r="J65" s="15">
        <v>0.09</v>
      </c>
      <c r="K65" s="78">
        <v>337</v>
      </c>
      <c r="L65" s="83" t="s">
        <v>632</v>
      </c>
      <c r="M65" s="84"/>
      <c r="N65" s="84">
        <f t="shared" ref="N65:N77" si="2">M65*K65</f>
        <v>0</v>
      </c>
      <c r="O65" s="37"/>
    </row>
    <row r="66" spans="1:15" ht="163.9" customHeight="1">
      <c r="A66" s="9" t="s">
        <v>1072</v>
      </c>
      <c r="B66" s="81" t="s">
        <v>10</v>
      </c>
      <c r="C66" s="14" t="s">
        <v>1073</v>
      </c>
      <c r="D66" s="68"/>
      <c r="E66" s="55" t="s">
        <v>70</v>
      </c>
      <c r="F66" s="110" t="s">
        <v>1074</v>
      </c>
      <c r="G66" s="82"/>
      <c r="H66" s="99" t="s">
        <v>1233</v>
      </c>
      <c r="I66" s="82"/>
      <c r="J66" s="15">
        <v>5.5E-2</v>
      </c>
      <c r="K66" s="78">
        <v>32</v>
      </c>
      <c r="L66" s="83" t="s">
        <v>632</v>
      </c>
      <c r="M66" s="84"/>
      <c r="N66" s="84">
        <f t="shared" si="2"/>
        <v>0</v>
      </c>
      <c r="O66" s="37"/>
    </row>
    <row r="67" spans="1:15" ht="163.9" customHeight="1">
      <c r="A67" s="9" t="s">
        <v>1075</v>
      </c>
      <c r="B67" s="81" t="s">
        <v>11</v>
      </c>
      <c r="C67" s="12" t="s">
        <v>1076</v>
      </c>
      <c r="D67" s="68"/>
      <c r="E67" s="55" t="s">
        <v>89</v>
      </c>
      <c r="F67" s="110" t="s">
        <v>1077</v>
      </c>
      <c r="G67" s="82"/>
      <c r="H67" s="99" t="s">
        <v>1234</v>
      </c>
      <c r="I67" s="82"/>
      <c r="J67" s="15">
        <v>0.11</v>
      </c>
      <c r="K67" s="78">
        <v>209</v>
      </c>
      <c r="L67" s="83" t="s">
        <v>632</v>
      </c>
      <c r="M67" s="84"/>
      <c r="N67" s="84">
        <f t="shared" si="2"/>
        <v>0</v>
      </c>
      <c r="O67" s="37"/>
    </row>
    <row r="68" spans="1:15" ht="163.9" customHeight="1">
      <c r="A68" s="9" t="s">
        <v>1078</v>
      </c>
      <c r="B68" s="81" t="s">
        <v>11</v>
      </c>
      <c r="C68" s="12" t="s">
        <v>1079</v>
      </c>
      <c r="D68" s="68"/>
      <c r="E68" s="55"/>
      <c r="F68" s="110" t="s">
        <v>1235</v>
      </c>
      <c r="G68" s="82"/>
      <c r="H68" s="99" t="s">
        <v>1236</v>
      </c>
      <c r="I68" s="82"/>
      <c r="J68" s="15">
        <v>0.11</v>
      </c>
      <c r="K68" s="78">
        <v>209</v>
      </c>
      <c r="L68" s="83" t="s">
        <v>632</v>
      </c>
      <c r="M68" s="84"/>
      <c r="N68" s="84">
        <f t="shared" si="2"/>
        <v>0</v>
      </c>
      <c r="O68" s="37"/>
    </row>
    <row r="69" spans="1:15" ht="163.9" customHeight="1">
      <c r="A69" s="9" t="s">
        <v>1080</v>
      </c>
      <c r="B69" s="81" t="s">
        <v>11</v>
      </c>
      <c r="C69" s="12" t="s">
        <v>1081</v>
      </c>
      <c r="D69" s="68"/>
      <c r="E69" s="55"/>
      <c r="F69" s="110" t="s">
        <v>1082</v>
      </c>
      <c r="G69" s="82"/>
      <c r="H69" s="99" t="s">
        <v>1237</v>
      </c>
      <c r="I69" s="82"/>
      <c r="J69" s="15">
        <v>0.11</v>
      </c>
      <c r="K69" s="78">
        <v>209</v>
      </c>
      <c r="L69" s="83" t="s">
        <v>632</v>
      </c>
      <c r="M69" s="84"/>
      <c r="N69" s="84">
        <f t="shared" si="2"/>
        <v>0</v>
      </c>
      <c r="O69" s="37"/>
    </row>
    <row r="70" spans="1:15" ht="163.9" customHeight="1">
      <c r="A70" s="9" t="s">
        <v>1083</v>
      </c>
      <c r="B70" s="81" t="s">
        <v>11</v>
      </c>
      <c r="C70" s="12" t="s">
        <v>1084</v>
      </c>
      <c r="D70" s="68"/>
      <c r="E70" s="55" t="s">
        <v>555</v>
      </c>
      <c r="F70" s="110" t="s">
        <v>1085</v>
      </c>
      <c r="G70" s="1"/>
      <c r="H70" s="99" t="s">
        <v>1239</v>
      </c>
      <c r="I70" s="82"/>
      <c r="J70" s="15">
        <v>0.11</v>
      </c>
      <c r="K70" s="78">
        <v>209</v>
      </c>
      <c r="L70" s="83" t="s">
        <v>632</v>
      </c>
      <c r="M70" s="84"/>
      <c r="N70" s="84">
        <f t="shared" si="2"/>
        <v>0</v>
      </c>
      <c r="O70" s="37"/>
    </row>
    <row r="71" spans="1:15" ht="163.9" customHeight="1">
      <c r="A71" s="9" t="s">
        <v>1086</v>
      </c>
      <c r="B71" s="81" t="s">
        <v>11</v>
      </c>
      <c r="C71" s="12" t="s">
        <v>1087</v>
      </c>
      <c r="D71" s="68"/>
      <c r="E71" s="55" t="s">
        <v>42</v>
      </c>
      <c r="F71" s="110" t="s">
        <v>1238</v>
      </c>
      <c r="G71" s="1"/>
      <c r="H71" s="99" t="s">
        <v>1240</v>
      </c>
      <c r="I71" s="82"/>
      <c r="J71" s="15">
        <v>0.11</v>
      </c>
      <c r="K71" s="78">
        <v>209</v>
      </c>
      <c r="L71" s="83" t="s">
        <v>632</v>
      </c>
      <c r="M71" s="84"/>
      <c r="N71" s="84">
        <f t="shared" si="2"/>
        <v>0</v>
      </c>
      <c r="O71" s="37"/>
    </row>
    <row r="72" spans="1:15" ht="163.9" customHeight="1">
      <c r="A72" s="9" t="s">
        <v>1088</v>
      </c>
      <c r="B72" s="81" t="s">
        <v>10</v>
      </c>
      <c r="C72" s="12" t="s">
        <v>1089</v>
      </c>
      <c r="D72" s="68"/>
      <c r="E72" s="55" t="s">
        <v>1090</v>
      </c>
      <c r="F72" s="110" t="s">
        <v>1091</v>
      </c>
      <c r="G72" s="82"/>
      <c r="H72" s="99" t="s">
        <v>1242</v>
      </c>
      <c r="I72" s="82"/>
      <c r="J72" s="15">
        <v>4.4999999999999998E-2</v>
      </c>
      <c r="K72" s="78">
        <v>107</v>
      </c>
      <c r="L72" s="83" t="s">
        <v>632</v>
      </c>
      <c r="M72" s="84"/>
      <c r="N72" s="84">
        <f t="shared" si="2"/>
        <v>0</v>
      </c>
      <c r="O72" s="37"/>
    </row>
    <row r="73" spans="1:15" ht="163.9" customHeight="1">
      <c r="A73" s="9" t="s">
        <v>1092</v>
      </c>
      <c r="B73" s="81" t="s">
        <v>11</v>
      </c>
      <c r="C73" s="12" t="s">
        <v>1093</v>
      </c>
      <c r="D73" s="68"/>
      <c r="E73" s="55"/>
      <c r="F73" s="110" t="s">
        <v>1094</v>
      </c>
      <c r="G73" s="1"/>
      <c r="H73" s="99" t="s">
        <v>1241</v>
      </c>
      <c r="I73" s="82"/>
      <c r="J73" s="15">
        <v>0.1</v>
      </c>
      <c r="K73" s="78">
        <v>223</v>
      </c>
      <c r="L73" s="83" t="s">
        <v>632</v>
      </c>
      <c r="M73" s="84"/>
      <c r="N73" s="84">
        <f t="shared" si="2"/>
        <v>0</v>
      </c>
      <c r="O73" s="37"/>
    </row>
    <row r="74" spans="1:15" ht="163.9" customHeight="1">
      <c r="A74" s="9" t="s">
        <v>1095</v>
      </c>
      <c r="B74" s="81" t="s">
        <v>11</v>
      </c>
      <c r="C74" s="12" t="s">
        <v>1096</v>
      </c>
      <c r="D74" s="68"/>
      <c r="E74" s="55" t="s">
        <v>1097</v>
      </c>
      <c r="F74" s="110" t="s">
        <v>2119</v>
      </c>
      <c r="G74" s="82"/>
      <c r="H74" s="99" t="s">
        <v>1243</v>
      </c>
      <c r="I74" s="82"/>
      <c r="J74" s="15">
        <v>0.30499999999999999</v>
      </c>
      <c r="K74" s="78">
        <v>632</v>
      </c>
      <c r="L74" s="83" t="s">
        <v>632</v>
      </c>
      <c r="M74" s="84"/>
      <c r="N74" s="84">
        <f t="shared" si="2"/>
        <v>0</v>
      </c>
      <c r="O74" s="37"/>
    </row>
    <row r="75" spans="1:15" ht="163.9" customHeight="1">
      <c r="A75" s="9" t="s">
        <v>1098</v>
      </c>
      <c r="B75" s="81" t="s">
        <v>11</v>
      </c>
      <c r="C75" s="12" t="s">
        <v>1099</v>
      </c>
      <c r="D75" s="68"/>
      <c r="E75" s="55" t="s">
        <v>89</v>
      </c>
      <c r="F75" s="110" t="s">
        <v>1100</v>
      </c>
      <c r="G75" s="82"/>
      <c r="H75" s="99" t="s">
        <v>1244</v>
      </c>
      <c r="I75" s="82"/>
      <c r="J75" s="15">
        <f>0.56/2</f>
        <v>0.28000000000000003</v>
      </c>
      <c r="K75" s="78">
        <v>628</v>
      </c>
      <c r="L75" s="83" t="s">
        <v>632</v>
      </c>
      <c r="M75" s="84"/>
      <c r="N75" s="84">
        <f t="shared" si="2"/>
        <v>0</v>
      </c>
      <c r="O75" s="37"/>
    </row>
    <row r="76" spans="1:15" ht="163.9" customHeight="1">
      <c r="A76" s="58" t="s">
        <v>1589</v>
      </c>
      <c r="B76" s="12" t="s">
        <v>11</v>
      </c>
      <c r="C76" s="14" t="s">
        <v>1590</v>
      </c>
      <c r="D76" s="59"/>
      <c r="E76" s="123" t="s">
        <v>42</v>
      </c>
      <c r="F76" s="28" t="s">
        <v>2052</v>
      </c>
      <c r="G76" s="124" t="s">
        <v>1588</v>
      </c>
      <c r="H76" s="120" t="s">
        <v>1882</v>
      </c>
      <c r="I76" s="64"/>
      <c r="J76" s="124">
        <v>0.1</v>
      </c>
      <c r="K76" s="7">
        <v>360</v>
      </c>
      <c r="L76" s="36" t="s">
        <v>1592</v>
      </c>
      <c r="M76" s="37"/>
      <c r="N76" s="37">
        <f t="shared" si="2"/>
        <v>0</v>
      </c>
      <c r="O76" s="37"/>
    </row>
    <row r="77" spans="1:15" ht="163.9" customHeight="1">
      <c r="A77" s="9" t="s">
        <v>954</v>
      </c>
      <c r="B77" s="9"/>
      <c r="C77" s="14" t="s">
        <v>955</v>
      </c>
      <c r="D77" s="68"/>
      <c r="E77" s="55" t="s">
        <v>89</v>
      </c>
      <c r="F77" s="106" t="s">
        <v>2002</v>
      </c>
      <c r="G77" s="26"/>
      <c r="H77" s="99" t="s">
        <v>1245</v>
      </c>
      <c r="I77" s="26"/>
      <c r="J77" s="55"/>
      <c r="K77" s="7">
        <v>2610</v>
      </c>
      <c r="L77" s="36"/>
      <c r="M77" s="2"/>
      <c r="N77" s="37">
        <f t="shared" si="2"/>
        <v>0</v>
      </c>
      <c r="O77" s="37"/>
    </row>
    <row r="78" spans="1:15" ht="163.9" customHeight="1">
      <c r="A78" s="9" t="s">
        <v>956</v>
      </c>
      <c r="B78" s="9"/>
      <c r="C78" s="14" t="s">
        <v>957</v>
      </c>
      <c r="D78" s="68"/>
      <c r="E78" s="55" t="s">
        <v>958</v>
      </c>
      <c r="F78" s="106" t="s">
        <v>959</v>
      </c>
      <c r="G78" s="26"/>
      <c r="H78" s="99" t="s">
        <v>1246</v>
      </c>
      <c r="I78" s="26"/>
      <c r="J78" s="55"/>
      <c r="K78" s="7">
        <v>1980</v>
      </c>
      <c r="L78" s="36" t="s">
        <v>960</v>
      </c>
      <c r="M78" s="2"/>
      <c r="N78" s="37">
        <f t="shared" ref="N78:N123" si="3">M78*K78</f>
        <v>0</v>
      </c>
      <c r="O78" s="37"/>
    </row>
    <row r="79" spans="1:15" ht="163.9" customHeight="1">
      <c r="A79" s="58" t="s">
        <v>1593</v>
      </c>
      <c r="B79" s="12" t="s">
        <v>11</v>
      </c>
      <c r="C79" s="14" t="s">
        <v>1594</v>
      </c>
      <c r="D79" s="59"/>
      <c r="E79" s="123" t="s">
        <v>2053</v>
      </c>
      <c r="F79" s="28">
        <v>122</v>
      </c>
      <c r="G79" s="124" t="s">
        <v>1595</v>
      </c>
      <c r="H79" s="120" t="s">
        <v>2054</v>
      </c>
      <c r="I79" s="64"/>
      <c r="J79" s="124">
        <v>0.42</v>
      </c>
      <c r="K79" s="7">
        <v>1430</v>
      </c>
      <c r="L79" s="36" t="s">
        <v>960</v>
      </c>
      <c r="M79" s="37"/>
      <c r="N79" s="37">
        <f t="shared" si="3"/>
        <v>0</v>
      </c>
      <c r="O79" s="37"/>
    </row>
    <row r="80" spans="1:15" ht="163.9" customHeight="1">
      <c r="A80" s="9" t="s">
        <v>961</v>
      </c>
      <c r="B80" s="9"/>
      <c r="C80" s="14" t="s">
        <v>962</v>
      </c>
      <c r="D80" s="68"/>
      <c r="E80" s="55"/>
      <c r="F80" s="106" t="s">
        <v>1042</v>
      </c>
      <c r="G80" s="26"/>
      <c r="H80" s="99" t="s">
        <v>1247</v>
      </c>
      <c r="I80" s="26"/>
      <c r="J80" s="55">
        <v>0.4</v>
      </c>
      <c r="K80" s="7">
        <v>1360</v>
      </c>
      <c r="L80" s="36" t="s">
        <v>960</v>
      </c>
      <c r="M80" s="2"/>
      <c r="N80" s="37">
        <f t="shared" si="3"/>
        <v>0</v>
      </c>
      <c r="O80" s="37"/>
    </row>
    <row r="81" spans="1:17" ht="163.9" customHeight="1">
      <c r="A81" s="9" t="s">
        <v>963</v>
      </c>
      <c r="B81" s="9"/>
      <c r="C81" s="14" t="s">
        <v>964</v>
      </c>
      <c r="D81" s="68"/>
      <c r="E81" s="55" t="s">
        <v>26</v>
      </c>
      <c r="F81" s="106" t="s">
        <v>965</v>
      </c>
      <c r="G81" s="26"/>
      <c r="H81" s="99" t="s">
        <v>1248</v>
      </c>
      <c r="I81" s="26"/>
      <c r="J81" s="55">
        <v>0.2</v>
      </c>
      <c r="K81" s="7">
        <v>715</v>
      </c>
      <c r="L81" s="36" t="s">
        <v>960</v>
      </c>
      <c r="M81" s="2"/>
      <c r="N81" s="37">
        <f t="shared" si="3"/>
        <v>0</v>
      </c>
      <c r="O81" s="37"/>
    </row>
    <row r="82" spans="1:17" ht="163.9" customHeight="1">
      <c r="A82" s="9" t="s">
        <v>966</v>
      </c>
      <c r="B82" s="9"/>
      <c r="C82" s="14" t="s">
        <v>967</v>
      </c>
      <c r="D82" s="68"/>
      <c r="E82" s="55" t="s">
        <v>42</v>
      </c>
      <c r="F82" s="106" t="s">
        <v>968</v>
      </c>
      <c r="G82" s="26"/>
      <c r="H82" s="99" t="s">
        <v>1249</v>
      </c>
      <c r="I82" s="26"/>
      <c r="J82" s="55">
        <v>0.2</v>
      </c>
      <c r="K82" s="7">
        <v>1045</v>
      </c>
      <c r="L82" s="36" t="s">
        <v>960</v>
      </c>
      <c r="M82" s="2"/>
      <c r="N82" s="37">
        <f t="shared" si="3"/>
        <v>0</v>
      </c>
      <c r="O82" s="37"/>
    </row>
    <row r="83" spans="1:17" ht="163.9" customHeight="1">
      <c r="A83" s="9" t="s">
        <v>1254</v>
      </c>
      <c r="B83" s="9"/>
      <c r="C83" s="14" t="s">
        <v>970</v>
      </c>
      <c r="D83" s="37"/>
      <c r="E83" s="55" t="s">
        <v>1255</v>
      </c>
      <c r="F83" s="111" t="s">
        <v>1256</v>
      </c>
      <c r="G83" s="55"/>
      <c r="H83" s="99" t="s">
        <v>1257</v>
      </c>
      <c r="I83" s="55"/>
      <c r="J83" s="55">
        <v>0.3</v>
      </c>
      <c r="K83" s="7">
        <v>560</v>
      </c>
      <c r="L83" s="36" t="s">
        <v>632</v>
      </c>
      <c r="M83" s="2"/>
      <c r="N83" s="37">
        <f t="shared" si="3"/>
        <v>0</v>
      </c>
      <c r="O83" s="37"/>
      <c r="P83" s="3"/>
    </row>
    <row r="84" spans="1:17" ht="163.9" customHeight="1">
      <c r="A84" s="9" t="s">
        <v>1251</v>
      </c>
      <c r="B84" s="9"/>
      <c r="C84" s="14" t="s">
        <v>970</v>
      </c>
      <c r="D84" s="37"/>
      <c r="E84" s="55" t="s">
        <v>1253</v>
      </c>
      <c r="F84" s="111" t="s">
        <v>670</v>
      </c>
      <c r="G84" s="55"/>
      <c r="H84" s="99" t="s">
        <v>1252</v>
      </c>
      <c r="I84" s="55"/>
      <c r="J84" s="55">
        <v>0.3</v>
      </c>
      <c r="K84" s="7">
        <v>560</v>
      </c>
      <c r="L84" s="36" t="s">
        <v>632</v>
      </c>
      <c r="M84" s="2"/>
      <c r="N84" s="37">
        <f>M84*K84</f>
        <v>0</v>
      </c>
      <c r="O84" s="37"/>
      <c r="Q84" s="3"/>
    </row>
    <row r="85" spans="1:17" ht="163.9" customHeight="1">
      <c r="A85" s="9" t="s">
        <v>969</v>
      </c>
      <c r="B85" s="9"/>
      <c r="C85" s="14" t="s">
        <v>970</v>
      </c>
      <c r="D85" s="37"/>
      <c r="E85" s="55" t="s">
        <v>70</v>
      </c>
      <c r="F85" s="111" t="s">
        <v>670</v>
      </c>
      <c r="G85" s="55"/>
      <c r="H85" s="99" t="s">
        <v>1250</v>
      </c>
      <c r="I85" s="55"/>
      <c r="J85" s="55">
        <v>0.3</v>
      </c>
      <c r="K85" s="7">
        <v>560</v>
      </c>
      <c r="L85" s="36" t="s">
        <v>632</v>
      </c>
      <c r="M85" s="2"/>
      <c r="N85" s="37">
        <f t="shared" si="3"/>
        <v>0</v>
      </c>
      <c r="O85" s="37"/>
    </row>
    <row r="86" spans="1:17" ht="163.9" customHeight="1">
      <c r="A86" s="58" t="s">
        <v>1598</v>
      </c>
      <c r="B86" s="12" t="s">
        <v>11</v>
      </c>
      <c r="C86" s="14" t="s">
        <v>1599</v>
      </c>
      <c r="D86" s="59"/>
      <c r="E86" s="123" t="s">
        <v>1600</v>
      </c>
      <c r="F86" s="28" t="s">
        <v>1339</v>
      </c>
      <c r="G86" s="28" t="s">
        <v>1601</v>
      </c>
      <c r="H86" s="28"/>
      <c r="I86" s="101" t="s">
        <v>1602</v>
      </c>
      <c r="J86" s="124">
        <v>0.2</v>
      </c>
      <c r="K86" s="7">
        <v>460</v>
      </c>
      <c r="L86" s="36" t="s">
        <v>632</v>
      </c>
      <c r="M86" s="37"/>
      <c r="N86" s="37">
        <f t="shared" si="3"/>
        <v>0</v>
      </c>
      <c r="O86" s="37"/>
    </row>
    <row r="87" spans="1:17" ht="163.9" customHeight="1">
      <c r="A87" s="58" t="s">
        <v>1945</v>
      </c>
      <c r="B87" s="12" t="s">
        <v>11</v>
      </c>
      <c r="C87" s="14" t="s">
        <v>1946</v>
      </c>
      <c r="D87"/>
      <c r="E87" s="123" t="s">
        <v>89</v>
      </c>
      <c r="F87" s="28" t="s">
        <v>1948</v>
      </c>
      <c r="G87" s="124"/>
      <c r="H87" s="120" t="s">
        <v>1947</v>
      </c>
      <c r="I87" s="64"/>
      <c r="J87" s="67">
        <v>0.1</v>
      </c>
      <c r="K87" s="7">
        <v>211</v>
      </c>
      <c r="L87" s="125" t="s">
        <v>632</v>
      </c>
      <c r="M87" s="37"/>
      <c r="N87" s="37"/>
      <c r="O87" s="37"/>
    </row>
    <row r="88" spans="1:17" ht="163.9" customHeight="1">
      <c r="A88" s="58" t="s">
        <v>1945</v>
      </c>
      <c r="B88" s="12" t="s">
        <v>11</v>
      </c>
      <c r="C88" s="14" t="s">
        <v>1946</v>
      </c>
      <c r="D88"/>
      <c r="E88" s="123" t="s">
        <v>370</v>
      </c>
      <c r="F88" s="28" t="s">
        <v>1949</v>
      </c>
      <c r="G88" s="124"/>
      <c r="H88" s="120" t="s">
        <v>1947</v>
      </c>
      <c r="I88" s="64"/>
      <c r="J88" s="67">
        <v>0.1</v>
      </c>
      <c r="K88" s="7">
        <v>211</v>
      </c>
      <c r="L88" s="125" t="s">
        <v>632</v>
      </c>
      <c r="M88" s="37"/>
      <c r="N88" s="37"/>
      <c r="O88" s="37"/>
    </row>
    <row r="89" spans="1:17" ht="163.9" customHeight="1">
      <c r="A89" s="9" t="s">
        <v>952</v>
      </c>
      <c r="B89" s="12" t="s">
        <v>11</v>
      </c>
      <c r="C89" s="14" t="s">
        <v>953</v>
      </c>
      <c r="D89" s="68"/>
      <c r="E89" s="55" t="s">
        <v>870</v>
      </c>
      <c r="F89" s="106" t="s">
        <v>2148</v>
      </c>
      <c r="G89" s="26"/>
      <c r="H89" s="99" t="s">
        <v>1304</v>
      </c>
      <c r="I89" s="26"/>
      <c r="J89" s="26">
        <v>0.1</v>
      </c>
      <c r="K89" s="7">
        <v>275</v>
      </c>
      <c r="L89" s="36" t="s">
        <v>632</v>
      </c>
      <c r="M89" s="15"/>
      <c r="N89" s="37">
        <f>M89*K89</f>
        <v>0</v>
      </c>
      <c r="O89" s="37"/>
    </row>
    <row r="90" spans="1:17" ht="163.9" customHeight="1">
      <c r="A90" s="58" t="s">
        <v>1603</v>
      </c>
      <c r="B90" s="12" t="s">
        <v>11</v>
      </c>
      <c r="C90" s="14" t="s">
        <v>1604</v>
      </c>
      <c r="D90" s="59"/>
      <c r="E90" s="123" t="s">
        <v>2055</v>
      </c>
      <c r="F90" s="28" t="s">
        <v>1605</v>
      </c>
      <c r="G90" s="28" t="s">
        <v>1606</v>
      </c>
      <c r="H90" s="28"/>
      <c r="I90" s="101" t="s">
        <v>1607</v>
      </c>
      <c r="J90" s="66">
        <v>0.09</v>
      </c>
      <c r="K90" s="7">
        <v>205</v>
      </c>
      <c r="L90" s="36" t="s">
        <v>632</v>
      </c>
      <c r="M90" s="37"/>
      <c r="N90" s="37"/>
      <c r="O90" s="37"/>
    </row>
    <row r="91" spans="1:17" ht="163.9" customHeight="1">
      <c r="A91" s="58" t="s">
        <v>1608</v>
      </c>
      <c r="B91" s="12" t="s">
        <v>11</v>
      </c>
      <c r="C91" s="14" t="s">
        <v>1609</v>
      </c>
      <c r="D91" s="59"/>
      <c r="E91" s="123" t="s">
        <v>2120</v>
      </c>
      <c r="F91" s="28" t="s">
        <v>2056</v>
      </c>
      <c r="G91" s="28" t="s">
        <v>1597</v>
      </c>
      <c r="H91" s="28"/>
      <c r="I91" s="101" t="s">
        <v>1610</v>
      </c>
      <c r="J91" s="124">
        <v>0.1</v>
      </c>
      <c r="K91" s="7">
        <v>250</v>
      </c>
      <c r="L91" s="36" t="s">
        <v>632</v>
      </c>
      <c r="M91" s="37"/>
      <c r="N91" s="37"/>
      <c r="O91" s="37"/>
    </row>
    <row r="92" spans="1:17" ht="163.9" customHeight="1">
      <c r="A92" s="58" t="s">
        <v>1611</v>
      </c>
      <c r="B92" s="12" t="s">
        <v>11</v>
      </c>
      <c r="C92" s="14" t="s">
        <v>1612</v>
      </c>
      <c r="D92" s="59"/>
      <c r="E92" s="123" t="s">
        <v>2057</v>
      </c>
      <c r="F92" s="28" t="s">
        <v>1613</v>
      </c>
      <c r="G92" s="124" t="s">
        <v>1588</v>
      </c>
      <c r="H92" s="120" t="s">
        <v>1883</v>
      </c>
      <c r="I92" s="64"/>
      <c r="J92" s="28">
        <v>0.1</v>
      </c>
      <c r="K92" s="7">
        <v>270</v>
      </c>
      <c r="L92" s="36" t="s">
        <v>632</v>
      </c>
      <c r="M92" s="37"/>
      <c r="N92" s="37"/>
      <c r="O92" s="37"/>
    </row>
    <row r="93" spans="1:17" ht="144" customHeight="1">
      <c r="A93" s="9" t="s">
        <v>971</v>
      </c>
      <c r="B93" s="9"/>
      <c r="C93" s="14" t="s">
        <v>972</v>
      </c>
      <c r="D93" s="17"/>
      <c r="E93" s="20" t="s">
        <v>973</v>
      </c>
      <c r="F93" s="106" t="s">
        <v>1389</v>
      </c>
      <c r="G93" s="26"/>
      <c r="H93" s="99" t="s">
        <v>1258</v>
      </c>
      <c r="I93" s="26"/>
      <c r="J93" s="15">
        <v>0.44</v>
      </c>
      <c r="K93" s="7">
        <v>2030</v>
      </c>
      <c r="L93" s="36" t="s">
        <v>974</v>
      </c>
      <c r="M93" s="2"/>
      <c r="N93" s="37">
        <f t="shared" si="3"/>
        <v>0</v>
      </c>
      <c r="O93" s="37"/>
    </row>
    <row r="94" spans="1:17" ht="163.9" customHeight="1">
      <c r="A94" s="9" t="s">
        <v>975</v>
      </c>
      <c r="B94" s="9"/>
      <c r="C94" s="14" t="s">
        <v>976</v>
      </c>
      <c r="D94" s="17"/>
      <c r="E94" s="20" t="s">
        <v>22</v>
      </c>
      <c r="F94" s="106" t="s">
        <v>1942</v>
      </c>
      <c r="G94" s="26"/>
      <c r="H94" s="99" t="s">
        <v>1259</v>
      </c>
      <c r="I94" s="26"/>
      <c r="J94" s="15">
        <f>2.5/5</f>
        <v>0.5</v>
      </c>
      <c r="K94" s="7">
        <v>2450</v>
      </c>
      <c r="L94" s="36" t="s">
        <v>974</v>
      </c>
      <c r="M94" s="2"/>
      <c r="N94" s="37">
        <f t="shared" si="3"/>
        <v>0</v>
      </c>
      <c r="O94" s="37"/>
    </row>
    <row r="95" spans="1:17" ht="163.9" customHeight="1">
      <c r="A95" s="9" t="s">
        <v>977</v>
      </c>
      <c r="B95" s="9"/>
      <c r="C95" s="14" t="s">
        <v>978</v>
      </c>
      <c r="D95" s="17"/>
      <c r="E95" s="20" t="s">
        <v>61</v>
      </c>
      <c r="F95" s="28" t="s">
        <v>979</v>
      </c>
      <c r="G95" s="26"/>
      <c r="H95" s="99" t="s">
        <v>1260</v>
      </c>
      <c r="I95" s="26"/>
      <c r="J95" s="15">
        <f>2.63/6</f>
        <v>0.4383333333333333</v>
      </c>
      <c r="K95" s="7">
        <v>2530</v>
      </c>
      <c r="L95" s="36" t="s">
        <v>974</v>
      </c>
      <c r="M95" s="2"/>
      <c r="N95" s="37">
        <f t="shared" si="3"/>
        <v>0</v>
      </c>
      <c r="O95" s="37"/>
    </row>
    <row r="96" spans="1:17" ht="163.9" customHeight="1">
      <c r="A96" s="9" t="s">
        <v>980</v>
      </c>
      <c r="B96" s="9"/>
      <c r="C96" s="14" t="s">
        <v>978</v>
      </c>
      <c r="D96" s="17"/>
      <c r="E96" s="18" t="s">
        <v>870</v>
      </c>
      <c r="F96" s="28" t="s">
        <v>981</v>
      </c>
      <c r="G96" s="26"/>
      <c r="H96" s="99" t="s">
        <v>1261</v>
      </c>
      <c r="I96" s="26"/>
      <c r="J96" s="15">
        <f>3.65/5</f>
        <v>0.73</v>
      </c>
      <c r="K96" s="7">
        <v>2950</v>
      </c>
      <c r="L96" s="36" t="s">
        <v>974</v>
      </c>
      <c r="M96" s="2"/>
      <c r="N96" s="37">
        <f t="shared" si="3"/>
        <v>0</v>
      </c>
      <c r="O96" s="37"/>
    </row>
    <row r="97" spans="1:15" ht="163.9" customHeight="1">
      <c r="A97" s="9" t="s">
        <v>982</v>
      </c>
      <c r="B97" s="9"/>
      <c r="C97" s="14" t="s">
        <v>978</v>
      </c>
      <c r="D97" s="17"/>
      <c r="E97" s="18" t="s">
        <v>397</v>
      </c>
      <c r="F97" s="28" t="s">
        <v>983</v>
      </c>
      <c r="G97" s="26"/>
      <c r="H97" s="99" t="s">
        <v>1262</v>
      </c>
      <c r="I97" s="26"/>
      <c r="J97" s="15">
        <f>3.65/5</f>
        <v>0.73</v>
      </c>
      <c r="K97" s="7">
        <v>3500</v>
      </c>
      <c r="L97" s="36" t="s">
        <v>974</v>
      </c>
      <c r="M97" s="2"/>
      <c r="N97" s="37">
        <f t="shared" si="3"/>
        <v>0</v>
      </c>
      <c r="O97" s="37"/>
    </row>
    <row r="98" spans="1:15" ht="163.9" customHeight="1">
      <c r="A98" s="9" t="s">
        <v>984</v>
      </c>
      <c r="B98" s="9"/>
      <c r="C98" s="14" t="s">
        <v>985</v>
      </c>
      <c r="D98" s="17"/>
      <c r="E98" s="20" t="s">
        <v>94</v>
      </c>
      <c r="F98" s="28" t="s">
        <v>986</v>
      </c>
      <c r="G98" s="26"/>
      <c r="H98" s="99" t="s">
        <v>1264</v>
      </c>
      <c r="I98" s="26"/>
      <c r="J98" s="15">
        <v>0.7</v>
      </c>
      <c r="K98" s="7">
        <v>2670</v>
      </c>
      <c r="L98" s="36" t="s">
        <v>974</v>
      </c>
      <c r="M98" s="2"/>
      <c r="N98" s="37">
        <f t="shared" si="3"/>
        <v>0</v>
      </c>
      <c r="O98" s="37"/>
    </row>
    <row r="99" spans="1:15" ht="163.9" customHeight="1">
      <c r="A99" s="9" t="s">
        <v>987</v>
      </c>
      <c r="B99" s="9"/>
      <c r="C99" s="14" t="s">
        <v>988</v>
      </c>
      <c r="D99" s="17"/>
      <c r="E99" s="20" t="s">
        <v>397</v>
      </c>
      <c r="F99" s="28" t="s">
        <v>989</v>
      </c>
      <c r="G99" s="26"/>
      <c r="H99" s="99" t="s">
        <v>1265</v>
      </c>
      <c r="I99" s="26"/>
      <c r="J99" s="15">
        <f>2.6/6</f>
        <v>0.43333333333333335</v>
      </c>
      <c r="K99" s="7">
        <v>2400</v>
      </c>
      <c r="L99" s="36" t="s">
        <v>974</v>
      </c>
      <c r="M99" s="2"/>
      <c r="N99" s="37">
        <f t="shared" si="3"/>
        <v>0</v>
      </c>
      <c r="O99" s="37"/>
    </row>
    <row r="100" spans="1:15" ht="163.9" customHeight="1">
      <c r="A100" s="9" t="s">
        <v>990</v>
      </c>
      <c r="B100" s="9"/>
      <c r="C100" s="14" t="s">
        <v>978</v>
      </c>
      <c r="D100" s="17"/>
      <c r="E100" s="20" t="s">
        <v>52</v>
      </c>
      <c r="F100" s="28" t="s">
        <v>2004</v>
      </c>
      <c r="G100" s="26"/>
      <c r="H100" s="99" t="s">
        <v>1263</v>
      </c>
      <c r="I100" s="26"/>
      <c r="J100" s="15">
        <f>2.85/5</f>
        <v>0.57000000000000006</v>
      </c>
      <c r="K100" s="7">
        <v>2850</v>
      </c>
      <c r="L100" s="36" t="s">
        <v>974</v>
      </c>
      <c r="M100" s="2"/>
      <c r="N100" s="37">
        <f t="shared" si="3"/>
        <v>0</v>
      </c>
      <c r="O100" s="37"/>
    </row>
    <row r="101" spans="1:15" ht="151.9" customHeight="1">
      <c r="A101" s="9" t="s">
        <v>991</v>
      </c>
      <c r="B101" s="9"/>
      <c r="C101" s="14" t="s">
        <v>992</v>
      </c>
      <c r="D101" s="17"/>
      <c r="E101" s="18" t="s">
        <v>26</v>
      </c>
      <c r="F101" s="28" t="s">
        <v>993</v>
      </c>
      <c r="G101" s="26"/>
      <c r="H101" s="99" t="s">
        <v>1265</v>
      </c>
      <c r="I101" s="26"/>
      <c r="J101" s="15">
        <v>0.1</v>
      </c>
      <c r="K101" s="7">
        <v>313</v>
      </c>
      <c r="L101" s="36" t="s">
        <v>632</v>
      </c>
      <c r="M101" s="37"/>
      <c r="N101" s="37">
        <f t="shared" si="3"/>
        <v>0</v>
      </c>
      <c r="O101" s="37"/>
    </row>
    <row r="102" spans="1:15" ht="144" customHeight="1">
      <c r="A102" s="9" t="s">
        <v>994</v>
      </c>
      <c r="B102" s="9"/>
      <c r="C102" s="14" t="s">
        <v>995</v>
      </c>
      <c r="D102" s="17"/>
      <c r="E102" s="18" t="s">
        <v>870</v>
      </c>
      <c r="F102" s="28" t="s">
        <v>996</v>
      </c>
      <c r="G102" s="26"/>
      <c r="H102" s="99" t="s">
        <v>1266</v>
      </c>
      <c r="I102" s="26"/>
      <c r="J102" s="15">
        <v>0.11</v>
      </c>
      <c r="K102" s="7">
        <v>460</v>
      </c>
      <c r="L102" s="36" t="s">
        <v>632</v>
      </c>
      <c r="M102" s="37"/>
      <c r="N102" s="37">
        <f t="shared" si="3"/>
        <v>0</v>
      </c>
      <c r="O102" s="37"/>
    </row>
    <row r="103" spans="1:15" ht="144" customHeight="1">
      <c r="A103" s="9" t="s">
        <v>997</v>
      </c>
      <c r="B103" s="9"/>
      <c r="C103" s="14" t="s">
        <v>998</v>
      </c>
      <c r="D103" s="17"/>
      <c r="E103" s="20" t="s">
        <v>397</v>
      </c>
      <c r="F103" s="28" t="s">
        <v>1986</v>
      </c>
      <c r="G103" s="26"/>
      <c r="H103" s="99" t="s">
        <v>1268</v>
      </c>
      <c r="I103" s="26"/>
      <c r="J103" s="15">
        <v>0.49</v>
      </c>
      <c r="K103" s="7">
        <v>1480</v>
      </c>
      <c r="L103" s="36" t="s">
        <v>632</v>
      </c>
      <c r="M103" s="37"/>
      <c r="N103" s="37">
        <f t="shared" si="3"/>
        <v>0</v>
      </c>
      <c r="O103" s="37"/>
    </row>
    <row r="104" spans="1:15" ht="144" customHeight="1">
      <c r="A104" s="9" t="s">
        <v>999</v>
      </c>
      <c r="B104" s="9"/>
      <c r="C104" s="14" t="s">
        <v>1000</v>
      </c>
      <c r="D104" s="17"/>
      <c r="E104" s="18" t="s">
        <v>1001</v>
      </c>
      <c r="F104" s="28" t="s">
        <v>2137</v>
      </c>
      <c r="G104" s="26"/>
      <c r="H104" s="99" t="s">
        <v>1267</v>
      </c>
      <c r="I104" s="26"/>
      <c r="J104" s="15">
        <v>0.11</v>
      </c>
      <c r="K104" s="7">
        <v>1020</v>
      </c>
      <c r="L104" s="36" t="s">
        <v>632</v>
      </c>
      <c r="M104" s="37"/>
      <c r="N104" s="37">
        <f t="shared" si="3"/>
        <v>0</v>
      </c>
      <c r="O104" s="37"/>
    </row>
    <row r="105" spans="1:15" ht="163.9" customHeight="1">
      <c r="A105" s="9" t="s">
        <v>1002</v>
      </c>
      <c r="B105" s="9"/>
      <c r="C105" s="14" t="s">
        <v>426</v>
      </c>
      <c r="D105" s="17"/>
      <c r="E105" s="18" t="s">
        <v>52</v>
      </c>
      <c r="F105" s="27" t="s">
        <v>696</v>
      </c>
      <c r="G105" s="69"/>
      <c r="H105" s="104" t="s">
        <v>1269</v>
      </c>
      <c r="I105" s="69"/>
      <c r="J105" s="15">
        <v>0.36</v>
      </c>
      <c r="K105" s="7">
        <v>1430</v>
      </c>
      <c r="L105" s="36" t="s">
        <v>632</v>
      </c>
      <c r="M105" s="37"/>
      <c r="N105" s="37">
        <f t="shared" si="3"/>
        <v>0</v>
      </c>
      <c r="O105" s="37"/>
    </row>
    <row r="106" spans="1:15" ht="138.75" customHeight="1">
      <c r="A106" s="9" t="s">
        <v>1003</v>
      </c>
      <c r="B106" s="9"/>
      <c r="C106" s="14" t="s">
        <v>1004</v>
      </c>
      <c r="D106" s="17"/>
      <c r="E106" s="18" t="s">
        <v>370</v>
      </c>
      <c r="F106" s="27" t="s">
        <v>670</v>
      </c>
      <c r="G106" s="69"/>
      <c r="H106" s="104" t="s">
        <v>1270</v>
      </c>
      <c r="I106" s="69"/>
      <c r="J106" s="15">
        <v>0.12</v>
      </c>
      <c r="K106" s="7">
        <v>535</v>
      </c>
      <c r="L106" s="36" t="s">
        <v>632</v>
      </c>
      <c r="M106" s="37"/>
      <c r="N106" s="37">
        <f t="shared" si="3"/>
        <v>0</v>
      </c>
      <c r="O106" s="37"/>
    </row>
    <row r="107" spans="1:15" ht="157.5" customHeight="1">
      <c r="A107" s="9" t="s">
        <v>1005</v>
      </c>
      <c r="B107" s="9"/>
      <c r="C107" s="14" t="s">
        <v>1006</v>
      </c>
      <c r="D107" s="17"/>
      <c r="E107" s="18" t="s">
        <v>76</v>
      </c>
      <c r="F107" s="28" t="s">
        <v>1007</v>
      </c>
      <c r="G107" s="26"/>
      <c r="H107" s="26"/>
      <c r="I107" s="26"/>
      <c r="J107" s="15">
        <v>0.01</v>
      </c>
      <c r="K107" s="7">
        <v>120</v>
      </c>
      <c r="L107" s="36" t="s">
        <v>632</v>
      </c>
      <c r="M107" s="37"/>
      <c r="N107" s="37">
        <f t="shared" si="3"/>
        <v>0</v>
      </c>
      <c r="O107" s="37"/>
    </row>
    <row r="108" spans="1:15" ht="162.75" customHeight="1">
      <c r="A108" s="9" t="s">
        <v>1008</v>
      </c>
      <c r="B108" s="9"/>
      <c r="C108" s="14" t="s">
        <v>932</v>
      </c>
      <c r="D108" s="17"/>
      <c r="E108" s="18" t="s">
        <v>1009</v>
      </c>
      <c r="F108" s="28" t="s">
        <v>2058</v>
      </c>
      <c r="G108" s="26"/>
      <c r="H108" s="99" t="s">
        <v>1271</v>
      </c>
      <c r="I108" s="26"/>
      <c r="J108" s="15">
        <v>0.22</v>
      </c>
      <c r="K108" s="7">
        <v>725</v>
      </c>
      <c r="L108" s="36" t="s">
        <v>632</v>
      </c>
      <c r="M108" s="37"/>
      <c r="N108" s="37">
        <f t="shared" si="3"/>
        <v>0</v>
      </c>
      <c r="O108" s="37"/>
    </row>
    <row r="109" spans="1:15" ht="156" customHeight="1">
      <c r="A109" s="9" t="s">
        <v>1010</v>
      </c>
      <c r="B109" s="9"/>
      <c r="C109" s="14" t="s">
        <v>932</v>
      </c>
      <c r="D109" s="17"/>
      <c r="E109" s="18" t="s">
        <v>52</v>
      </c>
      <c r="F109" s="28" t="s">
        <v>1272</v>
      </c>
      <c r="G109" s="26"/>
      <c r="H109" s="99" t="s">
        <v>1274</v>
      </c>
      <c r="I109" s="26"/>
      <c r="J109" s="15">
        <v>0.25</v>
      </c>
      <c r="K109" s="7">
        <v>725</v>
      </c>
      <c r="L109" s="36" t="s">
        <v>632</v>
      </c>
      <c r="M109" s="37"/>
      <c r="N109" s="37">
        <f t="shared" si="3"/>
        <v>0</v>
      </c>
      <c r="O109" s="37"/>
    </row>
    <row r="110" spans="1:15" ht="158.25" customHeight="1">
      <c r="A110" s="9" t="s">
        <v>1011</v>
      </c>
      <c r="B110" s="9"/>
      <c r="C110" s="14" t="s">
        <v>932</v>
      </c>
      <c r="D110" s="17"/>
      <c r="E110" s="18" t="s">
        <v>1009</v>
      </c>
      <c r="F110" s="28" t="s">
        <v>1012</v>
      </c>
      <c r="G110" s="26"/>
      <c r="H110" s="99" t="s">
        <v>1273</v>
      </c>
      <c r="I110" s="26"/>
      <c r="J110" s="15">
        <v>0.3</v>
      </c>
      <c r="K110" s="7">
        <v>880</v>
      </c>
      <c r="L110" s="36" t="s">
        <v>632</v>
      </c>
      <c r="M110" s="37"/>
      <c r="N110" s="37">
        <f t="shared" si="3"/>
        <v>0</v>
      </c>
      <c r="O110" s="37"/>
    </row>
    <row r="111" spans="1:15" ht="168.75" customHeight="1">
      <c r="A111" s="9" t="s">
        <v>1013</v>
      </c>
      <c r="B111" s="9"/>
      <c r="C111" s="14" t="s">
        <v>1014</v>
      </c>
      <c r="D111" s="17"/>
      <c r="E111" s="18" t="s">
        <v>44</v>
      </c>
      <c r="F111" s="28" t="s">
        <v>1276</v>
      </c>
      <c r="G111" s="26"/>
      <c r="H111" s="99" t="s">
        <v>1275</v>
      </c>
      <c r="I111" s="26"/>
      <c r="J111" s="15">
        <v>0.18</v>
      </c>
      <c r="K111" s="7">
        <v>560</v>
      </c>
      <c r="L111" s="36" t="s">
        <v>632</v>
      </c>
      <c r="M111" s="37"/>
      <c r="N111" s="37">
        <f t="shared" si="3"/>
        <v>0</v>
      </c>
      <c r="O111" s="37"/>
    </row>
    <row r="112" spans="1:15" ht="166.5" customHeight="1">
      <c r="A112" s="9" t="s">
        <v>1015</v>
      </c>
      <c r="B112" s="9"/>
      <c r="C112" s="14" t="s">
        <v>1016</v>
      </c>
      <c r="D112" s="17"/>
      <c r="E112" s="18" t="s">
        <v>52</v>
      </c>
      <c r="F112" s="27" t="s">
        <v>2150</v>
      </c>
      <c r="G112" s="69"/>
      <c r="H112" s="104" t="s">
        <v>1277</v>
      </c>
      <c r="I112" s="69"/>
      <c r="J112" s="15">
        <v>0.23</v>
      </c>
      <c r="K112" s="7">
        <v>750</v>
      </c>
      <c r="L112" s="36" t="s">
        <v>632</v>
      </c>
      <c r="M112" s="37"/>
      <c r="N112" s="37">
        <f t="shared" si="3"/>
        <v>0</v>
      </c>
      <c r="O112" s="37"/>
    </row>
    <row r="113" spans="1:15" ht="182.25" customHeight="1">
      <c r="A113" s="9" t="s">
        <v>1017</v>
      </c>
      <c r="B113" s="9"/>
      <c r="C113" s="14" t="s">
        <v>1018</v>
      </c>
      <c r="D113" s="17"/>
      <c r="E113" s="20" t="s">
        <v>1019</v>
      </c>
      <c r="F113" s="28" t="s">
        <v>1020</v>
      </c>
      <c r="G113" s="26"/>
      <c r="H113" s="99" t="s">
        <v>1278</v>
      </c>
      <c r="I113" s="26"/>
      <c r="J113" s="15">
        <v>0.15</v>
      </c>
      <c r="K113" s="7">
        <v>730</v>
      </c>
      <c r="L113" s="36" t="s">
        <v>632</v>
      </c>
      <c r="M113" s="37"/>
      <c r="N113" s="37">
        <f t="shared" si="3"/>
        <v>0</v>
      </c>
      <c r="O113" s="37"/>
    </row>
    <row r="114" spans="1:15" ht="163.9" customHeight="1">
      <c r="A114" s="9" t="s">
        <v>1021</v>
      </c>
      <c r="B114" s="9"/>
      <c r="C114" s="70" t="s">
        <v>1018</v>
      </c>
      <c r="D114" s="71"/>
      <c r="E114" s="18" t="s">
        <v>774</v>
      </c>
      <c r="F114" s="28" t="s">
        <v>2117</v>
      </c>
      <c r="G114" s="26"/>
      <c r="H114" s="99" t="s">
        <v>1279</v>
      </c>
      <c r="I114" s="26"/>
      <c r="J114" s="15">
        <v>0.12</v>
      </c>
      <c r="K114" s="7">
        <v>580</v>
      </c>
      <c r="L114" s="36" t="s">
        <v>632</v>
      </c>
      <c r="M114" s="72"/>
      <c r="N114" s="37">
        <f t="shared" si="3"/>
        <v>0</v>
      </c>
      <c r="O114" s="37"/>
    </row>
    <row r="115" spans="1:15" ht="163.9" customHeight="1">
      <c r="A115" s="9" t="s">
        <v>1022</v>
      </c>
      <c r="B115" s="9"/>
      <c r="C115" s="14" t="s">
        <v>1023</v>
      </c>
      <c r="D115" s="17"/>
      <c r="E115" s="18"/>
      <c r="F115" s="27"/>
      <c r="G115" s="69"/>
      <c r="H115" s="104" t="s">
        <v>1280</v>
      </c>
      <c r="I115" s="69"/>
      <c r="J115" s="15">
        <v>0.02</v>
      </c>
      <c r="K115" s="7">
        <v>100</v>
      </c>
      <c r="L115" s="36" t="s">
        <v>632</v>
      </c>
      <c r="M115" s="37"/>
      <c r="N115" s="37">
        <f t="shared" si="3"/>
        <v>0</v>
      </c>
      <c r="O115" s="37"/>
    </row>
    <row r="116" spans="1:15" ht="184.5" customHeight="1">
      <c r="A116" s="9" t="s">
        <v>1024</v>
      </c>
      <c r="B116" s="9"/>
      <c r="C116" s="14" t="s">
        <v>1025</v>
      </c>
      <c r="D116" s="17"/>
      <c r="E116" s="18"/>
      <c r="F116" s="27"/>
      <c r="G116" s="69"/>
      <c r="H116" s="104" t="s">
        <v>1281</v>
      </c>
      <c r="I116" s="69"/>
      <c r="J116" s="15">
        <v>0.03</v>
      </c>
      <c r="K116" s="7">
        <v>210</v>
      </c>
      <c r="L116" s="36" t="s">
        <v>632</v>
      </c>
      <c r="M116" s="37"/>
      <c r="N116" s="37">
        <f t="shared" si="3"/>
        <v>0</v>
      </c>
      <c r="O116" s="37"/>
    </row>
    <row r="117" spans="1:15" ht="183" customHeight="1">
      <c r="A117" s="9" t="s">
        <v>597</v>
      </c>
      <c r="B117" s="9"/>
      <c r="C117" s="14" t="s">
        <v>208</v>
      </c>
      <c r="D117" s="17"/>
      <c r="E117" s="18"/>
      <c r="F117" s="27"/>
      <c r="G117" s="69"/>
      <c r="H117" s="104" t="s">
        <v>1282</v>
      </c>
      <c r="I117" s="69"/>
      <c r="J117" s="15">
        <v>0.18</v>
      </c>
      <c r="K117" s="7">
        <v>380</v>
      </c>
      <c r="L117" s="36" t="s">
        <v>632</v>
      </c>
      <c r="M117" s="37"/>
      <c r="N117" s="37">
        <f t="shared" ref="N117" si="4">M117*K117</f>
        <v>0</v>
      </c>
      <c r="O117" s="37"/>
    </row>
    <row r="118" spans="1:15" ht="184.5" customHeight="1">
      <c r="A118" s="9" t="s">
        <v>1026</v>
      </c>
      <c r="B118" s="9"/>
      <c r="C118" s="14" t="s">
        <v>1027</v>
      </c>
      <c r="D118" s="17"/>
      <c r="E118" s="18" t="s">
        <v>1028</v>
      </c>
      <c r="F118" s="28" t="s">
        <v>1029</v>
      </c>
      <c r="G118" s="26"/>
      <c r="H118" s="99" t="s">
        <v>1283</v>
      </c>
      <c r="I118" s="26"/>
      <c r="J118" s="15">
        <v>0.35</v>
      </c>
      <c r="K118" s="7">
        <v>950</v>
      </c>
      <c r="L118" s="36" t="s">
        <v>632</v>
      </c>
      <c r="M118" s="37"/>
      <c r="N118" s="37">
        <f t="shared" si="3"/>
        <v>0</v>
      </c>
      <c r="O118" s="37"/>
    </row>
    <row r="119" spans="1:15" ht="174" customHeight="1">
      <c r="A119" s="9" t="s">
        <v>1030</v>
      </c>
      <c r="B119" s="9"/>
      <c r="C119" s="14" t="s">
        <v>1031</v>
      </c>
      <c r="D119" s="17"/>
      <c r="E119" s="18" t="s">
        <v>1032</v>
      </c>
      <c r="F119" s="27" t="s">
        <v>1033</v>
      </c>
      <c r="G119" s="69"/>
      <c r="H119" s="104" t="s">
        <v>1284</v>
      </c>
      <c r="I119" s="69"/>
      <c r="J119" s="15">
        <v>0.49</v>
      </c>
      <c r="K119" s="7">
        <v>930</v>
      </c>
      <c r="L119" s="36" t="s">
        <v>632</v>
      </c>
      <c r="M119" s="37"/>
      <c r="N119" s="37">
        <f t="shared" si="3"/>
        <v>0</v>
      </c>
      <c r="O119" s="37"/>
    </row>
    <row r="120" spans="1:15" ht="178.15" customHeight="1">
      <c r="A120" s="9" t="s">
        <v>1034</v>
      </c>
      <c r="B120" s="9"/>
      <c r="C120" s="14" t="s">
        <v>1035</v>
      </c>
      <c r="D120" s="17"/>
      <c r="E120" s="18" t="s">
        <v>42</v>
      </c>
      <c r="F120" s="27" t="s">
        <v>1287</v>
      </c>
      <c r="G120" s="69"/>
      <c r="H120" s="104" t="s">
        <v>1285</v>
      </c>
      <c r="I120" s="69"/>
      <c r="J120" s="15">
        <v>0.2</v>
      </c>
      <c r="K120" s="7">
        <v>745</v>
      </c>
      <c r="L120" s="36" t="s">
        <v>632</v>
      </c>
      <c r="M120" s="37"/>
      <c r="N120" s="37">
        <f t="shared" si="3"/>
        <v>0</v>
      </c>
      <c r="O120" s="37"/>
    </row>
    <row r="121" spans="1:15" ht="175.15" customHeight="1">
      <c r="A121" s="9" t="s">
        <v>1036</v>
      </c>
      <c r="B121" s="9"/>
      <c r="C121" s="14" t="s">
        <v>1037</v>
      </c>
      <c r="D121" s="17"/>
      <c r="E121" s="20" t="s">
        <v>22</v>
      </c>
      <c r="F121" s="27" t="s">
        <v>2094</v>
      </c>
      <c r="G121" s="69"/>
      <c r="H121" s="104" t="s">
        <v>1286</v>
      </c>
      <c r="I121" s="69"/>
      <c r="J121" s="15">
        <v>0.2</v>
      </c>
      <c r="K121" s="7">
        <v>745</v>
      </c>
      <c r="L121" s="36" t="s">
        <v>632</v>
      </c>
      <c r="M121" s="37"/>
      <c r="N121" s="37">
        <f t="shared" si="3"/>
        <v>0</v>
      </c>
      <c r="O121" s="37"/>
    </row>
    <row r="122" spans="1:15" ht="165.75" customHeight="1">
      <c r="A122" s="9" t="s">
        <v>1038</v>
      </c>
      <c r="B122" s="9"/>
      <c r="C122" s="14" t="s">
        <v>32</v>
      </c>
      <c r="D122" s="17"/>
      <c r="E122" s="20" t="s">
        <v>26</v>
      </c>
      <c r="F122" s="27" t="s">
        <v>693</v>
      </c>
      <c r="G122" s="69"/>
      <c r="H122" s="104" t="s">
        <v>1288</v>
      </c>
      <c r="I122" s="69"/>
      <c r="J122" s="15">
        <v>0.18</v>
      </c>
      <c r="K122" s="7">
        <v>520</v>
      </c>
      <c r="L122" s="36" t="s">
        <v>632</v>
      </c>
      <c r="M122" s="37"/>
      <c r="N122" s="37">
        <f t="shared" si="3"/>
        <v>0</v>
      </c>
      <c r="O122" s="2"/>
    </row>
    <row r="123" spans="1:15" ht="176.25" customHeight="1">
      <c r="A123" s="9" t="s">
        <v>1039</v>
      </c>
      <c r="B123" s="9"/>
      <c r="C123" s="14" t="s">
        <v>1040</v>
      </c>
      <c r="D123" s="17"/>
      <c r="E123" s="18" t="s">
        <v>42</v>
      </c>
      <c r="F123" s="27" t="s">
        <v>1041</v>
      </c>
      <c r="G123" s="69"/>
      <c r="H123" s="104" t="s">
        <v>1289</v>
      </c>
      <c r="I123" s="69"/>
      <c r="J123" s="15">
        <v>0.1</v>
      </c>
      <c r="K123" s="7">
        <v>470</v>
      </c>
      <c r="L123" s="36" t="s">
        <v>632</v>
      </c>
      <c r="M123" s="37"/>
      <c r="N123" s="37">
        <f t="shared" si="3"/>
        <v>0</v>
      </c>
      <c r="O123" s="37"/>
    </row>
    <row r="124" spans="1:15" ht="162.75" customHeight="1">
      <c r="A124" s="9" t="s">
        <v>1043</v>
      </c>
      <c r="B124" s="9"/>
      <c r="C124" s="14" t="s">
        <v>1044</v>
      </c>
      <c r="D124" s="17"/>
      <c r="E124" s="18"/>
      <c r="F124" s="28" t="s">
        <v>1045</v>
      </c>
      <c r="G124" s="26"/>
      <c r="H124" s="99" t="s">
        <v>1290</v>
      </c>
      <c r="I124" s="26"/>
      <c r="J124" s="15">
        <v>0.25</v>
      </c>
      <c r="K124" s="7">
        <v>955</v>
      </c>
      <c r="L124" s="36" t="s">
        <v>632</v>
      </c>
      <c r="M124" s="37"/>
      <c r="N124" s="37">
        <f t="shared" ref="N124:N141" si="5">M124*K124</f>
        <v>0</v>
      </c>
      <c r="O124" s="37"/>
    </row>
    <row r="125" spans="1:15" ht="169.5" customHeight="1">
      <c r="A125" s="9" t="s">
        <v>1046</v>
      </c>
      <c r="B125" s="9"/>
      <c r="C125" s="14" t="s">
        <v>1047</v>
      </c>
      <c r="D125" s="17"/>
      <c r="E125" s="18" t="s">
        <v>76</v>
      </c>
      <c r="F125" s="28" t="s">
        <v>1291</v>
      </c>
      <c r="G125" s="26"/>
      <c r="H125" s="99" t="s">
        <v>1292</v>
      </c>
      <c r="I125" s="26"/>
      <c r="J125" s="15">
        <v>0.02</v>
      </c>
      <c r="K125" s="7">
        <v>295</v>
      </c>
      <c r="L125" s="36" t="s">
        <v>632</v>
      </c>
      <c r="M125" s="37"/>
      <c r="N125" s="37">
        <f t="shared" si="5"/>
        <v>0</v>
      </c>
      <c r="O125" s="37"/>
    </row>
    <row r="126" spans="1:15" ht="175.15" customHeight="1">
      <c r="A126" s="9" t="s">
        <v>819</v>
      </c>
      <c r="B126" s="54" t="s">
        <v>10</v>
      </c>
      <c r="C126" s="14" t="s">
        <v>820</v>
      </c>
      <c r="D126" s="17"/>
      <c r="E126" s="18" t="s">
        <v>821</v>
      </c>
      <c r="F126" s="107" t="s">
        <v>1339</v>
      </c>
      <c r="G126" s="16"/>
      <c r="H126" s="100" t="s">
        <v>1338</v>
      </c>
      <c r="I126" s="55"/>
      <c r="J126" s="15">
        <f>1.08/8</f>
        <v>0.13500000000000001</v>
      </c>
      <c r="K126" s="7">
        <v>625</v>
      </c>
      <c r="L126" s="56"/>
      <c r="M126" s="36"/>
      <c r="N126" s="2">
        <f>M126*K126</f>
        <v>0</v>
      </c>
      <c r="O126" s="37"/>
    </row>
    <row r="127" spans="1:15" ht="173.25" customHeight="1">
      <c r="A127" s="29" t="s">
        <v>594</v>
      </c>
      <c r="B127" s="12" t="s">
        <v>11</v>
      </c>
      <c r="C127" s="14" t="s">
        <v>21</v>
      </c>
      <c r="D127" s="17"/>
      <c r="E127" s="18" t="s">
        <v>22</v>
      </c>
      <c r="F127" s="107" t="s">
        <v>1976</v>
      </c>
      <c r="G127" s="16" t="s">
        <v>635</v>
      </c>
      <c r="H127" s="100" t="s">
        <v>1305</v>
      </c>
      <c r="I127" s="32" t="s">
        <v>30</v>
      </c>
      <c r="J127" s="39">
        <v>0.22</v>
      </c>
      <c r="K127" s="7">
        <v>700</v>
      </c>
      <c r="L127" s="36" t="s">
        <v>632</v>
      </c>
      <c r="M127" s="36"/>
      <c r="N127" s="36">
        <f>M127*K127</f>
        <v>0</v>
      </c>
      <c r="O127" s="37"/>
    </row>
    <row r="128" spans="1:15" ht="173.45" customHeight="1">
      <c r="A128" s="29" t="s">
        <v>595</v>
      </c>
      <c r="B128" s="12" t="s">
        <v>10</v>
      </c>
      <c r="C128" s="14" t="s">
        <v>45</v>
      </c>
      <c r="D128" s="17"/>
      <c r="E128" s="18" t="s">
        <v>22</v>
      </c>
      <c r="F128" s="28" t="s">
        <v>670</v>
      </c>
      <c r="G128" s="23"/>
      <c r="H128" s="117" t="s">
        <v>1307</v>
      </c>
      <c r="I128" s="32" t="s">
        <v>46</v>
      </c>
      <c r="J128" s="39">
        <v>0.44</v>
      </c>
      <c r="K128" s="7">
        <v>920</v>
      </c>
      <c r="L128" s="36" t="s">
        <v>632</v>
      </c>
      <c r="M128" s="36"/>
      <c r="N128" s="36">
        <f>M128*K128</f>
        <v>0</v>
      </c>
      <c r="O128" s="2"/>
    </row>
    <row r="129" spans="1:15" ht="154.9" customHeight="1">
      <c r="A129" s="9" t="s">
        <v>1048</v>
      </c>
      <c r="B129" s="9"/>
      <c r="C129" s="14" t="s">
        <v>1049</v>
      </c>
      <c r="D129" s="17"/>
      <c r="E129" s="18" t="s">
        <v>70</v>
      </c>
      <c r="F129" s="27" t="s">
        <v>1943</v>
      </c>
      <c r="G129" s="69"/>
      <c r="H129" s="104" t="s">
        <v>1293</v>
      </c>
      <c r="I129" s="69"/>
      <c r="J129" s="15">
        <v>0.31</v>
      </c>
      <c r="K129" s="7">
        <v>535</v>
      </c>
      <c r="L129" s="36" t="s">
        <v>632</v>
      </c>
      <c r="M129" s="37"/>
      <c r="N129" s="37">
        <f t="shared" si="5"/>
        <v>0</v>
      </c>
      <c r="O129" s="37"/>
    </row>
    <row r="130" spans="1:15" ht="163.5" customHeight="1">
      <c r="A130" s="9" t="s">
        <v>1050</v>
      </c>
      <c r="B130" s="9"/>
      <c r="C130" s="14" t="s">
        <v>1051</v>
      </c>
      <c r="D130"/>
      <c r="E130" s="18" t="s">
        <v>510</v>
      </c>
      <c r="F130" s="27" t="s">
        <v>2128</v>
      </c>
      <c r="G130" s="69"/>
      <c r="H130" s="104" t="s">
        <v>1294</v>
      </c>
      <c r="I130" s="69"/>
      <c r="J130" s="15">
        <v>0.68</v>
      </c>
      <c r="K130" s="7">
        <v>617</v>
      </c>
      <c r="L130" s="36" t="s">
        <v>632</v>
      </c>
      <c r="M130" s="37"/>
      <c r="N130" s="37">
        <f t="shared" si="5"/>
        <v>0</v>
      </c>
      <c r="O130" s="37"/>
    </row>
    <row r="131" spans="1:15" ht="153" customHeight="1">
      <c r="A131" s="9" t="s">
        <v>1050</v>
      </c>
      <c r="B131" s="9"/>
      <c r="C131" s="14" t="s">
        <v>1051</v>
      </c>
      <c r="D131"/>
      <c r="E131" s="18" t="s">
        <v>89</v>
      </c>
      <c r="F131" s="27" t="s">
        <v>670</v>
      </c>
      <c r="G131" s="69"/>
      <c r="H131" s="104" t="s">
        <v>1295</v>
      </c>
      <c r="I131" s="69"/>
      <c r="J131" s="15">
        <v>0.68</v>
      </c>
      <c r="K131" s="7">
        <v>617</v>
      </c>
      <c r="L131" s="36" t="s">
        <v>632</v>
      </c>
      <c r="M131" s="37"/>
      <c r="N131" s="37">
        <f t="shared" si="5"/>
        <v>0</v>
      </c>
      <c r="O131" s="37"/>
    </row>
    <row r="132" spans="1:15" ht="147.6" customHeight="1">
      <c r="A132" s="9" t="s">
        <v>1052</v>
      </c>
      <c r="B132" s="9"/>
      <c r="C132" s="14" t="s">
        <v>1053</v>
      </c>
      <c r="D132" s="17"/>
      <c r="E132" s="18" t="s">
        <v>89</v>
      </c>
      <c r="F132" s="28" t="s">
        <v>754</v>
      </c>
      <c r="G132" s="26"/>
      <c r="H132" s="99" t="s">
        <v>1296</v>
      </c>
      <c r="I132" s="26"/>
      <c r="J132" s="15">
        <v>0.52</v>
      </c>
      <c r="K132" s="7">
        <v>555</v>
      </c>
      <c r="L132" s="36" t="s">
        <v>1618</v>
      </c>
      <c r="M132" s="37"/>
      <c r="N132" s="37">
        <f t="shared" si="5"/>
        <v>0</v>
      </c>
      <c r="O132" s="37"/>
    </row>
    <row r="133" spans="1:15" ht="160.5" customHeight="1">
      <c r="A133" s="9" t="s">
        <v>1054</v>
      </c>
      <c r="B133" s="9"/>
      <c r="C133" s="14" t="s">
        <v>1055</v>
      </c>
      <c r="D133" s="17"/>
      <c r="E133" s="18" t="s">
        <v>1056</v>
      </c>
      <c r="F133" s="28" t="s">
        <v>1057</v>
      </c>
      <c r="G133" s="69" t="s">
        <v>1310</v>
      </c>
      <c r="H133" s="99" t="s">
        <v>1297</v>
      </c>
      <c r="I133" s="26"/>
      <c r="J133" s="15">
        <v>0.41</v>
      </c>
      <c r="K133" s="7">
        <v>890</v>
      </c>
      <c r="L133" s="36" t="s">
        <v>1618</v>
      </c>
      <c r="M133" s="37"/>
      <c r="N133" s="37">
        <f t="shared" si="5"/>
        <v>0</v>
      </c>
      <c r="O133" s="37"/>
    </row>
    <row r="134" spans="1:15" ht="158.44999999999999" customHeight="1">
      <c r="A134" s="9" t="s">
        <v>1058</v>
      </c>
      <c r="B134" s="9"/>
      <c r="C134" s="14" t="s">
        <v>1059</v>
      </c>
      <c r="D134" s="17"/>
      <c r="E134" s="18"/>
      <c r="F134" s="27" t="s">
        <v>1299</v>
      </c>
      <c r="G134" s="69"/>
      <c r="H134" s="104" t="s">
        <v>1300</v>
      </c>
      <c r="I134" s="69"/>
      <c r="J134" s="15">
        <v>0.61</v>
      </c>
      <c r="K134" s="7">
        <v>935</v>
      </c>
      <c r="L134" s="36" t="s">
        <v>1618</v>
      </c>
      <c r="M134" s="37"/>
      <c r="N134" s="37">
        <f t="shared" si="5"/>
        <v>0</v>
      </c>
      <c r="O134" s="37"/>
    </row>
    <row r="135" spans="1:15" ht="165" customHeight="1">
      <c r="A135" s="9" t="s">
        <v>1060</v>
      </c>
      <c r="B135" s="9"/>
      <c r="C135" s="14" t="s">
        <v>1059</v>
      </c>
      <c r="D135" s="17"/>
      <c r="E135" s="20"/>
      <c r="F135" s="28" t="s">
        <v>1988</v>
      </c>
      <c r="G135" s="26"/>
      <c r="H135" s="99" t="s">
        <v>1301</v>
      </c>
      <c r="I135" s="26"/>
      <c r="J135" s="15">
        <v>0.83</v>
      </c>
      <c r="K135" s="7">
        <v>985</v>
      </c>
      <c r="L135" s="36" t="s">
        <v>1618</v>
      </c>
      <c r="M135" s="37"/>
      <c r="N135" s="37">
        <f t="shared" si="5"/>
        <v>0</v>
      </c>
      <c r="O135" s="37"/>
    </row>
    <row r="136" spans="1:15" ht="158.25" customHeight="1">
      <c r="A136" s="9" t="s">
        <v>1061</v>
      </c>
      <c r="B136" s="9"/>
      <c r="C136" s="14" t="s">
        <v>1062</v>
      </c>
      <c r="D136" s="17"/>
      <c r="E136" s="18" t="s">
        <v>89</v>
      </c>
      <c r="F136" s="27" t="s">
        <v>1972</v>
      </c>
      <c r="G136" s="69" t="s">
        <v>1309</v>
      </c>
      <c r="H136" s="104" t="s">
        <v>1302</v>
      </c>
      <c r="I136" s="69"/>
      <c r="J136" s="15">
        <v>0.54</v>
      </c>
      <c r="K136" s="7">
        <v>920</v>
      </c>
      <c r="L136" s="36" t="s">
        <v>1618</v>
      </c>
      <c r="M136" s="37"/>
      <c r="N136" s="37">
        <f t="shared" si="5"/>
        <v>0</v>
      </c>
      <c r="O136" s="37"/>
    </row>
    <row r="137" spans="1:15" ht="176.45" customHeight="1">
      <c r="A137" s="9" t="s">
        <v>1063</v>
      </c>
      <c r="B137" s="9"/>
      <c r="C137" s="14" t="s">
        <v>1064</v>
      </c>
      <c r="D137" s="17"/>
      <c r="E137" s="20" t="s">
        <v>22</v>
      </c>
      <c r="F137" s="28" t="s">
        <v>1065</v>
      </c>
      <c r="G137" s="69" t="s">
        <v>1310</v>
      </c>
      <c r="H137" s="99" t="s">
        <v>1298</v>
      </c>
      <c r="I137" s="26"/>
      <c r="J137" s="15">
        <v>0.42</v>
      </c>
      <c r="K137" s="7">
        <v>900</v>
      </c>
      <c r="L137" s="36" t="s">
        <v>1618</v>
      </c>
      <c r="M137" s="37"/>
      <c r="N137" s="37">
        <f t="shared" si="5"/>
        <v>0</v>
      </c>
      <c r="O137" s="37"/>
    </row>
    <row r="138" spans="1:15" ht="163.9" customHeight="1">
      <c r="A138" s="9" t="s">
        <v>1066</v>
      </c>
      <c r="B138" s="9"/>
      <c r="C138" s="14" t="s">
        <v>1067</v>
      </c>
      <c r="D138" s="17"/>
      <c r="E138" s="18" t="s">
        <v>22</v>
      </c>
      <c r="F138" s="28" t="s">
        <v>2106</v>
      </c>
      <c r="G138" s="69" t="s">
        <v>1311</v>
      </c>
      <c r="H138" s="99" t="s">
        <v>1303</v>
      </c>
      <c r="I138" s="26"/>
      <c r="J138" s="15">
        <v>0.75</v>
      </c>
      <c r="K138" s="7">
        <v>970</v>
      </c>
      <c r="L138" s="36" t="s">
        <v>1618</v>
      </c>
      <c r="M138" s="37"/>
      <c r="N138" s="37">
        <f t="shared" si="5"/>
        <v>0</v>
      </c>
      <c r="O138" s="37"/>
    </row>
    <row r="139" spans="1:15" ht="174.75" customHeight="1">
      <c r="A139" s="58" t="s">
        <v>1614</v>
      </c>
      <c r="B139" s="12" t="s">
        <v>11</v>
      </c>
      <c r="C139" s="14" t="s">
        <v>1615</v>
      </c>
      <c r="D139" s="59"/>
      <c r="E139" s="123" t="s">
        <v>1851</v>
      </c>
      <c r="F139" s="28" t="s">
        <v>1616</v>
      </c>
      <c r="G139" s="124" t="s">
        <v>1617</v>
      </c>
      <c r="H139" s="120" t="s">
        <v>1884</v>
      </c>
      <c r="I139" s="64"/>
      <c r="J139" s="28">
        <v>0.1</v>
      </c>
      <c r="K139" s="7">
        <v>690</v>
      </c>
      <c r="L139" s="36" t="s">
        <v>1618</v>
      </c>
      <c r="M139" s="37"/>
      <c r="N139" s="37">
        <f t="shared" si="5"/>
        <v>0</v>
      </c>
      <c r="O139" s="37"/>
    </row>
    <row r="140" spans="1:15" ht="171.6" customHeight="1">
      <c r="A140" s="58" t="s">
        <v>1619</v>
      </c>
      <c r="B140" s="12" t="s">
        <v>11</v>
      </c>
      <c r="C140" s="14" t="s">
        <v>1620</v>
      </c>
      <c r="D140" s="59"/>
      <c r="E140" s="123" t="s">
        <v>1621</v>
      </c>
      <c r="F140" s="28" t="s">
        <v>2059</v>
      </c>
      <c r="G140" s="124" t="s">
        <v>1597</v>
      </c>
      <c r="H140" s="120" t="s">
        <v>1885</v>
      </c>
      <c r="I140" s="64"/>
      <c r="J140" s="124">
        <v>0.1</v>
      </c>
      <c r="K140" s="7">
        <v>790</v>
      </c>
      <c r="L140" s="36" t="s">
        <v>1618</v>
      </c>
      <c r="M140" s="37"/>
      <c r="N140" s="37">
        <f t="shared" si="5"/>
        <v>0</v>
      </c>
      <c r="O140" s="37"/>
    </row>
    <row r="141" spans="1:15" ht="176.25" customHeight="1">
      <c r="A141" s="58" t="s">
        <v>1622</v>
      </c>
      <c r="B141" s="12" t="s">
        <v>11</v>
      </c>
      <c r="C141" s="14" t="s">
        <v>1623</v>
      </c>
      <c r="D141" s="59"/>
      <c r="E141" s="123" t="s">
        <v>931</v>
      </c>
      <c r="F141" s="28" t="s">
        <v>2060</v>
      </c>
      <c r="G141" s="124" t="s">
        <v>1624</v>
      </c>
      <c r="H141" s="120" t="s">
        <v>1886</v>
      </c>
      <c r="I141" s="64"/>
      <c r="J141" s="124">
        <v>0.2</v>
      </c>
      <c r="K141" s="7">
        <v>1260</v>
      </c>
      <c r="L141" s="36" t="s">
        <v>960</v>
      </c>
      <c r="M141" s="37"/>
      <c r="N141" s="37">
        <f t="shared" si="5"/>
        <v>0</v>
      </c>
      <c r="O141" s="37"/>
    </row>
    <row r="142" spans="1:15" ht="185.25" customHeight="1">
      <c r="A142" s="9" t="s">
        <v>758</v>
      </c>
      <c r="B142" s="54" t="s">
        <v>11</v>
      </c>
      <c r="C142" s="14" t="s">
        <v>759</v>
      </c>
      <c r="D142" s="17"/>
      <c r="E142" s="18" t="s">
        <v>42</v>
      </c>
      <c r="F142" s="107" t="s">
        <v>2114</v>
      </c>
      <c r="G142" s="16"/>
      <c r="H142" s="100" t="s">
        <v>1312</v>
      </c>
      <c r="I142" s="55"/>
      <c r="J142" s="15">
        <f>0.39/6</f>
        <v>6.5000000000000002E-2</v>
      </c>
      <c r="K142" s="7">
        <v>253</v>
      </c>
      <c r="L142" s="56" t="s">
        <v>632</v>
      </c>
      <c r="M142" s="36"/>
      <c r="N142" s="2">
        <f>M142*K142</f>
        <v>0</v>
      </c>
      <c r="O142" s="37"/>
    </row>
    <row r="143" spans="1:15" ht="165" customHeight="1">
      <c r="A143" s="9" t="s">
        <v>760</v>
      </c>
      <c r="B143" s="54" t="s">
        <v>10</v>
      </c>
      <c r="C143" s="14" t="s">
        <v>761</v>
      </c>
      <c r="D143" s="17"/>
      <c r="E143" s="18" t="s">
        <v>762</v>
      </c>
      <c r="F143" s="107" t="s">
        <v>763</v>
      </c>
      <c r="G143" s="16"/>
      <c r="H143" s="100" t="s">
        <v>1313</v>
      </c>
      <c r="I143" s="55"/>
      <c r="J143" s="15">
        <f>1.81/15</f>
        <v>0.12066666666666667</v>
      </c>
      <c r="K143" s="7">
        <v>622</v>
      </c>
      <c r="L143" s="56" t="s">
        <v>632</v>
      </c>
      <c r="M143" s="36"/>
      <c r="N143" s="2">
        <f t="shared" ref="N143:N161" si="6">M143*K143</f>
        <v>0</v>
      </c>
      <c r="O143" s="37"/>
    </row>
    <row r="144" spans="1:15" ht="154.5" customHeight="1">
      <c r="A144" s="9" t="s">
        <v>764</v>
      </c>
      <c r="B144" s="54" t="s">
        <v>11</v>
      </c>
      <c r="C144" s="14" t="s">
        <v>765</v>
      </c>
      <c r="D144" s="17"/>
      <c r="E144" s="18" t="s">
        <v>370</v>
      </c>
      <c r="F144" s="107" t="s">
        <v>766</v>
      </c>
      <c r="G144" s="16"/>
      <c r="H144" s="100" t="s">
        <v>1314</v>
      </c>
      <c r="I144" s="55"/>
      <c r="J144" s="15">
        <f>0.64/5</f>
        <v>0.128</v>
      </c>
      <c r="K144" s="7">
        <v>796</v>
      </c>
      <c r="L144" s="56" t="s">
        <v>632</v>
      </c>
      <c r="M144" s="36"/>
      <c r="N144" s="2">
        <f t="shared" si="6"/>
        <v>0</v>
      </c>
      <c r="O144" s="37"/>
    </row>
    <row r="145" spans="1:15" ht="155.25" customHeight="1">
      <c r="A145" s="9" t="s">
        <v>767</v>
      </c>
      <c r="B145" s="54" t="s">
        <v>10</v>
      </c>
      <c r="C145" s="14" t="s">
        <v>768</v>
      </c>
      <c r="D145" s="17"/>
      <c r="E145" s="18" t="s">
        <v>66</v>
      </c>
      <c r="F145" s="28" t="s">
        <v>769</v>
      </c>
      <c r="G145" s="23"/>
      <c r="H145" s="117" t="s">
        <v>1315</v>
      </c>
      <c r="I145" s="55"/>
      <c r="J145" s="15">
        <f>0.62/5</f>
        <v>0.124</v>
      </c>
      <c r="K145" s="7">
        <v>425</v>
      </c>
      <c r="L145" s="56" t="s">
        <v>632</v>
      </c>
      <c r="M145" s="36"/>
      <c r="N145" s="2">
        <f t="shared" si="6"/>
        <v>0</v>
      </c>
      <c r="O145" s="37"/>
    </row>
    <row r="146" spans="1:15" ht="143.25" customHeight="1">
      <c r="A146" s="9" t="s">
        <v>770</v>
      </c>
      <c r="B146" s="54" t="s">
        <v>11</v>
      </c>
      <c r="C146" s="14" t="s">
        <v>771</v>
      </c>
      <c r="D146" s="17"/>
      <c r="E146" s="18"/>
      <c r="F146" s="28" t="s">
        <v>2023</v>
      </c>
      <c r="G146" s="23"/>
      <c r="H146" s="117" t="s">
        <v>1316</v>
      </c>
      <c r="I146" s="55"/>
      <c r="J146" s="15">
        <f>0.58/7</f>
        <v>8.2857142857142851E-2</v>
      </c>
      <c r="K146" s="7">
        <v>615</v>
      </c>
      <c r="L146" s="56" t="s">
        <v>632</v>
      </c>
      <c r="M146" s="36"/>
      <c r="N146" s="2">
        <f t="shared" si="6"/>
        <v>0</v>
      </c>
      <c r="O146" s="37"/>
    </row>
    <row r="147" spans="1:15" ht="170.25" customHeight="1">
      <c r="A147" s="9" t="s">
        <v>772</v>
      </c>
      <c r="B147" s="54" t="s">
        <v>11</v>
      </c>
      <c r="C147" s="14" t="s">
        <v>773</v>
      </c>
      <c r="D147" s="17"/>
      <c r="E147" s="18" t="s">
        <v>774</v>
      </c>
      <c r="F147" s="28" t="s">
        <v>775</v>
      </c>
      <c r="G147" s="23"/>
      <c r="H147" s="117" t="s">
        <v>1317</v>
      </c>
      <c r="I147" s="55"/>
      <c r="J147" s="15">
        <f>2.35/18</f>
        <v>0.13055555555555556</v>
      </c>
      <c r="K147" s="7">
        <v>588</v>
      </c>
      <c r="L147" s="56" t="s">
        <v>632</v>
      </c>
      <c r="M147" s="36"/>
      <c r="N147" s="2">
        <f t="shared" si="6"/>
        <v>0</v>
      </c>
      <c r="O147" s="37"/>
    </row>
    <row r="148" spans="1:15" ht="149.25" customHeight="1">
      <c r="A148" s="9" t="s">
        <v>777</v>
      </c>
      <c r="B148" s="54" t="s">
        <v>11</v>
      </c>
      <c r="C148" s="14" t="s">
        <v>778</v>
      </c>
      <c r="D148" s="17"/>
      <c r="E148" s="20" t="s">
        <v>779</v>
      </c>
      <c r="F148" s="112" t="s">
        <v>2138</v>
      </c>
      <c r="G148" s="57"/>
      <c r="H148" s="118" t="s">
        <v>1318</v>
      </c>
      <c r="I148" s="55"/>
      <c r="J148" s="15">
        <f>0.8/6</f>
        <v>0.13333333333333333</v>
      </c>
      <c r="K148" s="7">
        <v>400</v>
      </c>
      <c r="L148" s="56" t="s">
        <v>632</v>
      </c>
      <c r="M148" s="36"/>
      <c r="N148" s="2">
        <f t="shared" si="6"/>
        <v>0</v>
      </c>
      <c r="O148" s="37"/>
    </row>
    <row r="149" spans="1:15" ht="132.75" customHeight="1">
      <c r="A149" s="9" t="s">
        <v>780</v>
      </c>
      <c r="B149" s="54" t="s">
        <v>10</v>
      </c>
      <c r="C149" s="14" t="s">
        <v>781</v>
      </c>
      <c r="D149" s="17"/>
      <c r="E149" s="18" t="s">
        <v>782</v>
      </c>
      <c r="F149" s="107" t="s">
        <v>2024</v>
      </c>
      <c r="G149" s="16"/>
      <c r="H149" s="100" t="s">
        <v>1319</v>
      </c>
      <c r="I149" s="55"/>
      <c r="J149" s="15">
        <f>1.35/4</f>
        <v>0.33750000000000002</v>
      </c>
      <c r="K149" s="7">
        <v>921</v>
      </c>
      <c r="L149" s="56" t="s">
        <v>632</v>
      </c>
      <c r="M149" s="36"/>
      <c r="N149" s="2">
        <f t="shared" si="6"/>
        <v>0</v>
      </c>
      <c r="O149" s="37"/>
    </row>
    <row r="150" spans="1:15" ht="144" customHeight="1">
      <c r="A150" s="9" t="s">
        <v>783</v>
      </c>
      <c r="B150" s="54" t="s">
        <v>11</v>
      </c>
      <c r="C150" s="14" t="s">
        <v>784</v>
      </c>
      <c r="D150" s="17"/>
      <c r="E150" s="18" t="s">
        <v>26</v>
      </c>
      <c r="F150" s="28" t="s">
        <v>2035</v>
      </c>
      <c r="G150" s="23"/>
      <c r="H150" s="117" t="s">
        <v>1320</v>
      </c>
      <c r="I150" s="55"/>
      <c r="J150" s="15">
        <f>0.6/10</f>
        <v>0.06</v>
      </c>
      <c r="K150" s="7">
        <v>278</v>
      </c>
      <c r="L150" s="56" t="s">
        <v>632</v>
      </c>
      <c r="M150" s="36"/>
      <c r="N150" s="2">
        <f t="shared" si="6"/>
        <v>0</v>
      </c>
      <c r="O150" s="37"/>
    </row>
    <row r="151" spans="1:15" ht="135.6" customHeight="1">
      <c r="A151" s="25" t="s">
        <v>785</v>
      </c>
      <c r="B151" s="54" t="s">
        <v>11</v>
      </c>
      <c r="C151" s="14" t="s">
        <v>786</v>
      </c>
      <c r="D151" s="17"/>
      <c r="E151" s="18" t="s">
        <v>787</v>
      </c>
      <c r="F151" s="28" t="s">
        <v>788</v>
      </c>
      <c r="G151" s="23"/>
      <c r="H151" s="117" t="s">
        <v>1321</v>
      </c>
      <c r="I151" s="55"/>
      <c r="J151" s="15">
        <f>1.1/9</f>
        <v>0.12222222222222223</v>
      </c>
      <c r="K151" s="7">
        <v>450</v>
      </c>
      <c r="L151" s="56" t="s">
        <v>632</v>
      </c>
      <c r="M151" s="36"/>
      <c r="N151" s="2">
        <f t="shared" si="6"/>
        <v>0</v>
      </c>
      <c r="O151" s="37"/>
    </row>
    <row r="152" spans="1:15" ht="135.6" customHeight="1">
      <c r="A152" s="9" t="s">
        <v>789</v>
      </c>
      <c r="B152" s="54" t="s">
        <v>11</v>
      </c>
      <c r="C152" s="14" t="s">
        <v>790</v>
      </c>
      <c r="D152"/>
      <c r="E152" s="18" t="s">
        <v>370</v>
      </c>
      <c r="F152" s="107" t="s">
        <v>677</v>
      </c>
      <c r="G152" s="16"/>
      <c r="H152" s="100" t="s">
        <v>1322</v>
      </c>
      <c r="I152" s="55"/>
      <c r="J152" s="15">
        <f>0.43/5</f>
        <v>8.5999999999999993E-2</v>
      </c>
      <c r="K152" s="7">
        <v>775</v>
      </c>
      <c r="L152" s="56" t="s">
        <v>632</v>
      </c>
      <c r="M152" s="36"/>
      <c r="N152" s="2">
        <f t="shared" si="6"/>
        <v>0</v>
      </c>
      <c r="O152" s="37"/>
    </row>
    <row r="153" spans="1:15" ht="144" customHeight="1">
      <c r="A153" s="9" t="s">
        <v>791</v>
      </c>
      <c r="B153" s="54" t="s">
        <v>11</v>
      </c>
      <c r="C153" s="14" t="s">
        <v>792</v>
      </c>
      <c r="D153" s="17"/>
      <c r="E153" s="18" t="s">
        <v>370</v>
      </c>
      <c r="F153" s="107" t="s">
        <v>639</v>
      </c>
      <c r="G153" s="16"/>
      <c r="H153" s="100" t="s">
        <v>1323</v>
      </c>
      <c r="I153" s="55"/>
      <c r="J153" s="15">
        <f>1/5</f>
        <v>0.2</v>
      </c>
      <c r="K153" s="7">
        <v>930</v>
      </c>
      <c r="L153" s="56" t="s">
        <v>632</v>
      </c>
      <c r="M153" s="36"/>
      <c r="N153" s="2">
        <f t="shared" si="6"/>
        <v>0</v>
      </c>
      <c r="O153" s="37"/>
    </row>
    <row r="154" spans="1:15" ht="160.5" customHeight="1">
      <c r="A154" s="9" t="s">
        <v>793</v>
      </c>
      <c r="B154" s="54" t="s">
        <v>11</v>
      </c>
      <c r="C154" s="14" t="s">
        <v>794</v>
      </c>
      <c r="D154"/>
      <c r="E154" s="18" t="s">
        <v>26</v>
      </c>
      <c r="F154" s="107" t="s">
        <v>639</v>
      </c>
      <c r="G154" s="16"/>
      <c r="H154" s="100" t="s">
        <v>1324</v>
      </c>
      <c r="I154" s="55"/>
      <c r="J154" s="15">
        <f>0.45/5</f>
        <v>0.09</v>
      </c>
      <c r="K154" s="7">
        <v>457</v>
      </c>
      <c r="L154" s="56" t="s">
        <v>632</v>
      </c>
      <c r="M154" s="36"/>
      <c r="N154" s="2">
        <f t="shared" si="6"/>
        <v>0</v>
      </c>
      <c r="O154" s="37"/>
    </row>
    <row r="155" spans="1:15" ht="164.25" customHeight="1">
      <c r="A155" s="9" t="s">
        <v>795</v>
      </c>
      <c r="B155" s="54" t="s">
        <v>10</v>
      </c>
      <c r="C155" s="14" t="s">
        <v>796</v>
      </c>
      <c r="D155" s="17"/>
      <c r="E155" s="18" t="s">
        <v>94</v>
      </c>
      <c r="F155" s="107" t="s">
        <v>690</v>
      </c>
      <c r="G155" s="16"/>
      <c r="H155" s="100" t="s">
        <v>1325</v>
      </c>
      <c r="I155" s="55"/>
      <c r="J155" s="15">
        <f>1/8</f>
        <v>0.125</v>
      </c>
      <c r="K155" s="7">
        <v>420</v>
      </c>
      <c r="L155" s="56" t="s">
        <v>632</v>
      </c>
      <c r="M155" s="36"/>
      <c r="N155" s="2">
        <f t="shared" si="6"/>
        <v>0</v>
      </c>
      <c r="O155" s="37"/>
    </row>
    <row r="156" spans="1:15" ht="158.25" customHeight="1">
      <c r="A156" s="9" t="s">
        <v>797</v>
      </c>
      <c r="B156" s="54" t="s">
        <v>11</v>
      </c>
      <c r="C156" s="14" t="s">
        <v>798</v>
      </c>
      <c r="D156" s="17"/>
      <c r="E156" s="18" t="s">
        <v>42</v>
      </c>
      <c r="F156" s="107" t="s">
        <v>799</v>
      </c>
      <c r="G156" s="16"/>
      <c r="H156" s="100" t="s">
        <v>1326</v>
      </c>
      <c r="I156" s="55"/>
      <c r="J156" s="15">
        <f>1.18/15</f>
        <v>7.8666666666666663E-2</v>
      </c>
      <c r="K156" s="7">
        <v>535</v>
      </c>
      <c r="L156" s="56" t="s">
        <v>632</v>
      </c>
      <c r="M156" s="36"/>
      <c r="N156" s="2">
        <f t="shared" si="6"/>
        <v>0</v>
      </c>
      <c r="O156" s="37"/>
    </row>
    <row r="157" spans="1:15" ht="150" customHeight="1">
      <c r="A157" s="9" t="s">
        <v>800</v>
      </c>
      <c r="B157" s="54" t="s">
        <v>11</v>
      </c>
      <c r="C157" s="14" t="s">
        <v>801</v>
      </c>
      <c r="D157" s="17"/>
      <c r="E157" s="18" t="s">
        <v>776</v>
      </c>
      <c r="F157" s="107" t="s">
        <v>2121</v>
      </c>
      <c r="G157" s="16"/>
      <c r="H157" s="100" t="s">
        <v>1327</v>
      </c>
      <c r="I157" s="55"/>
      <c r="J157" s="15">
        <f>2.18/15</f>
        <v>0.14533333333333334</v>
      </c>
      <c r="K157" s="7">
        <v>645</v>
      </c>
      <c r="L157" s="56" t="s">
        <v>632</v>
      </c>
      <c r="M157" s="36"/>
      <c r="N157" s="2">
        <f t="shared" si="6"/>
        <v>0</v>
      </c>
      <c r="O157" s="37"/>
    </row>
    <row r="158" spans="1:15" ht="157.9" customHeight="1">
      <c r="A158" s="9" t="s">
        <v>802</v>
      </c>
      <c r="B158" s="54" t="s">
        <v>11</v>
      </c>
      <c r="C158" s="14" t="s">
        <v>803</v>
      </c>
      <c r="D158" s="17"/>
      <c r="E158" s="18" t="s">
        <v>776</v>
      </c>
      <c r="F158" s="107" t="s">
        <v>804</v>
      </c>
      <c r="G158" s="16"/>
      <c r="H158" s="100" t="s">
        <v>1328</v>
      </c>
      <c r="I158" s="55"/>
      <c r="J158" s="15">
        <f>0.98/10</f>
        <v>9.8000000000000004E-2</v>
      </c>
      <c r="K158" s="7">
        <v>816</v>
      </c>
      <c r="L158" s="56" t="s">
        <v>632</v>
      </c>
      <c r="M158" s="36"/>
      <c r="N158" s="2">
        <f t="shared" si="6"/>
        <v>0</v>
      </c>
      <c r="O158" s="37"/>
    </row>
    <row r="159" spans="1:15" ht="164.45" customHeight="1">
      <c r="A159" s="9" t="s">
        <v>805</v>
      </c>
      <c r="B159" s="54" t="s">
        <v>11</v>
      </c>
      <c r="C159" s="14" t="s">
        <v>806</v>
      </c>
      <c r="D159" s="17"/>
      <c r="E159" s="18" t="s">
        <v>26</v>
      </c>
      <c r="F159" s="107" t="s">
        <v>807</v>
      </c>
      <c r="G159" s="16"/>
      <c r="H159" s="100" t="s">
        <v>1329</v>
      </c>
      <c r="I159" s="55"/>
      <c r="J159" s="15">
        <v>0.06</v>
      </c>
      <c r="K159" s="7">
        <v>239</v>
      </c>
      <c r="L159" s="56" t="s">
        <v>632</v>
      </c>
      <c r="M159" s="36"/>
      <c r="N159" s="2">
        <f t="shared" si="6"/>
        <v>0</v>
      </c>
      <c r="O159" s="37"/>
    </row>
    <row r="160" spans="1:15" ht="164.45" customHeight="1">
      <c r="A160" s="9" t="s">
        <v>808</v>
      </c>
      <c r="B160" s="54" t="s">
        <v>11</v>
      </c>
      <c r="C160" s="14" t="s">
        <v>809</v>
      </c>
      <c r="D160" s="17"/>
      <c r="E160" s="18" t="s">
        <v>70</v>
      </c>
      <c r="F160" s="107" t="s">
        <v>670</v>
      </c>
      <c r="G160" s="16"/>
      <c r="H160" s="100" t="s">
        <v>1330</v>
      </c>
      <c r="I160" s="55"/>
      <c r="J160" s="15">
        <f>0.83/10</f>
        <v>8.299999999999999E-2</v>
      </c>
      <c r="K160" s="7">
        <v>218</v>
      </c>
      <c r="L160" s="56" t="s">
        <v>632</v>
      </c>
      <c r="M160" s="36"/>
      <c r="N160" s="2">
        <f t="shared" si="6"/>
        <v>0</v>
      </c>
      <c r="O160" s="37"/>
    </row>
    <row r="161" spans="1:15" ht="164.45" customHeight="1">
      <c r="A161" s="9" t="s">
        <v>600</v>
      </c>
      <c r="B161" s="54" t="s">
        <v>10</v>
      </c>
      <c r="C161" s="14" t="s">
        <v>579</v>
      </c>
      <c r="D161" s="17"/>
      <c r="E161" s="18" t="s">
        <v>70</v>
      </c>
      <c r="F161" s="107" t="s">
        <v>2091</v>
      </c>
      <c r="G161" s="16" t="s">
        <v>1331</v>
      </c>
      <c r="H161" s="100" t="s">
        <v>1332</v>
      </c>
      <c r="I161" s="55"/>
      <c r="J161" s="15">
        <f>16.22/60</f>
        <v>0.27033333333333331</v>
      </c>
      <c r="K161" s="7">
        <v>440</v>
      </c>
      <c r="L161" s="56" t="s">
        <v>632</v>
      </c>
      <c r="M161" s="36"/>
      <c r="N161" s="2">
        <f t="shared" si="6"/>
        <v>0</v>
      </c>
      <c r="O161" s="37"/>
    </row>
    <row r="162" spans="1:15" ht="164.45" customHeight="1">
      <c r="A162" s="9" t="s">
        <v>600</v>
      </c>
      <c r="B162" s="12" t="s">
        <v>10</v>
      </c>
      <c r="C162" s="14" t="s">
        <v>579</v>
      </c>
      <c r="D162" s="17"/>
      <c r="E162" s="18" t="s">
        <v>94</v>
      </c>
      <c r="F162" s="107" t="s">
        <v>1989</v>
      </c>
      <c r="G162" s="16" t="s">
        <v>1331</v>
      </c>
      <c r="H162" s="100" t="s">
        <v>1332</v>
      </c>
      <c r="I162" s="32"/>
      <c r="J162" s="39">
        <v>0.25</v>
      </c>
      <c r="K162" s="7">
        <v>400</v>
      </c>
      <c r="L162" s="56" t="s">
        <v>632</v>
      </c>
      <c r="M162" s="36"/>
      <c r="N162" s="36">
        <f>M162*K162</f>
        <v>0</v>
      </c>
      <c r="O162" s="37"/>
    </row>
    <row r="163" spans="1:15" ht="164.45" customHeight="1">
      <c r="A163" s="9" t="s">
        <v>600</v>
      </c>
      <c r="B163" s="12" t="s">
        <v>10</v>
      </c>
      <c r="C163" s="14" t="s">
        <v>579</v>
      </c>
      <c r="D163" s="17"/>
      <c r="E163" s="18" t="s">
        <v>22</v>
      </c>
      <c r="F163" s="107" t="s">
        <v>2142</v>
      </c>
      <c r="G163" s="16" t="s">
        <v>1331</v>
      </c>
      <c r="H163" s="100" t="s">
        <v>1332</v>
      </c>
      <c r="I163" s="32"/>
      <c r="J163" s="39">
        <v>0.25</v>
      </c>
      <c r="K163" s="7">
        <v>400</v>
      </c>
      <c r="L163" s="56" t="s">
        <v>632</v>
      </c>
      <c r="M163" s="36"/>
      <c r="N163" s="36">
        <f>M163*K163</f>
        <v>0</v>
      </c>
      <c r="O163" s="2"/>
    </row>
    <row r="164" spans="1:15" ht="164.45" customHeight="1">
      <c r="A164" s="58" t="s">
        <v>810</v>
      </c>
      <c r="B164" s="12" t="s">
        <v>11</v>
      </c>
      <c r="C164" s="14" t="s">
        <v>811</v>
      </c>
      <c r="D164" s="14"/>
      <c r="E164" s="59" t="s">
        <v>42</v>
      </c>
      <c r="F164" s="107" t="s">
        <v>1973</v>
      </c>
      <c r="G164" s="1"/>
      <c r="H164" s="100" t="s">
        <v>1334</v>
      </c>
      <c r="I164" s="37"/>
      <c r="J164" s="37">
        <v>0.06</v>
      </c>
      <c r="K164" s="7">
        <v>230</v>
      </c>
      <c r="L164" s="56" t="s">
        <v>632</v>
      </c>
      <c r="M164" s="37"/>
      <c r="N164" s="37"/>
      <c r="O164" s="2"/>
    </row>
    <row r="165" spans="1:15" ht="164.45" customHeight="1">
      <c r="A165" s="9" t="s">
        <v>812</v>
      </c>
      <c r="B165" s="54" t="s">
        <v>10</v>
      </c>
      <c r="C165" s="14" t="s">
        <v>813</v>
      </c>
      <c r="D165" s="17"/>
      <c r="E165" s="18" t="s">
        <v>814</v>
      </c>
      <c r="F165" s="107" t="s">
        <v>1333</v>
      </c>
      <c r="G165" s="16"/>
      <c r="H165" s="100" t="s">
        <v>1335</v>
      </c>
      <c r="I165" s="55"/>
      <c r="J165" s="15">
        <f>1.32/22</f>
        <v>6.0000000000000005E-2</v>
      </c>
      <c r="K165" s="7">
        <v>251</v>
      </c>
      <c r="L165" s="56" t="s">
        <v>632</v>
      </c>
      <c r="M165" s="36"/>
      <c r="N165" s="2">
        <f>M165*K165</f>
        <v>0</v>
      </c>
      <c r="O165" s="37"/>
    </row>
    <row r="166" spans="1:15" ht="191.25" customHeight="1">
      <c r="A166" s="9" t="s">
        <v>815</v>
      </c>
      <c r="B166" s="54" t="s">
        <v>10</v>
      </c>
      <c r="C166" s="14" t="s">
        <v>816</v>
      </c>
      <c r="D166" s="17"/>
      <c r="E166" s="18" t="s">
        <v>26</v>
      </c>
      <c r="F166" s="107" t="s">
        <v>1336</v>
      </c>
      <c r="G166" s="16"/>
      <c r="H166" s="100" t="s">
        <v>1337</v>
      </c>
      <c r="I166" s="55"/>
      <c r="J166" s="15">
        <f>1.08/8</f>
        <v>0.13500000000000001</v>
      </c>
      <c r="K166" s="7">
        <v>599</v>
      </c>
      <c r="L166" s="56" t="s">
        <v>632</v>
      </c>
      <c r="M166" s="36"/>
      <c r="N166" s="2">
        <f>M166*K166</f>
        <v>0</v>
      </c>
      <c r="O166" s="37"/>
    </row>
    <row r="167" spans="1:15" ht="163.5" customHeight="1">
      <c r="A167" s="9" t="s">
        <v>822</v>
      </c>
      <c r="B167" s="60">
        <v>68</v>
      </c>
      <c r="C167" s="14" t="s">
        <v>823</v>
      </c>
      <c r="D167" s="37"/>
      <c r="E167" s="18" t="s">
        <v>26</v>
      </c>
      <c r="F167" s="107" t="s">
        <v>1341</v>
      </c>
      <c r="H167" s="119" t="s">
        <v>1340</v>
      </c>
      <c r="I167" s="1"/>
      <c r="J167" s="55"/>
      <c r="K167" s="61">
        <v>695</v>
      </c>
      <c r="L167" s="56" t="s">
        <v>632</v>
      </c>
      <c r="M167" s="62"/>
      <c r="N167" s="63"/>
      <c r="O167" s="37"/>
    </row>
    <row r="168" spans="1:15" ht="147" customHeight="1">
      <c r="A168" s="58" t="s">
        <v>825</v>
      </c>
      <c r="B168" s="12" t="s">
        <v>10</v>
      </c>
      <c r="C168" s="14" t="s">
        <v>826</v>
      </c>
      <c r="D168" s="59"/>
      <c r="E168" s="67" t="s">
        <v>824</v>
      </c>
      <c r="F168" s="66" t="s">
        <v>818</v>
      </c>
      <c r="G168" s="66"/>
      <c r="H168" s="102" t="s">
        <v>1342</v>
      </c>
      <c r="I168" s="66"/>
      <c r="J168" s="66"/>
      <c r="K168" s="7">
        <v>276</v>
      </c>
      <c r="L168" s="56" t="s">
        <v>632</v>
      </c>
      <c r="M168" s="37"/>
      <c r="N168" s="37">
        <f t="shared" ref="N168:N177" si="7">M168*K168</f>
        <v>0</v>
      </c>
      <c r="O168" s="63"/>
    </row>
    <row r="169" spans="1:15" ht="178.5" customHeight="1">
      <c r="A169" s="58" t="s">
        <v>825</v>
      </c>
      <c r="B169" s="12" t="s">
        <v>10</v>
      </c>
      <c r="C169" s="14" t="s">
        <v>826</v>
      </c>
      <c r="D169" s="59"/>
      <c r="E169" s="67" t="s">
        <v>827</v>
      </c>
      <c r="F169" s="66" t="s">
        <v>818</v>
      </c>
      <c r="G169" s="66"/>
      <c r="H169" s="102" t="s">
        <v>1342</v>
      </c>
      <c r="I169" s="66"/>
      <c r="J169" s="66"/>
      <c r="K169" s="7">
        <v>276</v>
      </c>
      <c r="L169" s="56" t="s">
        <v>632</v>
      </c>
      <c r="M169" s="37"/>
      <c r="N169" s="37">
        <f t="shared" si="7"/>
        <v>0</v>
      </c>
      <c r="O169" s="37"/>
    </row>
    <row r="170" spans="1:15" ht="184.5" customHeight="1">
      <c r="A170" s="58" t="s">
        <v>828</v>
      </c>
      <c r="B170" s="12" t="s">
        <v>10</v>
      </c>
      <c r="C170" s="14" t="s">
        <v>829</v>
      </c>
      <c r="D170" s="59"/>
      <c r="E170" s="67" t="s">
        <v>824</v>
      </c>
      <c r="F170" s="66" t="s">
        <v>830</v>
      </c>
      <c r="G170" s="66"/>
      <c r="H170" s="102" t="s">
        <v>1343</v>
      </c>
      <c r="I170" s="66"/>
      <c r="J170" s="66"/>
      <c r="K170" s="7">
        <v>380</v>
      </c>
      <c r="L170" s="56" t="s">
        <v>632</v>
      </c>
      <c r="M170" s="37"/>
      <c r="N170" s="37">
        <f t="shared" si="7"/>
        <v>0</v>
      </c>
      <c r="O170" s="37"/>
    </row>
    <row r="171" spans="1:15" ht="146.25" customHeight="1">
      <c r="A171" s="58" t="s">
        <v>828</v>
      </c>
      <c r="B171" s="12" t="s">
        <v>10</v>
      </c>
      <c r="C171" s="14" t="s">
        <v>829</v>
      </c>
      <c r="D171" s="59"/>
      <c r="E171" s="67" t="s">
        <v>831</v>
      </c>
      <c r="F171" s="59" t="s">
        <v>832</v>
      </c>
      <c r="G171" s="59"/>
      <c r="H171" s="102" t="s">
        <v>1343</v>
      </c>
      <c r="I171" s="59"/>
      <c r="J171" s="59"/>
      <c r="K171" s="7">
        <v>380</v>
      </c>
      <c r="L171" s="56" t="s">
        <v>632</v>
      </c>
      <c r="M171" s="37"/>
      <c r="N171" s="37">
        <f t="shared" si="7"/>
        <v>0</v>
      </c>
      <c r="O171" s="37"/>
    </row>
    <row r="172" spans="1:15" ht="164.25" customHeight="1">
      <c r="A172" s="129" t="s">
        <v>2109</v>
      </c>
      <c r="B172" s="130" t="s">
        <v>11</v>
      </c>
      <c r="C172" s="131" t="s">
        <v>2110</v>
      </c>
      <c r="D172" s="132"/>
      <c r="E172" s="133"/>
      <c r="F172" s="134" t="s">
        <v>1137</v>
      </c>
      <c r="G172" s="135">
        <v>390</v>
      </c>
      <c r="H172" s="140" t="s">
        <v>2111</v>
      </c>
      <c r="I172" s="136"/>
      <c r="J172" s="137"/>
      <c r="K172" s="7">
        <v>380</v>
      </c>
      <c r="L172" s="135" t="s">
        <v>632</v>
      </c>
      <c r="M172" s="139"/>
      <c r="N172" s="139"/>
      <c r="O172" s="139"/>
    </row>
    <row r="173" spans="1:15" ht="149.25" customHeight="1">
      <c r="A173" s="58" t="s">
        <v>834</v>
      </c>
      <c r="B173" s="12" t="s">
        <v>10</v>
      </c>
      <c r="C173" s="14" t="s">
        <v>835</v>
      </c>
      <c r="D173" s="59"/>
      <c r="E173" s="65"/>
      <c r="F173" s="28" t="s">
        <v>836</v>
      </c>
      <c r="G173" s="28"/>
      <c r="H173" s="120" t="s">
        <v>1344</v>
      </c>
      <c r="I173" s="28"/>
      <c r="J173" s="28"/>
      <c r="K173" s="7">
        <v>495</v>
      </c>
      <c r="L173" s="56" t="s">
        <v>632</v>
      </c>
      <c r="M173" s="37"/>
      <c r="N173" s="37">
        <f t="shared" si="7"/>
        <v>0</v>
      </c>
      <c r="O173" s="37"/>
    </row>
    <row r="174" spans="1:15" ht="173.25" customHeight="1">
      <c r="A174" s="29" t="s">
        <v>360</v>
      </c>
      <c r="B174" s="12" t="s">
        <v>11</v>
      </c>
      <c r="C174" s="14" t="s">
        <v>359</v>
      </c>
      <c r="D174" s="17"/>
      <c r="E174" s="18" t="s">
        <v>89</v>
      </c>
      <c r="F174" s="107" t="s">
        <v>1990</v>
      </c>
      <c r="G174" s="16"/>
      <c r="H174" s="100" t="s">
        <v>1345</v>
      </c>
      <c r="I174" s="32"/>
      <c r="J174" s="39">
        <v>0.06</v>
      </c>
      <c r="K174" s="7">
        <v>265</v>
      </c>
      <c r="L174" s="56" t="s">
        <v>632</v>
      </c>
      <c r="M174" s="36"/>
      <c r="N174" s="36">
        <f t="shared" si="7"/>
        <v>0</v>
      </c>
      <c r="O174" s="37"/>
    </row>
    <row r="175" spans="1:15" ht="150.75" customHeight="1">
      <c r="A175" s="58" t="s">
        <v>837</v>
      </c>
      <c r="B175" s="12" t="s">
        <v>11</v>
      </c>
      <c r="C175" s="14" t="s">
        <v>838</v>
      </c>
      <c r="D175" s="59"/>
      <c r="E175" s="65" t="s">
        <v>22</v>
      </c>
      <c r="F175" s="28" t="s">
        <v>839</v>
      </c>
      <c r="G175" s="28"/>
      <c r="H175" s="120" t="s">
        <v>1346</v>
      </c>
      <c r="I175" s="28"/>
      <c r="J175" s="28"/>
      <c r="K175" s="7">
        <v>470</v>
      </c>
      <c r="L175" s="56" t="s">
        <v>632</v>
      </c>
      <c r="M175" s="37"/>
      <c r="N175" s="37">
        <f t="shared" si="7"/>
        <v>0</v>
      </c>
      <c r="O175" s="37"/>
    </row>
    <row r="176" spans="1:15" ht="148.15" customHeight="1">
      <c r="A176" s="58" t="s">
        <v>840</v>
      </c>
      <c r="B176" s="12" t="s">
        <v>11</v>
      </c>
      <c r="C176" s="14" t="s">
        <v>841</v>
      </c>
      <c r="D176" s="59"/>
      <c r="E176" s="65" t="s">
        <v>22</v>
      </c>
      <c r="F176" s="28" t="s">
        <v>842</v>
      </c>
      <c r="G176" s="28"/>
      <c r="H176" s="120" t="s">
        <v>1347</v>
      </c>
      <c r="I176" s="28"/>
      <c r="J176" s="28"/>
      <c r="K176" s="7">
        <v>480</v>
      </c>
      <c r="L176" s="56" t="s">
        <v>632</v>
      </c>
      <c r="M176" s="37"/>
      <c r="N176" s="37">
        <f t="shared" si="7"/>
        <v>0</v>
      </c>
      <c r="O176" s="37"/>
    </row>
    <row r="177" spans="1:16380" ht="148.15" customHeight="1">
      <c r="A177" s="58" t="s">
        <v>843</v>
      </c>
      <c r="B177" s="12" t="s">
        <v>11</v>
      </c>
      <c r="C177" s="14" t="s">
        <v>844</v>
      </c>
      <c r="D177" s="64"/>
      <c r="E177" s="65"/>
      <c r="F177" s="28" t="s">
        <v>845</v>
      </c>
      <c r="G177" s="28"/>
      <c r="H177" s="120" t="s">
        <v>1348</v>
      </c>
      <c r="I177" s="28"/>
      <c r="J177" s="28"/>
      <c r="K177" s="7">
        <v>520</v>
      </c>
      <c r="L177" s="56" t="s">
        <v>632</v>
      </c>
      <c r="M177" s="37"/>
      <c r="N177" s="37">
        <f t="shared" si="7"/>
        <v>0</v>
      </c>
      <c r="O177" s="37"/>
    </row>
    <row r="178" spans="1:16380" ht="172.5" customHeight="1">
      <c r="A178" s="58" t="s">
        <v>846</v>
      </c>
      <c r="B178" s="12" t="s">
        <v>11</v>
      </c>
      <c r="C178" s="14" t="s">
        <v>847</v>
      </c>
      <c r="D178" s="59"/>
      <c r="E178" s="65"/>
      <c r="F178" s="28" t="s">
        <v>2112</v>
      </c>
      <c r="G178" s="28"/>
      <c r="H178" s="120" t="s">
        <v>1349</v>
      </c>
      <c r="I178" s="28"/>
      <c r="J178" s="28"/>
      <c r="K178" s="7">
        <v>395</v>
      </c>
      <c r="L178" s="36" t="s">
        <v>632</v>
      </c>
      <c r="M178" s="37"/>
      <c r="N178" s="37">
        <f t="shared" ref="N178:N209" si="8">M178*K178</f>
        <v>0</v>
      </c>
      <c r="O178" s="37"/>
    </row>
    <row r="179" spans="1:16380" ht="168" customHeight="1">
      <c r="A179" s="58" t="s">
        <v>848</v>
      </c>
      <c r="B179" s="12" t="s">
        <v>11</v>
      </c>
      <c r="C179" s="14" t="s">
        <v>2113</v>
      </c>
      <c r="D179" s="64"/>
      <c r="E179" s="65"/>
      <c r="F179" s="28" t="s">
        <v>2141</v>
      </c>
      <c r="G179" s="28"/>
      <c r="H179" s="120" t="s">
        <v>1350</v>
      </c>
      <c r="I179" s="28"/>
      <c r="J179" s="28"/>
      <c r="K179" s="7">
        <v>395</v>
      </c>
      <c r="L179" s="36" t="s">
        <v>632</v>
      </c>
      <c r="M179" s="37"/>
      <c r="N179" s="37">
        <f t="shared" si="8"/>
        <v>0</v>
      </c>
      <c r="O179" s="37"/>
    </row>
    <row r="180" spans="1:16380" ht="168" customHeight="1">
      <c r="A180" s="58" t="s">
        <v>849</v>
      </c>
      <c r="B180" s="12" t="s">
        <v>10</v>
      </c>
      <c r="C180" s="14" t="s">
        <v>850</v>
      </c>
      <c r="D180" s="59"/>
      <c r="E180" s="65" t="s">
        <v>26</v>
      </c>
      <c r="F180" s="66" t="s">
        <v>851</v>
      </c>
      <c r="G180" s="66"/>
      <c r="H180" s="102" t="s">
        <v>1351</v>
      </c>
      <c r="I180" s="66"/>
      <c r="J180" s="66"/>
      <c r="K180" s="7">
        <v>485</v>
      </c>
      <c r="L180" s="36" t="s">
        <v>632</v>
      </c>
      <c r="M180" s="37"/>
      <c r="N180" s="37">
        <f t="shared" si="8"/>
        <v>0</v>
      </c>
      <c r="O180" s="37"/>
      <c r="P180" s="138"/>
      <c r="Q180" s="138"/>
      <c r="R180" s="138"/>
      <c r="S180" s="138"/>
      <c r="T180" s="138"/>
      <c r="U180" s="138"/>
      <c r="V180" s="138"/>
      <c r="W180" s="138"/>
      <c r="X180" s="138"/>
      <c r="Y180" s="138"/>
      <c r="Z180" s="138"/>
      <c r="AA180" s="138"/>
      <c r="AB180" s="138"/>
      <c r="AC180" s="138"/>
      <c r="AD180" s="138"/>
      <c r="AE180" s="138"/>
      <c r="AF180" s="138"/>
      <c r="AG180" s="138"/>
      <c r="AH180" s="138"/>
      <c r="AI180" s="138"/>
      <c r="AJ180" s="138"/>
      <c r="AK180" s="138"/>
      <c r="AL180" s="138"/>
      <c r="AM180" s="138"/>
      <c r="AN180" s="138"/>
      <c r="AO180" s="138"/>
      <c r="AP180" s="138"/>
      <c r="AQ180" s="138"/>
      <c r="AR180" s="138"/>
      <c r="AS180" s="138"/>
      <c r="AT180" s="138"/>
      <c r="AU180" s="138"/>
      <c r="AV180" s="138"/>
      <c r="AW180" s="138"/>
      <c r="AX180" s="138"/>
      <c r="AY180" s="138"/>
      <c r="AZ180" s="138"/>
      <c r="BA180" s="138"/>
      <c r="BB180" s="138"/>
      <c r="BC180" s="138"/>
      <c r="BD180" s="138"/>
      <c r="BE180" s="138"/>
      <c r="BF180" s="138"/>
      <c r="BG180" s="138"/>
      <c r="BH180" s="138"/>
      <c r="BI180" s="138"/>
      <c r="BJ180" s="138"/>
      <c r="BK180" s="138"/>
      <c r="BL180" s="138"/>
      <c r="BM180" s="138"/>
      <c r="BN180" s="138"/>
      <c r="BO180" s="138"/>
      <c r="BP180" s="138"/>
      <c r="BQ180" s="138"/>
      <c r="BR180" s="138"/>
      <c r="BS180" s="138"/>
      <c r="BT180" s="138"/>
      <c r="BU180" s="138"/>
      <c r="BV180" s="138"/>
      <c r="BW180" s="138"/>
      <c r="BX180" s="138"/>
      <c r="BY180" s="138"/>
      <c r="BZ180" s="138"/>
      <c r="CA180" s="138"/>
      <c r="CB180" s="138"/>
      <c r="CC180" s="138"/>
      <c r="CD180" s="138"/>
      <c r="CE180" s="138"/>
      <c r="CF180" s="138"/>
      <c r="CG180" s="138"/>
      <c r="CH180" s="138"/>
      <c r="CI180" s="138"/>
      <c r="CJ180" s="138"/>
      <c r="CK180" s="138"/>
      <c r="CL180" s="138"/>
      <c r="CM180" s="138"/>
      <c r="CN180" s="138"/>
      <c r="CO180" s="138"/>
      <c r="CP180" s="138"/>
      <c r="CQ180" s="138"/>
      <c r="CR180" s="138"/>
      <c r="CS180" s="138"/>
      <c r="CT180" s="138"/>
      <c r="CU180" s="138"/>
      <c r="CV180" s="138"/>
      <c r="CW180" s="138"/>
      <c r="CX180" s="138"/>
      <c r="CY180" s="138"/>
      <c r="CZ180" s="138"/>
      <c r="DA180" s="138"/>
      <c r="DB180" s="138"/>
      <c r="DC180" s="138"/>
      <c r="DD180" s="138"/>
      <c r="DE180" s="138"/>
      <c r="DF180" s="138"/>
      <c r="DG180" s="138"/>
      <c r="DH180" s="138"/>
      <c r="DI180" s="138"/>
      <c r="DJ180" s="138"/>
      <c r="DK180" s="138"/>
      <c r="DL180" s="138"/>
      <c r="DM180" s="138"/>
      <c r="DN180" s="138"/>
      <c r="DO180" s="138"/>
      <c r="DP180" s="138"/>
      <c r="DQ180" s="138"/>
      <c r="DR180" s="138"/>
      <c r="DS180" s="138"/>
      <c r="DT180" s="138"/>
      <c r="DU180" s="138"/>
      <c r="DV180" s="138"/>
      <c r="DW180" s="138"/>
      <c r="DX180" s="138"/>
      <c r="DY180" s="138"/>
      <c r="DZ180" s="138"/>
      <c r="EA180" s="138"/>
      <c r="EB180" s="138"/>
      <c r="EC180" s="138"/>
      <c r="ED180" s="138"/>
      <c r="EE180" s="138"/>
      <c r="EF180" s="138"/>
      <c r="EG180" s="138"/>
      <c r="EH180" s="138"/>
      <c r="EI180" s="138"/>
      <c r="EJ180" s="138"/>
      <c r="EK180" s="138"/>
      <c r="EL180" s="138"/>
      <c r="EM180" s="138"/>
      <c r="EN180" s="138"/>
      <c r="EO180" s="138"/>
      <c r="EP180" s="138"/>
      <c r="EQ180" s="138"/>
      <c r="ER180" s="138"/>
      <c r="ES180" s="138"/>
      <c r="ET180" s="138"/>
      <c r="EU180" s="138"/>
      <c r="EV180" s="138"/>
      <c r="EW180" s="138"/>
      <c r="EX180" s="138"/>
      <c r="EY180" s="138"/>
      <c r="EZ180" s="138"/>
      <c r="FA180" s="138"/>
      <c r="FB180" s="138"/>
      <c r="FC180" s="138"/>
      <c r="FD180" s="138"/>
      <c r="FE180" s="138"/>
      <c r="FF180" s="138"/>
      <c r="FG180" s="138"/>
      <c r="FH180" s="138"/>
      <c r="FI180" s="138"/>
      <c r="FJ180" s="138"/>
      <c r="FK180" s="138"/>
      <c r="FL180" s="138"/>
      <c r="FM180" s="138"/>
      <c r="FN180" s="138"/>
      <c r="FO180" s="138"/>
      <c r="FP180" s="138"/>
      <c r="FQ180" s="138"/>
      <c r="FR180" s="138"/>
      <c r="FS180" s="138"/>
      <c r="FT180" s="138"/>
      <c r="FU180" s="138"/>
      <c r="FV180" s="138"/>
      <c r="FW180" s="138"/>
      <c r="FX180" s="138"/>
      <c r="FY180" s="138"/>
      <c r="FZ180" s="138"/>
      <c r="GA180" s="138"/>
      <c r="GB180" s="138"/>
      <c r="GC180" s="138"/>
      <c r="GD180" s="138"/>
      <c r="GE180" s="138"/>
      <c r="GF180" s="138"/>
      <c r="GG180" s="138"/>
      <c r="GH180" s="138"/>
      <c r="GI180" s="138"/>
      <c r="GJ180" s="138"/>
      <c r="GK180" s="138"/>
      <c r="GL180" s="138"/>
      <c r="GM180" s="138"/>
      <c r="GN180" s="138"/>
      <c r="GO180" s="138"/>
      <c r="GP180" s="138"/>
      <c r="GQ180" s="138"/>
      <c r="GR180" s="138"/>
      <c r="GS180" s="138"/>
      <c r="GT180" s="138"/>
      <c r="GU180" s="138"/>
      <c r="GV180" s="138"/>
      <c r="GW180" s="138"/>
      <c r="GX180" s="138"/>
      <c r="GY180" s="138"/>
      <c r="GZ180" s="138"/>
      <c r="HA180" s="138"/>
      <c r="HB180" s="138"/>
      <c r="HC180" s="138"/>
      <c r="HD180" s="138"/>
      <c r="HE180" s="138"/>
      <c r="HF180" s="138"/>
      <c r="HG180" s="138"/>
      <c r="HH180" s="138"/>
      <c r="HI180" s="138"/>
      <c r="HJ180" s="138"/>
      <c r="HK180" s="138"/>
      <c r="HL180" s="138"/>
      <c r="HM180" s="138"/>
      <c r="HN180" s="138"/>
      <c r="HO180" s="138"/>
      <c r="HP180" s="138"/>
      <c r="HQ180" s="138"/>
      <c r="HR180" s="138"/>
      <c r="HS180" s="138"/>
      <c r="HT180" s="138"/>
      <c r="HU180" s="138"/>
      <c r="HV180" s="138"/>
      <c r="HW180" s="138"/>
      <c r="HX180" s="138"/>
      <c r="HY180" s="138"/>
      <c r="HZ180" s="138"/>
      <c r="IA180" s="138"/>
      <c r="IB180" s="138"/>
      <c r="IC180" s="138"/>
      <c r="ID180" s="138"/>
      <c r="IE180" s="138"/>
      <c r="IF180" s="138"/>
      <c r="IG180" s="138"/>
      <c r="IH180" s="138"/>
      <c r="II180" s="138"/>
      <c r="IJ180" s="138"/>
      <c r="IK180" s="138"/>
      <c r="IL180" s="138"/>
      <c r="IM180" s="138"/>
      <c r="IN180" s="138"/>
      <c r="IO180" s="138"/>
      <c r="IP180" s="138"/>
      <c r="IQ180" s="138"/>
      <c r="IR180" s="138"/>
      <c r="IS180" s="138"/>
      <c r="IT180" s="138"/>
      <c r="IU180" s="138"/>
      <c r="IV180" s="138"/>
      <c r="IW180" s="138"/>
      <c r="IX180" s="138"/>
      <c r="IY180" s="138"/>
      <c r="IZ180" s="138"/>
      <c r="JA180" s="138"/>
      <c r="JB180" s="138"/>
      <c r="JC180" s="138"/>
      <c r="JD180" s="138"/>
      <c r="JE180" s="138"/>
      <c r="JF180" s="138"/>
      <c r="JG180" s="138"/>
      <c r="JH180" s="138"/>
      <c r="JI180" s="138"/>
      <c r="JJ180" s="138"/>
      <c r="JK180" s="138"/>
      <c r="JL180" s="138"/>
      <c r="JM180" s="138"/>
      <c r="JN180" s="138"/>
      <c r="JO180" s="138"/>
      <c r="JP180" s="138"/>
      <c r="JQ180" s="138"/>
      <c r="JR180" s="138"/>
      <c r="JS180" s="138"/>
      <c r="JT180" s="138"/>
      <c r="JU180" s="138"/>
      <c r="JV180" s="138"/>
      <c r="JW180" s="138"/>
      <c r="JX180" s="138"/>
      <c r="JY180" s="138"/>
      <c r="JZ180" s="138"/>
      <c r="KA180" s="138"/>
      <c r="KB180" s="138"/>
      <c r="KC180" s="138"/>
      <c r="KD180" s="138"/>
      <c r="KE180" s="138"/>
      <c r="KF180" s="138"/>
      <c r="KG180" s="138"/>
      <c r="KH180" s="138"/>
      <c r="KI180" s="138"/>
      <c r="KJ180" s="138"/>
      <c r="KK180" s="138"/>
      <c r="KL180" s="138"/>
      <c r="KM180" s="138"/>
      <c r="KN180" s="138"/>
      <c r="KO180" s="138"/>
      <c r="KP180" s="138"/>
      <c r="KQ180" s="138"/>
      <c r="KR180" s="138"/>
      <c r="KS180" s="138"/>
      <c r="KT180" s="138"/>
      <c r="KU180" s="138"/>
      <c r="KV180" s="138"/>
      <c r="KW180" s="138"/>
      <c r="KX180" s="138"/>
      <c r="KY180" s="138"/>
      <c r="KZ180" s="138"/>
      <c r="LA180" s="138"/>
      <c r="LB180" s="138"/>
      <c r="LC180" s="138"/>
      <c r="LD180" s="138"/>
      <c r="LE180" s="138"/>
      <c r="LF180" s="138"/>
      <c r="LG180" s="138"/>
      <c r="LH180" s="138"/>
      <c r="LI180" s="138"/>
      <c r="LJ180" s="138"/>
      <c r="LK180" s="138"/>
      <c r="LL180" s="138"/>
      <c r="LM180" s="138"/>
      <c r="LN180" s="138"/>
      <c r="LO180" s="138"/>
      <c r="LP180" s="138"/>
      <c r="LQ180" s="138"/>
      <c r="LR180" s="138"/>
      <c r="LS180" s="138"/>
      <c r="LT180" s="138"/>
      <c r="LU180" s="138"/>
      <c r="LV180" s="138"/>
      <c r="LW180" s="138"/>
      <c r="LX180" s="138"/>
      <c r="LY180" s="138"/>
      <c r="LZ180" s="138"/>
      <c r="MA180" s="138"/>
      <c r="MB180" s="138"/>
      <c r="MC180" s="138"/>
      <c r="MD180" s="138"/>
      <c r="ME180" s="138"/>
      <c r="MF180" s="138"/>
      <c r="MG180" s="138"/>
      <c r="MH180" s="138"/>
      <c r="MI180" s="138"/>
      <c r="MJ180" s="138"/>
      <c r="MK180" s="138"/>
      <c r="ML180" s="138"/>
      <c r="MM180" s="138"/>
      <c r="MN180" s="138"/>
      <c r="MO180" s="138"/>
      <c r="MP180" s="138"/>
      <c r="MQ180" s="138"/>
      <c r="MR180" s="138"/>
      <c r="MS180" s="138"/>
      <c r="MT180" s="138"/>
      <c r="MU180" s="138"/>
      <c r="MV180" s="138"/>
      <c r="MW180" s="138"/>
      <c r="MX180" s="138"/>
      <c r="MY180" s="138"/>
      <c r="MZ180" s="138"/>
      <c r="NA180" s="138"/>
      <c r="NB180" s="138"/>
      <c r="NC180" s="138"/>
      <c r="ND180" s="138"/>
      <c r="NE180" s="138"/>
      <c r="NF180" s="138"/>
      <c r="NG180" s="138"/>
      <c r="NH180" s="138"/>
      <c r="NI180" s="138"/>
      <c r="NJ180" s="138"/>
      <c r="NK180" s="138"/>
      <c r="NL180" s="138"/>
      <c r="NM180" s="138"/>
      <c r="NN180" s="138"/>
      <c r="NO180" s="138"/>
      <c r="NP180" s="138"/>
      <c r="NQ180" s="138"/>
      <c r="NR180" s="138"/>
      <c r="NS180" s="138"/>
      <c r="NT180" s="138"/>
      <c r="NU180" s="138"/>
      <c r="NV180" s="138"/>
      <c r="NW180" s="138"/>
      <c r="NX180" s="138"/>
      <c r="NY180" s="138"/>
      <c r="NZ180" s="138"/>
      <c r="OA180" s="138"/>
      <c r="OB180" s="138"/>
      <c r="OC180" s="138"/>
      <c r="OD180" s="138"/>
      <c r="OE180" s="138"/>
      <c r="OF180" s="138"/>
      <c r="OG180" s="138"/>
      <c r="OH180" s="138"/>
      <c r="OI180" s="138"/>
      <c r="OJ180" s="138"/>
      <c r="OK180" s="138"/>
      <c r="OL180" s="138"/>
      <c r="OM180" s="138"/>
      <c r="ON180" s="138"/>
      <c r="OO180" s="138"/>
      <c r="OP180" s="138"/>
      <c r="OQ180" s="138"/>
      <c r="OR180" s="138"/>
      <c r="OS180" s="138"/>
      <c r="OT180" s="138"/>
      <c r="OU180" s="138"/>
      <c r="OV180" s="138"/>
      <c r="OW180" s="138"/>
      <c r="OX180" s="138"/>
      <c r="OY180" s="138"/>
      <c r="OZ180" s="138"/>
      <c r="PA180" s="138"/>
      <c r="PB180" s="138"/>
      <c r="PC180" s="138"/>
      <c r="PD180" s="138"/>
      <c r="PE180" s="138"/>
      <c r="PF180" s="138"/>
      <c r="PG180" s="138"/>
      <c r="PH180" s="138"/>
      <c r="PI180" s="138"/>
      <c r="PJ180" s="138"/>
      <c r="PK180" s="138"/>
      <c r="PL180" s="138"/>
      <c r="PM180" s="138"/>
      <c r="PN180" s="138"/>
      <c r="PO180" s="138"/>
      <c r="PP180" s="138"/>
      <c r="PQ180" s="138"/>
      <c r="PR180" s="138"/>
      <c r="PS180" s="138"/>
      <c r="PT180" s="138"/>
      <c r="PU180" s="138"/>
      <c r="PV180" s="138"/>
      <c r="PW180" s="138"/>
      <c r="PX180" s="138"/>
      <c r="PY180" s="138"/>
      <c r="PZ180" s="138"/>
      <c r="QA180" s="138"/>
      <c r="QB180" s="138"/>
      <c r="QC180" s="138"/>
      <c r="QD180" s="138"/>
      <c r="QE180" s="138"/>
      <c r="QF180" s="138"/>
      <c r="QG180" s="138"/>
      <c r="QH180" s="138"/>
      <c r="QI180" s="138"/>
      <c r="QJ180" s="138"/>
      <c r="QK180" s="138"/>
      <c r="QL180" s="138"/>
      <c r="QM180" s="138"/>
      <c r="QN180" s="138"/>
      <c r="QO180" s="138"/>
      <c r="QP180" s="138"/>
      <c r="QQ180" s="138"/>
      <c r="QR180" s="138"/>
      <c r="QS180" s="138"/>
      <c r="QT180" s="138"/>
      <c r="QU180" s="138"/>
      <c r="QV180" s="138"/>
      <c r="QW180" s="138"/>
      <c r="QX180" s="138"/>
      <c r="QY180" s="138"/>
      <c r="QZ180" s="138"/>
      <c r="RA180" s="138"/>
      <c r="RB180" s="138"/>
      <c r="RC180" s="138"/>
      <c r="RD180" s="138"/>
      <c r="RE180" s="138"/>
      <c r="RF180" s="138"/>
      <c r="RG180" s="138"/>
      <c r="RH180" s="138"/>
      <c r="RI180" s="138"/>
      <c r="RJ180" s="138"/>
      <c r="RK180" s="138"/>
      <c r="RL180" s="138"/>
      <c r="RM180" s="138"/>
      <c r="RN180" s="138"/>
      <c r="RO180" s="138"/>
      <c r="RP180" s="138"/>
      <c r="RQ180" s="138"/>
      <c r="RR180" s="138"/>
      <c r="RS180" s="138"/>
      <c r="RT180" s="138"/>
      <c r="RU180" s="138"/>
      <c r="RV180" s="138"/>
      <c r="RW180" s="138"/>
      <c r="RX180" s="138"/>
      <c r="RY180" s="138"/>
      <c r="RZ180" s="138"/>
      <c r="SA180" s="138"/>
      <c r="SB180" s="138"/>
      <c r="SC180" s="138"/>
      <c r="SD180" s="138"/>
      <c r="SE180" s="138"/>
      <c r="SF180" s="138"/>
      <c r="SG180" s="138"/>
      <c r="SH180" s="138"/>
      <c r="SI180" s="138"/>
      <c r="SJ180" s="138"/>
      <c r="SK180" s="138"/>
      <c r="SL180" s="138"/>
      <c r="SM180" s="138"/>
      <c r="SN180" s="138"/>
      <c r="SO180" s="138"/>
      <c r="SP180" s="138"/>
      <c r="SQ180" s="138"/>
      <c r="SR180" s="138"/>
      <c r="SS180" s="138"/>
      <c r="ST180" s="138"/>
      <c r="SU180" s="138"/>
      <c r="SV180" s="138"/>
      <c r="SW180" s="138"/>
      <c r="SX180" s="138"/>
      <c r="SY180" s="138"/>
      <c r="SZ180" s="138"/>
      <c r="TA180" s="138"/>
      <c r="TB180" s="138"/>
      <c r="TC180" s="138"/>
      <c r="TD180" s="138"/>
      <c r="TE180" s="138"/>
      <c r="TF180" s="138"/>
      <c r="TG180" s="138"/>
      <c r="TH180" s="138"/>
      <c r="TI180" s="138"/>
      <c r="TJ180" s="138"/>
      <c r="TK180" s="138"/>
      <c r="TL180" s="138"/>
      <c r="TM180" s="138"/>
      <c r="TN180" s="138"/>
      <c r="TO180" s="138"/>
      <c r="TP180" s="138"/>
      <c r="TQ180" s="138"/>
      <c r="TR180" s="138"/>
      <c r="TS180" s="138"/>
      <c r="TT180" s="138"/>
      <c r="TU180" s="138"/>
      <c r="TV180" s="138"/>
      <c r="TW180" s="138"/>
      <c r="TX180" s="138"/>
      <c r="TY180" s="138"/>
      <c r="TZ180" s="138"/>
      <c r="UA180" s="138"/>
      <c r="UB180" s="138"/>
      <c r="UC180" s="138"/>
      <c r="UD180" s="138"/>
      <c r="UE180" s="138"/>
      <c r="UF180" s="138"/>
      <c r="UG180" s="138"/>
      <c r="UH180" s="138"/>
      <c r="UI180" s="138"/>
      <c r="UJ180" s="138"/>
      <c r="UK180" s="138"/>
      <c r="UL180" s="138"/>
      <c r="UM180" s="138"/>
      <c r="UN180" s="138"/>
      <c r="UO180" s="138"/>
      <c r="UP180" s="138"/>
      <c r="UQ180" s="138"/>
      <c r="UR180" s="138"/>
      <c r="US180" s="138"/>
      <c r="UT180" s="138"/>
      <c r="UU180" s="138"/>
      <c r="UV180" s="138"/>
      <c r="UW180" s="138"/>
      <c r="UX180" s="138"/>
      <c r="UY180" s="138"/>
      <c r="UZ180" s="138"/>
      <c r="VA180" s="138"/>
      <c r="VB180" s="138"/>
      <c r="VC180" s="138"/>
      <c r="VD180" s="138"/>
      <c r="VE180" s="138"/>
      <c r="VF180" s="138"/>
      <c r="VG180" s="138"/>
      <c r="VH180" s="138"/>
      <c r="VI180" s="138"/>
      <c r="VJ180" s="138"/>
      <c r="VK180" s="138"/>
      <c r="VL180" s="138"/>
      <c r="VM180" s="138"/>
      <c r="VN180" s="138"/>
      <c r="VO180" s="138"/>
      <c r="VP180" s="138"/>
      <c r="VQ180" s="138"/>
      <c r="VR180" s="138"/>
      <c r="VS180" s="138"/>
      <c r="VT180" s="138"/>
      <c r="VU180" s="138"/>
      <c r="VV180" s="138"/>
      <c r="VW180" s="138"/>
      <c r="VX180" s="138"/>
      <c r="VY180" s="138"/>
      <c r="VZ180" s="138"/>
      <c r="WA180" s="138"/>
      <c r="WB180" s="138"/>
      <c r="WC180" s="138"/>
      <c r="WD180" s="138"/>
      <c r="WE180" s="138"/>
      <c r="WF180" s="138"/>
      <c r="WG180" s="138"/>
      <c r="WH180" s="138"/>
      <c r="WI180" s="138"/>
      <c r="WJ180" s="138"/>
      <c r="WK180" s="138"/>
      <c r="WL180" s="138"/>
      <c r="WM180" s="138"/>
      <c r="WN180" s="138"/>
      <c r="WO180" s="138"/>
      <c r="WP180" s="138"/>
      <c r="WQ180" s="138"/>
      <c r="WR180" s="138"/>
      <c r="WS180" s="138"/>
      <c r="WT180" s="138"/>
      <c r="WU180" s="138"/>
      <c r="WV180" s="138"/>
      <c r="WW180" s="138"/>
      <c r="WX180" s="138"/>
      <c r="WY180" s="138"/>
      <c r="WZ180" s="138"/>
      <c r="XA180" s="138"/>
      <c r="XB180" s="138"/>
      <c r="XC180" s="138"/>
      <c r="XD180" s="138"/>
      <c r="XE180" s="138"/>
      <c r="XF180" s="138"/>
      <c r="XG180" s="138"/>
      <c r="XH180" s="138"/>
      <c r="XI180" s="138"/>
      <c r="XJ180" s="138"/>
      <c r="XK180" s="138"/>
      <c r="XL180" s="138"/>
      <c r="XM180" s="138"/>
      <c r="XN180" s="138"/>
      <c r="XO180" s="138"/>
      <c r="XP180" s="138"/>
      <c r="XQ180" s="138"/>
      <c r="XR180" s="138"/>
      <c r="XS180" s="138"/>
      <c r="XT180" s="138"/>
      <c r="XU180" s="138"/>
      <c r="XV180" s="138"/>
      <c r="XW180" s="138"/>
      <c r="XX180" s="138"/>
      <c r="XY180" s="138"/>
      <c r="XZ180" s="138"/>
      <c r="YA180" s="138"/>
      <c r="YB180" s="138"/>
      <c r="YC180" s="138"/>
      <c r="YD180" s="138"/>
      <c r="YE180" s="138"/>
      <c r="YF180" s="138"/>
      <c r="YG180" s="138"/>
      <c r="YH180" s="138"/>
      <c r="YI180" s="138"/>
      <c r="YJ180" s="138"/>
      <c r="YK180" s="138"/>
      <c r="YL180" s="138"/>
      <c r="YM180" s="138"/>
      <c r="YN180" s="138"/>
      <c r="YO180" s="138"/>
      <c r="YP180" s="138"/>
      <c r="YQ180" s="138"/>
      <c r="YR180" s="138"/>
      <c r="YS180" s="138"/>
      <c r="YT180" s="138"/>
      <c r="YU180" s="138"/>
      <c r="YV180" s="138"/>
      <c r="YW180" s="138"/>
      <c r="YX180" s="138"/>
      <c r="YY180" s="138"/>
      <c r="YZ180" s="138"/>
      <c r="ZA180" s="138"/>
      <c r="ZB180" s="138"/>
      <c r="ZC180" s="138"/>
      <c r="ZD180" s="138"/>
      <c r="ZE180" s="138"/>
      <c r="ZF180" s="138"/>
      <c r="ZG180" s="138"/>
      <c r="ZH180" s="138"/>
      <c r="ZI180" s="138"/>
      <c r="ZJ180" s="138"/>
      <c r="ZK180" s="138"/>
      <c r="ZL180" s="138"/>
      <c r="ZM180" s="138"/>
      <c r="ZN180" s="138"/>
      <c r="ZO180" s="138"/>
      <c r="ZP180" s="138"/>
      <c r="ZQ180" s="138"/>
      <c r="ZR180" s="138"/>
      <c r="ZS180" s="138"/>
      <c r="ZT180" s="138"/>
      <c r="ZU180" s="138"/>
      <c r="ZV180" s="138"/>
      <c r="ZW180" s="138"/>
      <c r="ZX180" s="138"/>
      <c r="ZY180" s="138"/>
      <c r="ZZ180" s="138"/>
      <c r="AAA180" s="138"/>
      <c r="AAB180" s="138"/>
      <c r="AAC180" s="138"/>
      <c r="AAD180" s="138"/>
      <c r="AAE180" s="138"/>
      <c r="AAF180" s="138"/>
      <c r="AAG180" s="138"/>
      <c r="AAH180" s="138"/>
      <c r="AAI180" s="138"/>
      <c r="AAJ180" s="138"/>
      <c r="AAK180" s="138"/>
      <c r="AAL180" s="138"/>
      <c r="AAM180" s="138"/>
      <c r="AAN180" s="138"/>
      <c r="AAO180" s="138"/>
      <c r="AAP180" s="138"/>
      <c r="AAQ180" s="138"/>
      <c r="AAR180" s="138"/>
      <c r="AAS180" s="138"/>
      <c r="AAT180" s="138"/>
      <c r="AAU180" s="138"/>
      <c r="AAV180" s="138"/>
      <c r="AAW180" s="138"/>
      <c r="AAX180" s="138"/>
      <c r="AAY180" s="138"/>
      <c r="AAZ180" s="138"/>
      <c r="ABA180" s="138"/>
      <c r="ABB180" s="138"/>
      <c r="ABC180" s="138"/>
      <c r="ABD180" s="138"/>
      <c r="ABE180" s="138"/>
      <c r="ABF180" s="138"/>
      <c r="ABG180" s="138"/>
      <c r="ABH180" s="138"/>
      <c r="ABI180" s="138"/>
      <c r="ABJ180" s="138"/>
      <c r="ABK180" s="138"/>
      <c r="ABL180" s="138"/>
      <c r="ABM180" s="138"/>
      <c r="ABN180" s="138"/>
      <c r="ABO180" s="138"/>
      <c r="ABP180" s="138"/>
      <c r="ABQ180" s="138"/>
      <c r="ABR180" s="138"/>
      <c r="ABS180" s="138"/>
      <c r="ABT180" s="138"/>
      <c r="ABU180" s="138"/>
      <c r="ABV180" s="138"/>
      <c r="ABW180" s="138"/>
      <c r="ABX180" s="138"/>
      <c r="ABY180" s="138"/>
      <c r="ABZ180" s="138"/>
      <c r="ACA180" s="138"/>
      <c r="ACB180" s="138"/>
      <c r="ACC180" s="138"/>
      <c r="ACD180" s="138"/>
      <c r="ACE180" s="138"/>
      <c r="ACF180" s="138"/>
      <c r="ACG180" s="138"/>
      <c r="ACH180" s="138"/>
      <c r="ACI180" s="138"/>
      <c r="ACJ180" s="138"/>
      <c r="ACK180" s="138"/>
      <c r="ACL180" s="138"/>
      <c r="ACM180" s="138"/>
      <c r="ACN180" s="138"/>
      <c r="ACO180" s="138"/>
      <c r="ACP180" s="138"/>
      <c r="ACQ180" s="138"/>
      <c r="ACR180" s="138"/>
      <c r="ACS180" s="138"/>
      <c r="ACT180" s="138"/>
      <c r="ACU180" s="138"/>
      <c r="ACV180" s="138"/>
      <c r="ACW180" s="138"/>
      <c r="ACX180" s="138"/>
      <c r="ACY180" s="138"/>
      <c r="ACZ180" s="138"/>
      <c r="ADA180" s="138"/>
      <c r="ADB180" s="138"/>
      <c r="ADC180" s="138"/>
      <c r="ADD180" s="138"/>
      <c r="ADE180" s="138"/>
      <c r="ADF180" s="138"/>
      <c r="ADG180" s="138"/>
      <c r="ADH180" s="138"/>
      <c r="ADI180" s="138"/>
      <c r="ADJ180" s="138"/>
      <c r="ADK180" s="138"/>
      <c r="ADL180" s="138"/>
      <c r="ADM180" s="138"/>
      <c r="ADN180" s="138"/>
      <c r="ADO180" s="138"/>
      <c r="ADP180" s="138"/>
      <c r="ADQ180" s="138"/>
      <c r="ADR180" s="138"/>
      <c r="ADS180" s="138"/>
      <c r="ADT180" s="138"/>
      <c r="ADU180" s="138"/>
      <c r="ADV180" s="138"/>
      <c r="ADW180" s="138"/>
      <c r="ADX180" s="138"/>
      <c r="ADY180" s="138"/>
      <c r="ADZ180" s="138"/>
      <c r="AEA180" s="138"/>
      <c r="AEB180" s="138"/>
      <c r="AEC180" s="138"/>
      <c r="AED180" s="138"/>
      <c r="AEE180" s="138"/>
      <c r="AEF180" s="138"/>
      <c r="AEG180" s="138"/>
      <c r="AEH180" s="138"/>
      <c r="AEI180" s="138"/>
      <c r="AEJ180" s="138"/>
      <c r="AEK180" s="138"/>
      <c r="AEL180" s="138"/>
      <c r="AEM180" s="138"/>
      <c r="AEN180" s="138"/>
      <c r="AEO180" s="138"/>
      <c r="AEP180" s="138"/>
      <c r="AEQ180" s="138"/>
      <c r="AER180" s="138"/>
      <c r="AES180" s="138"/>
      <c r="AET180" s="138"/>
      <c r="AEU180" s="138"/>
      <c r="AEV180" s="138"/>
      <c r="AEW180" s="138"/>
      <c r="AEX180" s="138"/>
      <c r="AEY180" s="138"/>
      <c r="AEZ180" s="138"/>
      <c r="AFA180" s="138"/>
      <c r="AFB180" s="138"/>
      <c r="AFC180" s="138"/>
      <c r="AFD180" s="138"/>
      <c r="AFE180" s="138"/>
      <c r="AFF180" s="138"/>
      <c r="AFG180" s="138"/>
      <c r="AFH180" s="138"/>
      <c r="AFI180" s="138"/>
      <c r="AFJ180" s="138"/>
      <c r="AFK180" s="138"/>
      <c r="AFL180" s="138"/>
      <c r="AFM180" s="138"/>
      <c r="AFN180" s="138"/>
      <c r="AFO180" s="138"/>
      <c r="AFP180" s="138"/>
      <c r="AFQ180" s="138"/>
      <c r="AFR180" s="138"/>
      <c r="AFS180" s="138"/>
      <c r="AFT180" s="138"/>
      <c r="AFU180" s="138"/>
      <c r="AFV180" s="138"/>
      <c r="AFW180" s="138"/>
      <c r="AFX180" s="138"/>
      <c r="AFY180" s="138"/>
      <c r="AFZ180" s="138"/>
      <c r="AGA180" s="138"/>
      <c r="AGB180" s="138"/>
      <c r="AGC180" s="138"/>
      <c r="AGD180" s="138"/>
      <c r="AGE180" s="138"/>
      <c r="AGF180" s="138"/>
      <c r="AGG180" s="138"/>
      <c r="AGH180" s="138"/>
      <c r="AGI180" s="138"/>
      <c r="AGJ180" s="138"/>
      <c r="AGK180" s="138"/>
      <c r="AGL180" s="138"/>
      <c r="AGM180" s="138"/>
      <c r="AGN180" s="138"/>
      <c r="AGO180" s="138"/>
      <c r="AGP180" s="138"/>
      <c r="AGQ180" s="138"/>
      <c r="AGR180" s="138"/>
      <c r="AGS180" s="138"/>
      <c r="AGT180" s="138"/>
      <c r="AGU180" s="138"/>
      <c r="AGV180" s="138"/>
      <c r="AGW180" s="138"/>
      <c r="AGX180" s="138"/>
      <c r="AGY180" s="138"/>
      <c r="AGZ180" s="138"/>
      <c r="AHA180" s="138"/>
      <c r="AHB180" s="138"/>
      <c r="AHC180" s="138"/>
      <c r="AHD180" s="138"/>
      <c r="AHE180" s="138"/>
      <c r="AHF180" s="138"/>
      <c r="AHG180" s="138"/>
      <c r="AHH180" s="138"/>
      <c r="AHI180" s="138"/>
      <c r="AHJ180" s="138"/>
      <c r="AHK180" s="138"/>
      <c r="AHL180" s="138"/>
      <c r="AHM180" s="138"/>
      <c r="AHN180" s="138"/>
      <c r="AHO180" s="138"/>
      <c r="AHP180" s="138"/>
      <c r="AHQ180" s="138"/>
      <c r="AHR180" s="138"/>
      <c r="AHS180" s="138"/>
      <c r="AHT180" s="138"/>
      <c r="AHU180" s="138"/>
      <c r="AHV180" s="138"/>
      <c r="AHW180" s="138"/>
      <c r="AHX180" s="138"/>
      <c r="AHY180" s="138"/>
      <c r="AHZ180" s="138"/>
      <c r="AIA180" s="138"/>
      <c r="AIB180" s="138"/>
      <c r="AIC180" s="138"/>
      <c r="AID180" s="138"/>
      <c r="AIE180" s="138"/>
      <c r="AIF180" s="138"/>
      <c r="AIG180" s="138"/>
      <c r="AIH180" s="138"/>
      <c r="AII180" s="138"/>
      <c r="AIJ180" s="138"/>
      <c r="AIK180" s="138"/>
      <c r="AIL180" s="138"/>
      <c r="AIM180" s="138"/>
      <c r="AIN180" s="138"/>
      <c r="AIO180" s="138"/>
      <c r="AIP180" s="138"/>
      <c r="AIQ180" s="138"/>
      <c r="AIR180" s="138"/>
      <c r="AIS180" s="138"/>
      <c r="AIT180" s="138"/>
      <c r="AIU180" s="138"/>
      <c r="AIV180" s="138"/>
      <c r="AIW180" s="138"/>
      <c r="AIX180" s="138"/>
      <c r="AIY180" s="138"/>
      <c r="AIZ180" s="138"/>
      <c r="AJA180" s="138"/>
      <c r="AJB180" s="138"/>
      <c r="AJC180" s="138"/>
      <c r="AJD180" s="138"/>
      <c r="AJE180" s="138"/>
      <c r="AJF180" s="138"/>
      <c r="AJG180" s="138"/>
      <c r="AJH180" s="138"/>
      <c r="AJI180" s="138"/>
      <c r="AJJ180" s="138"/>
      <c r="AJK180" s="138"/>
      <c r="AJL180" s="138"/>
      <c r="AJM180" s="138"/>
      <c r="AJN180" s="138"/>
      <c r="AJO180" s="138"/>
      <c r="AJP180" s="138"/>
      <c r="AJQ180" s="138"/>
      <c r="AJR180" s="138"/>
      <c r="AJS180" s="138"/>
      <c r="AJT180" s="138"/>
      <c r="AJU180" s="138"/>
      <c r="AJV180" s="138"/>
      <c r="AJW180" s="138"/>
      <c r="AJX180" s="138"/>
      <c r="AJY180" s="138"/>
      <c r="AJZ180" s="138"/>
      <c r="AKA180" s="138"/>
      <c r="AKB180" s="138"/>
      <c r="AKC180" s="138"/>
      <c r="AKD180" s="138"/>
      <c r="AKE180" s="138"/>
      <c r="AKF180" s="138"/>
      <c r="AKG180" s="138"/>
      <c r="AKH180" s="138"/>
      <c r="AKI180" s="138"/>
      <c r="AKJ180" s="138"/>
      <c r="AKK180" s="138"/>
      <c r="AKL180" s="138"/>
      <c r="AKM180" s="138"/>
      <c r="AKN180" s="138"/>
      <c r="AKO180" s="138"/>
      <c r="AKP180" s="138"/>
      <c r="AKQ180" s="138"/>
      <c r="AKR180" s="138"/>
      <c r="AKS180" s="138"/>
      <c r="AKT180" s="138"/>
      <c r="AKU180" s="138"/>
      <c r="AKV180" s="138"/>
      <c r="AKW180" s="138"/>
      <c r="AKX180" s="138"/>
      <c r="AKY180" s="138"/>
      <c r="AKZ180" s="138"/>
      <c r="ALA180" s="138"/>
      <c r="ALB180" s="138"/>
      <c r="ALC180" s="138"/>
      <c r="ALD180" s="138"/>
      <c r="ALE180" s="138"/>
      <c r="ALF180" s="138"/>
      <c r="ALG180" s="138"/>
      <c r="ALH180" s="138"/>
      <c r="ALI180" s="138"/>
      <c r="ALJ180" s="138"/>
      <c r="ALK180" s="138"/>
      <c r="ALL180" s="138"/>
      <c r="ALM180" s="138"/>
      <c r="ALN180" s="138"/>
      <c r="ALO180" s="138"/>
      <c r="ALP180" s="138"/>
      <c r="ALQ180" s="138"/>
      <c r="ALR180" s="138"/>
      <c r="ALS180" s="138"/>
      <c r="ALT180" s="138"/>
      <c r="ALU180" s="138"/>
      <c r="ALV180" s="138"/>
      <c r="ALW180" s="138"/>
      <c r="ALX180" s="138"/>
      <c r="ALY180" s="138"/>
      <c r="ALZ180" s="138"/>
      <c r="AMA180" s="138"/>
      <c r="AMB180" s="138"/>
      <c r="AMC180" s="138"/>
      <c r="AMD180" s="138"/>
      <c r="AME180" s="138"/>
      <c r="AMF180" s="138"/>
      <c r="AMG180" s="138"/>
      <c r="AMH180" s="138"/>
      <c r="AMI180" s="138"/>
      <c r="AMJ180" s="138"/>
      <c r="AMK180" s="138"/>
      <c r="AML180" s="138"/>
      <c r="AMM180" s="138"/>
      <c r="AMN180" s="138"/>
      <c r="AMO180" s="138"/>
      <c r="AMP180" s="138"/>
      <c r="AMQ180" s="138"/>
      <c r="AMR180" s="138"/>
      <c r="AMS180" s="138"/>
      <c r="AMT180" s="138"/>
      <c r="AMU180" s="138"/>
      <c r="AMV180" s="138"/>
      <c r="AMW180" s="138"/>
      <c r="AMX180" s="138"/>
      <c r="AMY180" s="138"/>
      <c r="AMZ180" s="138"/>
      <c r="ANA180" s="138"/>
      <c r="ANB180" s="138"/>
      <c r="ANC180" s="138"/>
      <c r="AND180" s="138"/>
      <c r="ANE180" s="138"/>
      <c r="ANF180" s="138"/>
      <c r="ANG180" s="138"/>
      <c r="ANH180" s="138"/>
      <c r="ANI180" s="138"/>
      <c r="ANJ180" s="138"/>
      <c r="ANK180" s="138"/>
      <c r="ANL180" s="138"/>
      <c r="ANM180" s="138"/>
      <c r="ANN180" s="138"/>
      <c r="ANO180" s="138"/>
      <c r="ANP180" s="138"/>
      <c r="ANQ180" s="138"/>
      <c r="ANR180" s="138"/>
      <c r="ANS180" s="138"/>
      <c r="ANT180" s="138"/>
      <c r="ANU180" s="138"/>
      <c r="ANV180" s="138"/>
      <c r="ANW180" s="138"/>
      <c r="ANX180" s="138"/>
      <c r="ANY180" s="138"/>
      <c r="ANZ180" s="138"/>
      <c r="AOA180" s="138"/>
      <c r="AOB180" s="138"/>
      <c r="AOC180" s="138"/>
      <c r="AOD180" s="138"/>
      <c r="AOE180" s="138"/>
      <c r="AOF180" s="138"/>
      <c r="AOG180" s="138"/>
      <c r="AOH180" s="138"/>
      <c r="AOI180" s="138"/>
      <c r="AOJ180" s="138"/>
      <c r="AOK180" s="138"/>
      <c r="AOL180" s="138"/>
      <c r="AOM180" s="138"/>
      <c r="AON180" s="138"/>
      <c r="AOO180" s="138"/>
      <c r="AOP180" s="138"/>
      <c r="AOQ180" s="138"/>
      <c r="AOR180" s="138"/>
      <c r="AOS180" s="138"/>
      <c r="AOT180" s="138"/>
      <c r="AOU180" s="138"/>
      <c r="AOV180" s="138"/>
      <c r="AOW180" s="138"/>
      <c r="AOX180" s="138"/>
      <c r="AOY180" s="138"/>
      <c r="AOZ180" s="138"/>
      <c r="APA180" s="138"/>
      <c r="APB180" s="138"/>
      <c r="APC180" s="138"/>
      <c r="APD180" s="138"/>
      <c r="APE180" s="138"/>
      <c r="APF180" s="138"/>
      <c r="APG180" s="138"/>
      <c r="APH180" s="138"/>
      <c r="API180" s="138"/>
      <c r="APJ180" s="138"/>
      <c r="APK180" s="138"/>
      <c r="APL180" s="138"/>
      <c r="APM180" s="138"/>
      <c r="APN180" s="138"/>
      <c r="APO180" s="138"/>
      <c r="APP180" s="138"/>
      <c r="APQ180" s="138"/>
      <c r="APR180" s="138"/>
      <c r="APS180" s="138"/>
      <c r="APT180" s="138"/>
      <c r="APU180" s="138"/>
      <c r="APV180" s="138"/>
      <c r="APW180" s="138"/>
      <c r="APX180" s="138"/>
      <c r="APY180" s="138"/>
      <c r="APZ180" s="138"/>
      <c r="AQA180" s="138"/>
      <c r="AQB180" s="138"/>
      <c r="AQC180" s="138"/>
      <c r="AQD180" s="138"/>
      <c r="AQE180" s="138"/>
      <c r="AQF180" s="138"/>
      <c r="AQG180" s="138"/>
      <c r="AQH180" s="138"/>
      <c r="AQI180" s="138"/>
      <c r="AQJ180" s="138"/>
      <c r="AQK180" s="138"/>
      <c r="AQL180" s="138"/>
      <c r="AQM180" s="138"/>
      <c r="AQN180" s="138"/>
      <c r="AQO180" s="138"/>
      <c r="AQP180" s="138"/>
      <c r="AQQ180" s="138"/>
      <c r="AQR180" s="138"/>
      <c r="AQS180" s="138"/>
      <c r="AQT180" s="138"/>
      <c r="AQU180" s="138"/>
      <c r="AQV180" s="138"/>
      <c r="AQW180" s="138"/>
      <c r="AQX180" s="138"/>
      <c r="AQY180" s="138"/>
      <c r="AQZ180" s="138"/>
      <c r="ARA180" s="138"/>
      <c r="ARB180" s="138"/>
      <c r="ARC180" s="138"/>
      <c r="ARD180" s="138"/>
      <c r="ARE180" s="138"/>
      <c r="ARF180" s="138"/>
      <c r="ARG180" s="138"/>
      <c r="ARH180" s="138"/>
      <c r="ARI180" s="138"/>
      <c r="ARJ180" s="138"/>
      <c r="ARK180" s="138"/>
      <c r="ARL180" s="138"/>
      <c r="ARM180" s="138"/>
      <c r="ARN180" s="138"/>
      <c r="ARO180" s="138"/>
      <c r="ARP180" s="138"/>
      <c r="ARQ180" s="138"/>
      <c r="ARR180" s="138"/>
      <c r="ARS180" s="138"/>
      <c r="ART180" s="138"/>
      <c r="ARU180" s="138"/>
      <c r="ARV180" s="138"/>
      <c r="ARW180" s="138"/>
      <c r="ARX180" s="138"/>
      <c r="ARY180" s="138"/>
      <c r="ARZ180" s="138"/>
      <c r="ASA180" s="138"/>
      <c r="ASB180" s="138"/>
      <c r="ASC180" s="138"/>
      <c r="ASD180" s="138"/>
      <c r="ASE180" s="138"/>
      <c r="ASF180" s="138"/>
      <c r="ASG180" s="138"/>
      <c r="ASH180" s="138"/>
      <c r="ASI180" s="138"/>
      <c r="ASJ180" s="138"/>
      <c r="ASK180" s="138"/>
      <c r="ASL180" s="138"/>
      <c r="ASM180" s="138"/>
      <c r="ASN180" s="138"/>
      <c r="ASO180" s="138"/>
      <c r="ASP180" s="138"/>
      <c r="ASQ180" s="138"/>
      <c r="ASR180" s="138"/>
      <c r="ASS180" s="138"/>
      <c r="AST180" s="138"/>
      <c r="ASU180" s="138"/>
      <c r="ASV180" s="138"/>
      <c r="ASW180" s="138"/>
      <c r="ASX180" s="138"/>
      <c r="ASY180" s="138"/>
      <c r="ASZ180" s="138"/>
      <c r="ATA180" s="138"/>
      <c r="ATB180" s="138"/>
      <c r="ATC180" s="138"/>
      <c r="ATD180" s="138"/>
      <c r="ATE180" s="138"/>
      <c r="ATF180" s="138"/>
      <c r="ATG180" s="138"/>
      <c r="ATH180" s="138"/>
      <c r="ATI180" s="138"/>
      <c r="ATJ180" s="138"/>
      <c r="ATK180" s="138"/>
      <c r="ATL180" s="138"/>
      <c r="ATM180" s="138"/>
      <c r="ATN180" s="138"/>
      <c r="ATO180" s="138"/>
      <c r="ATP180" s="138"/>
      <c r="ATQ180" s="138"/>
      <c r="ATR180" s="138"/>
      <c r="ATS180" s="138"/>
      <c r="ATT180" s="138"/>
      <c r="ATU180" s="138"/>
      <c r="ATV180" s="138"/>
      <c r="ATW180" s="138"/>
      <c r="ATX180" s="138"/>
      <c r="ATY180" s="138"/>
      <c r="ATZ180" s="138"/>
      <c r="AUA180" s="138"/>
      <c r="AUB180" s="138"/>
      <c r="AUC180" s="138"/>
      <c r="AUD180" s="138"/>
      <c r="AUE180" s="138"/>
      <c r="AUF180" s="138"/>
      <c r="AUG180" s="138"/>
      <c r="AUH180" s="138"/>
      <c r="AUI180" s="138"/>
      <c r="AUJ180" s="138"/>
      <c r="AUK180" s="138"/>
      <c r="AUL180" s="138"/>
      <c r="AUM180" s="138"/>
      <c r="AUN180" s="138"/>
      <c r="AUO180" s="138"/>
      <c r="AUP180" s="138"/>
      <c r="AUQ180" s="138"/>
      <c r="AUR180" s="138"/>
      <c r="AUS180" s="138"/>
      <c r="AUT180" s="138"/>
      <c r="AUU180" s="138"/>
      <c r="AUV180" s="138"/>
      <c r="AUW180" s="138"/>
      <c r="AUX180" s="138"/>
      <c r="AUY180" s="138"/>
      <c r="AUZ180" s="138"/>
      <c r="AVA180" s="138"/>
      <c r="AVB180" s="138"/>
      <c r="AVC180" s="138"/>
      <c r="AVD180" s="138"/>
      <c r="AVE180" s="138"/>
      <c r="AVF180" s="138"/>
      <c r="AVG180" s="138"/>
      <c r="AVH180" s="138"/>
      <c r="AVI180" s="138"/>
      <c r="AVJ180" s="138"/>
      <c r="AVK180" s="138"/>
      <c r="AVL180" s="138"/>
      <c r="AVM180" s="138"/>
      <c r="AVN180" s="138"/>
      <c r="AVO180" s="138"/>
      <c r="AVP180" s="138"/>
      <c r="AVQ180" s="138"/>
      <c r="AVR180" s="138"/>
      <c r="AVS180" s="138"/>
      <c r="AVT180" s="138"/>
      <c r="AVU180" s="138"/>
      <c r="AVV180" s="138"/>
      <c r="AVW180" s="138"/>
      <c r="AVX180" s="138"/>
      <c r="AVY180" s="138"/>
      <c r="AVZ180" s="138"/>
      <c r="AWA180" s="138"/>
      <c r="AWB180" s="138"/>
      <c r="AWC180" s="138"/>
      <c r="AWD180" s="138"/>
      <c r="AWE180" s="138"/>
      <c r="AWF180" s="138"/>
      <c r="AWG180" s="138"/>
      <c r="AWH180" s="138"/>
      <c r="AWI180" s="138"/>
      <c r="AWJ180" s="138"/>
      <c r="AWK180" s="138"/>
      <c r="AWL180" s="138"/>
      <c r="AWM180" s="138"/>
      <c r="AWN180" s="138"/>
      <c r="AWO180" s="138"/>
      <c r="AWP180" s="138"/>
      <c r="AWQ180" s="138"/>
      <c r="AWR180" s="138"/>
      <c r="AWS180" s="138"/>
      <c r="AWT180" s="138"/>
      <c r="AWU180" s="138"/>
      <c r="AWV180" s="138"/>
      <c r="AWW180" s="138"/>
      <c r="AWX180" s="138"/>
      <c r="AWY180" s="138"/>
      <c r="AWZ180" s="138"/>
      <c r="AXA180" s="138"/>
      <c r="AXB180" s="138"/>
      <c r="AXC180" s="138"/>
      <c r="AXD180" s="138"/>
      <c r="AXE180" s="138"/>
      <c r="AXF180" s="138"/>
      <c r="AXG180" s="138"/>
      <c r="AXH180" s="138"/>
      <c r="AXI180" s="138"/>
      <c r="AXJ180" s="138"/>
      <c r="AXK180" s="138"/>
      <c r="AXL180" s="138"/>
      <c r="AXM180" s="138"/>
      <c r="AXN180" s="138"/>
      <c r="AXO180" s="138"/>
      <c r="AXP180" s="138"/>
      <c r="AXQ180" s="138"/>
      <c r="AXR180" s="138"/>
      <c r="AXS180" s="138"/>
      <c r="AXT180" s="138"/>
      <c r="AXU180" s="138"/>
      <c r="AXV180" s="138"/>
      <c r="AXW180" s="138"/>
      <c r="AXX180" s="138"/>
      <c r="AXY180" s="138"/>
      <c r="AXZ180" s="138"/>
      <c r="AYA180" s="138"/>
      <c r="AYB180" s="138"/>
      <c r="AYC180" s="138"/>
      <c r="AYD180" s="138"/>
      <c r="AYE180" s="138"/>
      <c r="AYF180" s="138"/>
      <c r="AYG180" s="138"/>
      <c r="AYH180" s="138"/>
      <c r="AYI180" s="138"/>
      <c r="AYJ180" s="138"/>
      <c r="AYK180" s="138"/>
      <c r="AYL180" s="138"/>
      <c r="AYM180" s="138"/>
      <c r="AYN180" s="138"/>
      <c r="AYO180" s="138"/>
      <c r="AYP180" s="138"/>
      <c r="AYQ180" s="138"/>
      <c r="AYR180" s="138"/>
      <c r="AYS180" s="138"/>
      <c r="AYT180" s="138"/>
      <c r="AYU180" s="138"/>
      <c r="AYV180" s="138"/>
      <c r="AYW180" s="138"/>
      <c r="AYX180" s="138"/>
      <c r="AYY180" s="138"/>
      <c r="AYZ180" s="138"/>
      <c r="AZA180" s="138"/>
      <c r="AZB180" s="138"/>
      <c r="AZC180" s="138"/>
      <c r="AZD180" s="138"/>
      <c r="AZE180" s="138"/>
      <c r="AZF180" s="138"/>
      <c r="AZG180" s="138"/>
      <c r="AZH180" s="138"/>
      <c r="AZI180" s="138"/>
      <c r="AZJ180" s="138"/>
      <c r="AZK180" s="138"/>
      <c r="AZL180" s="138"/>
      <c r="AZM180" s="138"/>
      <c r="AZN180" s="138"/>
      <c r="AZO180" s="138"/>
      <c r="AZP180" s="138"/>
      <c r="AZQ180" s="138"/>
      <c r="AZR180" s="138"/>
      <c r="AZS180" s="138"/>
      <c r="AZT180" s="138"/>
      <c r="AZU180" s="138"/>
      <c r="AZV180" s="138"/>
      <c r="AZW180" s="138"/>
      <c r="AZX180" s="138"/>
      <c r="AZY180" s="138"/>
      <c r="AZZ180" s="138"/>
      <c r="BAA180" s="138"/>
      <c r="BAB180" s="138"/>
      <c r="BAC180" s="138"/>
      <c r="BAD180" s="138"/>
      <c r="BAE180" s="138"/>
      <c r="BAF180" s="138"/>
      <c r="BAG180" s="138"/>
      <c r="BAH180" s="138"/>
      <c r="BAI180" s="138"/>
      <c r="BAJ180" s="138"/>
      <c r="BAK180" s="138"/>
      <c r="BAL180" s="138"/>
      <c r="BAM180" s="138"/>
      <c r="BAN180" s="138"/>
      <c r="BAO180" s="138"/>
      <c r="BAP180" s="138"/>
      <c r="BAQ180" s="138"/>
      <c r="BAR180" s="138"/>
      <c r="BAS180" s="138"/>
      <c r="BAT180" s="138"/>
      <c r="BAU180" s="138"/>
      <c r="BAV180" s="138"/>
      <c r="BAW180" s="138"/>
      <c r="BAX180" s="138"/>
      <c r="BAY180" s="138"/>
      <c r="BAZ180" s="138"/>
      <c r="BBA180" s="138"/>
      <c r="BBB180" s="138"/>
      <c r="BBC180" s="138"/>
      <c r="BBD180" s="138"/>
      <c r="BBE180" s="138"/>
      <c r="BBF180" s="138"/>
      <c r="BBG180" s="138"/>
      <c r="BBH180" s="138"/>
      <c r="BBI180" s="138"/>
      <c r="BBJ180" s="138"/>
      <c r="BBK180" s="138"/>
      <c r="BBL180" s="138"/>
      <c r="BBM180" s="138"/>
      <c r="BBN180" s="138"/>
      <c r="BBO180" s="138"/>
      <c r="BBP180" s="138"/>
      <c r="BBQ180" s="138"/>
      <c r="BBR180" s="138"/>
      <c r="BBS180" s="138"/>
      <c r="BBT180" s="138"/>
      <c r="BBU180" s="138"/>
      <c r="BBV180" s="138"/>
      <c r="BBW180" s="138"/>
      <c r="BBX180" s="138"/>
      <c r="BBY180" s="138"/>
      <c r="BBZ180" s="138"/>
      <c r="BCA180" s="138"/>
      <c r="BCB180" s="138"/>
      <c r="BCC180" s="138"/>
      <c r="BCD180" s="138"/>
      <c r="BCE180" s="138"/>
      <c r="BCF180" s="138"/>
      <c r="BCG180" s="138"/>
      <c r="BCH180" s="138"/>
      <c r="BCI180" s="138"/>
      <c r="BCJ180" s="138"/>
      <c r="BCK180" s="138"/>
      <c r="BCL180" s="138"/>
      <c r="BCM180" s="138"/>
      <c r="BCN180" s="138"/>
      <c r="BCO180" s="138"/>
      <c r="BCP180" s="138"/>
      <c r="BCQ180" s="138"/>
      <c r="BCR180" s="138"/>
      <c r="BCS180" s="138"/>
      <c r="BCT180" s="138"/>
      <c r="BCU180" s="138"/>
      <c r="BCV180" s="138"/>
      <c r="BCW180" s="138"/>
      <c r="BCX180" s="138"/>
      <c r="BCY180" s="138"/>
      <c r="BCZ180" s="138"/>
      <c r="BDA180" s="138"/>
      <c r="BDB180" s="138"/>
      <c r="BDC180" s="138"/>
      <c r="BDD180" s="138"/>
      <c r="BDE180" s="138"/>
      <c r="BDF180" s="138"/>
      <c r="BDG180" s="138"/>
      <c r="BDH180" s="138"/>
      <c r="BDI180" s="138"/>
      <c r="BDJ180" s="138"/>
      <c r="BDK180" s="138"/>
      <c r="BDL180" s="138"/>
      <c r="BDM180" s="138"/>
      <c r="BDN180" s="138"/>
      <c r="BDO180" s="138"/>
      <c r="BDP180" s="138"/>
      <c r="BDQ180" s="138"/>
      <c r="BDR180" s="138"/>
      <c r="BDS180" s="138"/>
      <c r="BDT180" s="138"/>
      <c r="BDU180" s="138"/>
      <c r="BDV180" s="138"/>
      <c r="BDW180" s="138"/>
      <c r="BDX180" s="138"/>
      <c r="BDY180" s="138"/>
      <c r="BDZ180" s="138"/>
      <c r="BEA180" s="138"/>
      <c r="BEB180" s="138"/>
      <c r="BEC180" s="138"/>
      <c r="BED180" s="138"/>
      <c r="BEE180" s="138"/>
      <c r="BEF180" s="138"/>
      <c r="BEG180" s="138"/>
      <c r="BEH180" s="138"/>
      <c r="BEI180" s="138"/>
      <c r="BEJ180" s="138"/>
      <c r="BEK180" s="138"/>
      <c r="BEL180" s="138"/>
      <c r="BEM180" s="138"/>
      <c r="BEN180" s="138"/>
      <c r="BEO180" s="138"/>
      <c r="BEP180" s="138"/>
      <c r="BEQ180" s="138"/>
      <c r="BER180" s="138"/>
      <c r="BES180" s="138"/>
      <c r="BET180" s="138"/>
      <c r="BEU180" s="138"/>
      <c r="BEV180" s="138"/>
      <c r="BEW180" s="138"/>
      <c r="BEX180" s="138"/>
      <c r="BEY180" s="138"/>
      <c r="BEZ180" s="138"/>
      <c r="BFA180" s="138"/>
      <c r="BFB180" s="138"/>
      <c r="BFC180" s="138"/>
      <c r="BFD180" s="138"/>
      <c r="BFE180" s="138"/>
      <c r="BFF180" s="138"/>
      <c r="BFG180" s="138"/>
      <c r="BFH180" s="138"/>
      <c r="BFI180" s="138"/>
      <c r="BFJ180" s="138"/>
      <c r="BFK180" s="138"/>
      <c r="BFL180" s="138"/>
      <c r="BFM180" s="138"/>
      <c r="BFN180" s="138"/>
      <c r="BFO180" s="138"/>
      <c r="BFP180" s="138"/>
      <c r="BFQ180" s="138"/>
      <c r="BFR180" s="138"/>
      <c r="BFS180" s="138"/>
      <c r="BFT180" s="138"/>
      <c r="BFU180" s="138"/>
      <c r="BFV180" s="138"/>
      <c r="BFW180" s="138"/>
      <c r="BFX180" s="138"/>
      <c r="BFY180" s="138"/>
      <c r="BFZ180" s="138"/>
      <c r="BGA180" s="138"/>
      <c r="BGB180" s="138"/>
      <c r="BGC180" s="138"/>
      <c r="BGD180" s="138"/>
      <c r="BGE180" s="138"/>
      <c r="BGF180" s="138"/>
      <c r="BGG180" s="138"/>
      <c r="BGH180" s="138"/>
      <c r="BGI180" s="138"/>
      <c r="BGJ180" s="138"/>
      <c r="BGK180" s="138"/>
      <c r="BGL180" s="138"/>
      <c r="BGM180" s="138"/>
      <c r="BGN180" s="138"/>
      <c r="BGO180" s="138"/>
      <c r="BGP180" s="138"/>
      <c r="BGQ180" s="138"/>
      <c r="BGR180" s="138"/>
      <c r="BGS180" s="138"/>
      <c r="BGT180" s="138"/>
      <c r="BGU180" s="138"/>
      <c r="BGV180" s="138"/>
      <c r="BGW180" s="138"/>
      <c r="BGX180" s="138"/>
      <c r="BGY180" s="138"/>
      <c r="BGZ180" s="138"/>
      <c r="BHA180" s="138"/>
      <c r="BHB180" s="138"/>
      <c r="BHC180" s="138"/>
      <c r="BHD180" s="138"/>
      <c r="BHE180" s="138"/>
      <c r="BHF180" s="138"/>
      <c r="BHG180" s="138"/>
      <c r="BHH180" s="138"/>
      <c r="BHI180" s="138"/>
      <c r="BHJ180" s="138"/>
      <c r="BHK180" s="138"/>
      <c r="BHL180" s="138"/>
      <c r="BHM180" s="138"/>
      <c r="BHN180" s="138"/>
      <c r="BHO180" s="138"/>
      <c r="BHP180" s="138"/>
      <c r="BHQ180" s="138"/>
      <c r="BHR180" s="138"/>
      <c r="BHS180" s="138"/>
      <c r="BHT180" s="138"/>
      <c r="BHU180" s="138"/>
      <c r="BHV180" s="138"/>
      <c r="BHW180" s="138"/>
      <c r="BHX180" s="138"/>
      <c r="BHY180" s="138"/>
      <c r="BHZ180" s="138"/>
      <c r="BIA180" s="138"/>
      <c r="BIB180" s="138"/>
      <c r="BIC180" s="138"/>
      <c r="BID180" s="138"/>
      <c r="BIE180" s="138"/>
      <c r="BIF180" s="138"/>
      <c r="BIG180" s="138"/>
      <c r="BIH180" s="138"/>
      <c r="BII180" s="138"/>
      <c r="BIJ180" s="138"/>
      <c r="BIK180" s="138"/>
      <c r="BIL180" s="138"/>
      <c r="BIM180" s="138"/>
      <c r="BIN180" s="138"/>
      <c r="BIO180" s="138"/>
      <c r="BIP180" s="138"/>
      <c r="BIQ180" s="138"/>
      <c r="BIR180" s="138"/>
      <c r="BIS180" s="138"/>
      <c r="BIT180" s="138"/>
      <c r="BIU180" s="138"/>
      <c r="BIV180" s="138"/>
      <c r="BIW180" s="138"/>
      <c r="BIX180" s="138"/>
      <c r="BIY180" s="138"/>
      <c r="BIZ180" s="138"/>
      <c r="BJA180" s="138"/>
      <c r="BJB180" s="138"/>
      <c r="BJC180" s="138"/>
      <c r="BJD180" s="138"/>
      <c r="BJE180" s="138"/>
      <c r="BJF180" s="138"/>
      <c r="BJG180" s="138"/>
      <c r="BJH180" s="138"/>
      <c r="BJI180" s="138"/>
      <c r="BJJ180" s="138"/>
      <c r="BJK180" s="138"/>
      <c r="BJL180" s="138"/>
      <c r="BJM180" s="138"/>
      <c r="BJN180" s="138"/>
      <c r="BJO180" s="138"/>
      <c r="BJP180" s="138"/>
      <c r="BJQ180" s="138"/>
      <c r="BJR180" s="138"/>
      <c r="BJS180" s="138"/>
      <c r="BJT180" s="138"/>
      <c r="BJU180" s="138"/>
      <c r="BJV180" s="138"/>
      <c r="BJW180" s="138"/>
      <c r="BJX180" s="138"/>
      <c r="BJY180" s="138"/>
      <c r="BJZ180" s="138"/>
      <c r="BKA180" s="138"/>
      <c r="BKB180" s="138"/>
      <c r="BKC180" s="138"/>
      <c r="BKD180" s="138"/>
      <c r="BKE180" s="138"/>
      <c r="BKF180" s="138"/>
      <c r="BKG180" s="138"/>
      <c r="BKH180" s="138"/>
      <c r="BKI180" s="138"/>
      <c r="BKJ180" s="138"/>
      <c r="BKK180" s="138"/>
      <c r="BKL180" s="138"/>
      <c r="BKM180" s="138"/>
      <c r="BKN180" s="138"/>
      <c r="BKO180" s="138"/>
      <c r="BKP180" s="138"/>
      <c r="BKQ180" s="138"/>
      <c r="BKR180" s="138"/>
      <c r="BKS180" s="138"/>
      <c r="BKT180" s="138"/>
      <c r="BKU180" s="138"/>
      <c r="BKV180" s="138"/>
      <c r="BKW180" s="138"/>
      <c r="BKX180" s="138"/>
      <c r="BKY180" s="138"/>
      <c r="BKZ180" s="138"/>
      <c r="BLA180" s="138"/>
      <c r="BLB180" s="138"/>
      <c r="BLC180" s="138"/>
      <c r="BLD180" s="138"/>
      <c r="BLE180" s="138"/>
      <c r="BLF180" s="138"/>
      <c r="BLG180" s="138"/>
      <c r="BLH180" s="138"/>
      <c r="BLI180" s="138"/>
      <c r="BLJ180" s="138"/>
      <c r="BLK180" s="138"/>
      <c r="BLL180" s="138"/>
      <c r="BLM180" s="138"/>
      <c r="BLN180" s="138"/>
      <c r="BLO180" s="138"/>
      <c r="BLP180" s="138"/>
      <c r="BLQ180" s="138"/>
      <c r="BLR180" s="138"/>
      <c r="BLS180" s="138"/>
      <c r="BLT180" s="138"/>
      <c r="BLU180" s="138"/>
      <c r="BLV180" s="138"/>
      <c r="BLW180" s="138"/>
      <c r="BLX180" s="138"/>
      <c r="BLY180" s="138"/>
      <c r="BLZ180" s="138"/>
      <c r="BMA180" s="138"/>
      <c r="BMB180" s="138"/>
      <c r="BMC180" s="138"/>
      <c r="BMD180" s="138"/>
      <c r="BME180" s="138"/>
      <c r="BMF180" s="138"/>
      <c r="BMG180" s="138"/>
      <c r="BMH180" s="138"/>
      <c r="BMI180" s="138"/>
      <c r="BMJ180" s="138"/>
      <c r="BMK180" s="138"/>
      <c r="BML180" s="138"/>
      <c r="BMM180" s="138"/>
      <c r="BMN180" s="138"/>
      <c r="BMO180" s="138"/>
      <c r="BMP180" s="138"/>
      <c r="BMQ180" s="138"/>
      <c r="BMR180" s="138"/>
      <c r="BMS180" s="138"/>
      <c r="BMT180" s="138"/>
      <c r="BMU180" s="138"/>
      <c r="BMV180" s="138"/>
      <c r="BMW180" s="138"/>
      <c r="BMX180" s="138"/>
      <c r="BMY180" s="138"/>
      <c r="BMZ180" s="138"/>
      <c r="BNA180" s="138"/>
      <c r="BNB180" s="138"/>
      <c r="BNC180" s="138"/>
      <c r="BND180" s="138"/>
      <c r="BNE180" s="138"/>
      <c r="BNF180" s="138"/>
      <c r="BNG180" s="138"/>
      <c r="BNH180" s="138"/>
      <c r="BNI180" s="138"/>
      <c r="BNJ180" s="138"/>
      <c r="BNK180" s="138"/>
      <c r="BNL180" s="138"/>
      <c r="BNM180" s="138"/>
      <c r="BNN180" s="138"/>
      <c r="BNO180" s="138"/>
      <c r="BNP180" s="138"/>
      <c r="BNQ180" s="138"/>
      <c r="BNR180" s="138"/>
      <c r="BNS180" s="138"/>
      <c r="BNT180" s="138"/>
      <c r="BNU180" s="138"/>
      <c r="BNV180" s="138"/>
      <c r="BNW180" s="138"/>
      <c r="BNX180" s="138"/>
      <c r="BNY180" s="138"/>
      <c r="BNZ180" s="138"/>
      <c r="BOA180" s="138"/>
      <c r="BOB180" s="138"/>
      <c r="BOC180" s="138"/>
      <c r="BOD180" s="138"/>
      <c r="BOE180" s="138"/>
      <c r="BOF180" s="138"/>
      <c r="BOG180" s="138"/>
      <c r="BOH180" s="138"/>
      <c r="BOI180" s="138"/>
      <c r="BOJ180" s="138"/>
      <c r="BOK180" s="138"/>
      <c r="BOL180" s="138"/>
      <c r="BOM180" s="138"/>
      <c r="BON180" s="138"/>
      <c r="BOO180" s="138"/>
      <c r="BOP180" s="138"/>
      <c r="BOQ180" s="138"/>
      <c r="BOR180" s="138"/>
      <c r="BOS180" s="138"/>
      <c r="BOT180" s="138"/>
      <c r="BOU180" s="138"/>
      <c r="BOV180" s="138"/>
      <c r="BOW180" s="138"/>
      <c r="BOX180" s="138"/>
      <c r="BOY180" s="138"/>
      <c r="BOZ180" s="138"/>
      <c r="BPA180" s="138"/>
      <c r="BPB180" s="138"/>
      <c r="BPC180" s="138"/>
      <c r="BPD180" s="138"/>
      <c r="BPE180" s="138"/>
      <c r="BPF180" s="138"/>
      <c r="BPG180" s="138"/>
      <c r="BPH180" s="138"/>
      <c r="BPI180" s="138"/>
      <c r="BPJ180" s="138"/>
      <c r="BPK180" s="138"/>
      <c r="BPL180" s="138"/>
      <c r="BPM180" s="138"/>
      <c r="BPN180" s="138"/>
      <c r="BPO180" s="138"/>
      <c r="BPP180" s="138"/>
      <c r="BPQ180" s="138"/>
      <c r="BPR180" s="138"/>
      <c r="BPS180" s="138"/>
      <c r="BPT180" s="138"/>
      <c r="BPU180" s="138"/>
      <c r="BPV180" s="138"/>
      <c r="BPW180" s="138"/>
      <c r="BPX180" s="138"/>
      <c r="BPY180" s="138"/>
      <c r="BPZ180" s="138"/>
      <c r="BQA180" s="138"/>
      <c r="BQB180" s="138"/>
      <c r="BQC180" s="138"/>
      <c r="BQD180" s="138"/>
      <c r="BQE180" s="138"/>
      <c r="BQF180" s="138"/>
      <c r="BQG180" s="138"/>
      <c r="BQH180" s="138"/>
      <c r="BQI180" s="138"/>
      <c r="BQJ180" s="138"/>
      <c r="BQK180" s="138"/>
      <c r="BQL180" s="138"/>
      <c r="BQM180" s="138"/>
      <c r="BQN180" s="138"/>
      <c r="BQO180" s="138"/>
      <c r="BQP180" s="138"/>
      <c r="BQQ180" s="138"/>
      <c r="BQR180" s="138"/>
      <c r="BQS180" s="138"/>
      <c r="BQT180" s="138"/>
      <c r="BQU180" s="138"/>
      <c r="BQV180" s="138"/>
      <c r="BQW180" s="138"/>
      <c r="BQX180" s="138"/>
      <c r="BQY180" s="138"/>
      <c r="BQZ180" s="138"/>
      <c r="BRA180" s="138"/>
      <c r="BRB180" s="138"/>
      <c r="BRC180" s="138"/>
      <c r="BRD180" s="138"/>
      <c r="BRE180" s="138"/>
      <c r="BRF180" s="138"/>
      <c r="BRG180" s="138"/>
      <c r="BRH180" s="138"/>
      <c r="BRI180" s="138"/>
      <c r="BRJ180" s="138"/>
      <c r="BRK180" s="138"/>
      <c r="BRL180" s="138"/>
      <c r="BRM180" s="138"/>
      <c r="BRN180" s="138"/>
      <c r="BRO180" s="138"/>
      <c r="BRP180" s="138"/>
      <c r="BRQ180" s="138"/>
      <c r="BRR180" s="138"/>
      <c r="BRS180" s="138"/>
      <c r="BRT180" s="138"/>
      <c r="BRU180" s="138"/>
      <c r="BRV180" s="138"/>
      <c r="BRW180" s="138"/>
      <c r="BRX180" s="138"/>
      <c r="BRY180" s="138"/>
      <c r="BRZ180" s="138"/>
      <c r="BSA180" s="138"/>
      <c r="BSB180" s="138"/>
      <c r="BSC180" s="138"/>
      <c r="BSD180" s="138"/>
      <c r="BSE180" s="138"/>
      <c r="BSF180" s="138"/>
      <c r="BSG180" s="138"/>
      <c r="BSH180" s="138"/>
      <c r="BSI180" s="138"/>
      <c r="BSJ180" s="138"/>
      <c r="BSK180" s="138"/>
      <c r="BSL180" s="138"/>
      <c r="BSM180" s="138"/>
      <c r="BSN180" s="138"/>
      <c r="BSO180" s="138"/>
      <c r="BSP180" s="138"/>
      <c r="BSQ180" s="138"/>
      <c r="BSR180" s="138"/>
      <c r="BSS180" s="138"/>
      <c r="BST180" s="138"/>
      <c r="BSU180" s="138"/>
      <c r="BSV180" s="138"/>
      <c r="BSW180" s="138"/>
      <c r="BSX180" s="138"/>
      <c r="BSY180" s="138"/>
      <c r="BSZ180" s="138"/>
      <c r="BTA180" s="138"/>
      <c r="BTB180" s="138"/>
      <c r="BTC180" s="138"/>
      <c r="BTD180" s="138"/>
      <c r="BTE180" s="138"/>
      <c r="BTF180" s="138"/>
      <c r="BTG180" s="138"/>
      <c r="BTH180" s="138"/>
      <c r="BTI180" s="138"/>
      <c r="BTJ180" s="138"/>
      <c r="BTK180" s="138"/>
      <c r="BTL180" s="138"/>
      <c r="BTM180" s="138"/>
      <c r="BTN180" s="138"/>
      <c r="BTO180" s="138"/>
      <c r="BTP180" s="138"/>
      <c r="BTQ180" s="138"/>
      <c r="BTR180" s="138"/>
      <c r="BTS180" s="138"/>
      <c r="BTT180" s="138"/>
      <c r="BTU180" s="138"/>
      <c r="BTV180" s="138"/>
      <c r="BTW180" s="138"/>
      <c r="BTX180" s="138"/>
      <c r="BTY180" s="138"/>
      <c r="BTZ180" s="138"/>
      <c r="BUA180" s="138"/>
      <c r="BUB180" s="138"/>
      <c r="BUC180" s="138"/>
      <c r="BUD180" s="138"/>
      <c r="BUE180" s="138"/>
      <c r="BUF180" s="138"/>
      <c r="BUG180" s="138"/>
      <c r="BUH180" s="138"/>
      <c r="BUI180" s="138"/>
      <c r="BUJ180" s="138"/>
      <c r="BUK180" s="138"/>
      <c r="BUL180" s="138"/>
      <c r="BUM180" s="138"/>
      <c r="BUN180" s="138"/>
      <c r="BUO180" s="138"/>
      <c r="BUP180" s="138"/>
      <c r="BUQ180" s="138"/>
      <c r="BUR180" s="138"/>
      <c r="BUS180" s="138"/>
      <c r="BUT180" s="138"/>
      <c r="BUU180" s="138"/>
      <c r="BUV180" s="138"/>
      <c r="BUW180" s="138"/>
      <c r="BUX180" s="138"/>
      <c r="BUY180" s="138"/>
      <c r="BUZ180" s="138"/>
      <c r="BVA180" s="138"/>
      <c r="BVB180" s="138"/>
      <c r="BVC180" s="138"/>
      <c r="BVD180" s="138"/>
      <c r="BVE180" s="138"/>
      <c r="BVF180" s="138"/>
      <c r="BVG180" s="138"/>
      <c r="BVH180" s="138"/>
      <c r="BVI180" s="138"/>
      <c r="BVJ180" s="138"/>
      <c r="BVK180" s="138"/>
      <c r="BVL180" s="138"/>
      <c r="BVM180" s="138"/>
      <c r="BVN180" s="138"/>
      <c r="BVO180" s="138"/>
      <c r="BVP180" s="138"/>
      <c r="BVQ180" s="138"/>
      <c r="BVR180" s="138"/>
      <c r="BVS180" s="138"/>
      <c r="BVT180" s="138"/>
      <c r="BVU180" s="138"/>
      <c r="BVV180" s="138"/>
      <c r="BVW180" s="138"/>
      <c r="BVX180" s="138"/>
      <c r="BVY180" s="138"/>
      <c r="BVZ180" s="138"/>
      <c r="BWA180" s="138"/>
      <c r="BWB180" s="138"/>
      <c r="BWC180" s="138"/>
      <c r="BWD180" s="138"/>
      <c r="BWE180" s="138"/>
      <c r="BWF180" s="138"/>
      <c r="BWG180" s="138"/>
      <c r="BWH180" s="138"/>
      <c r="BWI180" s="138"/>
      <c r="BWJ180" s="138"/>
      <c r="BWK180" s="138"/>
      <c r="BWL180" s="138"/>
      <c r="BWM180" s="138"/>
      <c r="BWN180" s="138"/>
      <c r="BWO180" s="138"/>
      <c r="BWP180" s="138"/>
      <c r="BWQ180" s="138"/>
      <c r="BWR180" s="138"/>
      <c r="BWS180" s="138"/>
      <c r="BWT180" s="138"/>
      <c r="BWU180" s="138"/>
      <c r="BWV180" s="138"/>
      <c r="BWW180" s="138"/>
      <c r="BWX180" s="138"/>
      <c r="BWY180" s="138"/>
      <c r="BWZ180" s="138"/>
      <c r="BXA180" s="138"/>
      <c r="BXB180" s="138"/>
      <c r="BXC180" s="138"/>
      <c r="BXD180" s="138"/>
      <c r="BXE180" s="138"/>
      <c r="BXF180" s="138"/>
      <c r="BXG180" s="138"/>
      <c r="BXH180" s="138"/>
      <c r="BXI180" s="138"/>
      <c r="BXJ180" s="138"/>
      <c r="BXK180" s="138"/>
      <c r="BXL180" s="138"/>
      <c r="BXM180" s="138"/>
      <c r="BXN180" s="138"/>
      <c r="BXO180" s="138"/>
      <c r="BXP180" s="138"/>
      <c r="BXQ180" s="138"/>
      <c r="BXR180" s="138"/>
      <c r="BXS180" s="138"/>
      <c r="BXT180" s="138"/>
      <c r="BXU180" s="138"/>
      <c r="BXV180" s="138"/>
      <c r="BXW180" s="138"/>
      <c r="BXX180" s="138"/>
      <c r="BXY180" s="138"/>
      <c r="BXZ180" s="138"/>
      <c r="BYA180" s="138"/>
      <c r="BYB180" s="138"/>
      <c r="BYC180" s="138"/>
      <c r="BYD180" s="138"/>
      <c r="BYE180" s="138"/>
      <c r="BYF180" s="138"/>
      <c r="BYG180" s="138"/>
      <c r="BYH180" s="138"/>
      <c r="BYI180" s="138"/>
      <c r="BYJ180" s="138"/>
      <c r="BYK180" s="138"/>
      <c r="BYL180" s="138"/>
      <c r="BYM180" s="138"/>
      <c r="BYN180" s="138"/>
      <c r="BYO180" s="138"/>
      <c r="BYP180" s="138"/>
      <c r="BYQ180" s="138"/>
      <c r="BYR180" s="138"/>
      <c r="BYS180" s="138"/>
      <c r="BYT180" s="138"/>
      <c r="BYU180" s="138"/>
      <c r="BYV180" s="138"/>
      <c r="BYW180" s="138"/>
      <c r="BYX180" s="138"/>
      <c r="BYY180" s="138"/>
      <c r="BYZ180" s="138"/>
      <c r="BZA180" s="138"/>
      <c r="BZB180" s="138"/>
      <c r="BZC180" s="138"/>
      <c r="BZD180" s="138"/>
      <c r="BZE180" s="138"/>
      <c r="BZF180" s="138"/>
      <c r="BZG180" s="138"/>
      <c r="BZH180" s="138"/>
      <c r="BZI180" s="138"/>
      <c r="BZJ180" s="138"/>
      <c r="BZK180" s="138"/>
      <c r="BZL180" s="138"/>
      <c r="BZM180" s="138"/>
      <c r="BZN180" s="138"/>
      <c r="BZO180" s="138"/>
      <c r="BZP180" s="138"/>
      <c r="BZQ180" s="138"/>
      <c r="BZR180" s="138"/>
      <c r="BZS180" s="138"/>
      <c r="BZT180" s="138"/>
      <c r="BZU180" s="138"/>
      <c r="BZV180" s="138"/>
      <c r="BZW180" s="138"/>
      <c r="BZX180" s="138"/>
      <c r="BZY180" s="138"/>
      <c r="BZZ180" s="138"/>
      <c r="CAA180" s="138"/>
      <c r="CAB180" s="138"/>
      <c r="CAC180" s="138"/>
      <c r="CAD180" s="138"/>
      <c r="CAE180" s="138"/>
      <c r="CAF180" s="138"/>
      <c r="CAG180" s="138"/>
      <c r="CAH180" s="138"/>
      <c r="CAI180" s="138"/>
      <c r="CAJ180" s="138"/>
      <c r="CAK180" s="138"/>
      <c r="CAL180" s="138"/>
      <c r="CAM180" s="138"/>
      <c r="CAN180" s="138"/>
      <c r="CAO180" s="138"/>
      <c r="CAP180" s="138"/>
      <c r="CAQ180" s="138"/>
      <c r="CAR180" s="138"/>
      <c r="CAS180" s="138"/>
      <c r="CAT180" s="138"/>
      <c r="CAU180" s="138"/>
      <c r="CAV180" s="138"/>
      <c r="CAW180" s="138"/>
      <c r="CAX180" s="138"/>
      <c r="CAY180" s="138"/>
      <c r="CAZ180" s="138"/>
      <c r="CBA180" s="138"/>
      <c r="CBB180" s="138"/>
      <c r="CBC180" s="138"/>
      <c r="CBD180" s="138"/>
      <c r="CBE180" s="138"/>
      <c r="CBF180" s="138"/>
      <c r="CBG180" s="138"/>
      <c r="CBH180" s="138"/>
      <c r="CBI180" s="138"/>
      <c r="CBJ180" s="138"/>
      <c r="CBK180" s="138"/>
      <c r="CBL180" s="138"/>
      <c r="CBM180" s="138"/>
      <c r="CBN180" s="138"/>
      <c r="CBO180" s="138"/>
      <c r="CBP180" s="138"/>
      <c r="CBQ180" s="138"/>
      <c r="CBR180" s="138"/>
      <c r="CBS180" s="138"/>
      <c r="CBT180" s="138"/>
      <c r="CBU180" s="138"/>
      <c r="CBV180" s="138"/>
      <c r="CBW180" s="138"/>
      <c r="CBX180" s="138"/>
      <c r="CBY180" s="138"/>
      <c r="CBZ180" s="138"/>
      <c r="CCA180" s="138"/>
      <c r="CCB180" s="138"/>
      <c r="CCC180" s="138"/>
      <c r="CCD180" s="138"/>
      <c r="CCE180" s="138"/>
      <c r="CCF180" s="138"/>
      <c r="CCG180" s="138"/>
      <c r="CCH180" s="138"/>
      <c r="CCI180" s="138"/>
      <c r="CCJ180" s="138"/>
      <c r="CCK180" s="138"/>
      <c r="CCL180" s="138"/>
      <c r="CCM180" s="138"/>
      <c r="CCN180" s="138"/>
      <c r="CCO180" s="138"/>
      <c r="CCP180" s="138"/>
      <c r="CCQ180" s="138"/>
      <c r="CCR180" s="138"/>
      <c r="CCS180" s="138"/>
      <c r="CCT180" s="138"/>
      <c r="CCU180" s="138"/>
      <c r="CCV180" s="138"/>
      <c r="CCW180" s="138"/>
      <c r="CCX180" s="138"/>
      <c r="CCY180" s="138"/>
      <c r="CCZ180" s="138"/>
      <c r="CDA180" s="138"/>
      <c r="CDB180" s="138"/>
      <c r="CDC180" s="138"/>
      <c r="CDD180" s="138"/>
      <c r="CDE180" s="138"/>
      <c r="CDF180" s="138"/>
      <c r="CDG180" s="138"/>
      <c r="CDH180" s="138"/>
      <c r="CDI180" s="138"/>
      <c r="CDJ180" s="138"/>
      <c r="CDK180" s="138"/>
      <c r="CDL180" s="138"/>
      <c r="CDM180" s="138"/>
      <c r="CDN180" s="138"/>
      <c r="CDO180" s="138"/>
      <c r="CDP180" s="138"/>
      <c r="CDQ180" s="138"/>
      <c r="CDR180" s="138"/>
      <c r="CDS180" s="138"/>
      <c r="CDT180" s="138"/>
      <c r="CDU180" s="138"/>
      <c r="CDV180" s="138"/>
      <c r="CDW180" s="138"/>
      <c r="CDX180" s="138"/>
      <c r="CDY180" s="138"/>
      <c r="CDZ180" s="138"/>
      <c r="CEA180" s="138"/>
      <c r="CEB180" s="138"/>
      <c r="CEC180" s="138"/>
      <c r="CED180" s="138"/>
      <c r="CEE180" s="138"/>
      <c r="CEF180" s="138"/>
      <c r="CEG180" s="138"/>
      <c r="CEH180" s="138"/>
      <c r="CEI180" s="138"/>
      <c r="CEJ180" s="138"/>
      <c r="CEK180" s="138"/>
      <c r="CEL180" s="138"/>
      <c r="CEM180" s="138"/>
      <c r="CEN180" s="138"/>
      <c r="CEO180" s="138"/>
      <c r="CEP180" s="138"/>
      <c r="CEQ180" s="138"/>
      <c r="CER180" s="138"/>
      <c r="CES180" s="138"/>
      <c r="CET180" s="138"/>
      <c r="CEU180" s="138"/>
      <c r="CEV180" s="138"/>
      <c r="CEW180" s="138"/>
      <c r="CEX180" s="138"/>
      <c r="CEY180" s="138"/>
      <c r="CEZ180" s="138"/>
      <c r="CFA180" s="138"/>
      <c r="CFB180" s="138"/>
      <c r="CFC180" s="138"/>
      <c r="CFD180" s="138"/>
      <c r="CFE180" s="138"/>
      <c r="CFF180" s="138"/>
      <c r="CFG180" s="138"/>
      <c r="CFH180" s="138"/>
      <c r="CFI180" s="138"/>
      <c r="CFJ180" s="138"/>
      <c r="CFK180" s="138"/>
      <c r="CFL180" s="138"/>
      <c r="CFM180" s="138"/>
      <c r="CFN180" s="138"/>
      <c r="CFO180" s="138"/>
      <c r="CFP180" s="138"/>
      <c r="CFQ180" s="138"/>
      <c r="CFR180" s="138"/>
      <c r="CFS180" s="138"/>
      <c r="CFT180" s="138"/>
      <c r="CFU180" s="138"/>
      <c r="CFV180" s="138"/>
      <c r="CFW180" s="138"/>
      <c r="CFX180" s="138"/>
      <c r="CFY180" s="138"/>
      <c r="CFZ180" s="138"/>
      <c r="CGA180" s="138"/>
      <c r="CGB180" s="138"/>
      <c r="CGC180" s="138"/>
      <c r="CGD180" s="138"/>
      <c r="CGE180" s="138"/>
      <c r="CGF180" s="138"/>
      <c r="CGG180" s="138"/>
      <c r="CGH180" s="138"/>
      <c r="CGI180" s="138"/>
      <c r="CGJ180" s="138"/>
      <c r="CGK180" s="138"/>
      <c r="CGL180" s="138"/>
      <c r="CGM180" s="138"/>
      <c r="CGN180" s="138"/>
      <c r="CGO180" s="138"/>
      <c r="CGP180" s="138"/>
      <c r="CGQ180" s="138"/>
      <c r="CGR180" s="138"/>
      <c r="CGS180" s="138"/>
      <c r="CGT180" s="138"/>
      <c r="CGU180" s="138"/>
      <c r="CGV180" s="138"/>
      <c r="CGW180" s="138"/>
      <c r="CGX180" s="138"/>
      <c r="CGY180" s="138"/>
      <c r="CGZ180" s="138"/>
      <c r="CHA180" s="138"/>
      <c r="CHB180" s="138"/>
      <c r="CHC180" s="138"/>
      <c r="CHD180" s="138"/>
      <c r="CHE180" s="138"/>
      <c r="CHF180" s="138"/>
      <c r="CHG180" s="138"/>
      <c r="CHH180" s="138"/>
      <c r="CHI180" s="138"/>
      <c r="CHJ180" s="138"/>
      <c r="CHK180" s="138"/>
      <c r="CHL180" s="138"/>
      <c r="CHM180" s="138"/>
      <c r="CHN180" s="138"/>
      <c r="CHO180" s="138"/>
      <c r="CHP180" s="138"/>
      <c r="CHQ180" s="138"/>
      <c r="CHR180" s="138"/>
      <c r="CHS180" s="138"/>
      <c r="CHT180" s="138"/>
      <c r="CHU180" s="138"/>
      <c r="CHV180" s="138"/>
      <c r="CHW180" s="138"/>
      <c r="CHX180" s="138"/>
      <c r="CHY180" s="138"/>
      <c r="CHZ180" s="138"/>
      <c r="CIA180" s="138"/>
      <c r="CIB180" s="138"/>
      <c r="CIC180" s="138"/>
      <c r="CID180" s="138"/>
      <c r="CIE180" s="138"/>
      <c r="CIF180" s="138"/>
      <c r="CIG180" s="138"/>
      <c r="CIH180" s="138"/>
      <c r="CII180" s="138"/>
      <c r="CIJ180" s="138"/>
      <c r="CIK180" s="138"/>
      <c r="CIL180" s="138"/>
      <c r="CIM180" s="138"/>
      <c r="CIN180" s="138"/>
      <c r="CIO180" s="138"/>
      <c r="CIP180" s="138"/>
      <c r="CIQ180" s="138"/>
      <c r="CIR180" s="138"/>
      <c r="CIS180" s="138"/>
      <c r="CIT180" s="138"/>
      <c r="CIU180" s="138"/>
      <c r="CIV180" s="138"/>
      <c r="CIW180" s="138"/>
      <c r="CIX180" s="138"/>
      <c r="CIY180" s="138"/>
      <c r="CIZ180" s="138"/>
      <c r="CJA180" s="138"/>
      <c r="CJB180" s="138"/>
      <c r="CJC180" s="138"/>
      <c r="CJD180" s="138"/>
      <c r="CJE180" s="138"/>
      <c r="CJF180" s="138"/>
      <c r="CJG180" s="138"/>
      <c r="CJH180" s="138"/>
      <c r="CJI180" s="138"/>
      <c r="CJJ180" s="138"/>
      <c r="CJK180" s="138"/>
      <c r="CJL180" s="138"/>
      <c r="CJM180" s="138"/>
      <c r="CJN180" s="138"/>
      <c r="CJO180" s="138"/>
      <c r="CJP180" s="138"/>
      <c r="CJQ180" s="138"/>
      <c r="CJR180" s="138"/>
      <c r="CJS180" s="138"/>
      <c r="CJT180" s="138"/>
      <c r="CJU180" s="138"/>
      <c r="CJV180" s="138"/>
      <c r="CJW180" s="138"/>
      <c r="CJX180" s="138"/>
      <c r="CJY180" s="138"/>
      <c r="CJZ180" s="138"/>
      <c r="CKA180" s="138"/>
      <c r="CKB180" s="138"/>
      <c r="CKC180" s="138"/>
      <c r="CKD180" s="138"/>
      <c r="CKE180" s="138"/>
      <c r="CKF180" s="138"/>
      <c r="CKG180" s="138"/>
      <c r="CKH180" s="138"/>
      <c r="CKI180" s="138"/>
      <c r="CKJ180" s="138"/>
      <c r="CKK180" s="138"/>
      <c r="CKL180" s="138"/>
      <c r="CKM180" s="138"/>
      <c r="CKN180" s="138"/>
      <c r="CKO180" s="138"/>
      <c r="CKP180" s="138"/>
      <c r="CKQ180" s="138"/>
      <c r="CKR180" s="138"/>
      <c r="CKS180" s="138"/>
      <c r="CKT180" s="138"/>
      <c r="CKU180" s="138"/>
      <c r="CKV180" s="138"/>
      <c r="CKW180" s="138"/>
      <c r="CKX180" s="138"/>
      <c r="CKY180" s="138"/>
      <c r="CKZ180" s="138"/>
      <c r="CLA180" s="138"/>
      <c r="CLB180" s="138"/>
      <c r="CLC180" s="138"/>
      <c r="CLD180" s="138"/>
      <c r="CLE180" s="138"/>
      <c r="CLF180" s="138"/>
      <c r="CLG180" s="138"/>
      <c r="CLH180" s="138"/>
      <c r="CLI180" s="138"/>
      <c r="CLJ180" s="138"/>
      <c r="CLK180" s="138"/>
      <c r="CLL180" s="138"/>
      <c r="CLM180" s="138"/>
      <c r="CLN180" s="138"/>
      <c r="CLO180" s="138"/>
      <c r="CLP180" s="138"/>
      <c r="CLQ180" s="138"/>
      <c r="CLR180" s="138"/>
      <c r="CLS180" s="138"/>
      <c r="CLT180" s="138"/>
      <c r="CLU180" s="138"/>
      <c r="CLV180" s="138"/>
      <c r="CLW180" s="138"/>
      <c r="CLX180" s="138"/>
      <c r="CLY180" s="138"/>
      <c r="CLZ180" s="138"/>
      <c r="CMA180" s="138"/>
      <c r="CMB180" s="138"/>
      <c r="CMC180" s="138"/>
      <c r="CMD180" s="138"/>
      <c r="CME180" s="138"/>
      <c r="CMF180" s="138"/>
      <c r="CMG180" s="138"/>
      <c r="CMH180" s="138"/>
      <c r="CMI180" s="138"/>
      <c r="CMJ180" s="138"/>
      <c r="CMK180" s="138"/>
      <c r="CML180" s="138"/>
      <c r="CMM180" s="138"/>
      <c r="CMN180" s="138"/>
      <c r="CMO180" s="138"/>
      <c r="CMP180" s="138"/>
      <c r="CMQ180" s="138"/>
      <c r="CMR180" s="138"/>
      <c r="CMS180" s="138"/>
      <c r="CMT180" s="138"/>
      <c r="CMU180" s="138"/>
      <c r="CMV180" s="138"/>
      <c r="CMW180" s="138"/>
      <c r="CMX180" s="138"/>
      <c r="CMY180" s="138"/>
      <c r="CMZ180" s="138"/>
      <c r="CNA180" s="138"/>
      <c r="CNB180" s="138"/>
      <c r="CNC180" s="138"/>
      <c r="CND180" s="138"/>
      <c r="CNE180" s="138"/>
      <c r="CNF180" s="138"/>
      <c r="CNG180" s="138"/>
      <c r="CNH180" s="138"/>
      <c r="CNI180" s="138"/>
      <c r="CNJ180" s="138"/>
      <c r="CNK180" s="138"/>
      <c r="CNL180" s="138"/>
      <c r="CNM180" s="138"/>
      <c r="CNN180" s="138"/>
      <c r="CNO180" s="138"/>
      <c r="CNP180" s="138"/>
      <c r="CNQ180" s="138"/>
      <c r="CNR180" s="138"/>
      <c r="CNS180" s="138"/>
      <c r="CNT180" s="138"/>
      <c r="CNU180" s="138"/>
      <c r="CNV180" s="138"/>
      <c r="CNW180" s="138"/>
      <c r="CNX180" s="138"/>
      <c r="CNY180" s="138"/>
      <c r="CNZ180" s="138"/>
      <c r="COA180" s="138"/>
      <c r="COB180" s="138"/>
      <c r="COC180" s="138"/>
      <c r="COD180" s="138"/>
      <c r="COE180" s="138"/>
      <c r="COF180" s="138"/>
      <c r="COG180" s="138"/>
      <c r="COH180" s="138"/>
      <c r="COI180" s="138"/>
      <c r="COJ180" s="138"/>
      <c r="COK180" s="138"/>
      <c r="COL180" s="138"/>
      <c r="COM180" s="138"/>
      <c r="CON180" s="138"/>
      <c r="COO180" s="138"/>
      <c r="COP180" s="138"/>
      <c r="COQ180" s="138"/>
      <c r="COR180" s="138"/>
      <c r="COS180" s="138"/>
      <c r="COT180" s="138"/>
      <c r="COU180" s="138"/>
      <c r="COV180" s="138"/>
      <c r="COW180" s="138"/>
      <c r="COX180" s="138"/>
      <c r="COY180" s="138"/>
      <c r="COZ180" s="138"/>
      <c r="CPA180" s="138"/>
      <c r="CPB180" s="138"/>
      <c r="CPC180" s="138"/>
      <c r="CPD180" s="138"/>
      <c r="CPE180" s="138"/>
      <c r="CPF180" s="138"/>
      <c r="CPG180" s="138"/>
      <c r="CPH180" s="138"/>
      <c r="CPI180" s="138"/>
      <c r="CPJ180" s="138"/>
      <c r="CPK180" s="138"/>
      <c r="CPL180" s="138"/>
      <c r="CPM180" s="138"/>
      <c r="CPN180" s="138"/>
      <c r="CPO180" s="138"/>
      <c r="CPP180" s="138"/>
      <c r="CPQ180" s="138"/>
      <c r="CPR180" s="138"/>
      <c r="CPS180" s="138"/>
      <c r="CPT180" s="138"/>
      <c r="CPU180" s="138"/>
      <c r="CPV180" s="138"/>
      <c r="CPW180" s="138"/>
      <c r="CPX180" s="138"/>
      <c r="CPY180" s="138"/>
      <c r="CPZ180" s="138"/>
      <c r="CQA180" s="138"/>
      <c r="CQB180" s="138"/>
      <c r="CQC180" s="138"/>
      <c r="CQD180" s="138"/>
      <c r="CQE180" s="138"/>
      <c r="CQF180" s="138"/>
      <c r="CQG180" s="138"/>
      <c r="CQH180" s="138"/>
      <c r="CQI180" s="138"/>
      <c r="CQJ180" s="138"/>
      <c r="CQK180" s="138"/>
      <c r="CQL180" s="138"/>
      <c r="CQM180" s="138"/>
      <c r="CQN180" s="138"/>
      <c r="CQO180" s="138"/>
      <c r="CQP180" s="138"/>
      <c r="CQQ180" s="138"/>
      <c r="CQR180" s="138"/>
      <c r="CQS180" s="138"/>
      <c r="CQT180" s="138"/>
      <c r="CQU180" s="138"/>
      <c r="CQV180" s="138"/>
      <c r="CQW180" s="138"/>
      <c r="CQX180" s="138"/>
      <c r="CQY180" s="138"/>
      <c r="CQZ180" s="138"/>
      <c r="CRA180" s="138"/>
      <c r="CRB180" s="138"/>
      <c r="CRC180" s="138"/>
      <c r="CRD180" s="138"/>
      <c r="CRE180" s="138"/>
      <c r="CRF180" s="138"/>
      <c r="CRG180" s="138"/>
      <c r="CRH180" s="138"/>
      <c r="CRI180" s="138"/>
      <c r="CRJ180" s="138"/>
      <c r="CRK180" s="138"/>
      <c r="CRL180" s="138"/>
      <c r="CRM180" s="138"/>
      <c r="CRN180" s="138"/>
      <c r="CRO180" s="138"/>
      <c r="CRP180" s="138"/>
      <c r="CRQ180" s="138"/>
      <c r="CRR180" s="138"/>
      <c r="CRS180" s="138"/>
      <c r="CRT180" s="138"/>
      <c r="CRU180" s="138"/>
      <c r="CRV180" s="138"/>
      <c r="CRW180" s="138"/>
      <c r="CRX180" s="138"/>
      <c r="CRY180" s="138"/>
      <c r="CRZ180" s="138"/>
      <c r="CSA180" s="138"/>
      <c r="CSB180" s="138"/>
      <c r="CSC180" s="138"/>
      <c r="CSD180" s="138"/>
      <c r="CSE180" s="138"/>
      <c r="CSF180" s="138"/>
      <c r="CSG180" s="138"/>
      <c r="CSH180" s="138"/>
      <c r="CSI180" s="138"/>
      <c r="CSJ180" s="138"/>
      <c r="CSK180" s="138"/>
      <c r="CSL180" s="138"/>
      <c r="CSM180" s="138"/>
      <c r="CSN180" s="138"/>
      <c r="CSO180" s="138"/>
      <c r="CSP180" s="138"/>
      <c r="CSQ180" s="138"/>
      <c r="CSR180" s="138"/>
      <c r="CSS180" s="138"/>
      <c r="CST180" s="138"/>
      <c r="CSU180" s="138"/>
      <c r="CSV180" s="138"/>
      <c r="CSW180" s="138"/>
      <c r="CSX180" s="138"/>
      <c r="CSY180" s="138"/>
      <c r="CSZ180" s="138"/>
      <c r="CTA180" s="138"/>
      <c r="CTB180" s="138"/>
      <c r="CTC180" s="138"/>
      <c r="CTD180" s="138"/>
      <c r="CTE180" s="138"/>
      <c r="CTF180" s="138"/>
      <c r="CTG180" s="138"/>
      <c r="CTH180" s="138"/>
      <c r="CTI180" s="138"/>
      <c r="CTJ180" s="138"/>
      <c r="CTK180" s="138"/>
      <c r="CTL180" s="138"/>
      <c r="CTM180" s="138"/>
      <c r="CTN180" s="138"/>
      <c r="CTO180" s="138"/>
      <c r="CTP180" s="138"/>
      <c r="CTQ180" s="138"/>
      <c r="CTR180" s="138"/>
      <c r="CTS180" s="138"/>
      <c r="CTT180" s="138"/>
      <c r="CTU180" s="138"/>
      <c r="CTV180" s="138"/>
      <c r="CTW180" s="138"/>
      <c r="CTX180" s="138"/>
      <c r="CTY180" s="138"/>
      <c r="CTZ180" s="138"/>
      <c r="CUA180" s="138"/>
      <c r="CUB180" s="138"/>
      <c r="CUC180" s="138"/>
      <c r="CUD180" s="138"/>
      <c r="CUE180" s="138"/>
      <c r="CUF180" s="138"/>
      <c r="CUG180" s="138"/>
      <c r="CUH180" s="138"/>
      <c r="CUI180" s="138"/>
      <c r="CUJ180" s="138"/>
      <c r="CUK180" s="138"/>
      <c r="CUL180" s="138"/>
      <c r="CUM180" s="138"/>
      <c r="CUN180" s="138"/>
      <c r="CUO180" s="138"/>
      <c r="CUP180" s="138"/>
      <c r="CUQ180" s="138"/>
      <c r="CUR180" s="138"/>
      <c r="CUS180" s="138"/>
      <c r="CUT180" s="138"/>
      <c r="CUU180" s="138"/>
      <c r="CUV180" s="138"/>
      <c r="CUW180" s="138"/>
      <c r="CUX180" s="138"/>
      <c r="CUY180" s="138"/>
      <c r="CUZ180" s="138"/>
      <c r="CVA180" s="138"/>
      <c r="CVB180" s="138"/>
      <c r="CVC180" s="138"/>
      <c r="CVD180" s="138"/>
      <c r="CVE180" s="138"/>
      <c r="CVF180" s="138"/>
      <c r="CVG180" s="138"/>
      <c r="CVH180" s="138"/>
      <c r="CVI180" s="138"/>
      <c r="CVJ180" s="138"/>
      <c r="CVK180" s="138"/>
      <c r="CVL180" s="138"/>
      <c r="CVM180" s="138"/>
      <c r="CVN180" s="138"/>
      <c r="CVO180" s="138"/>
      <c r="CVP180" s="138"/>
      <c r="CVQ180" s="138"/>
      <c r="CVR180" s="138"/>
      <c r="CVS180" s="138"/>
      <c r="CVT180" s="138"/>
      <c r="CVU180" s="138"/>
      <c r="CVV180" s="138"/>
      <c r="CVW180" s="138"/>
      <c r="CVX180" s="138"/>
      <c r="CVY180" s="138"/>
      <c r="CVZ180" s="138"/>
      <c r="CWA180" s="138"/>
      <c r="CWB180" s="138"/>
      <c r="CWC180" s="138"/>
      <c r="CWD180" s="138"/>
      <c r="CWE180" s="138"/>
      <c r="CWF180" s="138"/>
      <c r="CWG180" s="138"/>
      <c r="CWH180" s="138"/>
      <c r="CWI180" s="138"/>
      <c r="CWJ180" s="138"/>
      <c r="CWK180" s="138"/>
      <c r="CWL180" s="138"/>
      <c r="CWM180" s="138"/>
      <c r="CWN180" s="138"/>
      <c r="CWO180" s="138"/>
      <c r="CWP180" s="138"/>
      <c r="CWQ180" s="138"/>
      <c r="CWR180" s="138"/>
      <c r="CWS180" s="138"/>
      <c r="CWT180" s="138"/>
      <c r="CWU180" s="138"/>
      <c r="CWV180" s="138"/>
      <c r="CWW180" s="138"/>
      <c r="CWX180" s="138"/>
      <c r="CWY180" s="138"/>
      <c r="CWZ180" s="138"/>
      <c r="CXA180" s="138"/>
      <c r="CXB180" s="138"/>
      <c r="CXC180" s="138"/>
      <c r="CXD180" s="138"/>
      <c r="CXE180" s="138"/>
      <c r="CXF180" s="138"/>
      <c r="CXG180" s="138"/>
      <c r="CXH180" s="138"/>
      <c r="CXI180" s="138"/>
      <c r="CXJ180" s="138"/>
      <c r="CXK180" s="138"/>
      <c r="CXL180" s="138"/>
      <c r="CXM180" s="138"/>
      <c r="CXN180" s="138"/>
      <c r="CXO180" s="138"/>
      <c r="CXP180" s="138"/>
      <c r="CXQ180" s="138"/>
      <c r="CXR180" s="138"/>
      <c r="CXS180" s="138"/>
      <c r="CXT180" s="138"/>
      <c r="CXU180" s="138"/>
      <c r="CXV180" s="138"/>
      <c r="CXW180" s="138"/>
      <c r="CXX180" s="138"/>
      <c r="CXY180" s="138"/>
      <c r="CXZ180" s="138"/>
      <c r="CYA180" s="138"/>
      <c r="CYB180" s="138"/>
      <c r="CYC180" s="138"/>
      <c r="CYD180" s="138"/>
      <c r="CYE180" s="138"/>
      <c r="CYF180" s="138"/>
      <c r="CYG180" s="138"/>
      <c r="CYH180" s="138"/>
      <c r="CYI180" s="138"/>
      <c r="CYJ180" s="138"/>
      <c r="CYK180" s="138"/>
      <c r="CYL180" s="138"/>
      <c r="CYM180" s="138"/>
      <c r="CYN180" s="138"/>
      <c r="CYO180" s="138"/>
      <c r="CYP180" s="138"/>
      <c r="CYQ180" s="138"/>
      <c r="CYR180" s="138"/>
      <c r="CYS180" s="138"/>
      <c r="CYT180" s="138"/>
      <c r="CYU180" s="138"/>
      <c r="CYV180" s="138"/>
      <c r="CYW180" s="138"/>
      <c r="CYX180" s="138"/>
      <c r="CYY180" s="138"/>
      <c r="CYZ180" s="138"/>
      <c r="CZA180" s="138"/>
      <c r="CZB180" s="138"/>
      <c r="CZC180" s="138"/>
      <c r="CZD180" s="138"/>
      <c r="CZE180" s="138"/>
      <c r="CZF180" s="138"/>
      <c r="CZG180" s="138"/>
      <c r="CZH180" s="138"/>
      <c r="CZI180" s="138"/>
      <c r="CZJ180" s="138"/>
      <c r="CZK180" s="138"/>
      <c r="CZL180" s="138"/>
      <c r="CZM180" s="138"/>
      <c r="CZN180" s="138"/>
      <c r="CZO180" s="138"/>
      <c r="CZP180" s="138"/>
      <c r="CZQ180" s="138"/>
      <c r="CZR180" s="138"/>
      <c r="CZS180" s="138"/>
      <c r="CZT180" s="138"/>
      <c r="CZU180" s="138"/>
      <c r="CZV180" s="138"/>
      <c r="CZW180" s="138"/>
      <c r="CZX180" s="138"/>
      <c r="CZY180" s="138"/>
      <c r="CZZ180" s="138"/>
      <c r="DAA180" s="138"/>
      <c r="DAB180" s="138"/>
      <c r="DAC180" s="138"/>
      <c r="DAD180" s="138"/>
      <c r="DAE180" s="138"/>
      <c r="DAF180" s="138"/>
      <c r="DAG180" s="138"/>
      <c r="DAH180" s="138"/>
      <c r="DAI180" s="138"/>
      <c r="DAJ180" s="138"/>
      <c r="DAK180" s="138"/>
      <c r="DAL180" s="138"/>
      <c r="DAM180" s="138"/>
      <c r="DAN180" s="138"/>
      <c r="DAO180" s="138"/>
      <c r="DAP180" s="138"/>
      <c r="DAQ180" s="138"/>
      <c r="DAR180" s="138"/>
      <c r="DAS180" s="138"/>
      <c r="DAT180" s="138"/>
      <c r="DAU180" s="138"/>
      <c r="DAV180" s="138"/>
      <c r="DAW180" s="138"/>
      <c r="DAX180" s="138"/>
      <c r="DAY180" s="138"/>
      <c r="DAZ180" s="138"/>
      <c r="DBA180" s="138"/>
      <c r="DBB180" s="138"/>
      <c r="DBC180" s="138"/>
      <c r="DBD180" s="138"/>
      <c r="DBE180" s="138"/>
      <c r="DBF180" s="138"/>
      <c r="DBG180" s="138"/>
      <c r="DBH180" s="138"/>
      <c r="DBI180" s="138"/>
      <c r="DBJ180" s="138"/>
      <c r="DBK180" s="138"/>
      <c r="DBL180" s="138"/>
      <c r="DBM180" s="138"/>
      <c r="DBN180" s="138"/>
      <c r="DBO180" s="138"/>
      <c r="DBP180" s="138"/>
      <c r="DBQ180" s="138"/>
      <c r="DBR180" s="138"/>
      <c r="DBS180" s="138"/>
      <c r="DBT180" s="138"/>
      <c r="DBU180" s="138"/>
      <c r="DBV180" s="138"/>
      <c r="DBW180" s="138"/>
      <c r="DBX180" s="138"/>
      <c r="DBY180" s="138"/>
      <c r="DBZ180" s="138"/>
      <c r="DCA180" s="138"/>
      <c r="DCB180" s="138"/>
      <c r="DCC180" s="138"/>
      <c r="DCD180" s="138"/>
      <c r="DCE180" s="138"/>
      <c r="DCF180" s="138"/>
      <c r="DCG180" s="138"/>
      <c r="DCH180" s="138"/>
      <c r="DCI180" s="138"/>
      <c r="DCJ180" s="138"/>
      <c r="DCK180" s="138"/>
      <c r="DCL180" s="138"/>
      <c r="DCM180" s="138"/>
      <c r="DCN180" s="138"/>
      <c r="DCO180" s="138"/>
      <c r="DCP180" s="138"/>
      <c r="DCQ180" s="138"/>
      <c r="DCR180" s="138"/>
      <c r="DCS180" s="138"/>
      <c r="DCT180" s="138"/>
      <c r="DCU180" s="138"/>
      <c r="DCV180" s="138"/>
      <c r="DCW180" s="138"/>
      <c r="DCX180" s="138"/>
      <c r="DCY180" s="138"/>
      <c r="DCZ180" s="138"/>
      <c r="DDA180" s="138"/>
      <c r="DDB180" s="138"/>
      <c r="DDC180" s="138"/>
      <c r="DDD180" s="138"/>
      <c r="DDE180" s="138"/>
      <c r="DDF180" s="138"/>
      <c r="DDG180" s="138"/>
      <c r="DDH180" s="138"/>
      <c r="DDI180" s="138"/>
      <c r="DDJ180" s="138"/>
      <c r="DDK180" s="138"/>
      <c r="DDL180" s="138"/>
      <c r="DDM180" s="138"/>
      <c r="DDN180" s="138"/>
      <c r="DDO180" s="138"/>
      <c r="DDP180" s="138"/>
      <c r="DDQ180" s="138"/>
      <c r="DDR180" s="138"/>
      <c r="DDS180" s="138"/>
      <c r="DDT180" s="138"/>
      <c r="DDU180" s="138"/>
      <c r="DDV180" s="138"/>
      <c r="DDW180" s="138"/>
      <c r="DDX180" s="138"/>
      <c r="DDY180" s="138"/>
      <c r="DDZ180" s="138"/>
      <c r="DEA180" s="138"/>
      <c r="DEB180" s="138"/>
      <c r="DEC180" s="138"/>
      <c r="DED180" s="138"/>
      <c r="DEE180" s="138"/>
      <c r="DEF180" s="138"/>
      <c r="DEG180" s="138"/>
      <c r="DEH180" s="138"/>
      <c r="DEI180" s="138"/>
      <c r="DEJ180" s="138"/>
      <c r="DEK180" s="138"/>
      <c r="DEL180" s="138"/>
      <c r="DEM180" s="138"/>
      <c r="DEN180" s="138"/>
      <c r="DEO180" s="138"/>
      <c r="DEP180" s="138"/>
      <c r="DEQ180" s="138"/>
      <c r="DER180" s="138"/>
      <c r="DES180" s="138"/>
      <c r="DET180" s="138"/>
      <c r="DEU180" s="138"/>
      <c r="DEV180" s="138"/>
      <c r="DEW180" s="138"/>
      <c r="DEX180" s="138"/>
      <c r="DEY180" s="138"/>
      <c r="DEZ180" s="138"/>
      <c r="DFA180" s="138"/>
      <c r="DFB180" s="138"/>
      <c r="DFC180" s="138"/>
      <c r="DFD180" s="138"/>
      <c r="DFE180" s="138"/>
      <c r="DFF180" s="138"/>
      <c r="DFG180" s="138"/>
      <c r="DFH180" s="138"/>
      <c r="DFI180" s="138"/>
      <c r="DFJ180" s="138"/>
      <c r="DFK180" s="138"/>
      <c r="DFL180" s="138"/>
      <c r="DFM180" s="138"/>
      <c r="DFN180" s="138"/>
      <c r="DFO180" s="138"/>
      <c r="DFP180" s="138"/>
      <c r="DFQ180" s="138"/>
      <c r="DFR180" s="138"/>
      <c r="DFS180" s="138"/>
      <c r="DFT180" s="138"/>
      <c r="DFU180" s="138"/>
      <c r="DFV180" s="138"/>
      <c r="DFW180" s="138"/>
      <c r="DFX180" s="138"/>
      <c r="DFY180" s="138"/>
      <c r="DFZ180" s="138"/>
      <c r="DGA180" s="138"/>
      <c r="DGB180" s="138"/>
      <c r="DGC180" s="138"/>
      <c r="DGD180" s="138"/>
      <c r="DGE180" s="138"/>
      <c r="DGF180" s="138"/>
      <c r="DGG180" s="138"/>
      <c r="DGH180" s="138"/>
      <c r="DGI180" s="138"/>
      <c r="DGJ180" s="138"/>
      <c r="DGK180" s="138"/>
      <c r="DGL180" s="138"/>
      <c r="DGM180" s="138"/>
      <c r="DGN180" s="138"/>
      <c r="DGO180" s="138"/>
      <c r="DGP180" s="138"/>
      <c r="DGQ180" s="138"/>
      <c r="DGR180" s="138"/>
      <c r="DGS180" s="138"/>
      <c r="DGT180" s="138"/>
      <c r="DGU180" s="138"/>
      <c r="DGV180" s="138"/>
      <c r="DGW180" s="138"/>
      <c r="DGX180" s="138"/>
      <c r="DGY180" s="138"/>
      <c r="DGZ180" s="138"/>
      <c r="DHA180" s="138"/>
      <c r="DHB180" s="138"/>
      <c r="DHC180" s="138"/>
      <c r="DHD180" s="138"/>
      <c r="DHE180" s="138"/>
      <c r="DHF180" s="138"/>
      <c r="DHG180" s="138"/>
      <c r="DHH180" s="138"/>
      <c r="DHI180" s="138"/>
      <c r="DHJ180" s="138"/>
      <c r="DHK180" s="138"/>
      <c r="DHL180" s="138"/>
      <c r="DHM180" s="138"/>
      <c r="DHN180" s="138"/>
      <c r="DHO180" s="138"/>
      <c r="DHP180" s="138"/>
      <c r="DHQ180" s="138"/>
      <c r="DHR180" s="138"/>
      <c r="DHS180" s="138"/>
      <c r="DHT180" s="138"/>
      <c r="DHU180" s="138"/>
      <c r="DHV180" s="138"/>
      <c r="DHW180" s="138"/>
      <c r="DHX180" s="138"/>
      <c r="DHY180" s="138"/>
      <c r="DHZ180" s="138"/>
      <c r="DIA180" s="138"/>
      <c r="DIB180" s="138"/>
      <c r="DIC180" s="138"/>
      <c r="DID180" s="138"/>
      <c r="DIE180" s="138"/>
      <c r="DIF180" s="138"/>
      <c r="DIG180" s="138"/>
      <c r="DIH180" s="138"/>
      <c r="DII180" s="138"/>
      <c r="DIJ180" s="138"/>
      <c r="DIK180" s="138"/>
      <c r="DIL180" s="138"/>
      <c r="DIM180" s="138"/>
      <c r="DIN180" s="138"/>
      <c r="DIO180" s="138"/>
      <c r="DIP180" s="138"/>
      <c r="DIQ180" s="138"/>
      <c r="DIR180" s="138"/>
      <c r="DIS180" s="138"/>
      <c r="DIT180" s="138"/>
      <c r="DIU180" s="138"/>
      <c r="DIV180" s="138"/>
      <c r="DIW180" s="138"/>
      <c r="DIX180" s="138"/>
      <c r="DIY180" s="138"/>
      <c r="DIZ180" s="138"/>
      <c r="DJA180" s="138"/>
      <c r="DJB180" s="138"/>
      <c r="DJC180" s="138"/>
      <c r="DJD180" s="138"/>
      <c r="DJE180" s="138"/>
      <c r="DJF180" s="138"/>
      <c r="DJG180" s="138"/>
      <c r="DJH180" s="138"/>
      <c r="DJI180" s="138"/>
      <c r="DJJ180" s="138"/>
      <c r="DJK180" s="138"/>
      <c r="DJL180" s="138"/>
      <c r="DJM180" s="138"/>
      <c r="DJN180" s="138"/>
      <c r="DJO180" s="138"/>
      <c r="DJP180" s="138"/>
      <c r="DJQ180" s="138"/>
      <c r="DJR180" s="138"/>
      <c r="DJS180" s="138"/>
      <c r="DJT180" s="138"/>
      <c r="DJU180" s="138"/>
      <c r="DJV180" s="138"/>
      <c r="DJW180" s="138"/>
      <c r="DJX180" s="138"/>
      <c r="DJY180" s="138"/>
      <c r="DJZ180" s="138"/>
      <c r="DKA180" s="138"/>
      <c r="DKB180" s="138"/>
      <c r="DKC180" s="138"/>
      <c r="DKD180" s="138"/>
      <c r="DKE180" s="138"/>
      <c r="DKF180" s="138"/>
      <c r="DKG180" s="138"/>
      <c r="DKH180" s="138"/>
      <c r="DKI180" s="138"/>
      <c r="DKJ180" s="138"/>
      <c r="DKK180" s="138"/>
      <c r="DKL180" s="138"/>
      <c r="DKM180" s="138"/>
      <c r="DKN180" s="138"/>
      <c r="DKO180" s="138"/>
      <c r="DKP180" s="138"/>
      <c r="DKQ180" s="138"/>
      <c r="DKR180" s="138"/>
      <c r="DKS180" s="138"/>
      <c r="DKT180" s="138"/>
      <c r="DKU180" s="138"/>
      <c r="DKV180" s="138"/>
      <c r="DKW180" s="138"/>
      <c r="DKX180" s="138"/>
      <c r="DKY180" s="138"/>
      <c r="DKZ180" s="138"/>
      <c r="DLA180" s="138"/>
      <c r="DLB180" s="138"/>
      <c r="DLC180" s="138"/>
      <c r="DLD180" s="138"/>
      <c r="DLE180" s="138"/>
      <c r="DLF180" s="138"/>
      <c r="DLG180" s="138"/>
      <c r="DLH180" s="138"/>
      <c r="DLI180" s="138"/>
      <c r="DLJ180" s="138"/>
      <c r="DLK180" s="138"/>
      <c r="DLL180" s="138"/>
      <c r="DLM180" s="138"/>
      <c r="DLN180" s="138"/>
      <c r="DLO180" s="138"/>
      <c r="DLP180" s="138"/>
      <c r="DLQ180" s="138"/>
      <c r="DLR180" s="138"/>
      <c r="DLS180" s="138"/>
      <c r="DLT180" s="138"/>
      <c r="DLU180" s="138"/>
      <c r="DLV180" s="138"/>
      <c r="DLW180" s="138"/>
      <c r="DLX180" s="138"/>
      <c r="DLY180" s="138"/>
      <c r="DLZ180" s="138"/>
      <c r="DMA180" s="138"/>
      <c r="DMB180" s="138"/>
      <c r="DMC180" s="138"/>
      <c r="DMD180" s="138"/>
      <c r="DME180" s="138"/>
      <c r="DMF180" s="138"/>
      <c r="DMG180" s="138"/>
      <c r="DMH180" s="138"/>
      <c r="DMI180" s="138"/>
      <c r="DMJ180" s="138"/>
      <c r="DMK180" s="138"/>
      <c r="DML180" s="138"/>
      <c r="DMM180" s="138"/>
      <c r="DMN180" s="138"/>
      <c r="DMO180" s="138"/>
      <c r="DMP180" s="138"/>
      <c r="DMQ180" s="138"/>
      <c r="DMR180" s="138"/>
      <c r="DMS180" s="138"/>
      <c r="DMT180" s="138"/>
      <c r="DMU180" s="138"/>
      <c r="DMV180" s="138"/>
      <c r="DMW180" s="138"/>
      <c r="DMX180" s="138"/>
      <c r="DMY180" s="138"/>
      <c r="DMZ180" s="138"/>
      <c r="DNA180" s="138"/>
      <c r="DNB180" s="138"/>
      <c r="DNC180" s="138"/>
      <c r="DND180" s="138"/>
      <c r="DNE180" s="138"/>
      <c r="DNF180" s="138"/>
      <c r="DNG180" s="138"/>
      <c r="DNH180" s="138"/>
      <c r="DNI180" s="138"/>
      <c r="DNJ180" s="138"/>
      <c r="DNK180" s="138"/>
      <c r="DNL180" s="138"/>
      <c r="DNM180" s="138"/>
      <c r="DNN180" s="138"/>
      <c r="DNO180" s="138"/>
      <c r="DNP180" s="138"/>
      <c r="DNQ180" s="138"/>
      <c r="DNR180" s="138"/>
      <c r="DNS180" s="138"/>
      <c r="DNT180" s="138"/>
      <c r="DNU180" s="138"/>
      <c r="DNV180" s="138"/>
      <c r="DNW180" s="138"/>
      <c r="DNX180" s="138"/>
      <c r="DNY180" s="138"/>
      <c r="DNZ180" s="138"/>
      <c r="DOA180" s="138"/>
      <c r="DOB180" s="138"/>
      <c r="DOC180" s="138"/>
      <c r="DOD180" s="138"/>
      <c r="DOE180" s="138"/>
      <c r="DOF180" s="138"/>
      <c r="DOG180" s="138"/>
      <c r="DOH180" s="138"/>
      <c r="DOI180" s="138"/>
      <c r="DOJ180" s="138"/>
      <c r="DOK180" s="138"/>
      <c r="DOL180" s="138"/>
      <c r="DOM180" s="138"/>
      <c r="DON180" s="138"/>
      <c r="DOO180" s="138"/>
      <c r="DOP180" s="138"/>
      <c r="DOQ180" s="138"/>
      <c r="DOR180" s="138"/>
      <c r="DOS180" s="138"/>
      <c r="DOT180" s="138"/>
      <c r="DOU180" s="138"/>
      <c r="DOV180" s="138"/>
      <c r="DOW180" s="138"/>
      <c r="DOX180" s="138"/>
      <c r="DOY180" s="138"/>
      <c r="DOZ180" s="138"/>
      <c r="DPA180" s="138"/>
      <c r="DPB180" s="138"/>
      <c r="DPC180" s="138"/>
      <c r="DPD180" s="138"/>
      <c r="DPE180" s="138"/>
      <c r="DPF180" s="138"/>
      <c r="DPG180" s="138"/>
      <c r="DPH180" s="138"/>
      <c r="DPI180" s="138"/>
      <c r="DPJ180" s="138"/>
      <c r="DPK180" s="138"/>
      <c r="DPL180" s="138"/>
      <c r="DPM180" s="138"/>
      <c r="DPN180" s="138"/>
      <c r="DPO180" s="138"/>
      <c r="DPP180" s="138"/>
      <c r="DPQ180" s="138"/>
      <c r="DPR180" s="138"/>
      <c r="DPS180" s="138"/>
      <c r="DPT180" s="138"/>
      <c r="DPU180" s="138"/>
      <c r="DPV180" s="138"/>
      <c r="DPW180" s="138"/>
      <c r="DPX180" s="138"/>
      <c r="DPY180" s="138"/>
      <c r="DPZ180" s="138"/>
      <c r="DQA180" s="138"/>
      <c r="DQB180" s="138"/>
      <c r="DQC180" s="138"/>
      <c r="DQD180" s="138"/>
      <c r="DQE180" s="138"/>
      <c r="DQF180" s="138"/>
      <c r="DQG180" s="138"/>
      <c r="DQH180" s="138"/>
      <c r="DQI180" s="138"/>
      <c r="DQJ180" s="138"/>
      <c r="DQK180" s="138"/>
      <c r="DQL180" s="138"/>
      <c r="DQM180" s="138"/>
      <c r="DQN180" s="138"/>
      <c r="DQO180" s="138"/>
      <c r="DQP180" s="138"/>
      <c r="DQQ180" s="138"/>
      <c r="DQR180" s="138"/>
      <c r="DQS180" s="138"/>
      <c r="DQT180" s="138"/>
      <c r="DQU180" s="138"/>
      <c r="DQV180" s="138"/>
      <c r="DQW180" s="138"/>
      <c r="DQX180" s="138"/>
      <c r="DQY180" s="138"/>
      <c r="DQZ180" s="138"/>
      <c r="DRA180" s="138"/>
      <c r="DRB180" s="138"/>
      <c r="DRC180" s="138"/>
      <c r="DRD180" s="138"/>
      <c r="DRE180" s="138"/>
      <c r="DRF180" s="138"/>
      <c r="DRG180" s="138"/>
      <c r="DRH180" s="138"/>
      <c r="DRI180" s="138"/>
      <c r="DRJ180" s="138"/>
      <c r="DRK180" s="138"/>
      <c r="DRL180" s="138"/>
      <c r="DRM180" s="138"/>
      <c r="DRN180" s="138"/>
      <c r="DRO180" s="138"/>
      <c r="DRP180" s="138"/>
      <c r="DRQ180" s="138"/>
      <c r="DRR180" s="138"/>
      <c r="DRS180" s="138"/>
      <c r="DRT180" s="138"/>
      <c r="DRU180" s="138"/>
      <c r="DRV180" s="138"/>
      <c r="DRW180" s="138"/>
      <c r="DRX180" s="138"/>
      <c r="DRY180" s="138"/>
      <c r="DRZ180" s="138"/>
      <c r="DSA180" s="138"/>
      <c r="DSB180" s="138"/>
      <c r="DSC180" s="138"/>
      <c r="DSD180" s="138"/>
      <c r="DSE180" s="138"/>
      <c r="DSF180" s="138"/>
      <c r="DSG180" s="138"/>
      <c r="DSH180" s="138"/>
      <c r="DSI180" s="138"/>
      <c r="DSJ180" s="138"/>
      <c r="DSK180" s="138"/>
      <c r="DSL180" s="138"/>
      <c r="DSM180" s="138"/>
      <c r="DSN180" s="138"/>
      <c r="DSO180" s="138"/>
      <c r="DSP180" s="138"/>
      <c r="DSQ180" s="138"/>
      <c r="DSR180" s="138"/>
      <c r="DSS180" s="138"/>
      <c r="DST180" s="138"/>
      <c r="DSU180" s="138"/>
      <c r="DSV180" s="138"/>
      <c r="DSW180" s="138"/>
      <c r="DSX180" s="138"/>
      <c r="DSY180" s="138"/>
      <c r="DSZ180" s="138"/>
      <c r="DTA180" s="138"/>
      <c r="DTB180" s="138"/>
      <c r="DTC180" s="138"/>
      <c r="DTD180" s="138"/>
      <c r="DTE180" s="138"/>
      <c r="DTF180" s="138"/>
      <c r="DTG180" s="138"/>
      <c r="DTH180" s="138"/>
      <c r="DTI180" s="138"/>
      <c r="DTJ180" s="138"/>
      <c r="DTK180" s="138"/>
      <c r="DTL180" s="138"/>
      <c r="DTM180" s="138"/>
      <c r="DTN180" s="138"/>
      <c r="DTO180" s="138"/>
      <c r="DTP180" s="138"/>
      <c r="DTQ180" s="138"/>
      <c r="DTR180" s="138"/>
      <c r="DTS180" s="138"/>
      <c r="DTT180" s="138"/>
      <c r="DTU180" s="138"/>
      <c r="DTV180" s="138"/>
      <c r="DTW180" s="138"/>
      <c r="DTX180" s="138"/>
      <c r="DTY180" s="138"/>
      <c r="DTZ180" s="138"/>
      <c r="DUA180" s="138"/>
      <c r="DUB180" s="138"/>
      <c r="DUC180" s="138"/>
      <c r="DUD180" s="138"/>
      <c r="DUE180" s="138"/>
      <c r="DUF180" s="138"/>
      <c r="DUG180" s="138"/>
      <c r="DUH180" s="138"/>
      <c r="DUI180" s="138"/>
      <c r="DUJ180" s="138"/>
      <c r="DUK180" s="138"/>
      <c r="DUL180" s="138"/>
      <c r="DUM180" s="138"/>
      <c r="DUN180" s="138"/>
      <c r="DUO180" s="138"/>
      <c r="DUP180" s="138"/>
      <c r="DUQ180" s="138"/>
      <c r="DUR180" s="138"/>
      <c r="DUS180" s="138"/>
      <c r="DUT180" s="138"/>
      <c r="DUU180" s="138"/>
      <c r="DUV180" s="138"/>
      <c r="DUW180" s="138"/>
      <c r="DUX180" s="138"/>
      <c r="DUY180" s="138"/>
      <c r="DUZ180" s="138"/>
      <c r="DVA180" s="138"/>
      <c r="DVB180" s="138"/>
      <c r="DVC180" s="138"/>
      <c r="DVD180" s="138"/>
      <c r="DVE180" s="138"/>
      <c r="DVF180" s="138"/>
      <c r="DVG180" s="138"/>
      <c r="DVH180" s="138"/>
      <c r="DVI180" s="138"/>
      <c r="DVJ180" s="138"/>
      <c r="DVK180" s="138"/>
      <c r="DVL180" s="138"/>
      <c r="DVM180" s="138"/>
      <c r="DVN180" s="138"/>
      <c r="DVO180" s="138"/>
      <c r="DVP180" s="138"/>
      <c r="DVQ180" s="138"/>
      <c r="DVR180" s="138"/>
      <c r="DVS180" s="138"/>
      <c r="DVT180" s="138"/>
      <c r="DVU180" s="138"/>
      <c r="DVV180" s="138"/>
      <c r="DVW180" s="138"/>
      <c r="DVX180" s="138"/>
      <c r="DVY180" s="138"/>
      <c r="DVZ180" s="138"/>
      <c r="DWA180" s="138"/>
      <c r="DWB180" s="138"/>
      <c r="DWC180" s="138"/>
      <c r="DWD180" s="138"/>
      <c r="DWE180" s="138"/>
      <c r="DWF180" s="138"/>
      <c r="DWG180" s="138"/>
      <c r="DWH180" s="138"/>
      <c r="DWI180" s="138"/>
      <c r="DWJ180" s="138"/>
      <c r="DWK180" s="138"/>
      <c r="DWL180" s="138"/>
      <c r="DWM180" s="138"/>
      <c r="DWN180" s="138"/>
      <c r="DWO180" s="138"/>
      <c r="DWP180" s="138"/>
      <c r="DWQ180" s="138"/>
      <c r="DWR180" s="138"/>
      <c r="DWS180" s="138"/>
      <c r="DWT180" s="138"/>
      <c r="DWU180" s="138"/>
      <c r="DWV180" s="138"/>
      <c r="DWW180" s="138"/>
      <c r="DWX180" s="138"/>
      <c r="DWY180" s="138"/>
      <c r="DWZ180" s="138"/>
      <c r="DXA180" s="138"/>
      <c r="DXB180" s="138"/>
      <c r="DXC180" s="138"/>
      <c r="DXD180" s="138"/>
      <c r="DXE180" s="138"/>
      <c r="DXF180" s="138"/>
      <c r="DXG180" s="138"/>
      <c r="DXH180" s="138"/>
      <c r="DXI180" s="138"/>
      <c r="DXJ180" s="138"/>
      <c r="DXK180" s="138"/>
      <c r="DXL180" s="138"/>
      <c r="DXM180" s="138"/>
      <c r="DXN180" s="138"/>
      <c r="DXO180" s="138"/>
      <c r="DXP180" s="138"/>
      <c r="DXQ180" s="138"/>
      <c r="DXR180" s="138"/>
      <c r="DXS180" s="138"/>
      <c r="DXT180" s="138"/>
      <c r="DXU180" s="138"/>
      <c r="DXV180" s="138"/>
      <c r="DXW180" s="138"/>
      <c r="DXX180" s="138"/>
      <c r="DXY180" s="138"/>
      <c r="DXZ180" s="138"/>
      <c r="DYA180" s="138"/>
      <c r="DYB180" s="138"/>
      <c r="DYC180" s="138"/>
      <c r="DYD180" s="138"/>
      <c r="DYE180" s="138"/>
      <c r="DYF180" s="138"/>
      <c r="DYG180" s="138"/>
      <c r="DYH180" s="138"/>
      <c r="DYI180" s="138"/>
      <c r="DYJ180" s="138"/>
      <c r="DYK180" s="138"/>
      <c r="DYL180" s="138"/>
      <c r="DYM180" s="138"/>
      <c r="DYN180" s="138"/>
      <c r="DYO180" s="138"/>
      <c r="DYP180" s="138"/>
      <c r="DYQ180" s="138"/>
      <c r="DYR180" s="138"/>
      <c r="DYS180" s="138"/>
      <c r="DYT180" s="138"/>
      <c r="DYU180" s="138"/>
      <c r="DYV180" s="138"/>
      <c r="DYW180" s="138"/>
      <c r="DYX180" s="138"/>
      <c r="DYY180" s="138"/>
      <c r="DYZ180" s="138"/>
      <c r="DZA180" s="138"/>
      <c r="DZB180" s="138"/>
      <c r="DZC180" s="138"/>
      <c r="DZD180" s="138"/>
      <c r="DZE180" s="138"/>
      <c r="DZF180" s="138"/>
      <c r="DZG180" s="138"/>
      <c r="DZH180" s="138"/>
      <c r="DZI180" s="138"/>
      <c r="DZJ180" s="138"/>
      <c r="DZK180" s="138"/>
      <c r="DZL180" s="138"/>
      <c r="DZM180" s="138"/>
      <c r="DZN180" s="138"/>
      <c r="DZO180" s="138"/>
      <c r="DZP180" s="138"/>
      <c r="DZQ180" s="138"/>
      <c r="DZR180" s="138"/>
      <c r="DZS180" s="138"/>
      <c r="DZT180" s="138"/>
      <c r="DZU180" s="138"/>
      <c r="DZV180" s="138"/>
      <c r="DZW180" s="138"/>
      <c r="DZX180" s="138"/>
      <c r="DZY180" s="138"/>
      <c r="DZZ180" s="138"/>
      <c r="EAA180" s="138"/>
      <c r="EAB180" s="138"/>
      <c r="EAC180" s="138"/>
      <c r="EAD180" s="138"/>
      <c r="EAE180" s="138"/>
      <c r="EAF180" s="138"/>
      <c r="EAG180" s="138"/>
      <c r="EAH180" s="138"/>
      <c r="EAI180" s="138"/>
      <c r="EAJ180" s="138"/>
      <c r="EAK180" s="138"/>
      <c r="EAL180" s="138"/>
      <c r="EAM180" s="138"/>
      <c r="EAN180" s="138"/>
      <c r="EAO180" s="138"/>
      <c r="EAP180" s="138"/>
      <c r="EAQ180" s="138"/>
      <c r="EAR180" s="138"/>
      <c r="EAS180" s="138"/>
      <c r="EAT180" s="138"/>
      <c r="EAU180" s="138"/>
      <c r="EAV180" s="138"/>
      <c r="EAW180" s="138"/>
      <c r="EAX180" s="138"/>
      <c r="EAY180" s="138"/>
      <c r="EAZ180" s="138"/>
      <c r="EBA180" s="138"/>
      <c r="EBB180" s="138"/>
      <c r="EBC180" s="138"/>
      <c r="EBD180" s="138"/>
      <c r="EBE180" s="138"/>
      <c r="EBF180" s="138"/>
      <c r="EBG180" s="138"/>
      <c r="EBH180" s="138"/>
      <c r="EBI180" s="138"/>
      <c r="EBJ180" s="138"/>
      <c r="EBK180" s="138"/>
      <c r="EBL180" s="138"/>
      <c r="EBM180" s="138"/>
      <c r="EBN180" s="138"/>
      <c r="EBO180" s="138"/>
      <c r="EBP180" s="138"/>
      <c r="EBQ180" s="138"/>
      <c r="EBR180" s="138"/>
      <c r="EBS180" s="138"/>
      <c r="EBT180" s="138"/>
      <c r="EBU180" s="138"/>
      <c r="EBV180" s="138"/>
      <c r="EBW180" s="138"/>
      <c r="EBX180" s="138"/>
      <c r="EBY180" s="138"/>
      <c r="EBZ180" s="138"/>
      <c r="ECA180" s="138"/>
      <c r="ECB180" s="138"/>
      <c r="ECC180" s="138"/>
      <c r="ECD180" s="138"/>
      <c r="ECE180" s="138"/>
      <c r="ECF180" s="138"/>
      <c r="ECG180" s="138"/>
      <c r="ECH180" s="138"/>
      <c r="ECI180" s="138"/>
      <c r="ECJ180" s="138"/>
      <c r="ECK180" s="138"/>
      <c r="ECL180" s="138"/>
      <c r="ECM180" s="138"/>
      <c r="ECN180" s="138"/>
      <c r="ECO180" s="138"/>
      <c r="ECP180" s="138"/>
      <c r="ECQ180" s="138"/>
      <c r="ECR180" s="138"/>
      <c r="ECS180" s="138"/>
      <c r="ECT180" s="138"/>
      <c r="ECU180" s="138"/>
      <c r="ECV180" s="138"/>
      <c r="ECW180" s="138"/>
      <c r="ECX180" s="138"/>
      <c r="ECY180" s="138"/>
      <c r="ECZ180" s="138"/>
      <c r="EDA180" s="138"/>
      <c r="EDB180" s="138"/>
      <c r="EDC180" s="138"/>
      <c r="EDD180" s="138"/>
      <c r="EDE180" s="138"/>
      <c r="EDF180" s="138"/>
      <c r="EDG180" s="138"/>
      <c r="EDH180" s="138"/>
      <c r="EDI180" s="138"/>
      <c r="EDJ180" s="138"/>
      <c r="EDK180" s="138"/>
      <c r="EDL180" s="138"/>
      <c r="EDM180" s="138"/>
      <c r="EDN180" s="138"/>
      <c r="EDO180" s="138"/>
      <c r="EDP180" s="138"/>
      <c r="EDQ180" s="138"/>
      <c r="EDR180" s="138"/>
      <c r="EDS180" s="138"/>
      <c r="EDT180" s="138"/>
      <c r="EDU180" s="138"/>
      <c r="EDV180" s="138"/>
      <c r="EDW180" s="138"/>
      <c r="EDX180" s="138"/>
      <c r="EDY180" s="138"/>
      <c r="EDZ180" s="138"/>
      <c r="EEA180" s="138"/>
      <c r="EEB180" s="138"/>
      <c r="EEC180" s="138"/>
      <c r="EED180" s="138"/>
      <c r="EEE180" s="138"/>
      <c r="EEF180" s="138"/>
      <c r="EEG180" s="138"/>
      <c r="EEH180" s="138"/>
      <c r="EEI180" s="138"/>
      <c r="EEJ180" s="138"/>
      <c r="EEK180" s="138"/>
      <c r="EEL180" s="138"/>
      <c r="EEM180" s="138"/>
      <c r="EEN180" s="138"/>
      <c r="EEO180" s="138"/>
      <c r="EEP180" s="138"/>
      <c r="EEQ180" s="138"/>
      <c r="EER180" s="138"/>
      <c r="EES180" s="138"/>
      <c r="EET180" s="138"/>
      <c r="EEU180" s="138"/>
      <c r="EEV180" s="138"/>
      <c r="EEW180" s="138"/>
      <c r="EEX180" s="138"/>
      <c r="EEY180" s="138"/>
      <c r="EEZ180" s="138"/>
      <c r="EFA180" s="138"/>
      <c r="EFB180" s="138"/>
      <c r="EFC180" s="138"/>
      <c r="EFD180" s="138"/>
      <c r="EFE180" s="138"/>
      <c r="EFF180" s="138"/>
      <c r="EFG180" s="138"/>
      <c r="EFH180" s="138"/>
      <c r="EFI180" s="138"/>
      <c r="EFJ180" s="138"/>
      <c r="EFK180" s="138"/>
      <c r="EFL180" s="138"/>
      <c r="EFM180" s="138"/>
      <c r="EFN180" s="138"/>
      <c r="EFO180" s="138"/>
      <c r="EFP180" s="138"/>
      <c r="EFQ180" s="138"/>
      <c r="EFR180" s="138"/>
      <c r="EFS180" s="138"/>
      <c r="EFT180" s="138"/>
      <c r="EFU180" s="138"/>
      <c r="EFV180" s="138"/>
      <c r="EFW180" s="138"/>
      <c r="EFX180" s="138"/>
      <c r="EFY180" s="138"/>
      <c r="EFZ180" s="138"/>
      <c r="EGA180" s="138"/>
      <c r="EGB180" s="138"/>
      <c r="EGC180" s="138"/>
      <c r="EGD180" s="138"/>
      <c r="EGE180" s="138"/>
      <c r="EGF180" s="138"/>
      <c r="EGG180" s="138"/>
      <c r="EGH180" s="138"/>
      <c r="EGI180" s="138"/>
      <c r="EGJ180" s="138"/>
      <c r="EGK180" s="138"/>
      <c r="EGL180" s="138"/>
      <c r="EGM180" s="138"/>
      <c r="EGN180" s="138"/>
      <c r="EGO180" s="138"/>
      <c r="EGP180" s="138"/>
      <c r="EGQ180" s="138"/>
      <c r="EGR180" s="138"/>
      <c r="EGS180" s="138"/>
      <c r="EGT180" s="138"/>
      <c r="EGU180" s="138"/>
      <c r="EGV180" s="138"/>
      <c r="EGW180" s="138"/>
      <c r="EGX180" s="138"/>
      <c r="EGY180" s="138"/>
      <c r="EGZ180" s="138"/>
      <c r="EHA180" s="138"/>
      <c r="EHB180" s="138"/>
      <c r="EHC180" s="138"/>
      <c r="EHD180" s="138"/>
      <c r="EHE180" s="138"/>
      <c r="EHF180" s="138"/>
      <c r="EHG180" s="138"/>
      <c r="EHH180" s="138"/>
      <c r="EHI180" s="138"/>
      <c r="EHJ180" s="138"/>
      <c r="EHK180" s="138"/>
      <c r="EHL180" s="138"/>
      <c r="EHM180" s="138"/>
      <c r="EHN180" s="138"/>
      <c r="EHO180" s="138"/>
      <c r="EHP180" s="138"/>
      <c r="EHQ180" s="138"/>
      <c r="EHR180" s="138"/>
      <c r="EHS180" s="138"/>
      <c r="EHT180" s="138"/>
      <c r="EHU180" s="138"/>
      <c r="EHV180" s="138"/>
      <c r="EHW180" s="138"/>
      <c r="EHX180" s="138"/>
      <c r="EHY180" s="138"/>
      <c r="EHZ180" s="138"/>
      <c r="EIA180" s="138"/>
      <c r="EIB180" s="138"/>
      <c r="EIC180" s="138"/>
      <c r="EID180" s="138"/>
      <c r="EIE180" s="138"/>
      <c r="EIF180" s="138"/>
      <c r="EIG180" s="138"/>
      <c r="EIH180" s="138"/>
      <c r="EII180" s="138"/>
      <c r="EIJ180" s="138"/>
      <c r="EIK180" s="138"/>
      <c r="EIL180" s="138"/>
      <c r="EIM180" s="138"/>
      <c r="EIN180" s="138"/>
      <c r="EIO180" s="138"/>
      <c r="EIP180" s="138"/>
      <c r="EIQ180" s="138"/>
      <c r="EIR180" s="138"/>
      <c r="EIS180" s="138"/>
      <c r="EIT180" s="138"/>
      <c r="EIU180" s="138"/>
      <c r="EIV180" s="138"/>
      <c r="EIW180" s="138"/>
      <c r="EIX180" s="138"/>
      <c r="EIY180" s="138"/>
      <c r="EIZ180" s="138"/>
      <c r="EJA180" s="138"/>
      <c r="EJB180" s="138"/>
      <c r="EJC180" s="138"/>
      <c r="EJD180" s="138"/>
      <c r="EJE180" s="138"/>
      <c r="EJF180" s="138"/>
      <c r="EJG180" s="138"/>
      <c r="EJH180" s="138"/>
      <c r="EJI180" s="138"/>
      <c r="EJJ180" s="138"/>
      <c r="EJK180" s="138"/>
      <c r="EJL180" s="138"/>
      <c r="EJM180" s="138"/>
      <c r="EJN180" s="138"/>
      <c r="EJO180" s="138"/>
      <c r="EJP180" s="138"/>
      <c r="EJQ180" s="138"/>
      <c r="EJR180" s="138"/>
      <c r="EJS180" s="138"/>
      <c r="EJT180" s="138"/>
      <c r="EJU180" s="138"/>
      <c r="EJV180" s="138"/>
      <c r="EJW180" s="138"/>
      <c r="EJX180" s="138"/>
      <c r="EJY180" s="138"/>
      <c r="EJZ180" s="138"/>
      <c r="EKA180" s="138"/>
      <c r="EKB180" s="138"/>
      <c r="EKC180" s="138"/>
      <c r="EKD180" s="138"/>
      <c r="EKE180" s="138"/>
      <c r="EKF180" s="138"/>
      <c r="EKG180" s="138"/>
      <c r="EKH180" s="138"/>
      <c r="EKI180" s="138"/>
      <c r="EKJ180" s="138"/>
      <c r="EKK180" s="138"/>
      <c r="EKL180" s="138"/>
      <c r="EKM180" s="138"/>
      <c r="EKN180" s="138"/>
      <c r="EKO180" s="138"/>
      <c r="EKP180" s="138"/>
      <c r="EKQ180" s="138"/>
      <c r="EKR180" s="138"/>
      <c r="EKS180" s="138"/>
      <c r="EKT180" s="138"/>
      <c r="EKU180" s="138"/>
      <c r="EKV180" s="138"/>
      <c r="EKW180" s="138"/>
      <c r="EKX180" s="138"/>
      <c r="EKY180" s="138"/>
      <c r="EKZ180" s="138"/>
      <c r="ELA180" s="138"/>
      <c r="ELB180" s="138"/>
      <c r="ELC180" s="138"/>
      <c r="ELD180" s="138"/>
      <c r="ELE180" s="138"/>
      <c r="ELF180" s="138"/>
      <c r="ELG180" s="138"/>
      <c r="ELH180" s="138"/>
      <c r="ELI180" s="138"/>
      <c r="ELJ180" s="138"/>
      <c r="ELK180" s="138"/>
      <c r="ELL180" s="138"/>
      <c r="ELM180" s="138"/>
      <c r="ELN180" s="138"/>
      <c r="ELO180" s="138"/>
      <c r="ELP180" s="138"/>
      <c r="ELQ180" s="138"/>
      <c r="ELR180" s="138"/>
      <c r="ELS180" s="138"/>
      <c r="ELT180" s="138"/>
      <c r="ELU180" s="138"/>
      <c r="ELV180" s="138"/>
      <c r="ELW180" s="138"/>
      <c r="ELX180" s="138"/>
      <c r="ELY180" s="138"/>
      <c r="ELZ180" s="138"/>
      <c r="EMA180" s="138"/>
      <c r="EMB180" s="138"/>
      <c r="EMC180" s="138"/>
      <c r="EMD180" s="138"/>
      <c r="EME180" s="138"/>
      <c r="EMF180" s="138"/>
      <c r="EMG180" s="138"/>
      <c r="EMH180" s="138"/>
      <c r="EMI180" s="138"/>
      <c r="EMJ180" s="138"/>
      <c r="EMK180" s="138"/>
      <c r="EML180" s="138"/>
      <c r="EMM180" s="138"/>
      <c r="EMN180" s="138"/>
      <c r="EMO180" s="138"/>
      <c r="EMP180" s="138"/>
      <c r="EMQ180" s="138"/>
      <c r="EMR180" s="138"/>
      <c r="EMS180" s="138"/>
      <c r="EMT180" s="138"/>
      <c r="EMU180" s="138"/>
      <c r="EMV180" s="138"/>
      <c r="EMW180" s="138"/>
      <c r="EMX180" s="138"/>
      <c r="EMY180" s="138"/>
      <c r="EMZ180" s="138"/>
      <c r="ENA180" s="138"/>
      <c r="ENB180" s="138"/>
      <c r="ENC180" s="138"/>
      <c r="END180" s="138"/>
      <c r="ENE180" s="138"/>
      <c r="ENF180" s="138"/>
      <c r="ENG180" s="138"/>
      <c r="ENH180" s="138"/>
      <c r="ENI180" s="138"/>
      <c r="ENJ180" s="138"/>
      <c r="ENK180" s="138"/>
      <c r="ENL180" s="138"/>
      <c r="ENM180" s="138"/>
      <c r="ENN180" s="138"/>
      <c r="ENO180" s="138"/>
      <c r="ENP180" s="138"/>
      <c r="ENQ180" s="138"/>
      <c r="ENR180" s="138"/>
      <c r="ENS180" s="138"/>
      <c r="ENT180" s="138"/>
      <c r="ENU180" s="138"/>
      <c r="ENV180" s="138"/>
      <c r="ENW180" s="138"/>
      <c r="ENX180" s="138"/>
      <c r="ENY180" s="138"/>
      <c r="ENZ180" s="138"/>
      <c r="EOA180" s="138"/>
      <c r="EOB180" s="138"/>
      <c r="EOC180" s="138"/>
      <c r="EOD180" s="138"/>
      <c r="EOE180" s="138"/>
      <c r="EOF180" s="138"/>
      <c r="EOG180" s="138"/>
      <c r="EOH180" s="138"/>
      <c r="EOI180" s="138"/>
      <c r="EOJ180" s="138"/>
      <c r="EOK180" s="138"/>
      <c r="EOL180" s="138"/>
      <c r="EOM180" s="138"/>
      <c r="EON180" s="138"/>
      <c r="EOO180" s="138"/>
      <c r="EOP180" s="138"/>
      <c r="EOQ180" s="138"/>
      <c r="EOR180" s="138"/>
      <c r="EOS180" s="138"/>
      <c r="EOT180" s="138"/>
      <c r="EOU180" s="138"/>
      <c r="EOV180" s="138"/>
      <c r="EOW180" s="138"/>
      <c r="EOX180" s="138"/>
      <c r="EOY180" s="138"/>
      <c r="EOZ180" s="138"/>
      <c r="EPA180" s="138"/>
      <c r="EPB180" s="138"/>
      <c r="EPC180" s="138"/>
      <c r="EPD180" s="138"/>
      <c r="EPE180" s="138"/>
      <c r="EPF180" s="138"/>
      <c r="EPG180" s="138"/>
      <c r="EPH180" s="138"/>
      <c r="EPI180" s="138"/>
      <c r="EPJ180" s="138"/>
      <c r="EPK180" s="138"/>
      <c r="EPL180" s="138"/>
      <c r="EPM180" s="138"/>
      <c r="EPN180" s="138"/>
      <c r="EPO180" s="138"/>
      <c r="EPP180" s="138"/>
      <c r="EPQ180" s="138"/>
      <c r="EPR180" s="138"/>
      <c r="EPS180" s="138"/>
      <c r="EPT180" s="138"/>
      <c r="EPU180" s="138"/>
      <c r="EPV180" s="138"/>
      <c r="EPW180" s="138"/>
      <c r="EPX180" s="138"/>
      <c r="EPY180" s="138"/>
      <c r="EPZ180" s="138"/>
      <c r="EQA180" s="138"/>
      <c r="EQB180" s="138"/>
      <c r="EQC180" s="138"/>
      <c r="EQD180" s="138"/>
      <c r="EQE180" s="138"/>
      <c r="EQF180" s="138"/>
      <c r="EQG180" s="138"/>
      <c r="EQH180" s="138"/>
      <c r="EQI180" s="138"/>
      <c r="EQJ180" s="138"/>
      <c r="EQK180" s="138"/>
      <c r="EQL180" s="138"/>
      <c r="EQM180" s="138"/>
      <c r="EQN180" s="138"/>
      <c r="EQO180" s="138"/>
      <c r="EQP180" s="138"/>
      <c r="EQQ180" s="138"/>
      <c r="EQR180" s="138"/>
      <c r="EQS180" s="138"/>
      <c r="EQT180" s="138"/>
      <c r="EQU180" s="138"/>
      <c r="EQV180" s="138"/>
      <c r="EQW180" s="138"/>
      <c r="EQX180" s="138"/>
      <c r="EQY180" s="138"/>
      <c r="EQZ180" s="138"/>
      <c r="ERA180" s="138"/>
      <c r="ERB180" s="138"/>
      <c r="ERC180" s="138"/>
      <c r="ERD180" s="138"/>
      <c r="ERE180" s="138"/>
      <c r="ERF180" s="138"/>
      <c r="ERG180" s="138"/>
      <c r="ERH180" s="138"/>
      <c r="ERI180" s="138"/>
      <c r="ERJ180" s="138"/>
      <c r="ERK180" s="138"/>
      <c r="ERL180" s="138"/>
      <c r="ERM180" s="138"/>
      <c r="ERN180" s="138"/>
      <c r="ERO180" s="138"/>
      <c r="ERP180" s="138"/>
      <c r="ERQ180" s="138"/>
      <c r="ERR180" s="138"/>
      <c r="ERS180" s="138"/>
      <c r="ERT180" s="138"/>
      <c r="ERU180" s="138"/>
      <c r="ERV180" s="138"/>
      <c r="ERW180" s="138"/>
      <c r="ERX180" s="138"/>
      <c r="ERY180" s="138"/>
      <c r="ERZ180" s="138"/>
      <c r="ESA180" s="138"/>
      <c r="ESB180" s="138"/>
      <c r="ESC180" s="138"/>
      <c r="ESD180" s="138"/>
      <c r="ESE180" s="138"/>
      <c r="ESF180" s="138"/>
      <c r="ESG180" s="138"/>
      <c r="ESH180" s="138"/>
      <c r="ESI180" s="138"/>
      <c r="ESJ180" s="138"/>
      <c r="ESK180" s="138"/>
      <c r="ESL180" s="138"/>
      <c r="ESM180" s="138"/>
      <c r="ESN180" s="138"/>
      <c r="ESO180" s="138"/>
      <c r="ESP180" s="138"/>
      <c r="ESQ180" s="138"/>
      <c r="ESR180" s="138"/>
      <c r="ESS180" s="138"/>
      <c r="EST180" s="138"/>
      <c r="ESU180" s="138"/>
      <c r="ESV180" s="138"/>
      <c r="ESW180" s="138"/>
      <c r="ESX180" s="138"/>
      <c r="ESY180" s="138"/>
      <c r="ESZ180" s="138"/>
      <c r="ETA180" s="138"/>
      <c r="ETB180" s="138"/>
      <c r="ETC180" s="138"/>
      <c r="ETD180" s="138"/>
      <c r="ETE180" s="138"/>
      <c r="ETF180" s="138"/>
      <c r="ETG180" s="138"/>
      <c r="ETH180" s="138"/>
      <c r="ETI180" s="138"/>
      <c r="ETJ180" s="138"/>
      <c r="ETK180" s="138"/>
      <c r="ETL180" s="138"/>
      <c r="ETM180" s="138"/>
      <c r="ETN180" s="138"/>
      <c r="ETO180" s="138"/>
      <c r="ETP180" s="138"/>
      <c r="ETQ180" s="138"/>
      <c r="ETR180" s="138"/>
      <c r="ETS180" s="138"/>
      <c r="ETT180" s="138"/>
      <c r="ETU180" s="138"/>
      <c r="ETV180" s="138"/>
      <c r="ETW180" s="138"/>
      <c r="ETX180" s="138"/>
      <c r="ETY180" s="138"/>
      <c r="ETZ180" s="138"/>
      <c r="EUA180" s="138"/>
      <c r="EUB180" s="138"/>
      <c r="EUC180" s="138"/>
      <c r="EUD180" s="138"/>
      <c r="EUE180" s="138"/>
      <c r="EUF180" s="138"/>
      <c r="EUG180" s="138"/>
      <c r="EUH180" s="138"/>
      <c r="EUI180" s="138"/>
      <c r="EUJ180" s="138"/>
      <c r="EUK180" s="138"/>
      <c r="EUL180" s="138"/>
      <c r="EUM180" s="138"/>
      <c r="EUN180" s="138"/>
      <c r="EUO180" s="138"/>
      <c r="EUP180" s="138"/>
      <c r="EUQ180" s="138"/>
      <c r="EUR180" s="138"/>
      <c r="EUS180" s="138"/>
      <c r="EUT180" s="138"/>
      <c r="EUU180" s="138"/>
      <c r="EUV180" s="138"/>
      <c r="EUW180" s="138"/>
      <c r="EUX180" s="138"/>
      <c r="EUY180" s="138"/>
      <c r="EUZ180" s="138"/>
      <c r="EVA180" s="138"/>
      <c r="EVB180" s="138"/>
      <c r="EVC180" s="138"/>
      <c r="EVD180" s="138"/>
      <c r="EVE180" s="138"/>
      <c r="EVF180" s="138"/>
      <c r="EVG180" s="138"/>
      <c r="EVH180" s="138"/>
      <c r="EVI180" s="138"/>
      <c r="EVJ180" s="138"/>
      <c r="EVK180" s="138"/>
      <c r="EVL180" s="138"/>
      <c r="EVM180" s="138"/>
      <c r="EVN180" s="138"/>
      <c r="EVO180" s="138"/>
      <c r="EVP180" s="138"/>
      <c r="EVQ180" s="138"/>
      <c r="EVR180" s="138"/>
      <c r="EVS180" s="138"/>
      <c r="EVT180" s="138"/>
      <c r="EVU180" s="138"/>
      <c r="EVV180" s="138"/>
      <c r="EVW180" s="138"/>
      <c r="EVX180" s="138"/>
      <c r="EVY180" s="138"/>
      <c r="EVZ180" s="138"/>
      <c r="EWA180" s="138"/>
      <c r="EWB180" s="138"/>
      <c r="EWC180" s="138"/>
      <c r="EWD180" s="138"/>
      <c r="EWE180" s="138"/>
      <c r="EWF180" s="138"/>
      <c r="EWG180" s="138"/>
      <c r="EWH180" s="138"/>
      <c r="EWI180" s="138"/>
      <c r="EWJ180" s="138"/>
      <c r="EWK180" s="138"/>
      <c r="EWL180" s="138"/>
      <c r="EWM180" s="138"/>
      <c r="EWN180" s="138"/>
      <c r="EWO180" s="138"/>
      <c r="EWP180" s="138"/>
      <c r="EWQ180" s="138"/>
      <c r="EWR180" s="138"/>
      <c r="EWS180" s="138"/>
      <c r="EWT180" s="138"/>
      <c r="EWU180" s="138"/>
      <c r="EWV180" s="138"/>
      <c r="EWW180" s="138"/>
      <c r="EWX180" s="138"/>
      <c r="EWY180" s="138"/>
      <c r="EWZ180" s="138"/>
      <c r="EXA180" s="138"/>
      <c r="EXB180" s="138"/>
      <c r="EXC180" s="138"/>
      <c r="EXD180" s="138"/>
      <c r="EXE180" s="138"/>
      <c r="EXF180" s="138"/>
      <c r="EXG180" s="138"/>
      <c r="EXH180" s="138"/>
      <c r="EXI180" s="138"/>
      <c r="EXJ180" s="138"/>
      <c r="EXK180" s="138"/>
      <c r="EXL180" s="138"/>
      <c r="EXM180" s="138"/>
      <c r="EXN180" s="138"/>
      <c r="EXO180" s="138"/>
      <c r="EXP180" s="138"/>
      <c r="EXQ180" s="138"/>
      <c r="EXR180" s="138"/>
      <c r="EXS180" s="138"/>
      <c r="EXT180" s="138"/>
      <c r="EXU180" s="138"/>
      <c r="EXV180" s="138"/>
      <c r="EXW180" s="138"/>
      <c r="EXX180" s="138"/>
      <c r="EXY180" s="138"/>
      <c r="EXZ180" s="138"/>
      <c r="EYA180" s="138"/>
      <c r="EYB180" s="138"/>
      <c r="EYC180" s="138"/>
      <c r="EYD180" s="138"/>
      <c r="EYE180" s="138"/>
      <c r="EYF180" s="138"/>
      <c r="EYG180" s="138"/>
      <c r="EYH180" s="138"/>
      <c r="EYI180" s="138"/>
      <c r="EYJ180" s="138"/>
      <c r="EYK180" s="138"/>
      <c r="EYL180" s="138"/>
      <c r="EYM180" s="138"/>
      <c r="EYN180" s="138"/>
      <c r="EYO180" s="138"/>
      <c r="EYP180" s="138"/>
      <c r="EYQ180" s="138"/>
      <c r="EYR180" s="138"/>
      <c r="EYS180" s="138"/>
      <c r="EYT180" s="138"/>
      <c r="EYU180" s="138"/>
      <c r="EYV180" s="138"/>
      <c r="EYW180" s="138"/>
      <c r="EYX180" s="138"/>
      <c r="EYY180" s="138"/>
      <c r="EYZ180" s="138"/>
      <c r="EZA180" s="138"/>
      <c r="EZB180" s="138"/>
      <c r="EZC180" s="138"/>
      <c r="EZD180" s="138"/>
      <c r="EZE180" s="138"/>
      <c r="EZF180" s="138"/>
      <c r="EZG180" s="138"/>
      <c r="EZH180" s="138"/>
      <c r="EZI180" s="138"/>
      <c r="EZJ180" s="138"/>
      <c r="EZK180" s="138"/>
      <c r="EZL180" s="138"/>
      <c r="EZM180" s="138"/>
      <c r="EZN180" s="138"/>
      <c r="EZO180" s="138"/>
      <c r="EZP180" s="138"/>
      <c r="EZQ180" s="138"/>
      <c r="EZR180" s="138"/>
      <c r="EZS180" s="138"/>
      <c r="EZT180" s="138"/>
      <c r="EZU180" s="138"/>
      <c r="EZV180" s="138"/>
      <c r="EZW180" s="138"/>
      <c r="EZX180" s="138"/>
      <c r="EZY180" s="138"/>
      <c r="EZZ180" s="138"/>
      <c r="FAA180" s="138"/>
      <c r="FAB180" s="138"/>
      <c r="FAC180" s="138"/>
      <c r="FAD180" s="138"/>
      <c r="FAE180" s="138"/>
      <c r="FAF180" s="138"/>
      <c r="FAG180" s="138"/>
      <c r="FAH180" s="138"/>
      <c r="FAI180" s="138"/>
      <c r="FAJ180" s="138"/>
      <c r="FAK180" s="138"/>
      <c r="FAL180" s="138"/>
      <c r="FAM180" s="138"/>
      <c r="FAN180" s="138"/>
      <c r="FAO180" s="138"/>
      <c r="FAP180" s="138"/>
      <c r="FAQ180" s="138"/>
      <c r="FAR180" s="138"/>
      <c r="FAS180" s="138"/>
      <c r="FAT180" s="138"/>
      <c r="FAU180" s="138"/>
      <c r="FAV180" s="138"/>
      <c r="FAW180" s="138"/>
      <c r="FAX180" s="138"/>
      <c r="FAY180" s="138"/>
      <c r="FAZ180" s="138"/>
      <c r="FBA180" s="138"/>
      <c r="FBB180" s="138"/>
      <c r="FBC180" s="138"/>
      <c r="FBD180" s="138"/>
      <c r="FBE180" s="138"/>
      <c r="FBF180" s="138"/>
      <c r="FBG180" s="138"/>
      <c r="FBH180" s="138"/>
      <c r="FBI180" s="138"/>
      <c r="FBJ180" s="138"/>
      <c r="FBK180" s="138"/>
      <c r="FBL180" s="138"/>
      <c r="FBM180" s="138"/>
      <c r="FBN180" s="138"/>
      <c r="FBO180" s="138"/>
      <c r="FBP180" s="138"/>
      <c r="FBQ180" s="138"/>
      <c r="FBR180" s="138"/>
      <c r="FBS180" s="138"/>
      <c r="FBT180" s="138"/>
      <c r="FBU180" s="138"/>
      <c r="FBV180" s="138"/>
      <c r="FBW180" s="138"/>
      <c r="FBX180" s="138"/>
      <c r="FBY180" s="138"/>
      <c r="FBZ180" s="138"/>
      <c r="FCA180" s="138"/>
      <c r="FCB180" s="138"/>
      <c r="FCC180" s="138"/>
      <c r="FCD180" s="138"/>
      <c r="FCE180" s="138"/>
      <c r="FCF180" s="138"/>
      <c r="FCG180" s="138"/>
      <c r="FCH180" s="138"/>
      <c r="FCI180" s="138"/>
      <c r="FCJ180" s="138"/>
      <c r="FCK180" s="138"/>
      <c r="FCL180" s="138"/>
      <c r="FCM180" s="138"/>
      <c r="FCN180" s="138"/>
      <c r="FCO180" s="138"/>
      <c r="FCP180" s="138"/>
      <c r="FCQ180" s="138"/>
      <c r="FCR180" s="138"/>
      <c r="FCS180" s="138"/>
      <c r="FCT180" s="138"/>
      <c r="FCU180" s="138"/>
      <c r="FCV180" s="138"/>
      <c r="FCW180" s="138"/>
      <c r="FCX180" s="138"/>
      <c r="FCY180" s="138"/>
      <c r="FCZ180" s="138"/>
      <c r="FDA180" s="138"/>
      <c r="FDB180" s="138"/>
      <c r="FDC180" s="138"/>
      <c r="FDD180" s="138"/>
      <c r="FDE180" s="138"/>
      <c r="FDF180" s="138"/>
      <c r="FDG180" s="138"/>
      <c r="FDH180" s="138"/>
      <c r="FDI180" s="138"/>
      <c r="FDJ180" s="138"/>
      <c r="FDK180" s="138"/>
      <c r="FDL180" s="138"/>
      <c r="FDM180" s="138"/>
      <c r="FDN180" s="138"/>
      <c r="FDO180" s="138"/>
      <c r="FDP180" s="138"/>
      <c r="FDQ180" s="138"/>
      <c r="FDR180" s="138"/>
      <c r="FDS180" s="138"/>
      <c r="FDT180" s="138"/>
      <c r="FDU180" s="138"/>
      <c r="FDV180" s="138"/>
      <c r="FDW180" s="138"/>
      <c r="FDX180" s="138"/>
      <c r="FDY180" s="138"/>
      <c r="FDZ180" s="138"/>
      <c r="FEA180" s="138"/>
      <c r="FEB180" s="138"/>
      <c r="FEC180" s="138"/>
      <c r="FED180" s="138"/>
      <c r="FEE180" s="138"/>
      <c r="FEF180" s="138"/>
      <c r="FEG180" s="138"/>
      <c r="FEH180" s="138"/>
      <c r="FEI180" s="138"/>
      <c r="FEJ180" s="138"/>
      <c r="FEK180" s="138"/>
      <c r="FEL180" s="138"/>
      <c r="FEM180" s="138"/>
      <c r="FEN180" s="138"/>
      <c r="FEO180" s="138"/>
      <c r="FEP180" s="138"/>
      <c r="FEQ180" s="138"/>
      <c r="FER180" s="138"/>
      <c r="FES180" s="138"/>
      <c r="FET180" s="138"/>
      <c r="FEU180" s="138"/>
      <c r="FEV180" s="138"/>
      <c r="FEW180" s="138"/>
      <c r="FEX180" s="138"/>
      <c r="FEY180" s="138"/>
      <c r="FEZ180" s="138"/>
      <c r="FFA180" s="138"/>
      <c r="FFB180" s="138"/>
      <c r="FFC180" s="138"/>
      <c r="FFD180" s="138"/>
      <c r="FFE180" s="138"/>
      <c r="FFF180" s="138"/>
      <c r="FFG180" s="138"/>
      <c r="FFH180" s="138"/>
      <c r="FFI180" s="138"/>
      <c r="FFJ180" s="138"/>
      <c r="FFK180" s="138"/>
      <c r="FFL180" s="138"/>
      <c r="FFM180" s="138"/>
      <c r="FFN180" s="138"/>
      <c r="FFO180" s="138"/>
      <c r="FFP180" s="138"/>
      <c r="FFQ180" s="138"/>
      <c r="FFR180" s="138"/>
      <c r="FFS180" s="138"/>
      <c r="FFT180" s="138"/>
      <c r="FFU180" s="138"/>
      <c r="FFV180" s="138"/>
      <c r="FFW180" s="138"/>
      <c r="FFX180" s="138"/>
      <c r="FFY180" s="138"/>
      <c r="FFZ180" s="138"/>
      <c r="FGA180" s="138"/>
      <c r="FGB180" s="138"/>
      <c r="FGC180" s="138"/>
      <c r="FGD180" s="138"/>
      <c r="FGE180" s="138"/>
      <c r="FGF180" s="138"/>
      <c r="FGG180" s="138"/>
      <c r="FGH180" s="138"/>
      <c r="FGI180" s="138"/>
      <c r="FGJ180" s="138"/>
      <c r="FGK180" s="138"/>
      <c r="FGL180" s="138"/>
      <c r="FGM180" s="138"/>
      <c r="FGN180" s="138"/>
      <c r="FGO180" s="138"/>
      <c r="FGP180" s="138"/>
      <c r="FGQ180" s="138"/>
      <c r="FGR180" s="138"/>
      <c r="FGS180" s="138"/>
      <c r="FGT180" s="138"/>
      <c r="FGU180" s="138"/>
      <c r="FGV180" s="138"/>
      <c r="FGW180" s="138"/>
      <c r="FGX180" s="138"/>
      <c r="FGY180" s="138"/>
      <c r="FGZ180" s="138"/>
      <c r="FHA180" s="138"/>
      <c r="FHB180" s="138"/>
      <c r="FHC180" s="138"/>
      <c r="FHD180" s="138"/>
      <c r="FHE180" s="138"/>
      <c r="FHF180" s="138"/>
      <c r="FHG180" s="138"/>
      <c r="FHH180" s="138"/>
      <c r="FHI180" s="138"/>
      <c r="FHJ180" s="138"/>
      <c r="FHK180" s="138"/>
      <c r="FHL180" s="138"/>
      <c r="FHM180" s="138"/>
      <c r="FHN180" s="138"/>
      <c r="FHO180" s="138"/>
      <c r="FHP180" s="138"/>
      <c r="FHQ180" s="138"/>
      <c r="FHR180" s="138"/>
      <c r="FHS180" s="138"/>
      <c r="FHT180" s="138"/>
      <c r="FHU180" s="138"/>
      <c r="FHV180" s="138"/>
      <c r="FHW180" s="138"/>
      <c r="FHX180" s="138"/>
      <c r="FHY180" s="138"/>
      <c r="FHZ180" s="138"/>
      <c r="FIA180" s="138"/>
      <c r="FIB180" s="138"/>
      <c r="FIC180" s="138"/>
      <c r="FID180" s="138"/>
      <c r="FIE180" s="138"/>
      <c r="FIF180" s="138"/>
      <c r="FIG180" s="138"/>
      <c r="FIH180" s="138"/>
      <c r="FII180" s="138"/>
      <c r="FIJ180" s="138"/>
      <c r="FIK180" s="138"/>
      <c r="FIL180" s="138"/>
      <c r="FIM180" s="138"/>
      <c r="FIN180" s="138"/>
      <c r="FIO180" s="138"/>
      <c r="FIP180" s="138"/>
      <c r="FIQ180" s="138"/>
      <c r="FIR180" s="138"/>
      <c r="FIS180" s="138"/>
      <c r="FIT180" s="138"/>
      <c r="FIU180" s="138"/>
      <c r="FIV180" s="138"/>
      <c r="FIW180" s="138"/>
      <c r="FIX180" s="138"/>
      <c r="FIY180" s="138"/>
      <c r="FIZ180" s="138"/>
      <c r="FJA180" s="138"/>
      <c r="FJB180" s="138"/>
      <c r="FJC180" s="138"/>
      <c r="FJD180" s="138"/>
      <c r="FJE180" s="138"/>
      <c r="FJF180" s="138"/>
      <c r="FJG180" s="138"/>
      <c r="FJH180" s="138"/>
      <c r="FJI180" s="138"/>
      <c r="FJJ180" s="138"/>
      <c r="FJK180" s="138"/>
      <c r="FJL180" s="138"/>
      <c r="FJM180" s="138"/>
      <c r="FJN180" s="138"/>
      <c r="FJO180" s="138"/>
      <c r="FJP180" s="138"/>
      <c r="FJQ180" s="138"/>
      <c r="FJR180" s="138"/>
      <c r="FJS180" s="138"/>
      <c r="FJT180" s="138"/>
      <c r="FJU180" s="138"/>
      <c r="FJV180" s="138"/>
      <c r="FJW180" s="138"/>
      <c r="FJX180" s="138"/>
      <c r="FJY180" s="138"/>
      <c r="FJZ180" s="138"/>
      <c r="FKA180" s="138"/>
      <c r="FKB180" s="138"/>
      <c r="FKC180" s="138"/>
      <c r="FKD180" s="138"/>
      <c r="FKE180" s="138"/>
      <c r="FKF180" s="138"/>
      <c r="FKG180" s="138"/>
      <c r="FKH180" s="138"/>
      <c r="FKI180" s="138"/>
      <c r="FKJ180" s="138"/>
      <c r="FKK180" s="138"/>
      <c r="FKL180" s="138"/>
      <c r="FKM180" s="138"/>
      <c r="FKN180" s="138"/>
      <c r="FKO180" s="138"/>
      <c r="FKP180" s="138"/>
      <c r="FKQ180" s="138"/>
      <c r="FKR180" s="138"/>
      <c r="FKS180" s="138"/>
      <c r="FKT180" s="138"/>
      <c r="FKU180" s="138"/>
      <c r="FKV180" s="138"/>
      <c r="FKW180" s="138"/>
      <c r="FKX180" s="138"/>
      <c r="FKY180" s="138"/>
      <c r="FKZ180" s="138"/>
      <c r="FLA180" s="138"/>
      <c r="FLB180" s="138"/>
      <c r="FLC180" s="138"/>
      <c r="FLD180" s="138"/>
      <c r="FLE180" s="138"/>
      <c r="FLF180" s="138"/>
      <c r="FLG180" s="138"/>
      <c r="FLH180" s="138"/>
      <c r="FLI180" s="138"/>
      <c r="FLJ180" s="138"/>
      <c r="FLK180" s="138"/>
      <c r="FLL180" s="138"/>
      <c r="FLM180" s="138"/>
      <c r="FLN180" s="138"/>
      <c r="FLO180" s="138"/>
      <c r="FLP180" s="138"/>
      <c r="FLQ180" s="138"/>
      <c r="FLR180" s="138"/>
      <c r="FLS180" s="138"/>
      <c r="FLT180" s="138"/>
      <c r="FLU180" s="138"/>
      <c r="FLV180" s="138"/>
      <c r="FLW180" s="138"/>
      <c r="FLX180" s="138"/>
      <c r="FLY180" s="138"/>
      <c r="FLZ180" s="138"/>
      <c r="FMA180" s="138"/>
      <c r="FMB180" s="138"/>
      <c r="FMC180" s="138"/>
      <c r="FMD180" s="138"/>
      <c r="FME180" s="138"/>
      <c r="FMF180" s="138"/>
      <c r="FMG180" s="138"/>
      <c r="FMH180" s="138"/>
      <c r="FMI180" s="138"/>
      <c r="FMJ180" s="138"/>
      <c r="FMK180" s="138"/>
      <c r="FML180" s="138"/>
      <c r="FMM180" s="138"/>
      <c r="FMN180" s="138"/>
      <c r="FMO180" s="138"/>
      <c r="FMP180" s="138"/>
      <c r="FMQ180" s="138"/>
      <c r="FMR180" s="138"/>
      <c r="FMS180" s="138"/>
      <c r="FMT180" s="138"/>
      <c r="FMU180" s="138"/>
      <c r="FMV180" s="138"/>
      <c r="FMW180" s="138"/>
      <c r="FMX180" s="138"/>
      <c r="FMY180" s="138"/>
      <c r="FMZ180" s="138"/>
      <c r="FNA180" s="138"/>
      <c r="FNB180" s="138"/>
      <c r="FNC180" s="138"/>
      <c r="FND180" s="138"/>
      <c r="FNE180" s="138"/>
      <c r="FNF180" s="138"/>
      <c r="FNG180" s="138"/>
      <c r="FNH180" s="138"/>
      <c r="FNI180" s="138"/>
      <c r="FNJ180" s="138"/>
      <c r="FNK180" s="138"/>
      <c r="FNL180" s="138"/>
      <c r="FNM180" s="138"/>
      <c r="FNN180" s="138"/>
      <c r="FNO180" s="138"/>
      <c r="FNP180" s="138"/>
      <c r="FNQ180" s="138"/>
      <c r="FNR180" s="138"/>
      <c r="FNS180" s="138"/>
      <c r="FNT180" s="138"/>
      <c r="FNU180" s="138"/>
      <c r="FNV180" s="138"/>
      <c r="FNW180" s="138"/>
      <c r="FNX180" s="138"/>
      <c r="FNY180" s="138"/>
      <c r="FNZ180" s="138"/>
      <c r="FOA180" s="138"/>
      <c r="FOB180" s="138"/>
      <c r="FOC180" s="138"/>
      <c r="FOD180" s="138"/>
      <c r="FOE180" s="138"/>
      <c r="FOF180" s="138"/>
      <c r="FOG180" s="138"/>
      <c r="FOH180" s="138"/>
      <c r="FOI180" s="138"/>
      <c r="FOJ180" s="138"/>
      <c r="FOK180" s="138"/>
      <c r="FOL180" s="138"/>
      <c r="FOM180" s="138"/>
      <c r="FON180" s="138"/>
      <c r="FOO180" s="138"/>
      <c r="FOP180" s="138"/>
      <c r="FOQ180" s="138"/>
      <c r="FOR180" s="138"/>
      <c r="FOS180" s="138"/>
      <c r="FOT180" s="138"/>
      <c r="FOU180" s="138"/>
      <c r="FOV180" s="138"/>
      <c r="FOW180" s="138"/>
      <c r="FOX180" s="138"/>
      <c r="FOY180" s="138"/>
      <c r="FOZ180" s="138"/>
      <c r="FPA180" s="138"/>
      <c r="FPB180" s="138"/>
      <c r="FPC180" s="138"/>
      <c r="FPD180" s="138"/>
      <c r="FPE180" s="138"/>
      <c r="FPF180" s="138"/>
      <c r="FPG180" s="138"/>
      <c r="FPH180" s="138"/>
      <c r="FPI180" s="138"/>
      <c r="FPJ180" s="138"/>
      <c r="FPK180" s="138"/>
      <c r="FPL180" s="138"/>
      <c r="FPM180" s="138"/>
      <c r="FPN180" s="138"/>
      <c r="FPO180" s="138"/>
      <c r="FPP180" s="138"/>
      <c r="FPQ180" s="138"/>
      <c r="FPR180" s="138"/>
      <c r="FPS180" s="138"/>
      <c r="FPT180" s="138"/>
      <c r="FPU180" s="138"/>
      <c r="FPV180" s="138"/>
      <c r="FPW180" s="138"/>
      <c r="FPX180" s="138"/>
      <c r="FPY180" s="138"/>
      <c r="FPZ180" s="138"/>
      <c r="FQA180" s="138"/>
      <c r="FQB180" s="138"/>
      <c r="FQC180" s="138"/>
      <c r="FQD180" s="138"/>
      <c r="FQE180" s="138"/>
      <c r="FQF180" s="138"/>
      <c r="FQG180" s="138"/>
      <c r="FQH180" s="138"/>
      <c r="FQI180" s="138"/>
      <c r="FQJ180" s="138"/>
      <c r="FQK180" s="138"/>
      <c r="FQL180" s="138"/>
      <c r="FQM180" s="138"/>
      <c r="FQN180" s="138"/>
      <c r="FQO180" s="138"/>
      <c r="FQP180" s="138"/>
      <c r="FQQ180" s="138"/>
      <c r="FQR180" s="138"/>
      <c r="FQS180" s="138"/>
      <c r="FQT180" s="138"/>
      <c r="FQU180" s="138"/>
      <c r="FQV180" s="138"/>
      <c r="FQW180" s="138"/>
      <c r="FQX180" s="138"/>
      <c r="FQY180" s="138"/>
      <c r="FQZ180" s="138"/>
      <c r="FRA180" s="138"/>
      <c r="FRB180" s="138"/>
      <c r="FRC180" s="138"/>
      <c r="FRD180" s="138"/>
      <c r="FRE180" s="138"/>
      <c r="FRF180" s="138"/>
      <c r="FRG180" s="138"/>
      <c r="FRH180" s="138"/>
      <c r="FRI180" s="138"/>
      <c r="FRJ180" s="138"/>
      <c r="FRK180" s="138"/>
      <c r="FRL180" s="138"/>
      <c r="FRM180" s="138"/>
      <c r="FRN180" s="138"/>
      <c r="FRO180" s="138"/>
      <c r="FRP180" s="138"/>
      <c r="FRQ180" s="138"/>
      <c r="FRR180" s="138"/>
      <c r="FRS180" s="138"/>
      <c r="FRT180" s="138"/>
      <c r="FRU180" s="138"/>
      <c r="FRV180" s="138"/>
      <c r="FRW180" s="138"/>
      <c r="FRX180" s="138"/>
      <c r="FRY180" s="138"/>
      <c r="FRZ180" s="138"/>
      <c r="FSA180" s="138"/>
      <c r="FSB180" s="138"/>
      <c r="FSC180" s="138"/>
      <c r="FSD180" s="138"/>
      <c r="FSE180" s="138"/>
      <c r="FSF180" s="138"/>
      <c r="FSG180" s="138"/>
      <c r="FSH180" s="138"/>
      <c r="FSI180" s="138"/>
      <c r="FSJ180" s="138"/>
      <c r="FSK180" s="138"/>
      <c r="FSL180" s="138"/>
      <c r="FSM180" s="138"/>
      <c r="FSN180" s="138"/>
      <c r="FSO180" s="138"/>
      <c r="FSP180" s="138"/>
      <c r="FSQ180" s="138"/>
      <c r="FSR180" s="138"/>
      <c r="FSS180" s="138"/>
      <c r="FST180" s="138"/>
      <c r="FSU180" s="138"/>
      <c r="FSV180" s="138"/>
      <c r="FSW180" s="138"/>
      <c r="FSX180" s="138"/>
      <c r="FSY180" s="138"/>
      <c r="FSZ180" s="138"/>
      <c r="FTA180" s="138"/>
      <c r="FTB180" s="138"/>
      <c r="FTC180" s="138"/>
      <c r="FTD180" s="138"/>
      <c r="FTE180" s="138"/>
      <c r="FTF180" s="138"/>
      <c r="FTG180" s="138"/>
      <c r="FTH180" s="138"/>
      <c r="FTI180" s="138"/>
      <c r="FTJ180" s="138"/>
      <c r="FTK180" s="138"/>
      <c r="FTL180" s="138"/>
      <c r="FTM180" s="138"/>
      <c r="FTN180" s="138"/>
      <c r="FTO180" s="138"/>
      <c r="FTP180" s="138"/>
      <c r="FTQ180" s="138"/>
      <c r="FTR180" s="138"/>
      <c r="FTS180" s="138"/>
      <c r="FTT180" s="138"/>
      <c r="FTU180" s="138"/>
      <c r="FTV180" s="138"/>
      <c r="FTW180" s="138"/>
      <c r="FTX180" s="138"/>
      <c r="FTY180" s="138"/>
      <c r="FTZ180" s="138"/>
      <c r="FUA180" s="138"/>
      <c r="FUB180" s="138"/>
      <c r="FUC180" s="138"/>
      <c r="FUD180" s="138"/>
      <c r="FUE180" s="138"/>
      <c r="FUF180" s="138"/>
      <c r="FUG180" s="138"/>
      <c r="FUH180" s="138"/>
      <c r="FUI180" s="138"/>
      <c r="FUJ180" s="138"/>
      <c r="FUK180" s="138"/>
      <c r="FUL180" s="138"/>
      <c r="FUM180" s="138"/>
      <c r="FUN180" s="138"/>
      <c r="FUO180" s="138"/>
      <c r="FUP180" s="138"/>
      <c r="FUQ180" s="138"/>
      <c r="FUR180" s="138"/>
      <c r="FUS180" s="138"/>
      <c r="FUT180" s="138"/>
      <c r="FUU180" s="138"/>
      <c r="FUV180" s="138"/>
      <c r="FUW180" s="138"/>
      <c r="FUX180" s="138"/>
      <c r="FUY180" s="138"/>
      <c r="FUZ180" s="138"/>
      <c r="FVA180" s="138"/>
      <c r="FVB180" s="138"/>
      <c r="FVC180" s="138"/>
      <c r="FVD180" s="138"/>
      <c r="FVE180" s="138"/>
      <c r="FVF180" s="138"/>
      <c r="FVG180" s="138"/>
      <c r="FVH180" s="138"/>
      <c r="FVI180" s="138"/>
      <c r="FVJ180" s="138"/>
      <c r="FVK180" s="138"/>
      <c r="FVL180" s="138"/>
      <c r="FVM180" s="138"/>
      <c r="FVN180" s="138"/>
      <c r="FVO180" s="138"/>
      <c r="FVP180" s="138"/>
      <c r="FVQ180" s="138"/>
      <c r="FVR180" s="138"/>
      <c r="FVS180" s="138"/>
      <c r="FVT180" s="138"/>
      <c r="FVU180" s="138"/>
      <c r="FVV180" s="138"/>
      <c r="FVW180" s="138"/>
      <c r="FVX180" s="138"/>
      <c r="FVY180" s="138"/>
      <c r="FVZ180" s="138"/>
      <c r="FWA180" s="138"/>
      <c r="FWB180" s="138"/>
      <c r="FWC180" s="138"/>
      <c r="FWD180" s="138"/>
      <c r="FWE180" s="138"/>
      <c r="FWF180" s="138"/>
      <c r="FWG180" s="138"/>
      <c r="FWH180" s="138"/>
      <c r="FWI180" s="138"/>
      <c r="FWJ180" s="138"/>
      <c r="FWK180" s="138"/>
      <c r="FWL180" s="138"/>
      <c r="FWM180" s="138"/>
      <c r="FWN180" s="138"/>
      <c r="FWO180" s="138"/>
      <c r="FWP180" s="138"/>
      <c r="FWQ180" s="138"/>
      <c r="FWR180" s="138"/>
      <c r="FWS180" s="138"/>
      <c r="FWT180" s="138"/>
      <c r="FWU180" s="138"/>
      <c r="FWV180" s="138"/>
      <c r="FWW180" s="138"/>
      <c r="FWX180" s="138"/>
      <c r="FWY180" s="138"/>
      <c r="FWZ180" s="138"/>
      <c r="FXA180" s="138"/>
      <c r="FXB180" s="138"/>
      <c r="FXC180" s="138"/>
      <c r="FXD180" s="138"/>
      <c r="FXE180" s="138"/>
      <c r="FXF180" s="138"/>
      <c r="FXG180" s="138"/>
      <c r="FXH180" s="138"/>
      <c r="FXI180" s="138"/>
      <c r="FXJ180" s="138"/>
      <c r="FXK180" s="138"/>
      <c r="FXL180" s="138"/>
      <c r="FXM180" s="138"/>
      <c r="FXN180" s="138"/>
      <c r="FXO180" s="138"/>
      <c r="FXP180" s="138"/>
      <c r="FXQ180" s="138"/>
      <c r="FXR180" s="138"/>
      <c r="FXS180" s="138"/>
      <c r="FXT180" s="138"/>
      <c r="FXU180" s="138"/>
      <c r="FXV180" s="138"/>
      <c r="FXW180" s="138"/>
      <c r="FXX180" s="138"/>
      <c r="FXY180" s="138"/>
      <c r="FXZ180" s="138"/>
      <c r="FYA180" s="138"/>
      <c r="FYB180" s="138"/>
      <c r="FYC180" s="138"/>
      <c r="FYD180" s="138"/>
      <c r="FYE180" s="138"/>
      <c r="FYF180" s="138"/>
      <c r="FYG180" s="138"/>
      <c r="FYH180" s="138"/>
      <c r="FYI180" s="138"/>
      <c r="FYJ180" s="138"/>
      <c r="FYK180" s="138"/>
      <c r="FYL180" s="138"/>
      <c r="FYM180" s="138"/>
      <c r="FYN180" s="138"/>
      <c r="FYO180" s="138"/>
      <c r="FYP180" s="138"/>
      <c r="FYQ180" s="138"/>
      <c r="FYR180" s="138"/>
      <c r="FYS180" s="138"/>
      <c r="FYT180" s="138"/>
      <c r="FYU180" s="138"/>
      <c r="FYV180" s="138"/>
      <c r="FYW180" s="138"/>
      <c r="FYX180" s="138"/>
      <c r="FYY180" s="138"/>
      <c r="FYZ180" s="138"/>
      <c r="FZA180" s="138"/>
      <c r="FZB180" s="138"/>
      <c r="FZC180" s="138"/>
      <c r="FZD180" s="138"/>
      <c r="FZE180" s="138"/>
      <c r="FZF180" s="138"/>
      <c r="FZG180" s="138"/>
      <c r="FZH180" s="138"/>
      <c r="FZI180" s="138"/>
      <c r="FZJ180" s="138"/>
      <c r="FZK180" s="138"/>
      <c r="FZL180" s="138"/>
      <c r="FZM180" s="138"/>
      <c r="FZN180" s="138"/>
      <c r="FZO180" s="138"/>
      <c r="FZP180" s="138"/>
      <c r="FZQ180" s="138"/>
      <c r="FZR180" s="138"/>
      <c r="FZS180" s="138"/>
      <c r="FZT180" s="138"/>
      <c r="FZU180" s="138"/>
      <c r="FZV180" s="138"/>
      <c r="FZW180" s="138"/>
      <c r="FZX180" s="138"/>
      <c r="FZY180" s="138"/>
      <c r="FZZ180" s="138"/>
      <c r="GAA180" s="138"/>
      <c r="GAB180" s="138"/>
      <c r="GAC180" s="138"/>
      <c r="GAD180" s="138"/>
      <c r="GAE180" s="138"/>
      <c r="GAF180" s="138"/>
      <c r="GAG180" s="138"/>
      <c r="GAH180" s="138"/>
      <c r="GAI180" s="138"/>
      <c r="GAJ180" s="138"/>
      <c r="GAK180" s="138"/>
      <c r="GAL180" s="138"/>
      <c r="GAM180" s="138"/>
      <c r="GAN180" s="138"/>
      <c r="GAO180" s="138"/>
      <c r="GAP180" s="138"/>
      <c r="GAQ180" s="138"/>
      <c r="GAR180" s="138"/>
      <c r="GAS180" s="138"/>
      <c r="GAT180" s="138"/>
      <c r="GAU180" s="138"/>
      <c r="GAV180" s="138"/>
      <c r="GAW180" s="138"/>
      <c r="GAX180" s="138"/>
      <c r="GAY180" s="138"/>
      <c r="GAZ180" s="138"/>
      <c r="GBA180" s="138"/>
      <c r="GBB180" s="138"/>
      <c r="GBC180" s="138"/>
      <c r="GBD180" s="138"/>
      <c r="GBE180" s="138"/>
      <c r="GBF180" s="138"/>
      <c r="GBG180" s="138"/>
      <c r="GBH180" s="138"/>
      <c r="GBI180" s="138"/>
      <c r="GBJ180" s="138"/>
      <c r="GBK180" s="138"/>
      <c r="GBL180" s="138"/>
      <c r="GBM180" s="138"/>
      <c r="GBN180" s="138"/>
      <c r="GBO180" s="138"/>
      <c r="GBP180" s="138"/>
      <c r="GBQ180" s="138"/>
      <c r="GBR180" s="138"/>
      <c r="GBS180" s="138"/>
      <c r="GBT180" s="138"/>
      <c r="GBU180" s="138"/>
      <c r="GBV180" s="138"/>
      <c r="GBW180" s="138"/>
      <c r="GBX180" s="138"/>
      <c r="GBY180" s="138"/>
      <c r="GBZ180" s="138"/>
      <c r="GCA180" s="138"/>
      <c r="GCB180" s="138"/>
      <c r="GCC180" s="138"/>
      <c r="GCD180" s="138"/>
      <c r="GCE180" s="138"/>
      <c r="GCF180" s="138"/>
      <c r="GCG180" s="138"/>
      <c r="GCH180" s="138"/>
      <c r="GCI180" s="138"/>
      <c r="GCJ180" s="138"/>
      <c r="GCK180" s="138"/>
      <c r="GCL180" s="138"/>
      <c r="GCM180" s="138"/>
      <c r="GCN180" s="138"/>
      <c r="GCO180" s="138"/>
      <c r="GCP180" s="138"/>
      <c r="GCQ180" s="138"/>
      <c r="GCR180" s="138"/>
      <c r="GCS180" s="138"/>
      <c r="GCT180" s="138"/>
      <c r="GCU180" s="138"/>
      <c r="GCV180" s="138"/>
      <c r="GCW180" s="138"/>
      <c r="GCX180" s="138"/>
      <c r="GCY180" s="138"/>
      <c r="GCZ180" s="138"/>
      <c r="GDA180" s="138"/>
      <c r="GDB180" s="138"/>
      <c r="GDC180" s="138"/>
      <c r="GDD180" s="138"/>
      <c r="GDE180" s="138"/>
      <c r="GDF180" s="138"/>
      <c r="GDG180" s="138"/>
      <c r="GDH180" s="138"/>
      <c r="GDI180" s="138"/>
      <c r="GDJ180" s="138"/>
      <c r="GDK180" s="138"/>
      <c r="GDL180" s="138"/>
      <c r="GDM180" s="138"/>
      <c r="GDN180" s="138"/>
      <c r="GDO180" s="138"/>
      <c r="GDP180" s="138"/>
      <c r="GDQ180" s="138"/>
      <c r="GDR180" s="138"/>
      <c r="GDS180" s="138"/>
      <c r="GDT180" s="138"/>
      <c r="GDU180" s="138"/>
      <c r="GDV180" s="138"/>
      <c r="GDW180" s="138"/>
      <c r="GDX180" s="138"/>
      <c r="GDY180" s="138"/>
      <c r="GDZ180" s="138"/>
      <c r="GEA180" s="138"/>
      <c r="GEB180" s="138"/>
      <c r="GEC180" s="138"/>
      <c r="GED180" s="138"/>
      <c r="GEE180" s="138"/>
      <c r="GEF180" s="138"/>
      <c r="GEG180" s="138"/>
      <c r="GEH180" s="138"/>
      <c r="GEI180" s="138"/>
      <c r="GEJ180" s="138"/>
      <c r="GEK180" s="138"/>
      <c r="GEL180" s="138"/>
      <c r="GEM180" s="138"/>
      <c r="GEN180" s="138"/>
      <c r="GEO180" s="138"/>
      <c r="GEP180" s="138"/>
      <c r="GEQ180" s="138"/>
      <c r="GER180" s="138"/>
      <c r="GES180" s="138"/>
      <c r="GET180" s="138"/>
      <c r="GEU180" s="138"/>
      <c r="GEV180" s="138"/>
      <c r="GEW180" s="138"/>
      <c r="GEX180" s="138"/>
      <c r="GEY180" s="138"/>
      <c r="GEZ180" s="138"/>
      <c r="GFA180" s="138"/>
      <c r="GFB180" s="138"/>
      <c r="GFC180" s="138"/>
      <c r="GFD180" s="138"/>
      <c r="GFE180" s="138"/>
      <c r="GFF180" s="138"/>
      <c r="GFG180" s="138"/>
      <c r="GFH180" s="138"/>
      <c r="GFI180" s="138"/>
      <c r="GFJ180" s="138"/>
      <c r="GFK180" s="138"/>
      <c r="GFL180" s="138"/>
      <c r="GFM180" s="138"/>
      <c r="GFN180" s="138"/>
      <c r="GFO180" s="138"/>
      <c r="GFP180" s="138"/>
      <c r="GFQ180" s="138"/>
      <c r="GFR180" s="138"/>
      <c r="GFS180" s="138"/>
      <c r="GFT180" s="138"/>
      <c r="GFU180" s="138"/>
      <c r="GFV180" s="138"/>
      <c r="GFW180" s="138"/>
      <c r="GFX180" s="138"/>
      <c r="GFY180" s="138"/>
      <c r="GFZ180" s="138"/>
      <c r="GGA180" s="138"/>
      <c r="GGB180" s="138"/>
      <c r="GGC180" s="138"/>
      <c r="GGD180" s="138"/>
      <c r="GGE180" s="138"/>
      <c r="GGF180" s="138"/>
      <c r="GGG180" s="138"/>
      <c r="GGH180" s="138"/>
      <c r="GGI180" s="138"/>
      <c r="GGJ180" s="138"/>
      <c r="GGK180" s="138"/>
      <c r="GGL180" s="138"/>
      <c r="GGM180" s="138"/>
      <c r="GGN180" s="138"/>
      <c r="GGO180" s="138"/>
      <c r="GGP180" s="138"/>
      <c r="GGQ180" s="138"/>
      <c r="GGR180" s="138"/>
      <c r="GGS180" s="138"/>
      <c r="GGT180" s="138"/>
      <c r="GGU180" s="138"/>
      <c r="GGV180" s="138"/>
      <c r="GGW180" s="138"/>
      <c r="GGX180" s="138"/>
      <c r="GGY180" s="138"/>
      <c r="GGZ180" s="138"/>
      <c r="GHA180" s="138"/>
      <c r="GHB180" s="138"/>
      <c r="GHC180" s="138"/>
      <c r="GHD180" s="138"/>
      <c r="GHE180" s="138"/>
      <c r="GHF180" s="138"/>
      <c r="GHG180" s="138"/>
      <c r="GHH180" s="138"/>
      <c r="GHI180" s="138"/>
      <c r="GHJ180" s="138"/>
      <c r="GHK180" s="138"/>
      <c r="GHL180" s="138"/>
      <c r="GHM180" s="138"/>
      <c r="GHN180" s="138"/>
      <c r="GHO180" s="138"/>
      <c r="GHP180" s="138"/>
      <c r="GHQ180" s="138"/>
      <c r="GHR180" s="138"/>
      <c r="GHS180" s="138"/>
      <c r="GHT180" s="138"/>
      <c r="GHU180" s="138"/>
      <c r="GHV180" s="138"/>
      <c r="GHW180" s="138"/>
      <c r="GHX180" s="138"/>
      <c r="GHY180" s="138"/>
      <c r="GHZ180" s="138"/>
      <c r="GIA180" s="138"/>
      <c r="GIB180" s="138"/>
      <c r="GIC180" s="138"/>
      <c r="GID180" s="138"/>
      <c r="GIE180" s="138"/>
      <c r="GIF180" s="138"/>
      <c r="GIG180" s="138"/>
      <c r="GIH180" s="138"/>
      <c r="GII180" s="138"/>
      <c r="GIJ180" s="138"/>
      <c r="GIK180" s="138"/>
      <c r="GIL180" s="138"/>
      <c r="GIM180" s="138"/>
      <c r="GIN180" s="138"/>
      <c r="GIO180" s="138"/>
      <c r="GIP180" s="138"/>
      <c r="GIQ180" s="138"/>
      <c r="GIR180" s="138"/>
      <c r="GIS180" s="138"/>
      <c r="GIT180" s="138"/>
      <c r="GIU180" s="138"/>
      <c r="GIV180" s="138"/>
      <c r="GIW180" s="138"/>
      <c r="GIX180" s="138"/>
      <c r="GIY180" s="138"/>
      <c r="GIZ180" s="138"/>
      <c r="GJA180" s="138"/>
      <c r="GJB180" s="138"/>
      <c r="GJC180" s="138"/>
      <c r="GJD180" s="138"/>
      <c r="GJE180" s="138"/>
      <c r="GJF180" s="138"/>
      <c r="GJG180" s="138"/>
      <c r="GJH180" s="138"/>
      <c r="GJI180" s="138"/>
      <c r="GJJ180" s="138"/>
      <c r="GJK180" s="138"/>
      <c r="GJL180" s="138"/>
      <c r="GJM180" s="138"/>
      <c r="GJN180" s="138"/>
      <c r="GJO180" s="138"/>
      <c r="GJP180" s="138"/>
      <c r="GJQ180" s="138"/>
      <c r="GJR180" s="138"/>
      <c r="GJS180" s="138"/>
      <c r="GJT180" s="138"/>
      <c r="GJU180" s="138"/>
      <c r="GJV180" s="138"/>
      <c r="GJW180" s="138"/>
      <c r="GJX180" s="138"/>
      <c r="GJY180" s="138"/>
      <c r="GJZ180" s="138"/>
      <c r="GKA180" s="138"/>
      <c r="GKB180" s="138"/>
      <c r="GKC180" s="138"/>
      <c r="GKD180" s="138"/>
      <c r="GKE180" s="138"/>
      <c r="GKF180" s="138"/>
      <c r="GKG180" s="138"/>
      <c r="GKH180" s="138"/>
      <c r="GKI180" s="138"/>
      <c r="GKJ180" s="138"/>
      <c r="GKK180" s="138"/>
      <c r="GKL180" s="138"/>
      <c r="GKM180" s="138"/>
      <c r="GKN180" s="138"/>
      <c r="GKO180" s="138"/>
      <c r="GKP180" s="138"/>
      <c r="GKQ180" s="138"/>
      <c r="GKR180" s="138"/>
      <c r="GKS180" s="138"/>
      <c r="GKT180" s="138"/>
      <c r="GKU180" s="138"/>
      <c r="GKV180" s="138"/>
      <c r="GKW180" s="138"/>
      <c r="GKX180" s="138"/>
      <c r="GKY180" s="138"/>
      <c r="GKZ180" s="138"/>
      <c r="GLA180" s="138"/>
      <c r="GLB180" s="138"/>
      <c r="GLC180" s="138"/>
      <c r="GLD180" s="138"/>
      <c r="GLE180" s="138"/>
      <c r="GLF180" s="138"/>
      <c r="GLG180" s="138"/>
      <c r="GLH180" s="138"/>
      <c r="GLI180" s="138"/>
      <c r="GLJ180" s="138"/>
      <c r="GLK180" s="138"/>
      <c r="GLL180" s="138"/>
      <c r="GLM180" s="138"/>
      <c r="GLN180" s="138"/>
      <c r="GLO180" s="138"/>
      <c r="GLP180" s="138"/>
      <c r="GLQ180" s="138"/>
      <c r="GLR180" s="138"/>
      <c r="GLS180" s="138"/>
      <c r="GLT180" s="138"/>
      <c r="GLU180" s="138"/>
      <c r="GLV180" s="138"/>
      <c r="GLW180" s="138"/>
      <c r="GLX180" s="138"/>
      <c r="GLY180" s="138"/>
      <c r="GLZ180" s="138"/>
      <c r="GMA180" s="138"/>
      <c r="GMB180" s="138"/>
      <c r="GMC180" s="138"/>
      <c r="GMD180" s="138"/>
      <c r="GME180" s="138"/>
      <c r="GMF180" s="138"/>
      <c r="GMG180" s="138"/>
      <c r="GMH180" s="138"/>
      <c r="GMI180" s="138"/>
      <c r="GMJ180" s="138"/>
      <c r="GMK180" s="138"/>
      <c r="GML180" s="138"/>
      <c r="GMM180" s="138"/>
      <c r="GMN180" s="138"/>
      <c r="GMO180" s="138"/>
      <c r="GMP180" s="138"/>
      <c r="GMQ180" s="138"/>
      <c r="GMR180" s="138"/>
      <c r="GMS180" s="138"/>
      <c r="GMT180" s="138"/>
      <c r="GMU180" s="138"/>
      <c r="GMV180" s="138"/>
      <c r="GMW180" s="138"/>
      <c r="GMX180" s="138"/>
      <c r="GMY180" s="138"/>
      <c r="GMZ180" s="138"/>
      <c r="GNA180" s="138"/>
      <c r="GNB180" s="138"/>
      <c r="GNC180" s="138"/>
      <c r="GND180" s="138"/>
      <c r="GNE180" s="138"/>
      <c r="GNF180" s="138"/>
      <c r="GNG180" s="138"/>
      <c r="GNH180" s="138"/>
      <c r="GNI180" s="138"/>
      <c r="GNJ180" s="138"/>
      <c r="GNK180" s="138"/>
      <c r="GNL180" s="138"/>
      <c r="GNM180" s="138"/>
      <c r="GNN180" s="138"/>
      <c r="GNO180" s="138"/>
      <c r="GNP180" s="138"/>
      <c r="GNQ180" s="138"/>
      <c r="GNR180" s="138"/>
      <c r="GNS180" s="138"/>
      <c r="GNT180" s="138"/>
      <c r="GNU180" s="138"/>
      <c r="GNV180" s="138"/>
      <c r="GNW180" s="138"/>
      <c r="GNX180" s="138"/>
      <c r="GNY180" s="138"/>
      <c r="GNZ180" s="138"/>
      <c r="GOA180" s="138"/>
      <c r="GOB180" s="138"/>
      <c r="GOC180" s="138"/>
      <c r="GOD180" s="138"/>
      <c r="GOE180" s="138"/>
      <c r="GOF180" s="138"/>
      <c r="GOG180" s="138"/>
      <c r="GOH180" s="138"/>
      <c r="GOI180" s="138"/>
      <c r="GOJ180" s="138"/>
      <c r="GOK180" s="138"/>
      <c r="GOL180" s="138"/>
      <c r="GOM180" s="138"/>
      <c r="GON180" s="138"/>
      <c r="GOO180" s="138"/>
      <c r="GOP180" s="138"/>
      <c r="GOQ180" s="138"/>
      <c r="GOR180" s="138"/>
      <c r="GOS180" s="138"/>
      <c r="GOT180" s="138"/>
      <c r="GOU180" s="138"/>
      <c r="GOV180" s="138"/>
      <c r="GOW180" s="138"/>
      <c r="GOX180" s="138"/>
      <c r="GOY180" s="138"/>
      <c r="GOZ180" s="138"/>
      <c r="GPA180" s="138"/>
      <c r="GPB180" s="138"/>
      <c r="GPC180" s="138"/>
      <c r="GPD180" s="138"/>
      <c r="GPE180" s="138"/>
      <c r="GPF180" s="138"/>
      <c r="GPG180" s="138"/>
      <c r="GPH180" s="138"/>
      <c r="GPI180" s="138"/>
      <c r="GPJ180" s="138"/>
      <c r="GPK180" s="138"/>
      <c r="GPL180" s="138"/>
      <c r="GPM180" s="138"/>
      <c r="GPN180" s="138"/>
      <c r="GPO180" s="138"/>
      <c r="GPP180" s="138"/>
      <c r="GPQ180" s="138"/>
      <c r="GPR180" s="138"/>
      <c r="GPS180" s="138"/>
      <c r="GPT180" s="138"/>
      <c r="GPU180" s="138"/>
      <c r="GPV180" s="138"/>
      <c r="GPW180" s="138"/>
      <c r="GPX180" s="138"/>
      <c r="GPY180" s="138"/>
      <c r="GPZ180" s="138"/>
      <c r="GQA180" s="138"/>
      <c r="GQB180" s="138"/>
      <c r="GQC180" s="138"/>
      <c r="GQD180" s="138"/>
      <c r="GQE180" s="138"/>
      <c r="GQF180" s="138"/>
      <c r="GQG180" s="138"/>
      <c r="GQH180" s="138"/>
      <c r="GQI180" s="138"/>
      <c r="GQJ180" s="138"/>
      <c r="GQK180" s="138"/>
      <c r="GQL180" s="138"/>
      <c r="GQM180" s="138"/>
      <c r="GQN180" s="138"/>
      <c r="GQO180" s="138"/>
      <c r="GQP180" s="138"/>
      <c r="GQQ180" s="138"/>
      <c r="GQR180" s="138"/>
      <c r="GQS180" s="138"/>
      <c r="GQT180" s="138"/>
      <c r="GQU180" s="138"/>
      <c r="GQV180" s="138"/>
      <c r="GQW180" s="138"/>
      <c r="GQX180" s="138"/>
      <c r="GQY180" s="138"/>
      <c r="GQZ180" s="138"/>
      <c r="GRA180" s="138"/>
      <c r="GRB180" s="138"/>
      <c r="GRC180" s="138"/>
      <c r="GRD180" s="138"/>
      <c r="GRE180" s="138"/>
      <c r="GRF180" s="138"/>
      <c r="GRG180" s="138"/>
      <c r="GRH180" s="138"/>
      <c r="GRI180" s="138"/>
      <c r="GRJ180" s="138"/>
      <c r="GRK180" s="138"/>
      <c r="GRL180" s="138"/>
      <c r="GRM180" s="138"/>
      <c r="GRN180" s="138"/>
      <c r="GRO180" s="138"/>
      <c r="GRP180" s="138"/>
      <c r="GRQ180" s="138"/>
      <c r="GRR180" s="138"/>
      <c r="GRS180" s="138"/>
      <c r="GRT180" s="138"/>
      <c r="GRU180" s="138"/>
      <c r="GRV180" s="138"/>
      <c r="GRW180" s="138"/>
      <c r="GRX180" s="138"/>
      <c r="GRY180" s="138"/>
      <c r="GRZ180" s="138"/>
      <c r="GSA180" s="138"/>
      <c r="GSB180" s="138"/>
      <c r="GSC180" s="138"/>
      <c r="GSD180" s="138"/>
      <c r="GSE180" s="138"/>
      <c r="GSF180" s="138"/>
      <c r="GSG180" s="138"/>
      <c r="GSH180" s="138"/>
      <c r="GSI180" s="138"/>
      <c r="GSJ180" s="138"/>
      <c r="GSK180" s="138"/>
      <c r="GSL180" s="138"/>
      <c r="GSM180" s="138"/>
      <c r="GSN180" s="138"/>
      <c r="GSO180" s="138"/>
      <c r="GSP180" s="138"/>
      <c r="GSQ180" s="138"/>
      <c r="GSR180" s="138"/>
      <c r="GSS180" s="138"/>
      <c r="GST180" s="138"/>
      <c r="GSU180" s="138"/>
      <c r="GSV180" s="138"/>
      <c r="GSW180" s="138"/>
      <c r="GSX180" s="138"/>
      <c r="GSY180" s="138"/>
      <c r="GSZ180" s="138"/>
      <c r="GTA180" s="138"/>
      <c r="GTB180" s="138"/>
      <c r="GTC180" s="138"/>
      <c r="GTD180" s="138"/>
      <c r="GTE180" s="138"/>
      <c r="GTF180" s="138"/>
      <c r="GTG180" s="138"/>
      <c r="GTH180" s="138"/>
      <c r="GTI180" s="138"/>
      <c r="GTJ180" s="138"/>
      <c r="GTK180" s="138"/>
      <c r="GTL180" s="138"/>
      <c r="GTM180" s="138"/>
      <c r="GTN180" s="138"/>
      <c r="GTO180" s="138"/>
      <c r="GTP180" s="138"/>
      <c r="GTQ180" s="138"/>
      <c r="GTR180" s="138"/>
      <c r="GTS180" s="138"/>
      <c r="GTT180" s="138"/>
      <c r="GTU180" s="138"/>
      <c r="GTV180" s="138"/>
      <c r="GTW180" s="138"/>
      <c r="GTX180" s="138"/>
      <c r="GTY180" s="138"/>
      <c r="GTZ180" s="138"/>
      <c r="GUA180" s="138"/>
      <c r="GUB180" s="138"/>
      <c r="GUC180" s="138"/>
      <c r="GUD180" s="138"/>
      <c r="GUE180" s="138"/>
      <c r="GUF180" s="138"/>
      <c r="GUG180" s="138"/>
      <c r="GUH180" s="138"/>
      <c r="GUI180" s="138"/>
      <c r="GUJ180" s="138"/>
      <c r="GUK180" s="138"/>
      <c r="GUL180" s="138"/>
      <c r="GUM180" s="138"/>
      <c r="GUN180" s="138"/>
      <c r="GUO180" s="138"/>
      <c r="GUP180" s="138"/>
      <c r="GUQ180" s="138"/>
      <c r="GUR180" s="138"/>
      <c r="GUS180" s="138"/>
      <c r="GUT180" s="138"/>
      <c r="GUU180" s="138"/>
      <c r="GUV180" s="138"/>
      <c r="GUW180" s="138"/>
      <c r="GUX180" s="138"/>
      <c r="GUY180" s="138"/>
      <c r="GUZ180" s="138"/>
      <c r="GVA180" s="138"/>
      <c r="GVB180" s="138"/>
      <c r="GVC180" s="138"/>
      <c r="GVD180" s="138"/>
      <c r="GVE180" s="138"/>
      <c r="GVF180" s="138"/>
      <c r="GVG180" s="138"/>
      <c r="GVH180" s="138"/>
      <c r="GVI180" s="138"/>
      <c r="GVJ180" s="138"/>
      <c r="GVK180" s="138"/>
      <c r="GVL180" s="138"/>
      <c r="GVM180" s="138"/>
      <c r="GVN180" s="138"/>
      <c r="GVO180" s="138"/>
      <c r="GVP180" s="138"/>
      <c r="GVQ180" s="138"/>
      <c r="GVR180" s="138"/>
      <c r="GVS180" s="138"/>
      <c r="GVT180" s="138"/>
      <c r="GVU180" s="138"/>
      <c r="GVV180" s="138"/>
      <c r="GVW180" s="138"/>
      <c r="GVX180" s="138"/>
      <c r="GVY180" s="138"/>
      <c r="GVZ180" s="138"/>
      <c r="GWA180" s="138"/>
      <c r="GWB180" s="138"/>
      <c r="GWC180" s="138"/>
      <c r="GWD180" s="138"/>
      <c r="GWE180" s="138"/>
      <c r="GWF180" s="138"/>
      <c r="GWG180" s="138"/>
      <c r="GWH180" s="138"/>
      <c r="GWI180" s="138"/>
      <c r="GWJ180" s="138"/>
      <c r="GWK180" s="138"/>
      <c r="GWL180" s="138"/>
      <c r="GWM180" s="138"/>
      <c r="GWN180" s="138"/>
      <c r="GWO180" s="138"/>
      <c r="GWP180" s="138"/>
      <c r="GWQ180" s="138"/>
      <c r="GWR180" s="138"/>
      <c r="GWS180" s="138"/>
      <c r="GWT180" s="138"/>
      <c r="GWU180" s="138"/>
      <c r="GWV180" s="138"/>
      <c r="GWW180" s="138"/>
      <c r="GWX180" s="138"/>
      <c r="GWY180" s="138"/>
      <c r="GWZ180" s="138"/>
      <c r="GXA180" s="138"/>
      <c r="GXB180" s="138"/>
      <c r="GXC180" s="138"/>
      <c r="GXD180" s="138"/>
      <c r="GXE180" s="138"/>
      <c r="GXF180" s="138"/>
      <c r="GXG180" s="138"/>
      <c r="GXH180" s="138"/>
      <c r="GXI180" s="138"/>
      <c r="GXJ180" s="138"/>
      <c r="GXK180" s="138"/>
      <c r="GXL180" s="138"/>
      <c r="GXM180" s="138"/>
      <c r="GXN180" s="138"/>
      <c r="GXO180" s="138"/>
      <c r="GXP180" s="138"/>
      <c r="GXQ180" s="138"/>
      <c r="GXR180" s="138"/>
      <c r="GXS180" s="138"/>
      <c r="GXT180" s="138"/>
      <c r="GXU180" s="138"/>
      <c r="GXV180" s="138"/>
      <c r="GXW180" s="138"/>
      <c r="GXX180" s="138"/>
      <c r="GXY180" s="138"/>
      <c r="GXZ180" s="138"/>
      <c r="GYA180" s="138"/>
      <c r="GYB180" s="138"/>
      <c r="GYC180" s="138"/>
      <c r="GYD180" s="138"/>
      <c r="GYE180" s="138"/>
      <c r="GYF180" s="138"/>
      <c r="GYG180" s="138"/>
      <c r="GYH180" s="138"/>
      <c r="GYI180" s="138"/>
      <c r="GYJ180" s="138"/>
      <c r="GYK180" s="138"/>
      <c r="GYL180" s="138"/>
      <c r="GYM180" s="138"/>
      <c r="GYN180" s="138"/>
      <c r="GYO180" s="138"/>
      <c r="GYP180" s="138"/>
      <c r="GYQ180" s="138"/>
      <c r="GYR180" s="138"/>
      <c r="GYS180" s="138"/>
      <c r="GYT180" s="138"/>
      <c r="GYU180" s="138"/>
      <c r="GYV180" s="138"/>
      <c r="GYW180" s="138"/>
      <c r="GYX180" s="138"/>
      <c r="GYY180" s="138"/>
      <c r="GYZ180" s="138"/>
      <c r="GZA180" s="138"/>
      <c r="GZB180" s="138"/>
      <c r="GZC180" s="138"/>
      <c r="GZD180" s="138"/>
      <c r="GZE180" s="138"/>
      <c r="GZF180" s="138"/>
      <c r="GZG180" s="138"/>
      <c r="GZH180" s="138"/>
      <c r="GZI180" s="138"/>
      <c r="GZJ180" s="138"/>
      <c r="GZK180" s="138"/>
      <c r="GZL180" s="138"/>
      <c r="GZM180" s="138"/>
      <c r="GZN180" s="138"/>
      <c r="GZO180" s="138"/>
      <c r="GZP180" s="138"/>
      <c r="GZQ180" s="138"/>
      <c r="GZR180" s="138"/>
      <c r="GZS180" s="138"/>
      <c r="GZT180" s="138"/>
      <c r="GZU180" s="138"/>
      <c r="GZV180" s="138"/>
      <c r="GZW180" s="138"/>
      <c r="GZX180" s="138"/>
      <c r="GZY180" s="138"/>
      <c r="GZZ180" s="138"/>
      <c r="HAA180" s="138"/>
      <c r="HAB180" s="138"/>
      <c r="HAC180" s="138"/>
      <c r="HAD180" s="138"/>
      <c r="HAE180" s="138"/>
      <c r="HAF180" s="138"/>
      <c r="HAG180" s="138"/>
      <c r="HAH180" s="138"/>
      <c r="HAI180" s="138"/>
      <c r="HAJ180" s="138"/>
      <c r="HAK180" s="138"/>
      <c r="HAL180" s="138"/>
      <c r="HAM180" s="138"/>
      <c r="HAN180" s="138"/>
      <c r="HAO180" s="138"/>
      <c r="HAP180" s="138"/>
      <c r="HAQ180" s="138"/>
      <c r="HAR180" s="138"/>
      <c r="HAS180" s="138"/>
      <c r="HAT180" s="138"/>
      <c r="HAU180" s="138"/>
      <c r="HAV180" s="138"/>
      <c r="HAW180" s="138"/>
      <c r="HAX180" s="138"/>
      <c r="HAY180" s="138"/>
      <c r="HAZ180" s="138"/>
      <c r="HBA180" s="138"/>
      <c r="HBB180" s="138"/>
      <c r="HBC180" s="138"/>
      <c r="HBD180" s="138"/>
      <c r="HBE180" s="138"/>
      <c r="HBF180" s="138"/>
      <c r="HBG180" s="138"/>
      <c r="HBH180" s="138"/>
      <c r="HBI180" s="138"/>
      <c r="HBJ180" s="138"/>
      <c r="HBK180" s="138"/>
      <c r="HBL180" s="138"/>
      <c r="HBM180" s="138"/>
      <c r="HBN180" s="138"/>
      <c r="HBO180" s="138"/>
      <c r="HBP180" s="138"/>
      <c r="HBQ180" s="138"/>
      <c r="HBR180" s="138"/>
      <c r="HBS180" s="138"/>
      <c r="HBT180" s="138"/>
      <c r="HBU180" s="138"/>
      <c r="HBV180" s="138"/>
      <c r="HBW180" s="138"/>
      <c r="HBX180" s="138"/>
      <c r="HBY180" s="138"/>
      <c r="HBZ180" s="138"/>
      <c r="HCA180" s="138"/>
      <c r="HCB180" s="138"/>
      <c r="HCC180" s="138"/>
      <c r="HCD180" s="138"/>
      <c r="HCE180" s="138"/>
      <c r="HCF180" s="138"/>
      <c r="HCG180" s="138"/>
      <c r="HCH180" s="138"/>
      <c r="HCI180" s="138"/>
      <c r="HCJ180" s="138"/>
      <c r="HCK180" s="138"/>
      <c r="HCL180" s="138"/>
      <c r="HCM180" s="138"/>
      <c r="HCN180" s="138"/>
      <c r="HCO180" s="138"/>
      <c r="HCP180" s="138"/>
      <c r="HCQ180" s="138"/>
      <c r="HCR180" s="138"/>
      <c r="HCS180" s="138"/>
      <c r="HCT180" s="138"/>
      <c r="HCU180" s="138"/>
      <c r="HCV180" s="138"/>
      <c r="HCW180" s="138"/>
      <c r="HCX180" s="138"/>
      <c r="HCY180" s="138"/>
      <c r="HCZ180" s="138"/>
      <c r="HDA180" s="138"/>
      <c r="HDB180" s="138"/>
      <c r="HDC180" s="138"/>
      <c r="HDD180" s="138"/>
      <c r="HDE180" s="138"/>
      <c r="HDF180" s="138"/>
      <c r="HDG180" s="138"/>
      <c r="HDH180" s="138"/>
      <c r="HDI180" s="138"/>
      <c r="HDJ180" s="138"/>
      <c r="HDK180" s="138"/>
      <c r="HDL180" s="138"/>
      <c r="HDM180" s="138"/>
      <c r="HDN180" s="138"/>
      <c r="HDO180" s="138"/>
      <c r="HDP180" s="138"/>
      <c r="HDQ180" s="138"/>
      <c r="HDR180" s="138"/>
      <c r="HDS180" s="138"/>
      <c r="HDT180" s="138"/>
      <c r="HDU180" s="138"/>
      <c r="HDV180" s="138"/>
      <c r="HDW180" s="138"/>
      <c r="HDX180" s="138"/>
      <c r="HDY180" s="138"/>
      <c r="HDZ180" s="138"/>
      <c r="HEA180" s="138"/>
      <c r="HEB180" s="138"/>
      <c r="HEC180" s="138"/>
      <c r="HED180" s="138"/>
      <c r="HEE180" s="138"/>
      <c r="HEF180" s="138"/>
      <c r="HEG180" s="138"/>
      <c r="HEH180" s="138"/>
      <c r="HEI180" s="138"/>
      <c r="HEJ180" s="138"/>
      <c r="HEK180" s="138"/>
      <c r="HEL180" s="138"/>
      <c r="HEM180" s="138"/>
      <c r="HEN180" s="138"/>
      <c r="HEO180" s="138"/>
      <c r="HEP180" s="138"/>
      <c r="HEQ180" s="138"/>
      <c r="HER180" s="138"/>
      <c r="HES180" s="138"/>
      <c r="HET180" s="138"/>
      <c r="HEU180" s="138"/>
      <c r="HEV180" s="138"/>
      <c r="HEW180" s="138"/>
      <c r="HEX180" s="138"/>
      <c r="HEY180" s="138"/>
      <c r="HEZ180" s="138"/>
      <c r="HFA180" s="138"/>
      <c r="HFB180" s="138"/>
      <c r="HFC180" s="138"/>
      <c r="HFD180" s="138"/>
      <c r="HFE180" s="138"/>
      <c r="HFF180" s="138"/>
      <c r="HFG180" s="138"/>
      <c r="HFH180" s="138"/>
      <c r="HFI180" s="138"/>
      <c r="HFJ180" s="138"/>
      <c r="HFK180" s="138"/>
      <c r="HFL180" s="138"/>
      <c r="HFM180" s="138"/>
      <c r="HFN180" s="138"/>
      <c r="HFO180" s="138"/>
      <c r="HFP180" s="138"/>
      <c r="HFQ180" s="138"/>
      <c r="HFR180" s="138"/>
      <c r="HFS180" s="138"/>
      <c r="HFT180" s="138"/>
      <c r="HFU180" s="138"/>
      <c r="HFV180" s="138"/>
      <c r="HFW180" s="138"/>
      <c r="HFX180" s="138"/>
      <c r="HFY180" s="138"/>
      <c r="HFZ180" s="138"/>
      <c r="HGA180" s="138"/>
      <c r="HGB180" s="138"/>
      <c r="HGC180" s="138"/>
      <c r="HGD180" s="138"/>
      <c r="HGE180" s="138"/>
      <c r="HGF180" s="138"/>
      <c r="HGG180" s="138"/>
      <c r="HGH180" s="138"/>
      <c r="HGI180" s="138"/>
      <c r="HGJ180" s="138"/>
      <c r="HGK180" s="138"/>
      <c r="HGL180" s="138"/>
      <c r="HGM180" s="138"/>
      <c r="HGN180" s="138"/>
      <c r="HGO180" s="138"/>
      <c r="HGP180" s="138"/>
      <c r="HGQ180" s="138"/>
      <c r="HGR180" s="138"/>
      <c r="HGS180" s="138"/>
      <c r="HGT180" s="138"/>
      <c r="HGU180" s="138"/>
      <c r="HGV180" s="138"/>
      <c r="HGW180" s="138"/>
      <c r="HGX180" s="138"/>
      <c r="HGY180" s="138"/>
      <c r="HGZ180" s="138"/>
      <c r="HHA180" s="138"/>
      <c r="HHB180" s="138"/>
      <c r="HHC180" s="138"/>
      <c r="HHD180" s="138"/>
      <c r="HHE180" s="138"/>
      <c r="HHF180" s="138"/>
      <c r="HHG180" s="138"/>
      <c r="HHH180" s="138"/>
      <c r="HHI180" s="138"/>
      <c r="HHJ180" s="138"/>
      <c r="HHK180" s="138"/>
      <c r="HHL180" s="138"/>
      <c r="HHM180" s="138"/>
      <c r="HHN180" s="138"/>
      <c r="HHO180" s="138"/>
      <c r="HHP180" s="138"/>
      <c r="HHQ180" s="138"/>
      <c r="HHR180" s="138"/>
      <c r="HHS180" s="138"/>
      <c r="HHT180" s="138"/>
      <c r="HHU180" s="138"/>
      <c r="HHV180" s="138"/>
      <c r="HHW180" s="138"/>
      <c r="HHX180" s="138"/>
      <c r="HHY180" s="138"/>
      <c r="HHZ180" s="138"/>
      <c r="HIA180" s="138"/>
      <c r="HIB180" s="138"/>
      <c r="HIC180" s="138"/>
      <c r="HID180" s="138"/>
      <c r="HIE180" s="138"/>
      <c r="HIF180" s="138"/>
      <c r="HIG180" s="138"/>
      <c r="HIH180" s="138"/>
      <c r="HII180" s="138"/>
      <c r="HIJ180" s="138"/>
      <c r="HIK180" s="138"/>
      <c r="HIL180" s="138"/>
      <c r="HIM180" s="138"/>
      <c r="HIN180" s="138"/>
      <c r="HIO180" s="138"/>
      <c r="HIP180" s="138"/>
      <c r="HIQ180" s="138"/>
      <c r="HIR180" s="138"/>
      <c r="HIS180" s="138"/>
      <c r="HIT180" s="138"/>
      <c r="HIU180" s="138"/>
      <c r="HIV180" s="138"/>
      <c r="HIW180" s="138"/>
      <c r="HIX180" s="138"/>
      <c r="HIY180" s="138"/>
      <c r="HIZ180" s="138"/>
      <c r="HJA180" s="138"/>
      <c r="HJB180" s="138"/>
      <c r="HJC180" s="138"/>
      <c r="HJD180" s="138"/>
      <c r="HJE180" s="138"/>
      <c r="HJF180" s="138"/>
      <c r="HJG180" s="138"/>
      <c r="HJH180" s="138"/>
      <c r="HJI180" s="138"/>
      <c r="HJJ180" s="138"/>
      <c r="HJK180" s="138"/>
      <c r="HJL180" s="138"/>
      <c r="HJM180" s="138"/>
      <c r="HJN180" s="138"/>
      <c r="HJO180" s="138"/>
      <c r="HJP180" s="138"/>
      <c r="HJQ180" s="138"/>
      <c r="HJR180" s="138"/>
      <c r="HJS180" s="138"/>
      <c r="HJT180" s="138"/>
      <c r="HJU180" s="138"/>
      <c r="HJV180" s="138"/>
      <c r="HJW180" s="138"/>
      <c r="HJX180" s="138"/>
      <c r="HJY180" s="138"/>
      <c r="HJZ180" s="138"/>
      <c r="HKA180" s="138"/>
      <c r="HKB180" s="138"/>
      <c r="HKC180" s="138"/>
      <c r="HKD180" s="138"/>
      <c r="HKE180" s="138"/>
      <c r="HKF180" s="138"/>
      <c r="HKG180" s="138"/>
      <c r="HKH180" s="138"/>
      <c r="HKI180" s="138"/>
      <c r="HKJ180" s="138"/>
      <c r="HKK180" s="138"/>
      <c r="HKL180" s="138"/>
      <c r="HKM180" s="138"/>
      <c r="HKN180" s="138"/>
      <c r="HKO180" s="138"/>
      <c r="HKP180" s="138"/>
      <c r="HKQ180" s="138"/>
      <c r="HKR180" s="138"/>
      <c r="HKS180" s="138"/>
      <c r="HKT180" s="138"/>
      <c r="HKU180" s="138"/>
      <c r="HKV180" s="138"/>
      <c r="HKW180" s="138"/>
      <c r="HKX180" s="138"/>
      <c r="HKY180" s="138"/>
      <c r="HKZ180" s="138"/>
      <c r="HLA180" s="138"/>
      <c r="HLB180" s="138"/>
      <c r="HLC180" s="138"/>
      <c r="HLD180" s="138"/>
      <c r="HLE180" s="138"/>
      <c r="HLF180" s="138"/>
      <c r="HLG180" s="138"/>
      <c r="HLH180" s="138"/>
      <c r="HLI180" s="138"/>
      <c r="HLJ180" s="138"/>
      <c r="HLK180" s="138"/>
      <c r="HLL180" s="138"/>
      <c r="HLM180" s="138"/>
      <c r="HLN180" s="138"/>
      <c r="HLO180" s="138"/>
      <c r="HLP180" s="138"/>
      <c r="HLQ180" s="138"/>
      <c r="HLR180" s="138"/>
      <c r="HLS180" s="138"/>
      <c r="HLT180" s="138"/>
      <c r="HLU180" s="138"/>
      <c r="HLV180" s="138"/>
      <c r="HLW180" s="138"/>
      <c r="HLX180" s="138"/>
      <c r="HLY180" s="138"/>
      <c r="HLZ180" s="138"/>
      <c r="HMA180" s="138"/>
      <c r="HMB180" s="138"/>
      <c r="HMC180" s="138"/>
      <c r="HMD180" s="138"/>
      <c r="HME180" s="138"/>
      <c r="HMF180" s="138"/>
      <c r="HMG180" s="138"/>
      <c r="HMH180" s="138"/>
      <c r="HMI180" s="138"/>
      <c r="HMJ180" s="138"/>
      <c r="HMK180" s="138"/>
      <c r="HML180" s="138"/>
      <c r="HMM180" s="138"/>
      <c r="HMN180" s="138"/>
      <c r="HMO180" s="138"/>
      <c r="HMP180" s="138"/>
      <c r="HMQ180" s="138"/>
      <c r="HMR180" s="138"/>
      <c r="HMS180" s="138"/>
      <c r="HMT180" s="138"/>
      <c r="HMU180" s="138"/>
      <c r="HMV180" s="138"/>
      <c r="HMW180" s="138"/>
      <c r="HMX180" s="138"/>
      <c r="HMY180" s="138"/>
      <c r="HMZ180" s="138"/>
      <c r="HNA180" s="138"/>
      <c r="HNB180" s="138"/>
      <c r="HNC180" s="138"/>
      <c r="HND180" s="138"/>
      <c r="HNE180" s="138"/>
      <c r="HNF180" s="138"/>
      <c r="HNG180" s="138"/>
      <c r="HNH180" s="138"/>
      <c r="HNI180" s="138"/>
      <c r="HNJ180" s="138"/>
      <c r="HNK180" s="138"/>
      <c r="HNL180" s="138"/>
      <c r="HNM180" s="138"/>
      <c r="HNN180" s="138"/>
      <c r="HNO180" s="138"/>
      <c r="HNP180" s="138"/>
      <c r="HNQ180" s="138"/>
      <c r="HNR180" s="138"/>
      <c r="HNS180" s="138"/>
      <c r="HNT180" s="138"/>
      <c r="HNU180" s="138"/>
      <c r="HNV180" s="138"/>
      <c r="HNW180" s="138"/>
      <c r="HNX180" s="138"/>
      <c r="HNY180" s="138"/>
      <c r="HNZ180" s="138"/>
      <c r="HOA180" s="138"/>
      <c r="HOB180" s="138"/>
      <c r="HOC180" s="138"/>
      <c r="HOD180" s="138"/>
      <c r="HOE180" s="138"/>
      <c r="HOF180" s="138"/>
      <c r="HOG180" s="138"/>
      <c r="HOH180" s="138"/>
      <c r="HOI180" s="138"/>
      <c r="HOJ180" s="138"/>
      <c r="HOK180" s="138"/>
      <c r="HOL180" s="138"/>
      <c r="HOM180" s="138"/>
      <c r="HON180" s="138"/>
      <c r="HOO180" s="138"/>
      <c r="HOP180" s="138"/>
      <c r="HOQ180" s="138"/>
      <c r="HOR180" s="138"/>
      <c r="HOS180" s="138"/>
      <c r="HOT180" s="138"/>
      <c r="HOU180" s="138"/>
      <c r="HOV180" s="138"/>
      <c r="HOW180" s="138"/>
      <c r="HOX180" s="138"/>
      <c r="HOY180" s="138"/>
      <c r="HOZ180" s="138"/>
      <c r="HPA180" s="138"/>
      <c r="HPB180" s="138"/>
      <c r="HPC180" s="138"/>
      <c r="HPD180" s="138"/>
      <c r="HPE180" s="138"/>
      <c r="HPF180" s="138"/>
      <c r="HPG180" s="138"/>
      <c r="HPH180" s="138"/>
      <c r="HPI180" s="138"/>
      <c r="HPJ180" s="138"/>
      <c r="HPK180" s="138"/>
      <c r="HPL180" s="138"/>
      <c r="HPM180" s="138"/>
      <c r="HPN180" s="138"/>
      <c r="HPO180" s="138"/>
      <c r="HPP180" s="138"/>
      <c r="HPQ180" s="138"/>
      <c r="HPR180" s="138"/>
      <c r="HPS180" s="138"/>
      <c r="HPT180" s="138"/>
      <c r="HPU180" s="138"/>
      <c r="HPV180" s="138"/>
      <c r="HPW180" s="138"/>
      <c r="HPX180" s="138"/>
      <c r="HPY180" s="138"/>
      <c r="HPZ180" s="138"/>
      <c r="HQA180" s="138"/>
      <c r="HQB180" s="138"/>
      <c r="HQC180" s="138"/>
      <c r="HQD180" s="138"/>
      <c r="HQE180" s="138"/>
      <c r="HQF180" s="138"/>
      <c r="HQG180" s="138"/>
      <c r="HQH180" s="138"/>
      <c r="HQI180" s="138"/>
      <c r="HQJ180" s="138"/>
      <c r="HQK180" s="138"/>
      <c r="HQL180" s="138"/>
      <c r="HQM180" s="138"/>
      <c r="HQN180" s="138"/>
      <c r="HQO180" s="138"/>
      <c r="HQP180" s="138"/>
      <c r="HQQ180" s="138"/>
      <c r="HQR180" s="138"/>
      <c r="HQS180" s="138"/>
      <c r="HQT180" s="138"/>
      <c r="HQU180" s="138"/>
      <c r="HQV180" s="138"/>
      <c r="HQW180" s="138"/>
      <c r="HQX180" s="138"/>
      <c r="HQY180" s="138"/>
      <c r="HQZ180" s="138"/>
      <c r="HRA180" s="138"/>
      <c r="HRB180" s="138"/>
      <c r="HRC180" s="138"/>
      <c r="HRD180" s="138"/>
      <c r="HRE180" s="138"/>
      <c r="HRF180" s="138"/>
      <c r="HRG180" s="138"/>
      <c r="HRH180" s="138"/>
      <c r="HRI180" s="138"/>
      <c r="HRJ180" s="138"/>
      <c r="HRK180" s="138"/>
      <c r="HRL180" s="138"/>
      <c r="HRM180" s="138"/>
      <c r="HRN180" s="138"/>
      <c r="HRO180" s="138"/>
      <c r="HRP180" s="138"/>
      <c r="HRQ180" s="138"/>
      <c r="HRR180" s="138"/>
      <c r="HRS180" s="138"/>
      <c r="HRT180" s="138"/>
      <c r="HRU180" s="138"/>
      <c r="HRV180" s="138"/>
      <c r="HRW180" s="138"/>
      <c r="HRX180" s="138"/>
      <c r="HRY180" s="138"/>
      <c r="HRZ180" s="138"/>
      <c r="HSA180" s="138"/>
      <c r="HSB180" s="138"/>
      <c r="HSC180" s="138"/>
      <c r="HSD180" s="138"/>
      <c r="HSE180" s="138"/>
      <c r="HSF180" s="138"/>
      <c r="HSG180" s="138"/>
      <c r="HSH180" s="138"/>
      <c r="HSI180" s="138"/>
      <c r="HSJ180" s="138"/>
      <c r="HSK180" s="138"/>
      <c r="HSL180" s="138"/>
      <c r="HSM180" s="138"/>
      <c r="HSN180" s="138"/>
      <c r="HSO180" s="138"/>
      <c r="HSP180" s="138"/>
      <c r="HSQ180" s="138"/>
      <c r="HSR180" s="138"/>
      <c r="HSS180" s="138"/>
      <c r="HST180" s="138"/>
      <c r="HSU180" s="138"/>
      <c r="HSV180" s="138"/>
      <c r="HSW180" s="138"/>
      <c r="HSX180" s="138"/>
      <c r="HSY180" s="138"/>
      <c r="HSZ180" s="138"/>
      <c r="HTA180" s="138"/>
      <c r="HTB180" s="138"/>
      <c r="HTC180" s="138"/>
      <c r="HTD180" s="138"/>
      <c r="HTE180" s="138"/>
      <c r="HTF180" s="138"/>
      <c r="HTG180" s="138"/>
      <c r="HTH180" s="138"/>
      <c r="HTI180" s="138"/>
      <c r="HTJ180" s="138"/>
      <c r="HTK180" s="138"/>
      <c r="HTL180" s="138"/>
      <c r="HTM180" s="138"/>
      <c r="HTN180" s="138"/>
      <c r="HTO180" s="138"/>
      <c r="HTP180" s="138"/>
      <c r="HTQ180" s="138"/>
      <c r="HTR180" s="138"/>
      <c r="HTS180" s="138"/>
      <c r="HTT180" s="138"/>
      <c r="HTU180" s="138"/>
      <c r="HTV180" s="138"/>
      <c r="HTW180" s="138"/>
      <c r="HTX180" s="138"/>
      <c r="HTY180" s="138"/>
      <c r="HTZ180" s="138"/>
      <c r="HUA180" s="138"/>
      <c r="HUB180" s="138"/>
      <c r="HUC180" s="138"/>
      <c r="HUD180" s="138"/>
      <c r="HUE180" s="138"/>
      <c r="HUF180" s="138"/>
      <c r="HUG180" s="138"/>
      <c r="HUH180" s="138"/>
      <c r="HUI180" s="138"/>
      <c r="HUJ180" s="138"/>
      <c r="HUK180" s="138"/>
      <c r="HUL180" s="138"/>
      <c r="HUM180" s="138"/>
      <c r="HUN180" s="138"/>
      <c r="HUO180" s="138"/>
      <c r="HUP180" s="138"/>
      <c r="HUQ180" s="138"/>
      <c r="HUR180" s="138"/>
      <c r="HUS180" s="138"/>
      <c r="HUT180" s="138"/>
      <c r="HUU180" s="138"/>
      <c r="HUV180" s="138"/>
      <c r="HUW180" s="138"/>
      <c r="HUX180" s="138"/>
      <c r="HUY180" s="138"/>
      <c r="HUZ180" s="138"/>
      <c r="HVA180" s="138"/>
      <c r="HVB180" s="138"/>
      <c r="HVC180" s="138"/>
      <c r="HVD180" s="138"/>
      <c r="HVE180" s="138"/>
      <c r="HVF180" s="138"/>
      <c r="HVG180" s="138"/>
      <c r="HVH180" s="138"/>
      <c r="HVI180" s="138"/>
      <c r="HVJ180" s="138"/>
      <c r="HVK180" s="138"/>
      <c r="HVL180" s="138"/>
      <c r="HVM180" s="138"/>
      <c r="HVN180" s="138"/>
      <c r="HVO180" s="138"/>
      <c r="HVP180" s="138"/>
      <c r="HVQ180" s="138"/>
      <c r="HVR180" s="138"/>
      <c r="HVS180" s="138"/>
      <c r="HVT180" s="138"/>
      <c r="HVU180" s="138"/>
      <c r="HVV180" s="138"/>
      <c r="HVW180" s="138"/>
      <c r="HVX180" s="138"/>
      <c r="HVY180" s="138"/>
      <c r="HVZ180" s="138"/>
      <c r="HWA180" s="138"/>
      <c r="HWB180" s="138"/>
      <c r="HWC180" s="138"/>
      <c r="HWD180" s="138"/>
      <c r="HWE180" s="138"/>
      <c r="HWF180" s="138"/>
      <c r="HWG180" s="138"/>
      <c r="HWH180" s="138"/>
      <c r="HWI180" s="138"/>
      <c r="HWJ180" s="138"/>
      <c r="HWK180" s="138"/>
      <c r="HWL180" s="138"/>
      <c r="HWM180" s="138"/>
      <c r="HWN180" s="138"/>
      <c r="HWO180" s="138"/>
      <c r="HWP180" s="138"/>
      <c r="HWQ180" s="138"/>
      <c r="HWR180" s="138"/>
      <c r="HWS180" s="138"/>
      <c r="HWT180" s="138"/>
      <c r="HWU180" s="138"/>
      <c r="HWV180" s="138"/>
      <c r="HWW180" s="138"/>
      <c r="HWX180" s="138"/>
      <c r="HWY180" s="138"/>
      <c r="HWZ180" s="138"/>
      <c r="HXA180" s="138"/>
      <c r="HXB180" s="138"/>
      <c r="HXC180" s="138"/>
      <c r="HXD180" s="138"/>
      <c r="HXE180" s="138"/>
      <c r="HXF180" s="138"/>
      <c r="HXG180" s="138"/>
      <c r="HXH180" s="138"/>
      <c r="HXI180" s="138"/>
      <c r="HXJ180" s="138"/>
      <c r="HXK180" s="138"/>
      <c r="HXL180" s="138"/>
      <c r="HXM180" s="138"/>
      <c r="HXN180" s="138"/>
      <c r="HXO180" s="138"/>
      <c r="HXP180" s="138"/>
      <c r="HXQ180" s="138"/>
      <c r="HXR180" s="138"/>
      <c r="HXS180" s="138"/>
      <c r="HXT180" s="138"/>
      <c r="HXU180" s="138"/>
      <c r="HXV180" s="138"/>
      <c r="HXW180" s="138"/>
      <c r="HXX180" s="138"/>
      <c r="HXY180" s="138"/>
      <c r="HXZ180" s="138"/>
      <c r="HYA180" s="138"/>
      <c r="HYB180" s="138"/>
      <c r="HYC180" s="138"/>
      <c r="HYD180" s="138"/>
      <c r="HYE180" s="138"/>
      <c r="HYF180" s="138"/>
      <c r="HYG180" s="138"/>
      <c r="HYH180" s="138"/>
      <c r="HYI180" s="138"/>
      <c r="HYJ180" s="138"/>
      <c r="HYK180" s="138"/>
      <c r="HYL180" s="138"/>
      <c r="HYM180" s="138"/>
      <c r="HYN180" s="138"/>
      <c r="HYO180" s="138"/>
      <c r="HYP180" s="138"/>
      <c r="HYQ180" s="138"/>
      <c r="HYR180" s="138"/>
      <c r="HYS180" s="138"/>
      <c r="HYT180" s="138"/>
      <c r="HYU180" s="138"/>
      <c r="HYV180" s="138"/>
      <c r="HYW180" s="138"/>
      <c r="HYX180" s="138"/>
      <c r="HYY180" s="138"/>
      <c r="HYZ180" s="138"/>
      <c r="HZA180" s="138"/>
      <c r="HZB180" s="138"/>
      <c r="HZC180" s="138"/>
      <c r="HZD180" s="138"/>
      <c r="HZE180" s="138"/>
      <c r="HZF180" s="138"/>
      <c r="HZG180" s="138"/>
      <c r="HZH180" s="138"/>
      <c r="HZI180" s="138"/>
      <c r="HZJ180" s="138"/>
      <c r="HZK180" s="138"/>
      <c r="HZL180" s="138"/>
      <c r="HZM180" s="138"/>
      <c r="HZN180" s="138"/>
      <c r="HZO180" s="138"/>
      <c r="HZP180" s="138"/>
      <c r="HZQ180" s="138"/>
      <c r="HZR180" s="138"/>
      <c r="HZS180" s="138"/>
      <c r="HZT180" s="138"/>
      <c r="HZU180" s="138"/>
      <c r="HZV180" s="138"/>
      <c r="HZW180" s="138"/>
      <c r="HZX180" s="138"/>
      <c r="HZY180" s="138"/>
      <c r="HZZ180" s="138"/>
      <c r="IAA180" s="138"/>
      <c r="IAB180" s="138"/>
      <c r="IAC180" s="138"/>
      <c r="IAD180" s="138"/>
      <c r="IAE180" s="138"/>
      <c r="IAF180" s="138"/>
      <c r="IAG180" s="138"/>
      <c r="IAH180" s="138"/>
      <c r="IAI180" s="138"/>
      <c r="IAJ180" s="138"/>
      <c r="IAK180" s="138"/>
      <c r="IAL180" s="138"/>
      <c r="IAM180" s="138"/>
      <c r="IAN180" s="138"/>
      <c r="IAO180" s="138"/>
      <c r="IAP180" s="138"/>
      <c r="IAQ180" s="138"/>
      <c r="IAR180" s="138"/>
      <c r="IAS180" s="138"/>
      <c r="IAT180" s="138"/>
      <c r="IAU180" s="138"/>
      <c r="IAV180" s="138"/>
      <c r="IAW180" s="138"/>
      <c r="IAX180" s="138"/>
      <c r="IAY180" s="138"/>
      <c r="IAZ180" s="138"/>
      <c r="IBA180" s="138"/>
      <c r="IBB180" s="138"/>
      <c r="IBC180" s="138"/>
      <c r="IBD180" s="138"/>
      <c r="IBE180" s="138"/>
      <c r="IBF180" s="138"/>
      <c r="IBG180" s="138"/>
      <c r="IBH180" s="138"/>
      <c r="IBI180" s="138"/>
      <c r="IBJ180" s="138"/>
      <c r="IBK180" s="138"/>
      <c r="IBL180" s="138"/>
      <c r="IBM180" s="138"/>
      <c r="IBN180" s="138"/>
      <c r="IBO180" s="138"/>
      <c r="IBP180" s="138"/>
      <c r="IBQ180" s="138"/>
      <c r="IBR180" s="138"/>
      <c r="IBS180" s="138"/>
      <c r="IBT180" s="138"/>
      <c r="IBU180" s="138"/>
      <c r="IBV180" s="138"/>
      <c r="IBW180" s="138"/>
      <c r="IBX180" s="138"/>
      <c r="IBY180" s="138"/>
      <c r="IBZ180" s="138"/>
      <c r="ICA180" s="138"/>
      <c r="ICB180" s="138"/>
      <c r="ICC180" s="138"/>
      <c r="ICD180" s="138"/>
      <c r="ICE180" s="138"/>
      <c r="ICF180" s="138"/>
      <c r="ICG180" s="138"/>
      <c r="ICH180" s="138"/>
      <c r="ICI180" s="138"/>
      <c r="ICJ180" s="138"/>
      <c r="ICK180" s="138"/>
      <c r="ICL180" s="138"/>
      <c r="ICM180" s="138"/>
      <c r="ICN180" s="138"/>
      <c r="ICO180" s="138"/>
      <c r="ICP180" s="138"/>
      <c r="ICQ180" s="138"/>
      <c r="ICR180" s="138"/>
      <c r="ICS180" s="138"/>
      <c r="ICT180" s="138"/>
      <c r="ICU180" s="138"/>
      <c r="ICV180" s="138"/>
      <c r="ICW180" s="138"/>
      <c r="ICX180" s="138"/>
      <c r="ICY180" s="138"/>
      <c r="ICZ180" s="138"/>
      <c r="IDA180" s="138"/>
      <c r="IDB180" s="138"/>
      <c r="IDC180" s="138"/>
      <c r="IDD180" s="138"/>
      <c r="IDE180" s="138"/>
      <c r="IDF180" s="138"/>
      <c r="IDG180" s="138"/>
      <c r="IDH180" s="138"/>
      <c r="IDI180" s="138"/>
      <c r="IDJ180" s="138"/>
      <c r="IDK180" s="138"/>
      <c r="IDL180" s="138"/>
      <c r="IDM180" s="138"/>
      <c r="IDN180" s="138"/>
      <c r="IDO180" s="138"/>
      <c r="IDP180" s="138"/>
      <c r="IDQ180" s="138"/>
      <c r="IDR180" s="138"/>
      <c r="IDS180" s="138"/>
      <c r="IDT180" s="138"/>
      <c r="IDU180" s="138"/>
      <c r="IDV180" s="138"/>
      <c r="IDW180" s="138"/>
      <c r="IDX180" s="138"/>
      <c r="IDY180" s="138"/>
      <c r="IDZ180" s="138"/>
      <c r="IEA180" s="138"/>
      <c r="IEB180" s="138"/>
      <c r="IEC180" s="138"/>
      <c r="IED180" s="138"/>
      <c r="IEE180" s="138"/>
      <c r="IEF180" s="138"/>
      <c r="IEG180" s="138"/>
      <c r="IEH180" s="138"/>
      <c r="IEI180" s="138"/>
      <c r="IEJ180" s="138"/>
      <c r="IEK180" s="138"/>
      <c r="IEL180" s="138"/>
      <c r="IEM180" s="138"/>
      <c r="IEN180" s="138"/>
      <c r="IEO180" s="138"/>
      <c r="IEP180" s="138"/>
      <c r="IEQ180" s="138"/>
      <c r="IER180" s="138"/>
      <c r="IES180" s="138"/>
      <c r="IET180" s="138"/>
      <c r="IEU180" s="138"/>
      <c r="IEV180" s="138"/>
      <c r="IEW180" s="138"/>
      <c r="IEX180" s="138"/>
      <c r="IEY180" s="138"/>
      <c r="IEZ180" s="138"/>
      <c r="IFA180" s="138"/>
      <c r="IFB180" s="138"/>
      <c r="IFC180" s="138"/>
      <c r="IFD180" s="138"/>
      <c r="IFE180" s="138"/>
      <c r="IFF180" s="138"/>
      <c r="IFG180" s="138"/>
      <c r="IFH180" s="138"/>
      <c r="IFI180" s="138"/>
      <c r="IFJ180" s="138"/>
      <c r="IFK180" s="138"/>
      <c r="IFL180" s="138"/>
      <c r="IFM180" s="138"/>
      <c r="IFN180" s="138"/>
      <c r="IFO180" s="138"/>
      <c r="IFP180" s="138"/>
      <c r="IFQ180" s="138"/>
      <c r="IFR180" s="138"/>
      <c r="IFS180" s="138"/>
      <c r="IFT180" s="138"/>
      <c r="IFU180" s="138"/>
      <c r="IFV180" s="138"/>
      <c r="IFW180" s="138"/>
      <c r="IFX180" s="138"/>
      <c r="IFY180" s="138"/>
      <c r="IFZ180" s="138"/>
      <c r="IGA180" s="138"/>
      <c r="IGB180" s="138"/>
      <c r="IGC180" s="138"/>
      <c r="IGD180" s="138"/>
      <c r="IGE180" s="138"/>
      <c r="IGF180" s="138"/>
      <c r="IGG180" s="138"/>
      <c r="IGH180" s="138"/>
      <c r="IGI180" s="138"/>
      <c r="IGJ180" s="138"/>
      <c r="IGK180" s="138"/>
      <c r="IGL180" s="138"/>
      <c r="IGM180" s="138"/>
      <c r="IGN180" s="138"/>
      <c r="IGO180" s="138"/>
      <c r="IGP180" s="138"/>
      <c r="IGQ180" s="138"/>
      <c r="IGR180" s="138"/>
      <c r="IGS180" s="138"/>
      <c r="IGT180" s="138"/>
      <c r="IGU180" s="138"/>
      <c r="IGV180" s="138"/>
      <c r="IGW180" s="138"/>
      <c r="IGX180" s="138"/>
      <c r="IGY180" s="138"/>
      <c r="IGZ180" s="138"/>
      <c r="IHA180" s="138"/>
      <c r="IHB180" s="138"/>
      <c r="IHC180" s="138"/>
      <c r="IHD180" s="138"/>
      <c r="IHE180" s="138"/>
      <c r="IHF180" s="138"/>
      <c r="IHG180" s="138"/>
      <c r="IHH180" s="138"/>
      <c r="IHI180" s="138"/>
      <c r="IHJ180" s="138"/>
      <c r="IHK180" s="138"/>
      <c r="IHL180" s="138"/>
      <c r="IHM180" s="138"/>
      <c r="IHN180" s="138"/>
      <c r="IHO180" s="138"/>
      <c r="IHP180" s="138"/>
      <c r="IHQ180" s="138"/>
      <c r="IHR180" s="138"/>
      <c r="IHS180" s="138"/>
      <c r="IHT180" s="138"/>
      <c r="IHU180" s="138"/>
      <c r="IHV180" s="138"/>
      <c r="IHW180" s="138"/>
      <c r="IHX180" s="138"/>
      <c r="IHY180" s="138"/>
      <c r="IHZ180" s="138"/>
      <c r="IIA180" s="138"/>
      <c r="IIB180" s="138"/>
      <c r="IIC180" s="138"/>
      <c r="IID180" s="138"/>
      <c r="IIE180" s="138"/>
      <c r="IIF180" s="138"/>
      <c r="IIG180" s="138"/>
      <c r="IIH180" s="138"/>
      <c r="III180" s="138"/>
      <c r="IIJ180" s="138"/>
      <c r="IIK180" s="138"/>
      <c r="IIL180" s="138"/>
      <c r="IIM180" s="138"/>
      <c r="IIN180" s="138"/>
      <c r="IIO180" s="138"/>
      <c r="IIP180" s="138"/>
      <c r="IIQ180" s="138"/>
      <c r="IIR180" s="138"/>
      <c r="IIS180" s="138"/>
      <c r="IIT180" s="138"/>
      <c r="IIU180" s="138"/>
      <c r="IIV180" s="138"/>
      <c r="IIW180" s="138"/>
      <c r="IIX180" s="138"/>
      <c r="IIY180" s="138"/>
      <c r="IIZ180" s="138"/>
      <c r="IJA180" s="138"/>
      <c r="IJB180" s="138"/>
      <c r="IJC180" s="138"/>
      <c r="IJD180" s="138"/>
      <c r="IJE180" s="138"/>
      <c r="IJF180" s="138"/>
      <c r="IJG180" s="138"/>
      <c r="IJH180" s="138"/>
      <c r="IJI180" s="138"/>
      <c r="IJJ180" s="138"/>
      <c r="IJK180" s="138"/>
      <c r="IJL180" s="138"/>
      <c r="IJM180" s="138"/>
      <c r="IJN180" s="138"/>
      <c r="IJO180" s="138"/>
      <c r="IJP180" s="138"/>
      <c r="IJQ180" s="138"/>
      <c r="IJR180" s="138"/>
      <c r="IJS180" s="138"/>
      <c r="IJT180" s="138"/>
      <c r="IJU180" s="138"/>
      <c r="IJV180" s="138"/>
      <c r="IJW180" s="138"/>
      <c r="IJX180" s="138"/>
      <c r="IJY180" s="138"/>
      <c r="IJZ180" s="138"/>
      <c r="IKA180" s="138"/>
      <c r="IKB180" s="138"/>
      <c r="IKC180" s="138"/>
      <c r="IKD180" s="138"/>
      <c r="IKE180" s="138"/>
      <c r="IKF180" s="138"/>
      <c r="IKG180" s="138"/>
      <c r="IKH180" s="138"/>
      <c r="IKI180" s="138"/>
      <c r="IKJ180" s="138"/>
      <c r="IKK180" s="138"/>
      <c r="IKL180" s="138"/>
      <c r="IKM180" s="138"/>
      <c r="IKN180" s="138"/>
      <c r="IKO180" s="138"/>
      <c r="IKP180" s="138"/>
      <c r="IKQ180" s="138"/>
      <c r="IKR180" s="138"/>
      <c r="IKS180" s="138"/>
      <c r="IKT180" s="138"/>
      <c r="IKU180" s="138"/>
      <c r="IKV180" s="138"/>
      <c r="IKW180" s="138"/>
      <c r="IKX180" s="138"/>
      <c r="IKY180" s="138"/>
      <c r="IKZ180" s="138"/>
      <c r="ILA180" s="138"/>
      <c r="ILB180" s="138"/>
      <c r="ILC180" s="138"/>
      <c r="ILD180" s="138"/>
      <c r="ILE180" s="138"/>
      <c r="ILF180" s="138"/>
      <c r="ILG180" s="138"/>
      <c r="ILH180" s="138"/>
      <c r="ILI180" s="138"/>
      <c r="ILJ180" s="138"/>
      <c r="ILK180" s="138"/>
      <c r="ILL180" s="138"/>
      <c r="ILM180" s="138"/>
      <c r="ILN180" s="138"/>
      <c r="ILO180" s="138"/>
      <c r="ILP180" s="138"/>
      <c r="ILQ180" s="138"/>
      <c r="ILR180" s="138"/>
      <c r="ILS180" s="138"/>
      <c r="ILT180" s="138"/>
      <c r="ILU180" s="138"/>
      <c r="ILV180" s="138"/>
      <c r="ILW180" s="138"/>
      <c r="ILX180" s="138"/>
      <c r="ILY180" s="138"/>
      <c r="ILZ180" s="138"/>
      <c r="IMA180" s="138"/>
      <c r="IMB180" s="138"/>
      <c r="IMC180" s="138"/>
      <c r="IMD180" s="138"/>
      <c r="IME180" s="138"/>
      <c r="IMF180" s="138"/>
      <c r="IMG180" s="138"/>
      <c r="IMH180" s="138"/>
      <c r="IMI180" s="138"/>
      <c r="IMJ180" s="138"/>
      <c r="IMK180" s="138"/>
      <c r="IML180" s="138"/>
      <c r="IMM180" s="138"/>
      <c r="IMN180" s="138"/>
      <c r="IMO180" s="138"/>
      <c r="IMP180" s="138"/>
      <c r="IMQ180" s="138"/>
      <c r="IMR180" s="138"/>
      <c r="IMS180" s="138"/>
      <c r="IMT180" s="138"/>
      <c r="IMU180" s="138"/>
      <c r="IMV180" s="138"/>
      <c r="IMW180" s="138"/>
      <c r="IMX180" s="138"/>
      <c r="IMY180" s="138"/>
      <c r="IMZ180" s="138"/>
      <c r="INA180" s="138"/>
      <c r="INB180" s="138"/>
      <c r="INC180" s="138"/>
      <c r="IND180" s="138"/>
      <c r="INE180" s="138"/>
      <c r="INF180" s="138"/>
      <c r="ING180" s="138"/>
      <c r="INH180" s="138"/>
      <c r="INI180" s="138"/>
      <c r="INJ180" s="138"/>
      <c r="INK180" s="138"/>
      <c r="INL180" s="138"/>
      <c r="INM180" s="138"/>
      <c r="INN180" s="138"/>
      <c r="INO180" s="138"/>
      <c r="INP180" s="138"/>
      <c r="INQ180" s="138"/>
      <c r="INR180" s="138"/>
      <c r="INS180" s="138"/>
      <c r="INT180" s="138"/>
      <c r="INU180" s="138"/>
      <c r="INV180" s="138"/>
      <c r="INW180" s="138"/>
      <c r="INX180" s="138"/>
      <c r="INY180" s="138"/>
      <c r="INZ180" s="138"/>
      <c r="IOA180" s="138"/>
      <c r="IOB180" s="138"/>
      <c r="IOC180" s="138"/>
      <c r="IOD180" s="138"/>
      <c r="IOE180" s="138"/>
      <c r="IOF180" s="138"/>
      <c r="IOG180" s="138"/>
      <c r="IOH180" s="138"/>
      <c r="IOI180" s="138"/>
      <c r="IOJ180" s="138"/>
      <c r="IOK180" s="138"/>
      <c r="IOL180" s="138"/>
      <c r="IOM180" s="138"/>
      <c r="ION180" s="138"/>
      <c r="IOO180" s="138"/>
      <c r="IOP180" s="138"/>
      <c r="IOQ180" s="138"/>
      <c r="IOR180" s="138"/>
      <c r="IOS180" s="138"/>
      <c r="IOT180" s="138"/>
      <c r="IOU180" s="138"/>
      <c r="IOV180" s="138"/>
      <c r="IOW180" s="138"/>
      <c r="IOX180" s="138"/>
      <c r="IOY180" s="138"/>
      <c r="IOZ180" s="138"/>
      <c r="IPA180" s="138"/>
      <c r="IPB180" s="138"/>
      <c r="IPC180" s="138"/>
      <c r="IPD180" s="138"/>
      <c r="IPE180" s="138"/>
      <c r="IPF180" s="138"/>
      <c r="IPG180" s="138"/>
      <c r="IPH180" s="138"/>
      <c r="IPI180" s="138"/>
      <c r="IPJ180" s="138"/>
      <c r="IPK180" s="138"/>
      <c r="IPL180" s="138"/>
      <c r="IPM180" s="138"/>
      <c r="IPN180" s="138"/>
      <c r="IPO180" s="138"/>
      <c r="IPP180" s="138"/>
      <c r="IPQ180" s="138"/>
      <c r="IPR180" s="138"/>
      <c r="IPS180" s="138"/>
      <c r="IPT180" s="138"/>
      <c r="IPU180" s="138"/>
      <c r="IPV180" s="138"/>
      <c r="IPW180" s="138"/>
      <c r="IPX180" s="138"/>
      <c r="IPY180" s="138"/>
      <c r="IPZ180" s="138"/>
      <c r="IQA180" s="138"/>
      <c r="IQB180" s="138"/>
      <c r="IQC180" s="138"/>
      <c r="IQD180" s="138"/>
      <c r="IQE180" s="138"/>
      <c r="IQF180" s="138"/>
      <c r="IQG180" s="138"/>
      <c r="IQH180" s="138"/>
      <c r="IQI180" s="138"/>
      <c r="IQJ180" s="138"/>
      <c r="IQK180" s="138"/>
      <c r="IQL180" s="138"/>
      <c r="IQM180" s="138"/>
      <c r="IQN180" s="138"/>
      <c r="IQO180" s="138"/>
      <c r="IQP180" s="138"/>
      <c r="IQQ180" s="138"/>
      <c r="IQR180" s="138"/>
      <c r="IQS180" s="138"/>
      <c r="IQT180" s="138"/>
      <c r="IQU180" s="138"/>
      <c r="IQV180" s="138"/>
      <c r="IQW180" s="138"/>
      <c r="IQX180" s="138"/>
      <c r="IQY180" s="138"/>
      <c r="IQZ180" s="138"/>
      <c r="IRA180" s="138"/>
      <c r="IRB180" s="138"/>
      <c r="IRC180" s="138"/>
      <c r="IRD180" s="138"/>
      <c r="IRE180" s="138"/>
      <c r="IRF180" s="138"/>
      <c r="IRG180" s="138"/>
      <c r="IRH180" s="138"/>
      <c r="IRI180" s="138"/>
      <c r="IRJ180" s="138"/>
      <c r="IRK180" s="138"/>
      <c r="IRL180" s="138"/>
      <c r="IRM180" s="138"/>
      <c r="IRN180" s="138"/>
      <c r="IRO180" s="138"/>
      <c r="IRP180" s="138"/>
      <c r="IRQ180" s="138"/>
      <c r="IRR180" s="138"/>
      <c r="IRS180" s="138"/>
      <c r="IRT180" s="138"/>
      <c r="IRU180" s="138"/>
      <c r="IRV180" s="138"/>
      <c r="IRW180" s="138"/>
      <c r="IRX180" s="138"/>
      <c r="IRY180" s="138"/>
      <c r="IRZ180" s="138"/>
      <c r="ISA180" s="138"/>
      <c r="ISB180" s="138"/>
      <c r="ISC180" s="138"/>
      <c r="ISD180" s="138"/>
      <c r="ISE180" s="138"/>
      <c r="ISF180" s="138"/>
      <c r="ISG180" s="138"/>
      <c r="ISH180" s="138"/>
      <c r="ISI180" s="138"/>
      <c r="ISJ180" s="138"/>
      <c r="ISK180" s="138"/>
      <c r="ISL180" s="138"/>
      <c r="ISM180" s="138"/>
      <c r="ISN180" s="138"/>
      <c r="ISO180" s="138"/>
      <c r="ISP180" s="138"/>
      <c r="ISQ180" s="138"/>
      <c r="ISR180" s="138"/>
      <c r="ISS180" s="138"/>
      <c r="IST180" s="138"/>
      <c r="ISU180" s="138"/>
      <c r="ISV180" s="138"/>
      <c r="ISW180" s="138"/>
      <c r="ISX180" s="138"/>
      <c r="ISY180" s="138"/>
      <c r="ISZ180" s="138"/>
      <c r="ITA180" s="138"/>
      <c r="ITB180" s="138"/>
      <c r="ITC180" s="138"/>
      <c r="ITD180" s="138"/>
      <c r="ITE180" s="138"/>
      <c r="ITF180" s="138"/>
      <c r="ITG180" s="138"/>
      <c r="ITH180" s="138"/>
      <c r="ITI180" s="138"/>
      <c r="ITJ180" s="138"/>
      <c r="ITK180" s="138"/>
      <c r="ITL180" s="138"/>
      <c r="ITM180" s="138"/>
      <c r="ITN180" s="138"/>
      <c r="ITO180" s="138"/>
      <c r="ITP180" s="138"/>
      <c r="ITQ180" s="138"/>
      <c r="ITR180" s="138"/>
      <c r="ITS180" s="138"/>
      <c r="ITT180" s="138"/>
      <c r="ITU180" s="138"/>
      <c r="ITV180" s="138"/>
      <c r="ITW180" s="138"/>
      <c r="ITX180" s="138"/>
      <c r="ITY180" s="138"/>
      <c r="ITZ180" s="138"/>
      <c r="IUA180" s="138"/>
      <c r="IUB180" s="138"/>
      <c r="IUC180" s="138"/>
      <c r="IUD180" s="138"/>
      <c r="IUE180" s="138"/>
      <c r="IUF180" s="138"/>
      <c r="IUG180" s="138"/>
      <c r="IUH180" s="138"/>
      <c r="IUI180" s="138"/>
      <c r="IUJ180" s="138"/>
      <c r="IUK180" s="138"/>
      <c r="IUL180" s="138"/>
      <c r="IUM180" s="138"/>
      <c r="IUN180" s="138"/>
      <c r="IUO180" s="138"/>
      <c r="IUP180" s="138"/>
      <c r="IUQ180" s="138"/>
      <c r="IUR180" s="138"/>
      <c r="IUS180" s="138"/>
      <c r="IUT180" s="138"/>
      <c r="IUU180" s="138"/>
      <c r="IUV180" s="138"/>
      <c r="IUW180" s="138"/>
      <c r="IUX180" s="138"/>
      <c r="IUY180" s="138"/>
      <c r="IUZ180" s="138"/>
      <c r="IVA180" s="138"/>
      <c r="IVB180" s="138"/>
      <c r="IVC180" s="138"/>
      <c r="IVD180" s="138"/>
      <c r="IVE180" s="138"/>
      <c r="IVF180" s="138"/>
      <c r="IVG180" s="138"/>
      <c r="IVH180" s="138"/>
      <c r="IVI180" s="138"/>
      <c r="IVJ180" s="138"/>
      <c r="IVK180" s="138"/>
      <c r="IVL180" s="138"/>
      <c r="IVM180" s="138"/>
      <c r="IVN180" s="138"/>
      <c r="IVO180" s="138"/>
      <c r="IVP180" s="138"/>
      <c r="IVQ180" s="138"/>
      <c r="IVR180" s="138"/>
      <c r="IVS180" s="138"/>
      <c r="IVT180" s="138"/>
      <c r="IVU180" s="138"/>
      <c r="IVV180" s="138"/>
      <c r="IVW180" s="138"/>
      <c r="IVX180" s="138"/>
      <c r="IVY180" s="138"/>
      <c r="IVZ180" s="138"/>
      <c r="IWA180" s="138"/>
      <c r="IWB180" s="138"/>
      <c r="IWC180" s="138"/>
      <c r="IWD180" s="138"/>
      <c r="IWE180" s="138"/>
      <c r="IWF180" s="138"/>
      <c r="IWG180" s="138"/>
      <c r="IWH180" s="138"/>
      <c r="IWI180" s="138"/>
      <c r="IWJ180" s="138"/>
      <c r="IWK180" s="138"/>
      <c r="IWL180" s="138"/>
      <c r="IWM180" s="138"/>
      <c r="IWN180" s="138"/>
      <c r="IWO180" s="138"/>
      <c r="IWP180" s="138"/>
      <c r="IWQ180" s="138"/>
      <c r="IWR180" s="138"/>
      <c r="IWS180" s="138"/>
      <c r="IWT180" s="138"/>
      <c r="IWU180" s="138"/>
      <c r="IWV180" s="138"/>
      <c r="IWW180" s="138"/>
      <c r="IWX180" s="138"/>
      <c r="IWY180" s="138"/>
      <c r="IWZ180" s="138"/>
      <c r="IXA180" s="138"/>
      <c r="IXB180" s="138"/>
      <c r="IXC180" s="138"/>
      <c r="IXD180" s="138"/>
      <c r="IXE180" s="138"/>
      <c r="IXF180" s="138"/>
      <c r="IXG180" s="138"/>
      <c r="IXH180" s="138"/>
      <c r="IXI180" s="138"/>
      <c r="IXJ180" s="138"/>
      <c r="IXK180" s="138"/>
      <c r="IXL180" s="138"/>
      <c r="IXM180" s="138"/>
      <c r="IXN180" s="138"/>
      <c r="IXO180" s="138"/>
      <c r="IXP180" s="138"/>
      <c r="IXQ180" s="138"/>
      <c r="IXR180" s="138"/>
      <c r="IXS180" s="138"/>
      <c r="IXT180" s="138"/>
      <c r="IXU180" s="138"/>
      <c r="IXV180" s="138"/>
      <c r="IXW180" s="138"/>
      <c r="IXX180" s="138"/>
      <c r="IXY180" s="138"/>
      <c r="IXZ180" s="138"/>
      <c r="IYA180" s="138"/>
      <c r="IYB180" s="138"/>
      <c r="IYC180" s="138"/>
      <c r="IYD180" s="138"/>
      <c r="IYE180" s="138"/>
      <c r="IYF180" s="138"/>
      <c r="IYG180" s="138"/>
      <c r="IYH180" s="138"/>
      <c r="IYI180" s="138"/>
      <c r="IYJ180" s="138"/>
      <c r="IYK180" s="138"/>
      <c r="IYL180" s="138"/>
      <c r="IYM180" s="138"/>
      <c r="IYN180" s="138"/>
      <c r="IYO180" s="138"/>
      <c r="IYP180" s="138"/>
      <c r="IYQ180" s="138"/>
      <c r="IYR180" s="138"/>
      <c r="IYS180" s="138"/>
      <c r="IYT180" s="138"/>
      <c r="IYU180" s="138"/>
      <c r="IYV180" s="138"/>
      <c r="IYW180" s="138"/>
      <c r="IYX180" s="138"/>
      <c r="IYY180" s="138"/>
      <c r="IYZ180" s="138"/>
      <c r="IZA180" s="138"/>
      <c r="IZB180" s="138"/>
      <c r="IZC180" s="138"/>
      <c r="IZD180" s="138"/>
      <c r="IZE180" s="138"/>
      <c r="IZF180" s="138"/>
      <c r="IZG180" s="138"/>
      <c r="IZH180" s="138"/>
      <c r="IZI180" s="138"/>
      <c r="IZJ180" s="138"/>
      <c r="IZK180" s="138"/>
      <c r="IZL180" s="138"/>
      <c r="IZM180" s="138"/>
      <c r="IZN180" s="138"/>
      <c r="IZO180" s="138"/>
      <c r="IZP180" s="138"/>
      <c r="IZQ180" s="138"/>
      <c r="IZR180" s="138"/>
      <c r="IZS180" s="138"/>
      <c r="IZT180" s="138"/>
      <c r="IZU180" s="138"/>
      <c r="IZV180" s="138"/>
      <c r="IZW180" s="138"/>
      <c r="IZX180" s="138"/>
      <c r="IZY180" s="138"/>
      <c r="IZZ180" s="138"/>
      <c r="JAA180" s="138"/>
      <c r="JAB180" s="138"/>
      <c r="JAC180" s="138"/>
      <c r="JAD180" s="138"/>
      <c r="JAE180" s="138"/>
      <c r="JAF180" s="138"/>
      <c r="JAG180" s="138"/>
      <c r="JAH180" s="138"/>
      <c r="JAI180" s="138"/>
      <c r="JAJ180" s="138"/>
      <c r="JAK180" s="138"/>
      <c r="JAL180" s="138"/>
      <c r="JAM180" s="138"/>
      <c r="JAN180" s="138"/>
      <c r="JAO180" s="138"/>
      <c r="JAP180" s="138"/>
      <c r="JAQ180" s="138"/>
      <c r="JAR180" s="138"/>
      <c r="JAS180" s="138"/>
      <c r="JAT180" s="138"/>
      <c r="JAU180" s="138"/>
      <c r="JAV180" s="138"/>
      <c r="JAW180" s="138"/>
      <c r="JAX180" s="138"/>
      <c r="JAY180" s="138"/>
      <c r="JAZ180" s="138"/>
      <c r="JBA180" s="138"/>
      <c r="JBB180" s="138"/>
      <c r="JBC180" s="138"/>
      <c r="JBD180" s="138"/>
      <c r="JBE180" s="138"/>
      <c r="JBF180" s="138"/>
      <c r="JBG180" s="138"/>
      <c r="JBH180" s="138"/>
      <c r="JBI180" s="138"/>
      <c r="JBJ180" s="138"/>
      <c r="JBK180" s="138"/>
      <c r="JBL180" s="138"/>
      <c r="JBM180" s="138"/>
      <c r="JBN180" s="138"/>
      <c r="JBO180" s="138"/>
      <c r="JBP180" s="138"/>
      <c r="JBQ180" s="138"/>
      <c r="JBR180" s="138"/>
      <c r="JBS180" s="138"/>
      <c r="JBT180" s="138"/>
      <c r="JBU180" s="138"/>
      <c r="JBV180" s="138"/>
      <c r="JBW180" s="138"/>
      <c r="JBX180" s="138"/>
      <c r="JBY180" s="138"/>
      <c r="JBZ180" s="138"/>
      <c r="JCA180" s="138"/>
      <c r="JCB180" s="138"/>
      <c r="JCC180" s="138"/>
      <c r="JCD180" s="138"/>
      <c r="JCE180" s="138"/>
      <c r="JCF180" s="138"/>
      <c r="JCG180" s="138"/>
      <c r="JCH180" s="138"/>
      <c r="JCI180" s="138"/>
      <c r="JCJ180" s="138"/>
      <c r="JCK180" s="138"/>
      <c r="JCL180" s="138"/>
      <c r="JCM180" s="138"/>
      <c r="JCN180" s="138"/>
      <c r="JCO180" s="138"/>
      <c r="JCP180" s="138"/>
      <c r="JCQ180" s="138"/>
      <c r="JCR180" s="138"/>
      <c r="JCS180" s="138"/>
      <c r="JCT180" s="138"/>
      <c r="JCU180" s="138"/>
      <c r="JCV180" s="138"/>
      <c r="JCW180" s="138"/>
      <c r="JCX180" s="138"/>
      <c r="JCY180" s="138"/>
      <c r="JCZ180" s="138"/>
      <c r="JDA180" s="138"/>
      <c r="JDB180" s="138"/>
      <c r="JDC180" s="138"/>
      <c r="JDD180" s="138"/>
      <c r="JDE180" s="138"/>
      <c r="JDF180" s="138"/>
      <c r="JDG180" s="138"/>
      <c r="JDH180" s="138"/>
      <c r="JDI180" s="138"/>
      <c r="JDJ180" s="138"/>
      <c r="JDK180" s="138"/>
      <c r="JDL180" s="138"/>
      <c r="JDM180" s="138"/>
      <c r="JDN180" s="138"/>
      <c r="JDO180" s="138"/>
      <c r="JDP180" s="138"/>
      <c r="JDQ180" s="138"/>
      <c r="JDR180" s="138"/>
      <c r="JDS180" s="138"/>
      <c r="JDT180" s="138"/>
      <c r="JDU180" s="138"/>
      <c r="JDV180" s="138"/>
      <c r="JDW180" s="138"/>
      <c r="JDX180" s="138"/>
      <c r="JDY180" s="138"/>
      <c r="JDZ180" s="138"/>
      <c r="JEA180" s="138"/>
      <c r="JEB180" s="138"/>
      <c r="JEC180" s="138"/>
      <c r="JED180" s="138"/>
      <c r="JEE180" s="138"/>
      <c r="JEF180" s="138"/>
      <c r="JEG180" s="138"/>
      <c r="JEH180" s="138"/>
      <c r="JEI180" s="138"/>
      <c r="JEJ180" s="138"/>
      <c r="JEK180" s="138"/>
      <c r="JEL180" s="138"/>
      <c r="JEM180" s="138"/>
      <c r="JEN180" s="138"/>
      <c r="JEO180" s="138"/>
      <c r="JEP180" s="138"/>
      <c r="JEQ180" s="138"/>
      <c r="JER180" s="138"/>
      <c r="JES180" s="138"/>
      <c r="JET180" s="138"/>
      <c r="JEU180" s="138"/>
      <c r="JEV180" s="138"/>
      <c r="JEW180" s="138"/>
      <c r="JEX180" s="138"/>
      <c r="JEY180" s="138"/>
      <c r="JEZ180" s="138"/>
      <c r="JFA180" s="138"/>
      <c r="JFB180" s="138"/>
      <c r="JFC180" s="138"/>
      <c r="JFD180" s="138"/>
      <c r="JFE180" s="138"/>
      <c r="JFF180" s="138"/>
      <c r="JFG180" s="138"/>
      <c r="JFH180" s="138"/>
      <c r="JFI180" s="138"/>
      <c r="JFJ180" s="138"/>
      <c r="JFK180" s="138"/>
      <c r="JFL180" s="138"/>
      <c r="JFM180" s="138"/>
      <c r="JFN180" s="138"/>
      <c r="JFO180" s="138"/>
      <c r="JFP180" s="138"/>
      <c r="JFQ180" s="138"/>
      <c r="JFR180" s="138"/>
      <c r="JFS180" s="138"/>
      <c r="JFT180" s="138"/>
      <c r="JFU180" s="138"/>
      <c r="JFV180" s="138"/>
      <c r="JFW180" s="138"/>
      <c r="JFX180" s="138"/>
      <c r="JFY180" s="138"/>
      <c r="JFZ180" s="138"/>
      <c r="JGA180" s="138"/>
      <c r="JGB180" s="138"/>
      <c r="JGC180" s="138"/>
      <c r="JGD180" s="138"/>
      <c r="JGE180" s="138"/>
      <c r="JGF180" s="138"/>
      <c r="JGG180" s="138"/>
      <c r="JGH180" s="138"/>
      <c r="JGI180" s="138"/>
      <c r="JGJ180" s="138"/>
      <c r="JGK180" s="138"/>
      <c r="JGL180" s="138"/>
      <c r="JGM180" s="138"/>
      <c r="JGN180" s="138"/>
      <c r="JGO180" s="138"/>
      <c r="JGP180" s="138"/>
      <c r="JGQ180" s="138"/>
      <c r="JGR180" s="138"/>
      <c r="JGS180" s="138"/>
      <c r="JGT180" s="138"/>
      <c r="JGU180" s="138"/>
      <c r="JGV180" s="138"/>
      <c r="JGW180" s="138"/>
      <c r="JGX180" s="138"/>
      <c r="JGY180" s="138"/>
      <c r="JGZ180" s="138"/>
      <c r="JHA180" s="138"/>
      <c r="JHB180" s="138"/>
      <c r="JHC180" s="138"/>
      <c r="JHD180" s="138"/>
      <c r="JHE180" s="138"/>
      <c r="JHF180" s="138"/>
      <c r="JHG180" s="138"/>
      <c r="JHH180" s="138"/>
      <c r="JHI180" s="138"/>
      <c r="JHJ180" s="138"/>
      <c r="JHK180" s="138"/>
      <c r="JHL180" s="138"/>
      <c r="JHM180" s="138"/>
      <c r="JHN180" s="138"/>
      <c r="JHO180" s="138"/>
      <c r="JHP180" s="138"/>
      <c r="JHQ180" s="138"/>
      <c r="JHR180" s="138"/>
      <c r="JHS180" s="138"/>
      <c r="JHT180" s="138"/>
      <c r="JHU180" s="138"/>
      <c r="JHV180" s="138"/>
      <c r="JHW180" s="138"/>
      <c r="JHX180" s="138"/>
      <c r="JHY180" s="138"/>
      <c r="JHZ180" s="138"/>
      <c r="JIA180" s="138"/>
      <c r="JIB180" s="138"/>
      <c r="JIC180" s="138"/>
      <c r="JID180" s="138"/>
      <c r="JIE180" s="138"/>
      <c r="JIF180" s="138"/>
      <c r="JIG180" s="138"/>
      <c r="JIH180" s="138"/>
      <c r="JII180" s="138"/>
      <c r="JIJ180" s="138"/>
      <c r="JIK180" s="138"/>
      <c r="JIL180" s="138"/>
      <c r="JIM180" s="138"/>
      <c r="JIN180" s="138"/>
      <c r="JIO180" s="138"/>
      <c r="JIP180" s="138"/>
      <c r="JIQ180" s="138"/>
      <c r="JIR180" s="138"/>
      <c r="JIS180" s="138"/>
      <c r="JIT180" s="138"/>
      <c r="JIU180" s="138"/>
      <c r="JIV180" s="138"/>
      <c r="JIW180" s="138"/>
      <c r="JIX180" s="138"/>
      <c r="JIY180" s="138"/>
      <c r="JIZ180" s="138"/>
      <c r="JJA180" s="138"/>
      <c r="JJB180" s="138"/>
      <c r="JJC180" s="138"/>
      <c r="JJD180" s="138"/>
      <c r="JJE180" s="138"/>
      <c r="JJF180" s="138"/>
      <c r="JJG180" s="138"/>
      <c r="JJH180" s="138"/>
      <c r="JJI180" s="138"/>
      <c r="JJJ180" s="138"/>
      <c r="JJK180" s="138"/>
      <c r="JJL180" s="138"/>
      <c r="JJM180" s="138"/>
      <c r="JJN180" s="138"/>
      <c r="JJO180" s="138"/>
      <c r="JJP180" s="138"/>
      <c r="JJQ180" s="138"/>
      <c r="JJR180" s="138"/>
      <c r="JJS180" s="138"/>
      <c r="JJT180" s="138"/>
      <c r="JJU180" s="138"/>
      <c r="JJV180" s="138"/>
      <c r="JJW180" s="138"/>
      <c r="JJX180" s="138"/>
      <c r="JJY180" s="138"/>
      <c r="JJZ180" s="138"/>
      <c r="JKA180" s="138"/>
      <c r="JKB180" s="138"/>
      <c r="JKC180" s="138"/>
      <c r="JKD180" s="138"/>
      <c r="JKE180" s="138"/>
      <c r="JKF180" s="138"/>
      <c r="JKG180" s="138"/>
      <c r="JKH180" s="138"/>
      <c r="JKI180" s="138"/>
      <c r="JKJ180" s="138"/>
      <c r="JKK180" s="138"/>
      <c r="JKL180" s="138"/>
      <c r="JKM180" s="138"/>
      <c r="JKN180" s="138"/>
      <c r="JKO180" s="138"/>
      <c r="JKP180" s="138"/>
      <c r="JKQ180" s="138"/>
      <c r="JKR180" s="138"/>
      <c r="JKS180" s="138"/>
      <c r="JKT180" s="138"/>
      <c r="JKU180" s="138"/>
      <c r="JKV180" s="138"/>
      <c r="JKW180" s="138"/>
      <c r="JKX180" s="138"/>
      <c r="JKY180" s="138"/>
      <c r="JKZ180" s="138"/>
      <c r="JLA180" s="138"/>
      <c r="JLB180" s="138"/>
      <c r="JLC180" s="138"/>
      <c r="JLD180" s="138"/>
      <c r="JLE180" s="138"/>
      <c r="JLF180" s="138"/>
      <c r="JLG180" s="138"/>
      <c r="JLH180" s="138"/>
      <c r="JLI180" s="138"/>
      <c r="JLJ180" s="138"/>
      <c r="JLK180" s="138"/>
      <c r="JLL180" s="138"/>
      <c r="JLM180" s="138"/>
      <c r="JLN180" s="138"/>
      <c r="JLO180" s="138"/>
      <c r="JLP180" s="138"/>
      <c r="JLQ180" s="138"/>
      <c r="JLR180" s="138"/>
      <c r="JLS180" s="138"/>
      <c r="JLT180" s="138"/>
      <c r="JLU180" s="138"/>
      <c r="JLV180" s="138"/>
      <c r="JLW180" s="138"/>
      <c r="JLX180" s="138"/>
      <c r="JLY180" s="138"/>
      <c r="JLZ180" s="138"/>
      <c r="JMA180" s="138"/>
      <c r="JMB180" s="138"/>
      <c r="JMC180" s="138"/>
      <c r="JMD180" s="138"/>
      <c r="JME180" s="138"/>
      <c r="JMF180" s="138"/>
      <c r="JMG180" s="138"/>
      <c r="JMH180" s="138"/>
      <c r="JMI180" s="138"/>
      <c r="JMJ180" s="138"/>
      <c r="JMK180" s="138"/>
      <c r="JML180" s="138"/>
      <c r="JMM180" s="138"/>
      <c r="JMN180" s="138"/>
      <c r="JMO180" s="138"/>
      <c r="JMP180" s="138"/>
      <c r="JMQ180" s="138"/>
      <c r="JMR180" s="138"/>
      <c r="JMS180" s="138"/>
      <c r="JMT180" s="138"/>
      <c r="JMU180" s="138"/>
      <c r="JMV180" s="138"/>
      <c r="JMW180" s="138"/>
      <c r="JMX180" s="138"/>
      <c r="JMY180" s="138"/>
      <c r="JMZ180" s="138"/>
      <c r="JNA180" s="138"/>
      <c r="JNB180" s="138"/>
      <c r="JNC180" s="138"/>
      <c r="JND180" s="138"/>
      <c r="JNE180" s="138"/>
      <c r="JNF180" s="138"/>
      <c r="JNG180" s="138"/>
      <c r="JNH180" s="138"/>
      <c r="JNI180" s="138"/>
      <c r="JNJ180" s="138"/>
      <c r="JNK180" s="138"/>
      <c r="JNL180" s="138"/>
      <c r="JNM180" s="138"/>
      <c r="JNN180" s="138"/>
      <c r="JNO180" s="138"/>
      <c r="JNP180" s="138"/>
      <c r="JNQ180" s="138"/>
      <c r="JNR180" s="138"/>
      <c r="JNS180" s="138"/>
      <c r="JNT180" s="138"/>
      <c r="JNU180" s="138"/>
      <c r="JNV180" s="138"/>
      <c r="JNW180" s="138"/>
      <c r="JNX180" s="138"/>
      <c r="JNY180" s="138"/>
      <c r="JNZ180" s="138"/>
      <c r="JOA180" s="138"/>
      <c r="JOB180" s="138"/>
      <c r="JOC180" s="138"/>
      <c r="JOD180" s="138"/>
      <c r="JOE180" s="138"/>
      <c r="JOF180" s="138"/>
      <c r="JOG180" s="138"/>
      <c r="JOH180" s="138"/>
      <c r="JOI180" s="138"/>
      <c r="JOJ180" s="138"/>
      <c r="JOK180" s="138"/>
      <c r="JOL180" s="138"/>
      <c r="JOM180" s="138"/>
      <c r="JON180" s="138"/>
      <c r="JOO180" s="138"/>
      <c r="JOP180" s="138"/>
      <c r="JOQ180" s="138"/>
      <c r="JOR180" s="138"/>
      <c r="JOS180" s="138"/>
      <c r="JOT180" s="138"/>
      <c r="JOU180" s="138"/>
      <c r="JOV180" s="138"/>
      <c r="JOW180" s="138"/>
      <c r="JOX180" s="138"/>
      <c r="JOY180" s="138"/>
      <c r="JOZ180" s="138"/>
      <c r="JPA180" s="138"/>
      <c r="JPB180" s="138"/>
      <c r="JPC180" s="138"/>
      <c r="JPD180" s="138"/>
      <c r="JPE180" s="138"/>
      <c r="JPF180" s="138"/>
      <c r="JPG180" s="138"/>
      <c r="JPH180" s="138"/>
      <c r="JPI180" s="138"/>
      <c r="JPJ180" s="138"/>
      <c r="JPK180" s="138"/>
      <c r="JPL180" s="138"/>
      <c r="JPM180" s="138"/>
      <c r="JPN180" s="138"/>
      <c r="JPO180" s="138"/>
      <c r="JPP180" s="138"/>
      <c r="JPQ180" s="138"/>
      <c r="JPR180" s="138"/>
      <c r="JPS180" s="138"/>
      <c r="JPT180" s="138"/>
      <c r="JPU180" s="138"/>
      <c r="JPV180" s="138"/>
      <c r="JPW180" s="138"/>
      <c r="JPX180" s="138"/>
      <c r="JPY180" s="138"/>
      <c r="JPZ180" s="138"/>
      <c r="JQA180" s="138"/>
      <c r="JQB180" s="138"/>
      <c r="JQC180" s="138"/>
      <c r="JQD180" s="138"/>
      <c r="JQE180" s="138"/>
      <c r="JQF180" s="138"/>
      <c r="JQG180" s="138"/>
      <c r="JQH180" s="138"/>
      <c r="JQI180" s="138"/>
      <c r="JQJ180" s="138"/>
      <c r="JQK180" s="138"/>
      <c r="JQL180" s="138"/>
      <c r="JQM180" s="138"/>
      <c r="JQN180" s="138"/>
      <c r="JQO180" s="138"/>
      <c r="JQP180" s="138"/>
      <c r="JQQ180" s="138"/>
      <c r="JQR180" s="138"/>
      <c r="JQS180" s="138"/>
      <c r="JQT180" s="138"/>
      <c r="JQU180" s="138"/>
      <c r="JQV180" s="138"/>
      <c r="JQW180" s="138"/>
      <c r="JQX180" s="138"/>
      <c r="JQY180" s="138"/>
      <c r="JQZ180" s="138"/>
      <c r="JRA180" s="138"/>
      <c r="JRB180" s="138"/>
      <c r="JRC180" s="138"/>
      <c r="JRD180" s="138"/>
      <c r="JRE180" s="138"/>
      <c r="JRF180" s="138"/>
      <c r="JRG180" s="138"/>
      <c r="JRH180" s="138"/>
      <c r="JRI180" s="138"/>
      <c r="JRJ180" s="138"/>
      <c r="JRK180" s="138"/>
      <c r="JRL180" s="138"/>
      <c r="JRM180" s="138"/>
      <c r="JRN180" s="138"/>
      <c r="JRO180" s="138"/>
      <c r="JRP180" s="138"/>
      <c r="JRQ180" s="138"/>
      <c r="JRR180" s="138"/>
      <c r="JRS180" s="138"/>
      <c r="JRT180" s="138"/>
      <c r="JRU180" s="138"/>
      <c r="JRV180" s="138"/>
      <c r="JRW180" s="138"/>
      <c r="JRX180" s="138"/>
      <c r="JRY180" s="138"/>
      <c r="JRZ180" s="138"/>
      <c r="JSA180" s="138"/>
      <c r="JSB180" s="138"/>
      <c r="JSC180" s="138"/>
      <c r="JSD180" s="138"/>
      <c r="JSE180" s="138"/>
      <c r="JSF180" s="138"/>
      <c r="JSG180" s="138"/>
      <c r="JSH180" s="138"/>
      <c r="JSI180" s="138"/>
      <c r="JSJ180" s="138"/>
      <c r="JSK180" s="138"/>
      <c r="JSL180" s="138"/>
      <c r="JSM180" s="138"/>
      <c r="JSN180" s="138"/>
      <c r="JSO180" s="138"/>
      <c r="JSP180" s="138"/>
      <c r="JSQ180" s="138"/>
      <c r="JSR180" s="138"/>
      <c r="JSS180" s="138"/>
      <c r="JST180" s="138"/>
      <c r="JSU180" s="138"/>
      <c r="JSV180" s="138"/>
      <c r="JSW180" s="138"/>
      <c r="JSX180" s="138"/>
      <c r="JSY180" s="138"/>
      <c r="JSZ180" s="138"/>
      <c r="JTA180" s="138"/>
      <c r="JTB180" s="138"/>
      <c r="JTC180" s="138"/>
      <c r="JTD180" s="138"/>
      <c r="JTE180" s="138"/>
      <c r="JTF180" s="138"/>
      <c r="JTG180" s="138"/>
      <c r="JTH180" s="138"/>
      <c r="JTI180" s="138"/>
      <c r="JTJ180" s="138"/>
      <c r="JTK180" s="138"/>
      <c r="JTL180" s="138"/>
      <c r="JTM180" s="138"/>
      <c r="JTN180" s="138"/>
      <c r="JTO180" s="138"/>
      <c r="JTP180" s="138"/>
      <c r="JTQ180" s="138"/>
      <c r="JTR180" s="138"/>
      <c r="JTS180" s="138"/>
      <c r="JTT180" s="138"/>
      <c r="JTU180" s="138"/>
      <c r="JTV180" s="138"/>
      <c r="JTW180" s="138"/>
      <c r="JTX180" s="138"/>
      <c r="JTY180" s="138"/>
      <c r="JTZ180" s="138"/>
      <c r="JUA180" s="138"/>
      <c r="JUB180" s="138"/>
      <c r="JUC180" s="138"/>
      <c r="JUD180" s="138"/>
      <c r="JUE180" s="138"/>
      <c r="JUF180" s="138"/>
      <c r="JUG180" s="138"/>
      <c r="JUH180" s="138"/>
      <c r="JUI180" s="138"/>
      <c r="JUJ180" s="138"/>
      <c r="JUK180" s="138"/>
      <c r="JUL180" s="138"/>
      <c r="JUM180" s="138"/>
      <c r="JUN180" s="138"/>
      <c r="JUO180" s="138"/>
      <c r="JUP180" s="138"/>
      <c r="JUQ180" s="138"/>
      <c r="JUR180" s="138"/>
      <c r="JUS180" s="138"/>
      <c r="JUT180" s="138"/>
      <c r="JUU180" s="138"/>
      <c r="JUV180" s="138"/>
      <c r="JUW180" s="138"/>
      <c r="JUX180" s="138"/>
      <c r="JUY180" s="138"/>
      <c r="JUZ180" s="138"/>
      <c r="JVA180" s="138"/>
      <c r="JVB180" s="138"/>
      <c r="JVC180" s="138"/>
      <c r="JVD180" s="138"/>
      <c r="JVE180" s="138"/>
      <c r="JVF180" s="138"/>
      <c r="JVG180" s="138"/>
      <c r="JVH180" s="138"/>
      <c r="JVI180" s="138"/>
      <c r="JVJ180" s="138"/>
      <c r="JVK180" s="138"/>
      <c r="JVL180" s="138"/>
      <c r="JVM180" s="138"/>
      <c r="JVN180" s="138"/>
      <c r="JVO180" s="138"/>
      <c r="JVP180" s="138"/>
      <c r="JVQ180" s="138"/>
      <c r="JVR180" s="138"/>
      <c r="JVS180" s="138"/>
      <c r="JVT180" s="138"/>
      <c r="JVU180" s="138"/>
      <c r="JVV180" s="138"/>
      <c r="JVW180" s="138"/>
      <c r="JVX180" s="138"/>
      <c r="JVY180" s="138"/>
      <c r="JVZ180" s="138"/>
      <c r="JWA180" s="138"/>
      <c r="JWB180" s="138"/>
      <c r="JWC180" s="138"/>
      <c r="JWD180" s="138"/>
      <c r="JWE180" s="138"/>
      <c r="JWF180" s="138"/>
      <c r="JWG180" s="138"/>
      <c r="JWH180" s="138"/>
      <c r="JWI180" s="138"/>
      <c r="JWJ180" s="138"/>
      <c r="JWK180" s="138"/>
      <c r="JWL180" s="138"/>
      <c r="JWM180" s="138"/>
      <c r="JWN180" s="138"/>
      <c r="JWO180" s="138"/>
      <c r="JWP180" s="138"/>
      <c r="JWQ180" s="138"/>
      <c r="JWR180" s="138"/>
      <c r="JWS180" s="138"/>
      <c r="JWT180" s="138"/>
      <c r="JWU180" s="138"/>
      <c r="JWV180" s="138"/>
      <c r="JWW180" s="138"/>
      <c r="JWX180" s="138"/>
      <c r="JWY180" s="138"/>
      <c r="JWZ180" s="138"/>
      <c r="JXA180" s="138"/>
      <c r="JXB180" s="138"/>
      <c r="JXC180" s="138"/>
      <c r="JXD180" s="138"/>
      <c r="JXE180" s="138"/>
      <c r="JXF180" s="138"/>
      <c r="JXG180" s="138"/>
      <c r="JXH180" s="138"/>
      <c r="JXI180" s="138"/>
      <c r="JXJ180" s="138"/>
      <c r="JXK180" s="138"/>
      <c r="JXL180" s="138"/>
      <c r="JXM180" s="138"/>
      <c r="JXN180" s="138"/>
      <c r="JXO180" s="138"/>
      <c r="JXP180" s="138"/>
      <c r="JXQ180" s="138"/>
      <c r="JXR180" s="138"/>
      <c r="JXS180" s="138"/>
      <c r="JXT180" s="138"/>
      <c r="JXU180" s="138"/>
      <c r="JXV180" s="138"/>
      <c r="JXW180" s="138"/>
      <c r="JXX180" s="138"/>
      <c r="JXY180" s="138"/>
      <c r="JXZ180" s="138"/>
      <c r="JYA180" s="138"/>
      <c r="JYB180" s="138"/>
      <c r="JYC180" s="138"/>
      <c r="JYD180" s="138"/>
      <c r="JYE180" s="138"/>
      <c r="JYF180" s="138"/>
      <c r="JYG180" s="138"/>
      <c r="JYH180" s="138"/>
      <c r="JYI180" s="138"/>
      <c r="JYJ180" s="138"/>
      <c r="JYK180" s="138"/>
      <c r="JYL180" s="138"/>
      <c r="JYM180" s="138"/>
      <c r="JYN180" s="138"/>
      <c r="JYO180" s="138"/>
      <c r="JYP180" s="138"/>
      <c r="JYQ180" s="138"/>
      <c r="JYR180" s="138"/>
      <c r="JYS180" s="138"/>
      <c r="JYT180" s="138"/>
      <c r="JYU180" s="138"/>
      <c r="JYV180" s="138"/>
      <c r="JYW180" s="138"/>
      <c r="JYX180" s="138"/>
      <c r="JYY180" s="138"/>
      <c r="JYZ180" s="138"/>
      <c r="JZA180" s="138"/>
      <c r="JZB180" s="138"/>
      <c r="JZC180" s="138"/>
      <c r="JZD180" s="138"/>
      <c r="JZE180" s="138"/>
      <c r="JZF180" s="138"/>
      <c r="JZG180" s="138"/>
      <c r="JZH180" s="138"/>
      <c r="JZI180" s="138"/>
      <c r="JZJ180" s="138"/>
      <c r="JZK180" s="138"/>
      <c r="JZL180" s="138"/>
      <c r="JZM180" s="138"/>
      <c r="JZN180" s="138"/>
      <c r="JZO180" s="138"/>
      <c r="JZP180" s="138"/>
      <c r="JZQ180" s="138"/>
      <c r="JZR180" s="138"/>
      <c r="JZS180" s="138"/>
      <c r="JZT180" s="138"/>
      <c r="JZU180" s="138"/>
      <c r="JZV180" s="138"/>
      <c r="JZW180" s="138"/>
      <c r="JZX180" s="138"/>
      <c r="JZY180" s="138"/>
      <c r="JZZ180" s="138"/>
      <c r="KAA180" s="138"/>
      <c r="KAB180" s="138"/>
      <c r="KAC180" s="138"/>
      <c r="KAD180" s="138"/>
      <c r="KAE180" s="138"/>
      <c r="KAF180" s="138"/>
      <c r="KAG180" s="138"/>
      <c r="KAH180" s="138"/>
      <c r="KAI180" s="138"/>
      <c r="KAJ180" s="138"/>
      <c r="KAK180" s="138"/>
      <c r="KAL180" s="138"/>
      <c r="KAM180" s="138"/>
      <c r="KAN180" s="138"/>
      <c r="KAO180" s="138"/>
      <c r="KAP180" s="138"/>
      <c r="KAQ180" s="138"/>
      <c r="KAR180" s="138"/>
      <c r="KAS180" s="138"/>
      <c r="KAT180" s="138"/>
      <c r="KAU180" s="138"/>
      <c r="KAV180" s="138"/>
      <c r="KAW180" s="138"/>
      <c r="KAX180" s="138"/>
      <c r="KAY180" s="138"/>
      <c r="KAZ180" s="138"/>
      <c r="KBA180" s="138"/>
      <c r="KBB180" s="138"/>
      <c r="KBC180" s="138"/>
      <c r="KBD180" s="138"/>
      <c r="KBE180" s="138"/>
      <c r="KBF180" s="138"/>
      <c r="KBG180" s="138"/>
      <c r="KBH180" s="138"/>
      <c r="KBI180" s="138"/>
      <c r="KBJ180" s="138"/>
      <c r="KBK180" s="138"/>
      <c r="KBL180" s="138"/>
      <c r="KBM180" s="138"/>
      <c r="KBN180" s="138"/>
      <c r="KBO180" s="138"/>
      <c r="KBP180" s="138"/>
      <c r="KBQ180" s="138"/>
      <c r="KBR180" s="138"/>
      <c r="KBS180" s="138"/>
      <c r="KBT180" s="138"/>
      <c r="KBU180" s="138"/>
      <c r="KBV180" s="138"/>
      <c r="KBW180" s="138"/>
      <c r="KBX180" s="138"/>
      <c r="KBY180" s="138"/>
      <c r="KBZ180" s="138"/>
      <c r="KCA180" s="138"/>
      <c r="KCB180" s="138"/>
      <c r="KCC180" s="138"/>
      <c r="KCD180" s="138"/>
      <c r="KCE180" s="138"/>
      <c r="KCF180" s="138"/>
      <c r="KCG180" s="138"/>
      <c r="KCH180" s="138"/>
      <c r="KCI180" s="138"/>
      <c r="KCJ180" s="138"/>
      <c r="KCK180" s="138"/>
      <c r="KCL180" s="138"/>
      <c r="KCM180" s="138"/>
      <c r="KCN180" s="138"/>
      <c r="KCO180" s="138"/>
      <c r="KCP180" s="138"/>
      <c r="KCQ180" s="138"/>
      <c r="KCR180" s="138"/>
      <c r="KCS180" s="138"/>
      <c r="KCT180" s="138"/>
      <c r="KCU180" s="138"/>
      <c r="KCV180" s="138"/>
      <c r="KCW180" s="138"/>
      <c r="KCX180" s="138"/>
      <c r="KCY180" s="138"/>
      <c r="KCZ180" s="138"/>
      <c r="KDA180" s="138"/>
      <c r="KDB180" s="138"/>
      <c r="KDC180" s="138"/>
      <c r="KDD180" s="138"/>
      <c r="KDE180" s="138"/>
      <c r="KDF180" s="138"/>
      <c r="KDG180" s="138"/>
      <c r="KDH180" s="138"/>
      <c r="KDI180" s="138"/>
      <c r="KDJ180" s="138"/>
      <c r="KDK180" s="138"/>
      <c r="KDL180" s="138"/>
      <c r="KDM180" s="138"/>
      <c r="KDN180" s="138"/>
      <c r="KDO180" s="138"/>
      <c r="KDP180" s="138"/>
      <c r="KDQ180" s="138"/>
      <c r="KDR180" s="138"/>
      <c r="KDS180" s="138"/>
      <c r="KDT180" s="138"/>
      <c r="KDU180" s="138"/>
      <c r="KDV180" s="138"/>
      <c r="KDW180" s="138"/>
      <c r="KDX180" s="138"/>
      <c r="KDY180" s="138"/>
      <c r="KDZ180" s="138"/>
      <c r="KEA180" s="138"/>
      <c r="KEB180" s="138"/>
      <c r="KEC180" s="138"/>
      <c r="KED180" s="138"/>
      <c r="KEE180" s="138"/>
      <c r="KEF180" s="138"/>
      <c r="KEG180" s="138"/>
      <c r="KEH180" s="138"/>
      <c r="KEI180" s="138"/>
      <c r="KEJ180" s="138"/>
      <c r="KEK180" s="138"/>
      <c r="KEL180" s="138"/>
      <c r="KEM180" s="138"/>
      <c r="KEN180" s="138"/>
      <c r="KEO180" s="138"/>
      <c r="KEP180" s="138"/>
      <c r="KEQ180" s="138"/>
      <c r="KER180" s="138"/>
      <c r="KES180" s="138"/>
      <c r="KET180" s="138"/>
      <c r="KEU180" s="138"/>
      <c r="KEV180" s="138"/>
      <c r="KEW180" s="138"/>
      <c r="KEX180" s="138"/>
      <c r="KEY180" s="138"/>
      <c r="KEZ180" s="138"/>
      <c r="KFA180" s="138"/>
      <c r="KFB180" s="138"/>
      <c r="KFC180" s="138"/>
      <c r="KFD180" s="138"/>
      <c r="KFE180" s="138"/>
      <c r="KFF180" s="138"/>
      <c r="KFG180" s="138"/>
      <c r="KFH180" s="138"/>
      <c r="KFI180" s="138"/>
      <c r="KFJ180" s="138"/>
      <c r="KFK180" s="138"/>
      <c r="KFL180" s="138"/>
      <c r="KFM180" s="138"/>
      <c r="KFN180" s="138"/>
      <c r="KFO180" s="138"/>
      <c r="KFP180" s="138"/>
      <c r="KFQ180" s="138"/>
      <c r="KFR180" s="138"/>
      <c r="KFS180" s="138"/>
      <c r="KFT180" s="138"/>
      <c r="KFU180" s="138"/>
      <c r="KFV180" s="138"/>
      <c r="KFW180" s="138"/>
      <c r="KFX180" s="138"/>
      <c r="KFY180" s="138"/>
      <c r="KFZ180" s="138"/>
      <c r="KGA180" s="138"/>
      <c r="KGB180" s="138"/>
      <c r="KGC180" s="138"/>
      <c r="KGD180" s="138"/>
      <c r="KGE180" s="138"/>
      <c r="KGF180" s="138"/>
      <c r="KGG180" s="138"/>
      <c r="KGH180" s="138"/>
      <c r="KGI180" s="138"/>
      <c r="KGJ180" s="138"/>
      <c r="KGK180" s="138"/>
      <c r="KGL180" s="138"/>
      <c r="KGM180" s="138"/>
      <c r="KGN180" s="138"/>
      <c r="KGO180" s="138"/>
      <c r="KGP180" s="138"/>
      <c r="KGQ180" s="138"/>
      <c r="KGR180" s="138"/>
      <c r="KGS180" s="138"/>
      <c r="KGT180" s="138"/>
      <c r="KGU180" s="138"/>
      <c r="KGV180" s="138"/>
      <c r="KGW180" s="138"/>
      <c r="KGX180" s="138"/>
      <c r="KGY180" s="138"/>
      <c r="KGZ180" s="138"/>
      <c r="KHA180" s="138"/>
      <c r="KHB180" s="138"/>
      <c r="KHC180" s="138"/>
      <c r="KHD180" s="138"/>
      <c r="KHE180" s="138"/>
      <c r="KHF180" s="138"/>
      <c r="KHG180" s="138"/>
      <c r="KHH180" s="138"/>
      <c r="KHI180" s="138"/>
      <c r="KHJ180" s="138"/>
      <c r="KHK180" s="138"/>
      <c r="KHL180" s="138"/>
      <c r="KHM180" s="138"/>
      <c r="KHN180" s="138"/>
      <c r="KHO180" s="138"/>
      <c r="KHP180" s="138"/>
      <c r="KHQ180" s="138"/>
      <c r="KHR180" s="138"/>
      <c r="KHS180" s="138"/>
      <c r="KHT180" s="138"/>
      <c r="KHU180" s="138"/>
      <c r="KHV180" s="138"/>
      <c r="KHW180" s="138"/>
      <c r="KHX180" s="138"/>
      <c r="KHY180" s="138"/>
      <c r="KHZ180" s="138"/>
      <c r="KIA180" s="138"/>
      <c r="KIB180" s="138"/>
      <c r="KIC180" s="138"/>
      <c r="KID180" s="138"/>
      <c r="KIE180" s="138"/>
      <c r="KIF180" s="138"/>
      <c r="KIG180" s="138"/>
      <c r="KIH180" s="138"/>
      <c r="KII180" s="138"/>
      <c r="KIJ180" s="138"/>
      <c r="KIK180" s="138"/>
      <c r="KIL180" s="138"/>
      <c r="KIM180" s="138"/>
      <c r="KIN180" s="138"/>
      <c r="KIO180" s="138"/>
      <c r="KIP180" s="138"/>
      <c r="KIQ180" s="138"/>
      <c r="KIR180" s="138"/>
      <c r="KIS180" s="138"/>
      <c r="KIT180" s="138"/>
      <c r="KIU180" s="138"/>
      <c r="KIV180" s="138"/>
      <c r="KIW180" s="138"/>
      <c r="KIX180" s="138"/>
      <c r="KIY180" s="138"/>
      <c r="KIZ180" s="138"/>
      <c r="KJA180" s="138"/>
      <c r="KJB180" s="138"/>
      <c r="KJC180" s="138"/>
      <c r="KJD180" s="138"/>
      <c r="KJE180" s="138"/>
      <c r="KJF180" s="138"/>
      <c r="KJG180" s="138"/>
      <c r="KJH180" s="138"/>
      <c r="KJI180" s="138"/>
      <c r="KJJ180" s="138"/>
      <c r="KJK180" s="138"/>
      <c r="KJL180" s="138"/>
      <c r="KJM180" s="138"/>
      <c r="KJN180" s="138"/>
      <c r="KJO180" s="138"/>
      <c r="KJP180" s="138"/>
      <c r="KJQ180" s="138"/>
      <c r="KJR180" s="138"/>
      <c r="KJS180" s="138"/>
      <c r="KJT180" s="138"/>
      <c r="KJU180" s="138"/>
      <c r="KJV180" s="138"/>
      <c r="KJW180" s="138"/>
      <c r="KJX180" s="138"/>
      <c r="KJY180" s="138"/>
      <c r="KJZ180" s="138"/>
      <c r="KKA180" s="138"/>
      <c r="KKB180" s="138"/>
      <c r="KKC180" s="138"/>
      <c r="KKD180" s="138"/>
      <c r="KKE180" s="138"/>
      <c r="KKF180" s="138"/>
      <c r="KKG180" s="138"/>
      <c r="KKH180" s="138"/>
      <c r="KKI180" s="138"/>
      <c r="KKJ180" s="138"/>
      <c r="KKK180" s="138"/>
      <c r="KKL180" s="138"/>
      <c r="KKM180" s="138"/>
      <c r="KKN180" s="138"/>
      <c r="KKO180" s="138"/>
      <c r="KKP180" s="138"/>
      <c r="KKQ180" s="138"/>
      <c r="KKR180" s="138"/>
      <c r="KKS180" s="138"/>
      <c r="KKT180" s="138"/>
      <c r="KKU180" s="138"/>
      <c r="KKV180" s="138"/>
      <c r="KKW180" s="138"/>
      <c r="KKX180" s="138"/>
      <c r="KKY180" s="138"/>
      <c r="KKZ180" s="138"/>
      <c r="KLA180" s="138"/>
      <c r="KLB180" s="138"/>
      <c r="KLC180" s="138"/>
      <c r="KLD180" s="138"/>
      <c r="KLE180" s="138"/>
      <c r="KLF180" s="138"/>
      <c r="KLG180" s="138"/>
      <c r="KLH180" s="138"/>
      <c r="KLI180" s="138"/>
      <c r="KLJ180" s="138"/>
      <c r="KLK180" s="138"/>
      <c r="KLL180" s="138"/>
      <c r="KLM180" s="138"/>
      <c r="KLN180" s="138"/>
      <c r="KLO180" s="138"/>
      <c r="KLP180" s="138"/>
      <c r="KLQ180" s="138"/>
      <c r="KLR180" s="138"/>
      <c r="KLS180" s="138"/>
      <c r="KLT180" s="138"/>
      <c r="KLU180" s="138"/>
      <c r="KLV180" s="138"/>
      <c r="KLW180" s="138"/>
      <c r="KLX180" s="138"/>
      <c r="KLY180" s="138"/>
      <c r="KLZ180" s="138"/>
      <c r="KMA180" s="138"/>
      <c r="KMB180" s="138"/>
      <c r="KMC180" s="138"/>
      <c r="KMD180" s="138"/>
      <c r="KME180" s="138"/>
      <c r="KMF180" s="138"/>
      <c r="KMG180" s="138"/>
      <c r="KMH180" s="138"/>
      <c r="KMI180" s="138"/>
      <c r="KMJ180" s="138"/>
      <c r="KMK180" s="138"/>
      <c r="KML180" s="138"/>
      <c r="KMM180" s="138"/>
      <c r="KMN180" s="138"/>
      <c r="KMO180" s="138"/>
      <c r="KMP180" s="138"/>
      <c r="KMQ180" s="138"/>
      <c r="KMR180" s="138"/>
      <c r="KMS180" s="138"/>
      <c r="KMT180" s="138"/>
      <c r="KMU180" s="138"/>
      <c r="KMV180" s="138"/>
      <c r="KMW180" s="138"/>
      <c r="KMX180" s="138"/>
      <c r="KMY180" s="138"/>
      <c r="KMZ180" s="138"/>
      <c r="KNA180" s="138"/>
      <c r="KNB180" s="138"/>
      <c r="KNC180" s="138"/>
      <c r="KND180" s="138"/>
      <c r="KNE180" s="138"/>
      <c r="KNF180" s="138"/>
      <c r="KNG180" s="138"/>
      <c r="KNH180" s="138"/>
      <c r="KNI180" s="138"/>
      <c r="KNJ180" s="138"/>
      <c r="KNK180" s="138"/>
      <c r="KNL180" s="138"/>
      <c r="KNM180" s="138"/>
      <c r="KNN180" s="138"/>
      <c r="KNO180" s="138"/>
      <c r="KNP180" s="138"/>
      <c r="KNQ180" s="138"/>
      <c r="KNR180" s="138"/>
      <c r="KNS180" s="138"/>
      <c r="KNT180" s="138"/>
      <c r="KNU180" s="138"/>
      <c r="KNV180" s="138"/>
      <c r="KNW180" s="138"/>
      <c r="KNX180" s="138"/>
      <c r="KNY180" s="138"/>
      <c r="KNZ180" s="138"/>
      <c r="KOA180" s="138"/>
      <c r="KOB180" s="138"/>
      <c r="KOC180" s="138"/>
      <c r="KOD180" s="138"/>
      <c r="KOE180" s="138"/>
      <c r="KOF180" s="138"/>
      <c r="KOG180" s="138"/>
      <c r="KOH180" s="138"/>
      <c r="KOI180" s="138"/>
      <c r="KOJ180" s="138"/>
      <c r="KOK180" s="138"/>
      <c r="KOL180" s="138"/>
      <c r="KOM180" s="138"/>
      <c r="KON180" s="138"/>
      <c r="KOO180" s="138"/>
      <c r="KOP180" s="138"/>
      <c r="KOQ180" s="138"/>
      <c r="KOR180" s="138"/>
      <c r="KOS180" s="138"/>
      <c r="KOT180" s="138"/>
      <c r="KOU180" s="138"/>
      <c r="KOV180" s="138"/>
      <c r="KOW180" s="138"/>
      <c r="KOX180" s="138"/>
      <c r="KOY180" s="138"/>
      <c r="KOZ180" s="138"/>
      <c r="KPA180" s="138"/>
      <c r="KPB180" s="138"/>
      <c r="KPC180" s="138"/>
      <c r="KPD180" s="138"/>
      <c r="KPE180" s="138"/>
      <c r="KPF180" s="138"/>
      <c r="KPG180" s="138"/>
      <c r="KPH180" s="138"/>
      <c r="KPI180" s="138"/>
      <c r="KPJ180" s="138"/>
      <c r="KPK180" s="138"/>
      <c r="KPL180" s="138"/>
      <c r="KPM180" s="138"/>
      <c r="KPN180" s="138"/>
      <c r="KPO180" s="138"/>
      <c r="KPP180" s="138"/>
      <c r="KPQ180" s="138"/>
      <c r="KPR180" s="138"/>
      <c r="KPS180" s="138"/>
      <c r="KPT180" s="138"/>
      <c r="KPU180" s="138"/>
      <c r="KPV180" s="138"/>
      <c r="KPW180" s="138"/>
      <c r="KPX180" s="138"/>
      <c r="KPY180" s="138"/>
      <c r="KPZ180" s="138"/>
      <c r="KQA180" s="138"/>
      <c r="KQB180" s="138"/>
      <c r="KQC180" s="138"/>
      <c r="KQD180" s="138"/>
      <c r="KQE180" s="138"/>
      <c r="KQF180" s="138"/>
      <c r="KQG180" s="138"/>
      <c r="KQH180" s="138"/>
      <c r="KQI180" s="138"/>
      <c r="KQJ180" s="138"/>
      <c r="KQK180" s="138"/>
      <c r="KQL180" s="138"/>
      <c r="KQM180" s="138"/>
      <c r="KQN180" s="138"/>
      <c r="KQO180" s="138"/>
      <c r="KQP180" s="138"/>
      <c r="KQQ180" s="138"/>
      <c r="KQR180" s="138"/>
      <c r="KQS180" s="138"/>
      <c r="KQT180" s="138"/>
      <c r="KQU180" s="138"/>
      <c r="KQV180" s="138"/>
      <c r="KQW180" s="138"/>
      <c r="KQX180" s="138"/>
      <c r="KQY180" s="138"/>
      <c r="KQZ180" s="138"/>
      <c r="KRA180" s="138"/>
      <c r="KRB180" s="138"/>
      <c r="KRC180" s="138"/>
      <c r="KRD180" s="138"/>
      <c r="KRE180" s="138"/>
      <c r="KRF180" s="138"/>
      <c r="KRG180" s="138"/>
      <c r="KRH180" s="138"/>
      <c r="KRI180" s="138"/>
      <c r="KRJ180" s="138"/>
      <c r="KRK180" s="138"/>
      <c r="KRL180" s="138"/>
      <c r="KRM180" s="138"/>
      <c r="KRN180" s="138"/>
      <c r="KRO180" s="138"/>
      <c r="KRP180" s="138"/>
      <c r="KRQ180" s="138"/>
      <c r="KRR180" s="138"/>
      <c r="KRS180" s="138"/>
      <c r="KRT180" s="138"/>
      <c r="KRU180" s="138"/>
      <c r="KRV180" s="138"/>
      <c r="KRW180" s="138"/>
      <c r="KRX180" s="138"/>
      <c r="KRY180" s="138"/>
      <c r="KRZ180" s="138"/>
      <c r="KSA180" s="138"/>
      <c r="KSB180" s="138"/>
      <c r="KSC180" s="138"/>
      <c r="KSD180" s="138"/>
      <c r="KSE180" s="138"/>
      <c r="KSF180" s="138"/>
      <c r="KSG180" s="138"/>
      <c r="KSH180" s="138"/>
      <c r="KSI180" s="138"/>
      <c r="KSJ180" s="138"/>
      <c r="KSK180" s="138"/>
      <c r="KSL180" s="138"/>
      <c r="KSM180" s="138"/>
      <c r="KSN180" s="138"/>
      <c r="KSO180" s="138"/>
      <c r="KSP180" s="138"/>
      <c r="KSQ180" s="138"/>
      <c r="KSR180" s="138"/>
      <c r="KSS180" s="138"/>
      <c r="KST180" s="138"/>
      <c r="KSU180" s="138"/>
      <c r="KSV180" s="138"/>
      <c r="KSW180" s="138"/>
      <c r="KSX180" s="138"/>
      <c r="KSY180" s="138"/>
      <c r="KSZ180" s="138"/>
      <c r="KTA180" s="138"/>
      <c r="KTB180" s="138"/>
      <c r="KTC180" s="138"/>
      <c r="KTD180" s="138"/>
      <c r="KTE180" s="138"/>
      <c r="KTF180" s="138"/>
      <c r="KTG180" s="138"/>
      <c r="KTH180" s="138"/>
      <c r="KTI180" s="138"/>
      <c r="KTJ180" s="138"/>
      <c r="KTK180" s="138"/>
      <c r="KTL180" s="138"/>
      <c r="KTM180" s="138"/>
      <c r="KTN180" s="138"/>
      <c r="KTO180" s="138"/>
      <c r="KTP180" s="138"/>
      <c r="KTQ180" s="138"/>
      <c r="KTR180" s="138"/>
      <c r="KTS180" s="138"/>
      <c r="KTT180" s="138"/>
      <c r="KTU180" s="138"/>
      <c r="KTV180" s="138"/>
      <c r="KTW180" s="138"/>
      <c r="KTX180" s="138"/>
      <c r="KTY180" s="138"/>
      <c r="KTZ180" s="138"/>
      <c r="KUA180" s="138"/>
      <c r="KUB180" s="138"/>
      <c r="KUC180" s="138"/>
      <c r="KUD180" s="138"/>
      <c r="KUE180" s="138"/>
      <c r="KUF180" s="138"/>
      <c r="KUG180" s="138"/>
      <c r="KUH180" s="138"/>
      <c r="KUI180" s="138"/>
      <c r="KUJ180" s="138"/>
      <c r="KUK180" s="138"/>
      <c r="KUL180" s="138"/>
      <c r="KUM180" s="138"/>
      <c r="KUN180" s="138"/>
      <c r="KUO180" s="138"/>
      <c r="KUP180" s="138"/>
      <c r="KUQ180" s="138"/>
      <c r="KUR180" s="138"/>
      <c r="KUS180" s="138"/>
      <c r="KUT180" s="138"/>
      <c r="KUU180" s="138"/>
      <c r="KUV180" s="138"/>
      <c r="KUW180" s="138"/>
      <c r="KUX180" s="138"/>
      <c r="KUY180" s="138"/>
      <c r="KUZ180" s="138"/>
      <c r="KVA180" s="138"/>
      <c r="KVB180" s="138"/>
      <c r="KVC180" s="138"/>
      <c r="KVD180" s="138"/>
      <c r="KVE180" s="138"/>
      <c r="KVF180" s="138"/>
      <c r="KVG180" s="138"/>
      <c r="KVH180" s="138"/>
      <c r="KVI180" s="138"/>
      <c r="KVJ180" s="138"/>
      <c r="KVK180" s="138"/>
      <c r="KVL180" s="138"/>
      <c r="KVM180" s="138"/>
      <c r="KVN180" s="138"/>
      <c r="KVO180" s="138"/>
      <c r="KVP180" s="138"/>
      <c r="KVQ180" s="138"/>
      <c r="KVR180" s="138"/>
      <c r="KVS180" s="138"/>
      <c r="KVT180" s="138"/>
      <c r="KVU180" s="138"/>
      <c r="KVV180" s="138"/>
      <c r="KVW180" s="138"/>
      <c r="KVX180" s="138"/>
      <c r="KVY180" s="138"/>
      <c r="KVZ180" s="138"/>
      <c r="KWA180" s="138"/>
      <c r="KWB180" s="138"/>
      <c r="KWC180" s="138"/>
      <c r="KWD180" s="138"/>
      <c r="KWE180" s="138"/>
      <c r="KWF180" s="138"/>
      <c r="KWG180" s="138"/>
      <c r="KWH180" s="138"/>
      <c r="KWI180" s="138"/>
      <c r="KWJ180" s="138"/>
      <c r="KWK180" s="138"/>
      <c r="KWL180" s="138"/>
      <c r="KWM180" s="138"/>
      <c r="KWN180" s="138"/>
      <c r="KWO180" s="138"/>
      <c r="KWP180" s="138"/>
      <c r="KWQ180" s="138"/>
      <c r="KWR180" s="138"/>
      <c r="KWS180" s="138"/>
      <c r="KWT180" s="138"/>
      <c r="KWU180" s="138"/>
      <c r="KWV180" s="138"/>
      <c r="KWW180" s="138"/>
      <c r="KWX180" s="138"/>
      <c r="KWY180" s="138"/>
      <c r="KWZ180" s="138"/>
      <c r="KXA180" s="138"/>
      <c r="KXB180" s="138"/>
      <c r="KXC180" s="138"/>
      <c r="KXD180" s="138"/>
      <c r="KXE180" s="138"/>
      <c r="KXF180" s="138"/>
      <c r="KXG180" s="138"/>
      <c r="KXH180" s="138"/>
      <c r="KXI180" s="138"/>
      <c r="KXJ180" s="138"/>
      <c r="KXK180" s="138"/>
      <c r="KXL180" s="138"/>
      <c r="KXM180" s="138"/>
      <c r="KXN180" s="138"/>
      <c r="KXO180" s="138"/>
      <c r="KXP180" s="138"/>
      <c r="KXQ180" s="138"/>
      <c r="KXR180" s="138"/>
      <c r="KXS180" s="138"/>
      <c r="KXT180" s="138"/>
      <c r="KXU180" s="138"/>
      <c r="KXV180" s="138"/>
      <c r="KXW180" s="138"/>
      <c r="KXX180" s="138"/>
      <c r="KXY180" s="138"/>
      <c r="KXZ180" s="138"/>
      <c r="KYA180" s="138"/>
      <c r="KYB180" s="138"/>
      <c r="KYC180" s="138"/>
      <c r="KYD180" s="138"/>
      <c r="KYE180" s="138"/>
      <c r="KYF180" s="138"/>
      <c r="KYG180" s="138"/>
      <c r="KYH180" s="138"/>
      <c r="KYI180" s="138"/>
      <c r="KYJ180" s="138"/>
      <c r="KYK180" s="138"/>
      <c r="KYL180" s="138"/>
      <c r="KYM180" s="138"/>
      <c r="KYN180" s="138"/>
      <c r="KYO180" s="138"/>
      <c r="KYP180" s="138"/>
      <c r="KYQ180" s="138"/>
      <c r="KYR180" s="138"/>
      <c r="KYS180" s="138"/>
      <c r="KYT180" s="138"/>
      <c r="KYU180" s="138"/>
      <c r="KYV180" s="138"/>
      <c r="KYW180" s="138"/>
      <c r="KYX180" s="138"/>
      <c r="KYY180" s="138"/>
      <c r="KYZ180" s="138"/>
      <c r="KZA180" s="138"/>
      <c r="KZB180" s="138"/>
      <c r="KZC180" s="138"/>
      <c r="KZD180" s="138"/>
      <c r="KZE180" s="138"/>
      <c r="KZF180" s="138"/>
      <c r="KZG180" s="138"/>
      <c r="KZH180" s="138"/>
      <c r="KZI180" s="138"/>
      <c r="KZJ180" s="138"/>
      <c r="KZK180" s="138"/>
      <c r="KZL180" s="138"/>
      <c r="KZM180" s="138"/>
      <c r="KZN180" s="138"/>
      <c r="KZO180" s="138"/>
      <c r="KZP180" s="138"/>
      <c r="KZQ180" s="138"/>
      <c r="KZR180" s="138"/>
      <c r="KZS180" s="138"/>
      <c r="KZT180" s="138"/>
      <c r="KZU180" s="138"/>
      <c r="KZV180" s="138"/>
      <c r="KZW180" s="138"/>
      <c r="KZX180" s="138"/>
      <c r="KZY180" s="138"/>
      <c r="KZZ180" s="138"/>
      <c r="LAA180" s="138"/>
      <c r="LAB180" s="138"/>
      <c r="LAC180" s="138"/>
      <c r="LAD180" s="138"/>
      <c r="LAE180" s="138"/>
      <c r="LAF180" s="138"/>
      <c r="LAG180" s="138"/>
      <c r="LAH180" s="138"/>
      <c r="LAI180" s="138"/>
      <c r="LAJ180" s="138"/>
      <c r="LAK180" s="138"/>
      <c r="LAL180" s="138"/>
      <c r="LAM180" s="138"/>
      <c r="LAN180" s="138"/>
      <c r="LAO180" s="138"/>
      <c r="LAP180" s="138"/>
      <c r="LAQ180" s="138"/>
      <c r="LAR180" s="138"/>
      <c r="LAS180" s="138"/>
      <c r="LAT180" s="138"/>
      <c r="LAU180" s="138"/>
      <c r="LAV180" s="138"/>
      <c r="LAW180" s="138"/>
      <c r="LAX180" s="138"/>
      <c r="LAY180" s="138"/>
      <c r="LAZ180" s="138"/>
      <c r="LBA180" s="138"/>
      <c r="LBB180" s="138"/>
      <c r="LBC180" s="138"/>
      <c r="LBD180" s="138"/>
      <c r="LBE180" s="138"/>
      <c r="LBF180" s="138"/>
      <c r="LBG180" s="138"/>
      <c r="LBH180" s="138"/>
      <c r="LBI180" s="138"/>
      <c r="LBJ180" s="138"/>
      <c r="LBK180" s="138"/>
      <c r="LBL180" s="138"/>
      <c r="LBM180" s="138"/>
      <c r="LBN180" s="138"/>
      <c r="LBO180" s="138"/>
      <c r="LBP180" s="138"/>
      <c r="LBQ180" s="138"/>
      <c r="LBR180" s="138"/>
      <c r="LBS180" s="138"/>
      <c r="LBT180" s="138"/>
      <c r="LBU180" s="138"/>
      <c r="LBV180" s="138"/>
      <c r="LBW180" s="138"/>
      <c r="LBX180" s="138"/>
      <c r="LBY180" s="138"/>
      <c r="LBZ180" s="138"/>
      <c r="LCA180" s="138"/>
      <c r="LCB180" s="138"/>
      <c r="LCC180" s="138"/>
      <c r="LCD180" s="138"/>
      <c r="LCE180" s="138"/>
      <c r="LCF180" s="138"/>
      <c r="LCG180" s="138"/>
      <c r="LCH180" s="138"/>
      <c r="LCI180" s="138"/>
      <c r="LCJ180" s="138"/>
      <c r="LCK180" s="138"/>
      <c r="LCL180" s="138"/>
      <c r="LCM180" s="138"/>
      <c r="LCN180" s="138"/>
      <c r="LCO180" s="138"/>
      <c r="LCP180" s="138"/>
      <c r="LCQ180" s="138"/>
      <c r="LCR180" s="138"/>
      <c r="LCS180" s="138"/>
      <c r="LCT180" s="138"/>
      <c r="LCU180" s="138"/>
      <c r="LCV180" s="138"/>
      <c r="LCW180" s="138"/>
      <c r="LCX180" s="138"/>
      <c r="LCY180" s="138"/>
      <c r="LCZ180" s="138"/>
      <c r="LDA180" s="138"/>
      <c r="LDB180" s="138"/>
      <c r="LDC180" s="138"/>
      <c r="LDD180" s="138"/>
      <c r="LDE180" s="138"/>
      <c r="LDF180" s="138"/>
      <c r="LDG180" s="138"/>
      <c r="LDH180" s="138"/>
      <c r="LDI180" s="138"/>
      <c r="LDJ180" s="138"/>
      <c r="LDK180" s="138"/>
      <c r="LDL180" s="138"/>
      <c r="LDM180" s="138"/>
      <c r="LDN180" s="138"/>
      <c r="LDO180" s="138"/>
      <c r="LDP180" s="138"/>
      <c r="LDQ180" s="138"/>
      <c r="LDR180" s="138"/>
      <c r="LDS180" s="138"/>
      <c r="LDT180" s="138"/>
      <c r="LDU180" s="138"/>
      <c r="LDV180" s="138"/>
      <c r="LDW180" s="138"/>
      <c r="LDX180" s="138"/>
      <c r="LDY180" s="138"/>
      <c r="LDZ180" s="138"/>
      <c r="LEA180" s="138"/>
      <c r="LEB180" s="138"/>
      <c r="LEC180" s="138"/>
      <c r="LED180" s="138"/>
      <c r="LEE180" s="138"/>
      <c r="LEF180" s="138"/>
      <c r="LEG180" s="138"/>
      <c r="LEH180" s="138"/>
      <c r="LEI180" s="138"/>
      <c r="LEJ180" s="138"/>
      <c r="LEK180" s="138"/>
      <c r="LEL180" s="138"/>
      <c r="LEM180" s="138"/>
      <c r="LEN180" s="138"/>
      <c r="LEO180" s="138"/>
      <c r="LEP180" s="138"/>
      <c r="LEQ180" s="138"/>
      <c r="LER180" s="138"/>
      <c r="LES180" s="138"/>
      <c r="LET180" s="138"/>
      <c r="LEU180" s="138"/>
      <c r="LEV180" s="138"/>
      <c r="LEW180" s="138"/>
      <c r="LEX180" s="138"/>
      <c r="LEY180" s="138"/>
      <c r="LEZ180" s="138"/>
      <c r="LFA180" s="138"/>
      <c r="LFB180" s="138"/>
      <c r="LFC180" s="138"/>
      <c r="LFD180" s="138"/>
      <c r="LFE180" s="138"/>
      <c r="LFF180" s="138"/>
      <c r="LFG180" s="138"/>
      <c r="LFH180" s="138"/>
      <c r="LFI180" s="138"/>
      <c r="LFJ180" s="138"/>
      <c r="LFK180" s="138"/>
      <c r="LFL180" s="138"/>
      <c r="LFM180" s="138"/>
      <c r="LFN180" s="138"/>
      <c r="LFO180" s="138"/>
      <c r="LFP180" s="138"/>
      <c r="LFQ180" s="138"/>
      <c r="LFR180" s="138"/>
      <c r="LFS180" s="138"/>
      <c r="LFT180" s="138"/>
      <c r="LFU180" s="138"/>
      <c r="LFV180" s="138"/>
      <c r="LFW180" s="138"/>
      <c r="LFX180" s="138"/>
      <c r="LFY180" s="138"/>
      <c r="LFZ180" s="138"/>
      <c r="LGA180" s="138"/>
      <c r="LGB180" s="138"/>
      <c r="LGC180" s="138"/>
      <c r="LGD180" s="138"/>
      <c r="LGE180" s="138"/>
      <c r="LGF180" s="138"/>
      <c r="LGG180" s="138"/>
      <c r="LGH180" s="138"/>
      <c r="LGI180" s="138"/>
      <c r="LGJ180" s="138"/>
      <c r="LGK180" s="138"/>
      <c r="LGL180" s="138"/>
      <c r="LGM180" s="138"/>
      <c r="LGN180" s="138"/>
      <c r="LGO180" s="138"/>
      <c r="LGP180" s="138"/>
      <c r="LGQ180" s="138"/>
      <c r="LGR180" s="138"/>
      <c r="LGS180" s="138"/>
      <c r="LGT180" s="138"/>
      <c r="LGU180" s="138"/>
      <c r="LGV180" s="138"/>
      <c r="LGW180" s="138"/>
      <c r="LGX180" s="138"/>
      <c r="LGY180" s="138"/>
      <c r="LGZ180" s="138"/>
      <c r="LHA180" s="138"/>
      <c r="LHB180" s="138"/>
      <c r="LHC180" s="138"/>
      <c r="LHD180" s="138"/>
      <c r="LHE180" s="138"/>
      <c r="LHF180" s="138"/>
      <c r="LHG180" s="138"/>
      <c r="LHH180" s="138"/>
      <c r="LHI180" s="138"/>
      <c r="LHJ180" s="138"/>
      <c r="LHK180" s="138"/>
      <c r="LHL180" s="138"/>
      <c r="LHM180" s="138"/>
      <c r="LHN180" s="138"/>
      <c r="LHO180" s="138"/>
      <c r="LHP180" s="138"/>
      <c r="LHQ180" s="138"/>
      <c r="LHR180" s="138"/>
      <c r="LHS180" s="138"/>
      <c r="LHT180" s="138"/>
      <c r="LHU180" s="138"/>
      <c r="LHV180" s="138"/>
      <c r="LHW180" s="138"/>
      <c r="LHX180" s="138"/>
      <c r="LHY180" s="138"/>
      <c r="LHZ180" s="138"/>
      <c r="LIA180" s="138"/>
      <c r="LIB180" s="138"/>
      <c r="LIC180" s="138"/>
      <c r="LID180" s="138"/>
      <c r="LIE180" s="138"/>
      <c r="LIF180" s="138"/>
      <c r="LIG180" s="138"/>
      <c r="LIH180" s="138"/>
      <c r="LII180" s="138"/>
      <c r="LIJ180" s="138"/>
      <c r="LIK180" s="138"/>
      <c r="LIL180" s="138"/>
      <c r="LIM180" s="138"/>
      <c r="LIN180" s="138"/>
      <c r="LIO180" s="138"/>
      <c r="LIP180" s="138"/>
      <c r="LIQ180" s="138"/>
      <c r="LIR180" s="138"/>
      <c r="LIS180" s="138"/>
      <c r="LIT180" s="138"/>
      <c r="LIU180" s="138"/>
      <c r="LIV180" s="138"/>
      <c r="LIW180" s="138"/>
      <c r="LIX180" s="138"/>
      <c r="LIY180" s="138"/>
      <c r="LIZ180" s="138"/>
      <c r="LJA180" s="138"/>
      <c r="LJB180" s="138"/>
      <c r="LJC180" s="138"/>
      <c r="LJD180" s="138"/>
      <c r="LJE180" s="138"/>
      <c r="LJF180" s="138"/>
      <c r="LJG180" s="138"/>
      <c r="LJH180" s="138"/>
      <c r="LJI180" s="138"/>
      <c r="LJJ180" s="138"/>
      <c r="LJK180" s="138"/>
      <c r="LJL180" s="138"/>
      <c r="LJM180" s="138"/>
      <c r="LJN180" s="138"/>
      <c r="LJO180" s="138"/>
      <c r="LJP180" s="138"/>
      <c r="LJQ180" s="138"/>
      <c r="LJR180" s="138"/>
      <c r="LJS180" s="138"/>
      <c r="LJT180" s="138"/>
      <c r="LJU180" s="138"/>
      <c r="LJV180" s="138"/>
      <c r="LJW180" s="138"/>
      <c r="LJX180" s="138"/>
      <c r="LJY180" s="138"/>
      <c r="LJZ180" s="138"/>
      <c r="LKA180" s="138"/>
      <c r="LKB180" s="138"/>
      <c r="LKC180" s="138"/>
      <c r="LKD180" s="138"/>
      <c r="LKE180" s="138"/>
      <c r="LKF180" s="138"/>
      <c r="LKG180" s="138"/>
      <c r="LKH180" s="138"/>
      <c r="LKI180" s="138"/>
      <c r="LKJ180" s="138"/>
      <c r="LKK180" s="138"/>
      <c r="LKL180" s="138"/>
      <c r="LKM180" s="138"/>
      <c r="LKN180" s="138"/>
      <c r="LKO180" s="138"/>
      <c r="LKP180" s="138"/>
      <c r="LKQ180" s="138"/>
      <c r="LKR180" s="138"/>
      <c r="LKS180" s="138"/>
      <c r="LKT180" s="138"/>
      <c r="LKU180" s="138"/>
      <c r="LKV180" s="138"/>
      <c r="LKW180" s="138"/>
      <c r="LKX180" s="138"/>
      <c r="LKY180" s="138"/>
      <c r="LKZ180" s="138"/>
      <c r="LLA180" s="138"/>
      <c r="LLB180" s="138"/>
      <c r="LLC180" s="138"/>
      <c r="LLD180" s="138"/>
      <c r="LLE180" s="138"/>
      <c r="LLF180" s="138"/>
      <c r="LLG180" s="138"/>
      <c r="LLH180" s="138"/>
      <c r="LLI180" s="138"/>
      <c r="LLJ180" s="138"/>
      <c r="LLK180" s="138"/>
      <c r="LLL180" s="138"/>
      <c r="LLM180" s="138"/>
      <c r="LLN180" s="138"/>
      <c r="LLO180" s="138"/>
      <c r="LLP180" s="138"/>
      <c r="LLQ180" s="138"/>
      <c r="LLR180" s="138"/>
      <c r="LLS180" s="138"/>
      <c r="LLT180" s="138"/>
      <c r="LLU180" s="138"/>
      <c r="LLV180" s="138"/>
      <c r="LLW180" s="138"/>
      <c r="LLX180" s="138"/>
      <c r="LLY180" s="138"/>
      <c r="LLZ180" s="138"/>
      <c r="LMA180" s="138"/>
      <c r="LMB180" s="138"/>
      <c r="LMC180" s="138"/>
      <c r="LMD180" s="138"/>
      <c r="LME180" s="138"/>
      <c r="LMF180" s="138"/>
      <c r="LMG180" s="138"/>
      <c r="LMH180" s="138"/>
      <c r="LMI180" s="138"/>
      <c r="LMJ180" s="138"/>
      <c r="LMK180" s="138"/>
      <c r="LML180" s="138"/>
      <c r="LMM180" s="138"/>
      <c r="LMN180" s="138"/>
      <c r="LMO180" s="138"/>
      <c r="LMP180" s="138"/>
      <c r="LMQ180" s="138"/>
      <c r="LMR180" s="138"/>
      <c r="LMS180" s="138"/>
      <c r="LMT180" s="138"/>
      <c r="LMU180" s="138"/>
      <c r="LMV180" s="138"/>
      <c r="LMW180" s="138"/>
      <c r="LMX180" s="138"/>
      <c r="LMY180" s="138"/>
      <c r="LMZ180" s="138"/>
      <c r="LNA180" s="138"/>
      <c r="LNB180" s="138"/>
      <c r="LNC180" s="138"/>
      <c r="LND180" s="138"/>
      <c r="LNE180" s="138"/>
      <c r="LNF180" s="138"/>
      <c r="LNG180" s="138"/>
      <c r="LNH180" s="138"/>
      <c r="LNI180" s="138"/>
      <c r="LNJ180" s="138"/>
      <c r="LNK180" s="138"/>
      <c r="LNL180" s="138"/>
      <c r="LNM180" s="138"/>
      <c r="LNN180" s="138"/>
      <c r="LNO180" s="138"/>
      <c r="LNP180" s="138"/>
      <c r="LNQ180" s="138"/>
      <c r="LNR180" s="138"/>
      <c r="LNS180" s="138"/>
      <c r="LNT180" s="138"/>
      <c r="LNU180" s="138"/>
      <c r="LNV180" s="138"/>
      <c r="LNW180" s="138"/>
      <c r="LNX180" s="138"/>
      <c r="LNY180" s="138"/>
      <c r="LNZ180" s="138"/>
      <c r="LOA180" s="138"/>
      <c r="LOB180" s="138"/>
      <c r="LOC180" s="138"/>
      <c r="LOD180" s="138"/>
      <c r="LOE180" s="138"/>
      <c r="LOF180" s="138"/>
      <c r="LOG180" s="138"/>
      <c r="LOH180" s="138"/>
      <c r="LOI180" s="138"/>
      <c r="LOJ180" s="138"/>
      <c r="LOK180" s="138"/>
      <c r="LOL180" s="138"/>
      <c r="LOM180" s="138"/>
      <c r="LON180" s="138"/>
      <c r="LOO180" s="138"/>
      <c r="LOP180" s="138"/>
      <c r="LOQ180" s="138"/>
      <c r="LOR180" s="138"/>
      <c r="LOS180" s="138"/>
      <c r="LOT180" s="138"/>
      <c r="LOU180" s="138"/>
      <c r="LOV180" s="138"/>
      <c r="LOW180" s="138"/>
      <c r="LOX180" s="138"/>
      <c r="LOY180" s="138"/>
      <c r="LOZ180" s="138"/>
      <c r="LPA180" s="138"/>
      <c r="LPB180" s="138"/>
      <c r="LPC180" s="138"/>
      <c r="LPD180" s="138"/>
      <c r="LPE180" s="138"/>
      <c r="LPF180" s="138"/>
      <c r="LPG180" s="138"/>
      <c r="LPH180" s="138"/>
      <c r="LPI180" s="138"/>
      <c r="LPJ180" s="138"/>
      <c r="LPK180" s="138"/>
      <c r="LPL180" s="138"/>
      <c r="LPM180" s="138"/>
      <c r="LPN180" s="138"/>
      <c r="LPO180" s="138"/>
      <c r="LPP180" s="138"/>
      <c r="LPQ180" s="138"/>
      <c r="LPR180" s="138"/>
      <c r="LPS180" s="138"/>
      <c r="LPT180" s="138"/>
      <c r="LPU180" s="138"/>
      <c r="LPV180" s="138"/>
      <c r="LPW180" s="138"/>
      <c r="LPX180" s="138"/>
      <c r="LPY180" s="138"/>
      <c r="LPZ180" s="138"/>
      <c r="LQA180" s="138"/>
      <c r="LQB180" s="138"/>
      <c r="LQC180" s="138"/>
      <c r="LQD180" s="138"/>
      <c r="LQE180" s="138"/>
      <c r="LQF180" s="138"/>
      <c r="LQG180" s="138"/>
      <c r="LQH180" s="138"/>
      <c r="LQI180" s="138"/>
      <c r="LQJ180" s="138"/>
      <c r="LQK180" s="138"/>
      <c r="LQL180" s="138"/>
      <c r="LQM180" s="138"/>
      <c r="LQN180" s="138"/>
      <c r="LQO180" s="138"/>
      <c r="LQP180" s="138"/>
      <c r="LQQ180" s="138"/>
      <c r="LQR180" s="138"/>
      <c r="LQS180" s="138"/>
      <c r="LQT180" s="138"/>
      <c r="LQU180" s="138"/>
      <c r="LQV180" s="138"/>
      <c r="LQW180" s="138"/>
      <c r="LQX180" s="138"/>
      <c r="LQY180" s="138"/>
      <c r="LQZ180" s="138"/>
      <c r="LRA180" s="138"/>
      <c r="LRB180" s="138"/>
      <c r="LRC180" s="138"/>
      <c r="LRD180" s="138"/>
      <c r="LRE180" s="138"/>
      <c r="LRF180" s="138"/>
      <c r="LRG180" s="138"/>
      <c r="LRH180" s="138"/>
      <c r="LRI180" s="138"/>
      <c r="LRJ180" s="138"/>
      <c r="LRK180" s="138"/>
      <c r="LRL180" s="138"/>
      <c r="LRM180" s="138"/>
      <c r="LRN180" s="138"/>
      <c r="LRO180" s="138"/>
      <c r="LRP180" s="138"/>
      <c r="LRQ180" s="138"/>
      <c r="LRR180" s="138"/>
      <c r="LRS180" s="138"/>
      <c r="LRT180" s="138"/>
      <c r="LRU180" s="138"/>
      <c r="LRV180" s="138"/>
      <c r="LRW180" s="138"/>
      <c r="LRX180" s="138"/>
      <c r="LRY180" s="138"/>
      <c r="LRZ180" s="138"/>
      <c r="LSA180" s="138"/>
      <c r="LSB180" s="138"/>
      <c r="LSC180" s="138"/>
      <c r="LSD180" s="138"/>
      <c r="LSE180" s="138"/>
      <c r="LSF180" s="138"/>
      <c r="LSG180" s="138"/>
      <c r="LSH180" s="138"/>
      <c r="LSI180" s="138"/>
      <c r="LSJ180" s="138"/>
      <c r="LSK180" s="138"/>
      <c r="LSL180" s="138"/>
      <c r="LSM180" s="138"/>
      <c r="LSN180" s="138"/>
      <c r="LSO180" s="138"/>
      <c r="LSP180" s="138"/>
      <c r="LSQ180" s="138"/>
      <c r="LSR180" s="138"/>
      <c r="LSS180" s="138"/>
      <c r="LST180" s="138"/>
      <c r="LSU180" s="138"/>
      <c r="LSV180" s="138"/>
      <c r="LSW180" s="138"/>
      <c r="LSX180" s="138"/>
      <c r="LSY180" s="138"/>
      <c r="LSZ180" s="138"/>
      <c r="LTA180" s="138"/>
      <c r="LTB180" s="138"/>
      <c r="LTC180" s="138"/>
      <c r="LTD180" s="138"/>
      <c r="LTE180" s="138"/>
      <c r="LTF180" s="138"/>
      <c r="LTG180" s="138"/>
      <c r="LTH180" s="138"/>
      <c r="LTI180" s="138"/>
      <c r="LTJ180" s="138"/>
      <c r="LTK180" s="138"/>
      <c r="LTL180" s="138"/>
      <c r="LTM180" s="138"/>
      <c r="LTN180" s="138"/>
      <c r="LTO180" s="138"/>
      <c r="LTP180" s="138"/>
      <c r="LTQ180" s="138"/>
      <c r="LTR180" s="138"/>
      <c r="LTS180" s="138"/>
      <c r="LTT180" s="138"/>
      <c r="LTU180" s="138"/>
      <c r="LTV180" s="138"/>
      <c r="LTW180" s="138"/>
      <c r="LTX180" s="138"/>
      <c r="LTY180" s="138"/>
      <c r="LTZ180" s="138"/>
      <c r="LUA180" s="138"/>
      <c r="LUB180" s="138"/>
      <c r="LUC180" s="138"/>
      <c r="LUD180" s="138"/>
      <c r="LUE180" s="138"/>
      <c r="LUF180" s="138"/>
      <c r="LUG180" s="138"/>
      <c r="LUH180" s="138"/>
      <c r="LUI180" s="138"/>
      <c r="LUJ180" s="138"/>
      <c r="LUK180" s="138"/>
      <c r="LUL180" s="138"/>
      <c r="LUM180" s="138"/>
      <c r="LUN180" s="138"/>
      <c r="LUO180" s="138"/>
      <c r="LUP180" s="138"/>
      <c r="LUQ180" s="138"/>
      <c r="LUR180" s="138"/>
      <c r="LUS180" s="138"/>
      <c r="LUT180" s="138"/>
      <c r="LUU180" s="138"/>
      <c r="LUV180" s="138"/>
      <c r="LUW180" s="138"/>
      <c r="LUX180" s="138"/>
      <c r="LUY180" s="138"/>
      <c r="LUZ180" s="138"/>
      <c r="LVA180" s="138"/>
      <c r="LVB180" s="138"/>
      <c r="LVC180" s="138"/>
      <c r="LVD180" s="138"/>
      <c r="LVE180" s="138"/>
      <c r="LVF180" s="138"/>
      <c r="LVG180" s="138"/>
      <c r="LVH180" s="138"/>
      <c r="LVI180" s="138"/>
      <c r="LVJ180" s="138"/>
      <c r="LVK180" s="138"/>
      <c r="LVL180" s="138"/>
      <c r="LVM180" s="138"/>
      <c r="LVN180" s="138"/>
      <c r="LVO180" s="138"/>
      <c r="LVP180" s="138"/>
      <c r="LVQ180" s="138"/>
      <c r="LVR180" s="138"/>
      <c r="LVS180" s="138"/>
      <c r="LVT180" s="138"/>
      <c r="LVU180" s="138"/>
      <c r="LVV180" s="138"/>
      <c r="LVW180" s="138"/>
      <c r="LVX180" s="138"/>
      <c r="LVY180" s="138"/>
      <c r="LVZ180" s="138"/>
      <c r="LWA180" s="138"/>
      <c r="LWB180" s="138"/>
      <c r="LWC180" s="138"/>
      <c r="LWD180" s="138"/>
      <c r="LWE180" s="138"/>
      <c r="LWF180" s="138"/>
      <c r="LWG180" s="138"/>
      <c r="LWH180" s="138"/>
      <c r="LWI180" s="138"/>
      <c r="LWJ180" s="138"/>
      <c r="LWK180" s="138"/>
      <c r="LWL180" s="138"/>
      <c r="LWM180" s="138"/>
      <c r="LWN180" s="138"/>
      <c r="LWO180" s="138"/>
      <c r="LWP180" s="138"/>
      <c r="LWQ180" s="138"/>
      <c r="LWR180" s="138"/>
      <c r="LWS180" s="138"/>
      <c r="LWT180" s="138"/>
      <c r="LWU180" s="138"/>
      <c r="LWV180" s="138"/>
      <c r="LWW180" s="138"/>
      <c r="LWX180" s="138"/>
      <c r="LWY180" s="138"/>
      <c r="LWZ180" s="138"/>
      <c r="LXA180" s="138"/>
      <c r="LXB180" s="138"/>
      <c r="LXC180" s="138"/>
      <c r="LXD180" s="138"/>
      <c r="LXE180" s="138"/>
      <c r="LXF180" s="138"/>
      <c r="LXG180" s="138"/>
      <c r="LXH180" s="138"/>
      <c r="LXI180" s="138"/>
      <c r="LXJ180" s="138"/>
      <c r="LXK180" s="138"/>
      <c r="LXL180" s="138"/>
      <c r="LXM180" s="138"/>
      <c r="LXN180" s="138"/>
      <c r="LXO180" s="138"/>
      <c r="LXP180" s="138"/>
      <c r="LXQ180" s="138"/>
      <c r="LXR180" s="138"/>
      <c r="LXS180" s="138"/>
      <c r="LXT180" s="138"/>
      <c r="LXU180" s="138"/>
      <c r="LXV180" s="138"/>
      <c r="LXW180" s="138"/>
      <c r="LXX180" s="138"/>
      <c r="LXY180" s="138"/>
      <c r="LXZ180" s="138"/>
      <c r="LYA180" s="138"/>
      <c r="LYB180" s="138"/>
      <c r="LYC180" s="138"/>
      <c r="LYD180" s="138"/>
      <c r="LYE180" s="138"/>
      <c r="LYF180" s="138"/>
      <c r="LYG180" s="138"/>
      <c r="LYH180" s="138"/>
      <c r="LYI180" s="138"/>
      <c r="LYJ180" s="138"/>
      <c r="LYK180" s="138"/>
      <c r="LYL180" s="138"/>
      <c r="LYM180" s="138"/>
      <c r="LYN180" s="138"/>
      <c r="LYO180" s="138"/>
      <c r="LYP180" s="138"/>
      <c r="LYQ180" s="138"/>
      <c r="LYR180" s="138"/>
      <c r="LYS180" s="138"/>
      <c r="LYT180" s="138"/>
      <c r="LYU180" s="138"/>
      <c r="LYV180" s="138"/>
      <c r="LYW180" s="138"/>
      <c r="LYX180" s="138"/>
      <c r="LYY180" s="138"/>
      <c r="LYZ180" s="138"/>
      <c r="LZA180" s="138"/>
      <c r="LZB180" s="138"/>
      <c r="LZC180" s="138"/>
      <c r="LZD180" s="138"/>
      <c r="LZE180" s="138"/>
      <c r="LZF180" s="138"/>
      <c r="LZG180" s="138"/>
      <c r="LZH180" s="138"/>
      <c r="LZI180" s="138"/>
      <c r="LZJ180" s="138"/>
      <c r="LZK180" s="138"/>
      <c r="LZL180" s="138"/>
      <c r="LZM180" s="138"/>
      <c r="LZN180" s="138"/>
      <c r="LZO180" s="138"/>
      <c r="LZP180" s="138"/>
      <c r="LZQ180" s="138"/>
      <c r="LZR180" s="138"/>
      <c r="LZS180" s="138"/>
      <c r="LZT180" s="138"/>
      <c r="LZU180" s="138"/>
      <c r="LZV180" s="138"/>
      <c r="LZW180" s="138"/>
      <c r="LZX180" s="138"/>
      <c r="LZY180" s="138"/>
      <c r="LZZ180" s="138"/>
      <c r="MAA180" s="138"/>
      <c r="MAB180" s="138"/>
      <c r="MAC180" s="138"/>
      <c r="MAD180" s="138"/>
      <c r="MAE180" s="138"/>
      <c r="MAF180" s="138"/>
      <c r="MAG180" s="138"/>
      <c r="MAH180" s="138"/>
      <c r="MAI180" s="138"/>
      <c r="MAJ180" s="138"/>
      <c r="MAK180" s="138"/>
      <c r="MAL180" s="138"/>
      <c r="MAM180" s="138"/>
      <c r="MAN180" s="138"/>
      <c r="MAO180" s="138"/>
      <c r="MAP180" s="138"/>
      <c r="MAQ180" s="138"/>
      <c r="MAR180" s="138"/>
      <c r="MAS180" s="138"/>
      <c r="MAT180" s="138"/>
      <c r="MAU180" s="138"/>
      <c r="MAV180" s="138"/>
      <c r="MAW180" s="138"/>
      <c r="MAX180" s="138"/>
      <c r="MAY180" s="138"/>
      <c r="MAZ180" s="138"/>
      <c r="MBA180" s="138"/>
      <c r="MBB180" s="138"/>
      <c r="MBC180" s="138"/>
      <c r="MBD180" s="138"/>
      <c r="MBE180" s="138"/>
      <c r="MBF180" s="138"/>
      <c r="MBG180" s="138"/>
      <c r="MBH180" s="138"/>
      <c r="MBI180" s="138"/>
      <c r="MBJ180" s="138"/>
      <c r="MBK180" s="138"/>
      <c r="MBL180" s="138"/>
      <c r="MBM180" s="138"/>
      <c r="MBN180" s="138"/>
      <c r="MBO180" s="138"/>
      <c r="MBP180" s="138"/>
      <c r="MBQ180" s="138"/>
      <c r="MBR180" s="138"/>
      <c r="MBS180" s="138"/>
      <c r="MBT180" s="138"/>
      <c r="MBU180" s="138"/>
      <c r="MBV180" s="138"/>
      <c r="MBW180" s="138"/>
      <c r="MBX180" s="138"/>
      <c r="MBY180" s="138"/>
      <c r="MBZ180" s="138"/>
      <c r="MCA180" s="138"/>
      <c r="MCB180" s="138"/>
      <c r="MCC180" s="138"/>
      <c r="MCD180" s="138"/>
      <c r="MCE180" s="138"/>
      <c r="MCF180" s="138"/>
      <c r="MCG180" s="138"/>
      <c r="MCH180" s="138"/>
      <c r="MCI180" s="138"/>
      <c r="MCJ180" s="138"/>
      <c r="MCK180" s="138"/>
      <c r="MCL180" s="138"/>
      <c r="MCM180" s="138"/>
      <c r="MCN180" s="138"/>
      <c r="MCO180" s="138"/>
      <c r="MCP180" s="138"/>
      <c r="MCQ180" s="138"/>
      <c r="MCR180" s="138"/>
      <c r="MCS180" s="138"/>
      <c r="MCT180" s="138"/>
      <c r="MCU180" s="138"/>
      <c r="MCV180" s="138"/>
      <c r="MCW180" s="138"/>
      <c r="MCX180" s="138"/>
      <c r="MCY180" s="138"/>
      <c r="MCZ180" s="138"/>
      <c r="MDA180" s="138"/>
      <c r="MDB180" s="138"/>
      <c r="MDC180" s="138"/>
      <c r="MDD180" s="138"/>
      <c r="MDE180" s="138"/>
      <c r="MDF180" s="138"/>
      <c r="MDG180" s="138"/>
      <c r="MDH180" s="138"/>
      <c r="MDI180" s="138"/>
      <c r="MDJ180" s="138"/>
      <c r="MDK180" s="138"/>
      <c r="MDL180" s="138"/>
      <c r="MDM180" s="138"/>
      <c r="MDN180" s="138"/>
      <c r="MDO180" s="138"/>
      <c r="MDP180" s="138"/>
      <c r="MDQ180" s="138"/>
      <c r="MDR180" s="138"/>
      <c r="MDS180" s="138"/>
      <c r="MDT180" s="138"/>
      <c r="MDU180" s="138"/>
      <c r="MDV180" s="138"/>
      <c r="MDW180" s="138"/>
      <c r="MDX180" s="138"/>
      <c r="MDY180" s="138"/>
      <c r="MDZ180" s="138"/>
      <c r="MEA180" s="138"/>
      <c r="MEB180" s="138"/>
      <c r="MEC180" s="138"/>
      <c r="MED180" s="138"/>
      <c r="MEE180" s="138"/>
      <c r="MEF180" s="138"/>
      <c r="MEG180" s="138"/>
      <c r="MEH180" s="138"/>
      <c r="MEI180" s="138"/>
      <c r="MEJ180" s="138"/>
      <c r="MEK180" s="138"/>
      <c r="MEL180" s="138"/>
      <c r="MEM180" s="138"/>
      <c r="MEN180" s="138"/>
      <c r="MEO180" s="138"/>
      <c r="MEP180" s="138"/>
      <c r="MEQ180" s="138"/>
      <c r="MER180" s="138"/>
      <c r="MES180" s="138"/>
      <c r="MET180" s="138"/>
      <c r="MEU180" s="138"/>
      <c r="MEV180" s="138"/>
      <c r="MEW180" s="138"/>
      <c r="MEX180" s="138"/>
      <c r="MEY180" s="138"/>
      <c r="MEZ180" s="138"/>
      <c r="MFA180" s="138"/>
      <c r="MFB180" s="138"/>
      <c r="MFC180" s="138"/>
      <c r="MFD180" s="138"/>
      <c r="MFE180" s="138"/>
      <c r="MFF180" s="138"/>
      <c r="MFG180" s="138"/>
      <c r="MFH180" s="138"/>
      <c r="MFI180" s="138"/>
      <c r="MFJ180" s="138"/>
      <c r="MFK180" s="138"/>
      <c r="MFL180" s="138"/>
      <c r="MFM180" s="138"/>
      <c r="MFN180" s="138"/>
      <c r="MFO180" s="138"/>
      <c r="MFP180" s="138"/>
      <c r="MFQ180" s="138"/>
      <c r="MFR180" s="138"/>
      <c r="MFS180" s="138"/>
      <c r="MFT180" s="138"/>
      <c r="MFU180" s="138"/>
      <c r="MFV180" s="138"/>
      <c r="MFW180" s="138"/>
      <c r="MFX180" s="138"/>
      <c r="MFY180" s="138"/>
      <c r="MFZ180" s="138"/>
      <c r="MGA180" s="138"/>
      <c r="MGB180" s="138"/>
      <c r="MGC180" s="138"/>
      <c r="MGD180" s="138"/>
      <c r="MGE180" s="138"/>
      <c r="MGF180" s="138"/>
      <c r="MGG180" s="138"/>
      <c r="MGH180" s="138"/>
      <c r="MGI180" s="138"/>
      <c r="MGJ180" s="138"/>
      <c r="MGK180" s="138"/>
      <c r="MGL180" s="138"/>
      <c r="MGM180" s="138"/>
      <c r="MGN180" s="138"/>
      <c r="MGO180" s="138"/>
      <c r="MGP180" s="138"/>
      <c r="MGQ180" s="138"/>
      <c r="MGR180" s="138"/>
      <c r="MGS180" s="138"/>
      <c r="MGT180" s="138"/>
      <c r="MGU180" s="138"/>
      <c r="MGV180" s="138"/>
      <c r="MGW180" s="138"/>
      <c r="MGX180" s="138"/>
      <c r="MGY180" s="138"/>
      <c r="MGZ180" s="138"/>
      <c r="MHA180" s="138"/>
      <c r="MHB180" s="138"/>
      <c r="MHC180" s="138"/>
      <c r="MHD180" s="138"/>
      <c r="MHE180" s="138"/>
      <c r="MHF180" s="138"/>
      <c r="MHG180" s="138"/>
      <c r="MHH180" s="138"/>
      <c r="MHI180" s="138"/>
      <c r="MHJ180" s="138"/>
      <c r="MHK180" s="138"/>
      <c r="MHL180" s="138"/>
      <c r="MHM180" s="138"/>
      <c r="MHN180" s="138"/>
      <c r="MHO180" s="138"/>
      <c r="MHP180" s="138"/>
      <c r="MHQ180" s="138"/>
      <c r="MHR180" s="138"/>
      <c r="MHS180" s="138"/>
      <c r="MHT180" s="138"/>
      <c r="MHU180" s="138"/>
      <c r="MHV180" s="138"/>
      <c r="MHW180" s="138"/>
      <c r="MHX180" s="138"/>
      <c r="MHY180" s="138"/>
      <c r="MHZ180" s="138"/>
      <c r="MIA180" s="138"/>
      <c r="MIB180" s="138"/>
      <c r="MIC180" s="138"/>
      <c r="MID180" s="138"/>
      <c r="MIE180" s="138"/>
      <c r="MIF180" s="138"/>
      <c r="MIG180" s="138"/>
      <c r="MIH180" s="138"/>
      <c r="MII180" s="138"/>
      <c r="MIJ180" s="138"/>
      <c r="MIK180" s="138"/>
      <c r="MIL180" s="138"/>
      <c r="MIM180" s="138"/>
      <c r="MIN180" s="138"/>
      <c r="MIO180" s="138"/>
      <c r="MIP180" s="138"/>
      <c r="MIQ180" s="138"/>
      <c r="MIR180" s="138"/>
      <c r="MIS180" s="138"/>
      <c r="MIT180" s="138"/>
      <c r="MIU180" s="138"/>
      <c r="MIV180" s="138"/>
      <c r="MIW180" s="138"/>
      <c r="MIX180" s="138"/>
      <c r="MIY180" s="138"/>
      <c r="MIZ180" s="138"/>
      <c r="MJA180" s="138"/>
      <c r="MJB180" s="138"/>
      <c r="MJC180" s="138"/>
      <c r="MJD180" s="138"/>
      <c r="MJE180" s="138"/>
      <c r="MJF180" s="138"/>
      <c r="MJG180" s="138"/>
      <c r="MJH180" s="138"/>
      <c r="MJI180" s="138"/>
      <c r="MJJ180" s="138"/>
      <c r="MJK180" s="138"/>
      <c r="MJL180" s="138"/>
      <c r="MJM180" s="138"/>
      <c r="MJN180" s="138"/>
      <c r="MJO180" s="138"/>
      <c r="MJP180" s="138"/>
      <c r="MJQ180" s="138"/>
      <c r="MJR180" s="138"/>
      <c r="MJS180" s="138"/>
      <c r="MJT180" s="138"/>
      <c r="MJU180" s="138"/>
      <c r="MJV180" s="138"/>
      <c r="MJW180" s="138"/>
      <c r="MJX180" s="138"/>
      <c r="MJY180" s="138"/>
      <c r="MJZ180" s="138"/>
      <c r="MKA180" s="138"/>
      <c r="MKB180" s="138"/>
      <c r="MKC180" s="138"/>
      <c r="MKD180" s="138"/>
      <c r="MKE180" s="138"/>
      <c r="MKF180" s="138"/>
      <c r="MKG180" s="138"/>
      <c r="MKH180" s="138"/>
      <c r="MKI180" s="138"/>
      <c r="MKJ180" s="138"/>
      <c r="MKK180" s="138"/>
      <c r="MKL180" s="138"/>
      <c r="MKM180" s="138"/>
      <c r="MKN180" s="138"/>
      <c r="MKO180" s="138"/>
      <c r="MKP180" s="138"/>
      <c r="MKQ180" s="138"/>
      <c r="MKR180" s="138"/>
      <c r="MKS180" s="138"/>
      <c r="MKT180" s="138"/>
      <c r="MKU180" s="138"/>
      <c r="MKV180" s="138"/>
      <c r="MKW180" s="138"/>
      <c r="MKX180" s="138"/>
      <c r="MKY180" s="138"/>
      <c r="MKZ180" s="138"/>
      <c r="MLA180" s="138"/>
      <c r="MLB180" s="138"/>
      <c r="MLC180" s="138"/>
      <c r="MLD180" s="138"/>
      <c r="MLE180" s="138"/>
      <c r="MLF180" s="138"/>
      <c r="MLG180" s="138"/>
      <c r="MLH180" s="138"/>
      <c r="MLI180" s="138"/>
      <c r="MLJ180" s="138"/>
      <c r="MLK180" s="138"/>
      <c r="MLL180" s="138"/>
      <c r="MLM180" s="138"/>
      <c r="MLN180" s="138"/>
      <c r="MLO180" s="138"/>
      <c r="MLP180" s="138"/>
      <c r="MLQ180" s="138"/>
      <c r="MLR180" s="138"/>
      <c r="MLS180" s="138"/>
      <c r="MLT180" s="138"/>
      <c r="MLU180" s="138"/>
      <c r="MLV180" s="138"/>
      <c r="MLW180" s="138"/>
      <c r="MLX180" s="138"/>
      <c r="MLY180" s="138"/>
      <c r="MLZ180" s="138"/>
      <c r="MMA180" s="138"/>
      <c r="MMB180" s="138"/>
      <c r="MMC180" s="138"/>
      <c r="MMD180" s="138"/>
      <c r="MME180" s="138"/>
      <c r="MMF180" s="138"/>
      <c r="MMG180" s="138"/>
      <c r="MMH180" s="138"/>
      <c r="MMI180" s="138"/>
      <c r="MMJ180" s="138"/>
      <c r="MMK180" s="138"/>
      <c r="MML180" s="138"/>
      <c r="MMM180" s="138"/>
      <c r="MMN180" s="138"/>
      <c r="MMO180" s="138"/>
      <c r="MMP180" s="138"/>
      <c r="MMQ180" s="138"/>
      <c r="MMR180" s="138"/>
      <c r="MMS180" s="138"/>
      <c r="MMT180" s="138"/>
      <c r="MMU180" s="138"/>
      <c r="MMV180" s="138"/>
      <c r="MMW180" s="138"/>
      <c r="MMX180" s="138"/>
      <c r="MMY180" s="138"/>
      <c r="MMZ180" s="138"/>
      <c r="MNA180" s="138"/>
      <c r="MNB180" s="138"/>
      <c r="MNC180" s="138"/>
      <c r="MND180" s="138"/>
      <c r="MNE180" s="138"/>
      <c r="MNF180" s="138"/>
      <c r="MNG180" s="138"/>
      <c r="MNH180" s="138"/>
      <c r="MNI180" s="138"/>
      <c r="MNJ180" s="138"/>
      <c r="MNK180" s="138"/>
      <c r="MNL180" s="138"/>
      <c r="MNM180" s="138"/>
      <c r="MNN180" s="138"/>
      <c r="MNO180" s="138"/>
      <c r="MNP180" s="138"/>
      <c r="MNQ180" s="138"/>
      <c r="MNR180" s="138"/>
      <c r="MNS180" s="138"/>
      <c r="MNT180" s="138"/>
      <c r="MNU180" s="138"/>
      <c r="MNV180" s="138"/>
      <c r="MNW180" s="138"/>
      <c r="MNX180" s="138"/>
      <c r="MNY180" s="138"/>
      <c r="MNZ180" s="138"/>
      <c r="MOA180" s="138"/>
      <c r="MOB180" s="138"/>
      <c r="MOC180" s="138"/>
      <c r="MOD180" s="138"/>
      <c r="MOE180" s="138"/>
      <c r="MOF180" s="138"/>
      <c r="MOG180" s="138"/>
      <c r="MOH180" s="138"/>
      <c r="MOI180" s="138"/>
      <c r="MOJ180" s="138"/>
      <c r="MOK180" s="138"/>
      <c r="MOL180" s="138"/>
      <c r="MOM180" s="138"/>
      <c r="MON180" s="138"/>
      <c r="MOO180" s="138"/>
      <c r="MOP180" s="138"/>
      <c r="MOQ180" s="138"/>
      <c r="MOR180" s="138"/>
      <c r="MOS180" s="138"/>
      <c r="MOT180" s="138"/>
      <c r="MOU180" s="138"/>
      <c r="MOV180" s="138"/>
      <c r="MOW180" s="138"/>
      <c r="MOX180" s="138"/>
      <c r="MOY180" s="138"/>
      <c r="MOZ180" s="138"/>
      <c r="MPA180" s="138"/>
      <c r="MPB180" s="138"/>
      <c r="MPC180" s="138"/>
      <c r="MPD180" s="138"/>
      <c r="MPE180" s="138"/>
      <c r="MPF180" s="138"/>
      <c r="MPG180" s="138"/>
      <c r="MPH180" s="138"/>
      <c r="MPI180" s="138"/>
      <c r="MPJ180" s="138"/>
      <c r="MPK180" s="138"/>
      <c r="MPL180" s="138"/>
      <c r="MPM180" s="138"/>
      <c r="MPN180" s="138"/>
      <c r="MPO180" s="138"/>
      <c r="MPP180" s="138"/>
      <c r="MPQ180" s="138"/>
      <c r="MPR180" s="138"/>
      <c r="MPS180" s="138"/>
      <c r="MPT180" s="138"/>
      <c r="MPU180" s="138"/>
      <c r="MPV180" s="138"/>
      <c r="MPW180" s="138"/>
      <c r="MPX180" s="138"/>
      <c r="MPY180" s="138"/>
      <c r="MPZ180" s="138"/>
      <c r="MQA180" s="138"/>
      <c r="MQB180" s="138"/>
      <c r="MQC180" s="138"/>
      <c r="MQD180" s="138"/>
      <c r="MQE180" s="138"/>
      <c r="MQF180" s="138"/>
      <c r="MQG180" s="138"/>
      <c r="MQH180" s="138"/>
      <c r="MQI180" s="138"/>
      <c r="MQJ180" s="138"/>
      <c r="MQK180" s="138"/>
      <c r="MQL180" s="138"/>
      <c r="MQM180" s="138"/>
      <c r="MQN180" s="138"/>
      <c r="MQO180" s="138"/>
      <c r="MQP180" s="138"/>
      <c r="MQQ180" s="138"/>
      <c r="MQR180" s="138"/>
      <c r="MQS180" s="138"/>
      <c r="MQT180" s="138"/>
      <c r="MQU180" s="138"/>
      <c r="MQV180" s="138"/>
      <c r="MQW180" s="138"/>
      <c r="MQX180" s="138"/>
      <c r="MQY180" s="138"/>
      <c r="MQZ180" s="138"/>
      <c r="MRA180" s="138"/>
      <c r="MRB180" s="138"/>
      <c r="MRC180" s="138"/>
      <c r="MRD180" s="138"/>
      <c r="MRE180" s="138"/>
      <c r="MRF180" s="138"/>
      <c r="MRG180" s="138"/>
      <c r="MRH180" s="138"/>
      <c r="MRI180" s="138"/>
      <c r="MRJ180" s="138"/>
      <c r="MRK180" s="138"/>
      <c r="MRL180" s="138"/>
      <c r="MRM180" s="138"/>
      <c r="MRN180" s="138"/>
      <c r="MRO180" s="138"/>
      <c r="MRP180" s="138"/>
      <c r="MRQ180" s="138"/>
      <c r="MRR180" s="138"/>
      <c r="MRS180" s="138"/>
      <c r="MRT180" s="138"/>
      <c r="MRU180" s="138"/>
      <c r="MRV180" s="138"/>
      <c r="MRW180" s="138"/>
      <c r="MRX180" s="138"/>
      <c r="MRY180" s="138"/>
      <c r="MRZ180" s="138"/>
      <c r="MSA180" s="138"/>
      <c r="MSB180" s="138"/>
      <c r="MSC180" s="138"/>
      <c r="MSD180" s="138"/>
      <c r="MSE180" s="138"/>
      <c r="MSF180" s="138"/>
      <c r="MSG180" s="138"/>
      <c r="MSH180" s="138"/>
      <c r="MSI180" s="138"/>
      <c r="MSJ180" s="138"/>
      <c r="MSK180" s="138"/>
      <c r="MSL180" s="138"/>
      <c r="MSM180" s="138"/>
      <c r="MSN180" s="138"/>
      <c r="MSO180" s="138"/>
      <c r="MSP180" s="138"/>
      <c r="MSQ180" s="138"/>
      <c r="MSR180" s="138"/>
      <c r="MSS180" s="138"/>
      <c r="MST180" s="138"/>
      <c r="MSU180" s="138"/>
      <c r="MSV180" s="138"/>
      <c r="MSW180" s="138"/>
      <c r="MSX180" s="138"/>
      <c r="MSY180" s="138"/>
      <c r="MSZ180" s="138"/>
      <c r="MTA180" s="138"/>
      <c r="MTB180" s="138"/>
      <c r="MTC180" s="138"/>
      <c r="MTD180" s="138"/>
      <c r="MTE180" s="138"/>
      <c r="MTF180" s="138"/>
      <c r="MTG180" s="138"/>
      <c r="MTH180" s="138"/>
      <c r="MTI180" s="138"/>
      <c r="MTJ180" s="138"/>
      <c r="MTK180" s="138"/>
      <c r="MTL180" s="138"/>
      <c r="MTM180" s="138"/>
      <c r="MTN180" s="138"/>
      <c r="MTO180" s="138"/>
      <c r="MTP180" s="138"/>
      <c r="MTQ180" s="138"/>
      <c r="MTR180" s="138"/>
      <c r="MTS180" s="138"/>
      <c r="MTT180" s="138"/>
      <c r="MTU180" s="138"/>
      <c r="MTV180" s="138"/>
      <c r="MTW180" s="138"/>
      <c r="MTX180" s="138"/>
      <c r="MTY180" s="138"/>
      <c r="MTZ180" s="138"/>
      <c r="MUA180" s="138"/>
      <c r="MUB180" s="138"/>
      <c r="MUC180" s="138"/>
      <c r="MUD180" s="138"/>
      <c r="MUE180" s="138"/>
      <c r="MUF180" s="138"/>
      <c r="MUG180" s="138"/>
      <c r="MUH180" s="138"/>
      <c r="MUI180" s="138"/>
      <c r="MUJ180" s="138"/>
      <c r="MUK180" s="138"/>
      <c r="MUL180" s="138"/>
      <c r="MUM180" s="138"/>
      <c r="MUN180" s="138"/>
      <c r="MUO180" s="138"/>
      <c r="MUP180" s="138"/>
      <c r="MUQ180" s="138"/>
      <c r="MUR180" s="138"/>
      <c r="MUS180" s="138"/>
      <c r="MUT180" s="138"/>
      <c r="MUU180" s="138"/>
      <c r="MUV180" s="138"/>
      <c r="MUW180" s="138"/>
      <c r="MUX180" s="138"/>
      <c r="MUY180" s="138"/>
      <c r="MUZ180" s="138"/>
      <c r="MVA180" s="138"/>
      <c r="MVB180" s="138"/>
      <c r="MVC180" s="138"/>
      <c r="MVD180" s="138"/>
      <c r="MVE180" s="138"/>
      <c r="MVF180" s="138"/>
      <c r="MVG180" s="138"/>
      <c r="MVH180" s="138"/>
      <c r="MVI180" s="138"/>
      <c r="MVJ180" s="138"/>
      <c r="MVK180" s="138"/>
      <c r="MVL180" s="138"/>
      <c r="MVM180" s="138"/>
      <c r="MVN180" s="138"/>
      <c r="MVO180" s="138"/>
      <c r="MVP180" s="138"/>
      <c r="MVQ180" s="138"/>
      <c r="MVR180" s="138"/>
      <c r="MVS180" s="138"/>
      <c r="MVT180" s="138"/>
      <c r="MVU180" s="138"/>
      <c r="MVV180" s="138"/>
      <c r="MVW180" s="138"/>
      <c r="MVX180" s="138"/>
      <c r="MVY180" s="138"/>
      <c r="MVZ180" s="138"/>
      <c r="MWA180" s="138"/>
      <c r="MWB180" s="138"/>
      <c r="MWC180" s="138"/>
      <c r="MWD180" s="138"/>
      <c r="MWE180" s="138"/>
      <c r="MWF180" s="138"/>
      <c r="MWG180" s="138"/>
      <c r="MWH180" s="138"/>
      <c r="MWI180" s="138"/>
      <c r="MWJ180" s="138"/>
      <c r="MWK180" s="138"/>
      <c r="MWL180" s="138"/>
      <c r="MWM180" s="138"/>
      <c r="MWN180" s="138"/>
      <c r="MWO180" s="138"/>
      <c r="MWP180" s="138"/>
      <c r="MWQ180" s="138"/>
      <c r="MWR180" s="138"/>
      <c r="MWS180" s="138"/>
      <c r="MWT180" s="138"/>
      <c r="MWU180" s="138"/>
      <c r="MWV180" s="138"/>
      <c r="MWW180" s="138"/>
      <c r="MWX180" s="138"/>
      <c r="MWY180" s="138"/>
      <c r="MWZ180" s="138"/>
      <c r="MXA180" s="138"/>
      <c r="MXB180" s="138"/>
      <c r="MXC180" s="138"/>
      <c r="MXD180" s="138"/>
      <c r="MXE180" s="138"/>
      <c r="MXF180" s="138"/>
      <c r="MXG180" s="138"/>
      <c r="MXH180" s="138"/>
      <c r="MXI180" s="138"/>
      <c r="MXJ180" s="138"/>
      <c r="MXK180" s="138"/>
      <c r="MXL180" s="138"/>
      <c r="MXM180" s="138"/>
      <c r="MXN180" s="138"/>
      <c r="MXO180" s="138"/>
      <c r="MXP180" s="138"/>
      <c r="MXQ180" s="138"/>
      <c r="MXR180" s="138"/>
      <c r="MXS180" s="138"/>
      <c r="MXT180" s="138"/>
      <c r="MXU180" s="138"/>
      <c r="MXV180" s="138"/>
      <c r="MXW180" s="138"/>
      <c r="MXX180" s="138"/>
      <c r="MXY180" s="138"/>
      <c r="MXZ180" s="138"/>
      <c r="MYA180" s="138"/>
      <c r="MYB180" s="138"/>
      <c r="MYC180" s="138"/>
      <c r="MYD180" s="138"/>
      <c r="MYE180" s="138"/>
      <c r="MYF180" s="138"/>
      <c r="MYG180" s="138"/>
      <c r="MYH180" s="138"/>
      <c r="MYI180" s="138"/>
      <c r="MYJ180" s="138"/>
      <c r="MYK180" s="138"/>
      <c r="MYL180" s="138"/>
      <c r="MYM180" s="138"/>
      <c r="MYN180" s="138"/>
      <c r="MYO180" s="138"/>
      <c r="MYP180" s="138"/>
      <c r="MYQ180" s="138"/>
      <c r="MYR180" s="138"/>
      <c r="MYS180" s="138"/>
      <c r="MYT180" s="138"/>
      <c r="MYU180" s="138"/>
      <c r="MYV180" s="138"/>
      <c r="MYW180" s="138"/>
      <c r="MYX180" s="138"/>
      <c r="MYY180" s="138"/>
      <c r="MYZ180" s="138"/>
      <c r="MZA180" s="138"/>
      <c r="MZB180" s="138"/>
      <c r="MZC180" s="138"/>
      <c r="MZD180" s="138"/>
      <c r="MZE180" s="138"/>
      <c r="MZF180" s="138"/>
      <c r="MZG180" s="138"/>
      <c r="MZH180" s="138"/>
      <c r="MZI180" s="138"/>
      <c r="MZJ180" s="138"/>
      <c r="MZK180" s="138"/>
      <c r="MZL180" s="138"/>
      <c r="MZM180" s="138"/>
      <c r="MZN180" s="138"/>
      <c r="MZO180" s="138"/>
      <c r="MZP180" s="138"/>
      <c r="MZQ180" s="138"/>
      <c r="MZR180" s="138"/>
      <c r="MZS180" s="138"/>
      <c r="MZT180" s="138"/>
      <c r="MZU180" s="138"/>
      <c r="MZV180" s="138"/>
      <c r="MZW180" s="138"/>
      <c r="MZX180" s="138"/>
      <c r="MZY180" s="138"/>
      <c r="MZZ180" s="138"/>
      <c r="NAA180" s="138"/>
      <c r="NAB180" s="138"/>
      <c r="NAC180" s="138"/>
      <c r="NAD180" s="138"/>
      <c r="NAE180" s="138"/>
      <c r="NAF180" s="138"/>
      <c r="NAG180" s="138"/>
      <c r="NAH180" s="138"/>
      <c r="NAI180" s="138"/>
      <c r="NAJ180" s="138"/>
      <c r="NAK180" s="138"/>
      <c r="NAL180" s="138"/>
      <c r="NAM180" s="138"/>
      <c r="NAN180" s="138"/>
      <c r="NAO180" s="138"/>
      <c r="NAP180" s="138"/>
      <c r="NAQ180" s="138"/>
      <c r="NAR180" s="138"/>
      <c r="NAS180" s="138"/>
      <c r="NAT180" s="138"/>
      <c r="NAU180" s="138"/>
      <c r="NAV180" s="138"/>
      <c r="NAW180" s="138"/>
      <c r="NAX180" s="138"/>
      <c r="NAY180" s="138"/>
      <c r="NAZ180" s="138"/>
      <c r="NBA180" s="138"/>
      <c r="NBB180" s="138"/>
      <c r="NBC180" s="138"/>
      <c r="NBD180" s="138"/>
      <c r="NBE180" s="138"/>
      <c r="NBF180" s="138"/>
      <c r="NBG180" s="138"/>
      <c r="NBH180" s="138"/>
      <c r="NBI180" s="138"/>
      <c r="NBJ180" s="138"/>
      <c r="NBK180" s="138"/>
      <c r="NBL180" s="138"/>
      <c r="NBM180" s="138"/>
      <c r="NBN180" s="138"/>
      <c r="NBO180" s="138"/>
      <c r="NBP180" s="138"/>
      <c r="NBQ180" s="138"/>
      <c r="NBR180" s="138"/>
      <c r="NBS180" s="138"/>
      <c r="NBT180" s="138"/>
      <c r="NBU180" s="138"/>
      <c r="NBV180" s="138"/>
      <c r="NBW180" s="138"/>
      <c r="NBX180" s="138"/>
      <c r="NBY180" s="138"/>
      <c r="NBZ180" s="138"/>
      <c r="NCA180" s="138"/>
      <c r="NCB180" s="138"/>
      <c r="NCC180" s="138"/>
      <c r="NCD180" s="138"/>
      <c r="NCE180" s="138"/>
      <c r="NCF180" s="138"/>
      <c r="NCG180" s="138"/>
      <c r="NCH180" s="138"/>
      <c r="NCI180" s="138"/>
      <c r="NCJ180" s="138"/>
      <c r="NCK180" s="138"/>
      <c r="NCL180" s="138"/>
      <c r="NCM180" s="138"/>
      <c r="NCN180" s="138"/>
      <c r="NCO180" s="138"/>
      <c r="NCP180" s="138"/>
      <c r="NCQ180" s="138"/>
      <c r="NCR180" s="138"/>
      <c r="NCS180" s="138"/>
      <c r="NCT180" s="138"/>
      <c r="NCU180" s="138"/>
      <c r="NCV180" s="138"/>
      <c r="NCW180" s="138"/>
      <c r="NCX180" s="138"/>
      <c r="NCY180" s="138"/>
      <c r="NCZ180" s="138"/>
      <c r="NDA180" s="138"/>
      <c r="NDB180" s="138"/>
      <c r="NDC180" s="138"/>
      <c r="NDD180" s="138"/>
      <c r="NDE180" s="138"/>
      <c r="NDF180" s="138"/>
      <c r="NDG180" s="138"/>
      <c r="NDH180" s="138"/>
      <c r="NDI180" s="138"/>
      <c r="NDJ180" s="138"/>
      <c r="NDK180" s="138"/>
      <c r="NDL180" s="138"/>
      <c r="NDM180" s="138"/>
      <c r="NDN180" s="138"/>
      <c r="NDO180" s="138"/>
      <c r="NDP180" s="138"/>
      <c r="NDQ180" s="138"/>
      <c r="NDR180" s="138"/>
      <c r="NDS180" s="138"/>
      <c r="NDT180" s="138"/>
      <c r="NDU180" s="138"/>
      <c r="NDV180" s="138"/>
      <c r="NDW180" s="138"/>
      <c r="NDX180" s="138"/>
      <c r="NDY180" s="138"/>
      <c r="NDZ180" s="138"/>
      <c r="NEA180" s="138"/>
      <c r="NEB180" s="138"/>
      <c r="NEC180" s="138"/>
      <c r="NED180" s="138"/>
      <c r="NEE180" s="138"/>
      <c r="NEF180" s="138"/>
      <c r="NEG180" s="138"/>
      <c r="NEH180" s="138"/>
      <c r="NEI180" s="138"/>
      <c r="NEJ180" s="138"/>
      <c r="NEK180" s="138"/>
      <c r="NEL180" s="138"/>
      <c r="NEM180" s="138"/>
      <c r="NEN180" s="138"/>
      <c r="NEO180" s="138"/>
      <c r="NEP180" s="138"/>
      <c r="NEQ180" s="138"/>
      <c r="NER180" s="138"/>
      <c r="NES180" s="138"/>
      <c r="NET180" s="138"/>
      <c r="NEU180" s="138"/>
      <c r="NEV180" s="138"/>
      <c r="NEW180" s="138"/>
      <c r="NEX180" s="138"/>
      <c r="NEY180" s="138"/>
      <c r="NEZ180" s="138"/>
      <c r="NFA180" s="138"/>
      <c r="NFB180" s="138"/>
      <c r="NFC180" s="138"/>
      <c r="NFD180" s="138"/>
      <c r="NFE180" s="138"/>
      <c r="NFF180" s="138"/>
      <c r="NFG180" s="138"/>
      <c r="NFH180" s="138"/>
      <c r="NFI180" s="138"/>
      <c r="NFJ180" s="138"/>
      <c r="NFK180" s="138"/>
      <c r="NFL180" s="138"/>
      <c r="NFM180" s="138"/>
      <c r="NFN180" s="138"/>
      <c r="NFO180" s="138"/>
      <c r="NFP180" s="138"/>
      <c r="NFQ180" s="138"/>
      <c r="NFR180" s="138"/>
      <c r="NFS180" s="138"/>
      <c r="NFT180" s="138"/>
      <c r="NFU180" s="138"/>
      <c r="NFV180" s="138"/>
      <c r="NFW180" s="138"/>
      <c r="NFX180" s="138"/>
      <c r="NFY180" s="138"/>
      <c r="NFZ180" s="138"/>
      <c r="NGA180" s="138"/>
      <c r="NGB180" s="138"/>
      <c r="NGC180" s="138"/>
      <c r="NGD180" s="138"/>
      <c r="NGE180" s="138"/>
      <c r="NGF180" s="138"/>
      <c r="NGG180" s="138"/>
      <c r="NGH180" s="138"/>
      <c r="NGI180" s="138"/>
      <c r="NGJ180" s="138"/>
      <c r="NGK180" s="138"/>
      <c r="NGL180" s="138"/>
      <c r="NGM180" s="138"/>
      <c r="NGN180" s="138"/>
      <c r="NGO180" s="138"/>
      <c r="NGP180" s="138"/>
      <c r="NGQ180" s="138"/>
      <c r="NGR180" s="138"/>
      <c r="NGS180" s="138"/>
      <c r="NGT180" s="138"/>
      <c r="NGU180" s="138"/>
      <c r="NGV180" s="138"/>
      <c r="NGW180" s="138"/>
      <c r="NGX180" s="138"/>
      <c r="NGY180" s="138"/>
      <c r="NGZ180" s="138"/>
      <c r="NHA180" s="138"/>
      <c r="NHB180" s="138"/>
      <c r="NHC180" s="138"/>
      <c r="NHD180" s="138"/>
      <c r="NHE180" s="138"/>
      <c r="NHF180" s="138"/>
      <c r="NHG180" s="138"/>
      <c r="NHH180" s="138"/>
      <c r="NHI180" s="138"/>
      <c r="NHJ180" s="138"/>
      <c r="NHK180" s="138"/>
      <c r="NHL180" s="138"/>
      <c r="NHM180" s="138"/>
      <c r="NHN180" s="138"/>
      <c r="NHO180" s="138"/>
      <c r="NHP180" s="138"/>
      <c r="NHQ180" s="138"/>
      <c r="NHR180" s="138"/>
      <c r="NHS180" s="138"/>
      <c r="NHT180" s="138"/>
      <c r="NHU180" s="138"/>
      <c r="NHV180" s="138"/>
      <c r="NHW180" s="138"/>
      <c r="NHX180" s="138"/>
      <c r="NHY180" s="138"/>
      <c r="NHZ180" s="138"/>
      <c r="NIA180" s="138"/>
      <c r="NIB180" s="138"/>
      <c r="NIC180" s="138"/>
      <c r="NID180" s="138"/>
      <c r="NIE180" s="138"/>
      <c r="NIF180" s="138"/>
      <c r="NIG180" s="138"/>
      <c r="NIH180" s="138"/>
      <c r="NII180" s="138"/>
      <c r="NIJ180" s="138"/>
      <c r="NIK180" s="138"/>
      <c r="NIL180" s="138"/>
      <c r="NIM180" s="138"/>
      <c r="NIN180" s="138"/>
      <c r="NIO180" s="138"/>
      <c r="NIP180" s="138"/>
      <c r="NIQ180" s="138"/>
      <c r="NIR180" s="138"/>
      <c r="NIS180" s="138"/>
      <c r="NIT180" s="138"/>
      <c r="NIU180" s="138"/>
      <c r="NIV180" s="138"/>
      <c r="NIW180" s="138"/>
      <c r="NIX180" s="138"/>
      <c r="NIY180" s="138"/>
      <c r="NIZ180" s="138"/>
      <c r="NJA180" s="138"/>
      <c r="NJB180" s="138"/>
      <c r="NJC180" s="138"/>
      <c r="NJD180" s="138"/>
      <c r="NJE180" s="138"/>
      <c r="NJF180" s="138"/>
      <c r="NJG180" s="138"/>
      <c r="NJH180" s="138"/>
      <c r="NJI180" s="138"/>
      <c r="NJJ180" s="138"/>
      <c r="NJK180" s="138"/>
      <c r="NJL180" s="138"/>
      <c r="NJM180" s="138"/>
      <c r="NJN180" s="138"/>
      <c r="NJO180" s="138"/>
      <c r="NJP180" s="138"/>
      <c r="NJQ180" s="138"/>
      <c r="NJR180" s="138"/>
      <c r="NJS180" s="138"/>
      <c r="NJT180" s="138"/>
      <c r="NJU180" s="138"/>
      <c r="NJV180" s="138"/>
      <c r="NJW180" s="138"/>
      <c r="NJX180" s="138"/>
      <c r="NJY180" s="138"/>
      <c r="NJZ180" s="138"/>
      <c r="NKA180" s="138"/>
      <c r="NKB180" s="138"/>
      <c r="NKC180" s="138"/>
      <c r="NKD180" s="138"/>
      <c r="NKE180" s="138"/>
      <c r="NKF180" s="138"/>
      <c r="NKG180" s="138"/>
      <c r="NKH180" s="138"/>
      <c r="NKI180" s="138"/>
      <c r="NKJ180" s="138"/>
      <c r="NKK180" s="138"/>
      <c r="NKL180" s="138"/>
      <c r="NKM180" s="138"/>
      <c r="NKN180" s="138"/>
      <c r="NKO180" s="138"/>
      <c r="NKP180" s="138"/>
      <c r="NKQ180" s="138"/>
      <c r="NKR180" s="138"/>
      <c r="NKS180" s="138"/>
      <c r="NKT180" s="138"/>
      <c r="NKU180" s="138"/>
      <c r="NKV180" s="138"/>
      <c r="NKW180" s="138"/>
      <c r="NKX180" s="138"/>
      <c r="NKY180" s="138"/>
      <c r="NKZ180" s="138"/>
      <c r="NLA180" s="138"/>
      <c r="NLB180" s="138"/>
      <c r="NLC180" s="138"/>
      <c r="NLD180" s="138"/>
      <c r="NLE180" s="138"/>
      <c r="NLF180" s="138"/>
      <c r="NLG180" s="138"/>
      <c r="NLH180" s="138"/>
      <c r="NLI180" s="138"/>
      <c r="NLJ180" s="138"/>
      <c r="NLK180" s="138"/>
      <c r="NLL180" s="138"/>
      <c r="NLM180" s="138"/>
      <c r="NLN180" s="138"/>
      <c r="NLO180" s="138"/>
      <c r="NLP180" s="138"/>
      <c r="NLQ180" s="138"/>
      <c r="NLR180" s="138"/>
      <c r="NLS180" s="138"/>
      <c r="NLT180" s="138"/>
      <c r="NLU180" s="138"/>
      <c r="NLV180" s="138"/>
      <c r="NLW180" s="138"/>
      <c r="NLX180" s="138"/>
      <c r="NLY180" s="138"/>
      <c r="NLZ180" s="138"/>
      <c r="NMA180" s="138"/>
      <c r="NMB180" s="138"/>
      <c r="NMC180" s="138"/>
      <c r="NMD180" s="138"/>
      <c r="NME180" s="138"/>
      <c r="NMF180" s="138"/>
      <c r="NMG180" s="138"/>
      <c r="NMH180" s="138"/>
      <c r="NMI180" s="138"/>
      <c r="NMJ180" s="138"/>
      <c r="NMK180" s="138"/>
      <c r="NML180" s="138"/>
      <c r="NMM180" s="138"/>
      <c r="NMN180" s="138"/>
      <c r="NMO180" s="138"/>
      <c r="NMP180" s="138"/>
      <c r="NMQ180" s="138"/>
      <c r="NMR180" s="138"/>
      <c r="NMS180" s="138"/>
      <c r="NMT180" s="138"/>
      <c r="NMU180" s="138"/>
      <c r="NMV180" s="138"/>
      <c r="NMW180" s="138"/>
      <c r="NMX180" s="138"/>
      <c r="NMY180" s="138"/>
      <c r="NMZ180" s="138"/>
      <c r="NNA180" s="138"/>
      <c r="NNB180" s="138"/>
      <c r="NNC180" s="138"/>
      <c r="NND180" s="138"/>
      <c r="NNE180" s="138"/>
      <c r="NNF180" s="138"/>
      <c r="NNG180" s="138"/>
      <c r="NNH180" s="138"/>
      <c r="NNI180" s="138"/>
      <c r="NNJ180" s="138"/>
      <c r="NNK180" s="138"/>
      <c r="NNL180" s="138"/>
      <c r="NNM180" s="138"/>
      <c r="NNN180" s="138"/>
      <c r="NNO180" s="138"/>
      <c r="NNP180" s="138"/>
      <c r="NNQ180" s="138"/>
      <c r="NNR180" s="138"/>
      <c r="NNS180" s="138"/>
      <c r="NNT180" s="138"/>
      <c r="NNU180" s="138"/>
      <c r="NNV180" s="138"/>
      <c r="NNW180" s="138"/>
      <c r="NNX180" s="138"/>
      <c r="NNY180" s="138"/>
      <c r="NNZ180" s="138"/>
      <c r="NOA180" s="138"/>
      <c r="NOB180" s="138"/>
      <c r="NOC180" s="138"/>
      <c r="NOD180" s="138"/>
      <c r="NOE180" s="138"/>
      <c r="NOF180" s="138"/>
      <c r="NOG180" s="138"/>
      <c r="NOH180" s="138"/>
      <c r="NOI180" s="138"/>
      <c r="NOJ180" s="138"/>
      <c r="NOK180" s="138"/>
      <c r="NOL180" s="138"/>
      <c r="NOM180" s="138"/>
      <c r="NON180" s="138"/>
      <c r="NOO180" s="138"/>
      <c r="NOP180" s="138"/>
      <c r="NOQ180" s="138"/>
      <c r="NOR180" s="138"/>
      <c r="NOS180" s="138"/>
      <c r="NOT180" s="138"/>
      <c r="NOU180" s="138"/>
      <c r="NOV180" s="138"/>
      <c r="NOW180" s="138"/>
      <c r="NOX180" s="138"/>
      <c r="NOY180" s="138"/>
      <c r="NOZ180" s="138"/>
      <c r="NPA180" s="138"/>
      <c r="NPB180" s="138"/>
      <c r="NPC180" s="138"/>
      <c r="NPD180" s="138"/>
      <c r="NPE180" s="138"/>
      <c r="NPF180" s="138"/>
      <c r="NPG180" s="138"/>
      <c r="NPH180" s="138"/>
      <c r="NPI180" s="138"/>
      <c r="NPJ180" s="138"/>
      <c r="NPK180" s="138"/>
      <c r="NPL180" s="138"/>
      <c r="NPM180" s="138"/>
      <c r="NPN180" s="138"/>
      <c r="NPO180" s="138"/>
      <c r="NPP180" s="138"/>
      <c r="NPQ180" s="138"/>
      <c r="NPR180" s="138"/>
      <c r="NPS180" s="138"/>
      <c r="NPT180" s="138"/>
      <c r="NPU180" s="138"/>
      <c r="NPV180" s="138"/>
      <c r="NPW180" s="138"/>
      <c r="NPX180" s="138"/>
      <c r="NPY180" s="138"/>
      <c r="NPZ180" s="138"/>
      <c r="NQA180" s="138"/>
      <c r="NQB180" s="138"/>
      <c r="NQC180" s="138"/>
      <c r="NQD180" s="138"/>
      <c r="NQE180" s="138"/>
      <c r="NQF180" s="138"/>
      <c r="NQG180" s="138"/>
      <c r="NQH180" s="138"/>
      <c r="NQI180" s="138"/>
      <c r="NQJ180" s="138"/>
      <c r="NQK180" s="138"/>
      <c r="NQL180" s="138"/>
      <c r="NQM180" s="138"/>
      <c r="NQN180" s="138"/>
      <c r="NQO180" s="138"/>
      <c r="NQP180" s="138"/>
      <c r="NQQ180" s="138"/>
      <c r="NQR180" s="138"/>
      <c r="NQS180" s="138"/>
      <c r="NQT180" s="138"/>
      <c r="NQU180" s="138"/>
      <c r="NQV180" s="138"/>
      <c r="NQW180" s="138"/>
      <c r="NQX180" s="138"/>
      <c r="NQY180" s="138"/>
      <c r="NQZ180" s="138"/>
      <c r="NRA180" s="138"/>
      <c r="NRB180" s="138"/>
      <c r="NRC180" s="138"/>
      <c r="NRD180" s="138"/>
      <c r="NRE180" s="138"/>
      <c r="NRF180" s="138"/>
      <c r="NRG180" s="138"/>
      <c r="NRH180" s="138"/>
      <c r="NRI180" s="138"/>
      <c r="NRJ180" s="138"/>
      <c r="NRK180" s="138"/>
      <c r="NRL180" s="138"/>
      <c r="NRM180" s="138"/>
      <c r="NRN180" s="138"/>
      <c r="NRO180" s="138"/>
      <c r="NRP180" s="138"/>
      <c r="NRQ180" s="138"/>
      <c r="NRR180" s="138"/>
      <c r="NRS180" s="138"/>
      <c r="NRT180" s="138"/>
      <c r="NRU180" s="138"/>
      <c r="NRV180" s="138"/>
      <c r="NRW180" s="138"/>
      <c r="NRX180" s="138"/>
      <c r="NRY180" s="138"/>
      <c r="NRZ180" s="138"/>
      <c r="NSA180" s="138"/>
      <c r="NSB180" s="138"/>
      <c r="NSC180" s="138"/>
      <c r="NSD180" s="138"/>
      <c r="NSE180" s="138"/>
      <c r="NSF180" s="138"/>
      <c r="NSG180" s="138"/>
      <c r="NSH180" s="138"/>
      <c r="NSI180" s="138"/>
      <c r="NSJ180" s="138"/>
      <c r="NSK180" s="138"/>
      <c r="NSL180" s="138"/>
      <c r="NSM180" s="138"/>
      <c r="NSN180" s="138"/>
      <c r="NSO180" s="138"/>
      <c r="NSP180" s="138"/>
      <c r="NSQ180" s="138"/>
      <c r="NSR180" s="138"/>
      <c r="NSS180" s="138"/>
      <c r="NST180" s="138"/>
      <c r="NSU180" s="138"/>
      <c r="NSV180" s="138"/>
      <c r="NSW180" s="138"/>
      <c r="NSX180" s="138"/>
      <c r="NSY180" s="138"/>
      <c r="NSZ180" s="138"/>
      <c r="NTA180" s="138"/>
      <c r="NTB180" s="138"/>
      <c r="NTC180" s="138"/>
      <c r="NTD180" s="138"/>
      <c r="NTE180" s="138"/>
      <c r="NTF180" s="138"/>
      <c r="NTG180" s="138"/>
      <c r="NTH180" s="138"/>
      <c r="NTI180" s="138"/>
      <c r="NTJ180" s="138"/>
      <c r="NTK180" s="138"/>
      <c r="NTL180" s="138"/>
      <c r="NTM180" s="138"/>
      <c r="NTN180" s="138"/>
      <c r="NTO180" s="138"/>
      <c r="NTP180" s="138"/>
      <c r="NTQ180" s="138"/>
      <c r="NTR180" s="138"/>
      <c r="NTS180" s="138"/>
      <c r="NTT180" s="138"/>
      <c r="NTU180" s="138"/>
      <c r="NTV180" s="138"/>
      <c r="NTW180" s="138"/>
      <c r="NTX180" s="138"/>
      <c r="NTY180" s="138"/>
      <c r="NTZ180" s="138"/>
      <c r="NUA180" s="138"/>
      <c r="NUB180" s="138"/>
      <c r="NUC180" s="138"/>
      <c r="NUD180" s="138"/>
      <c r="NUE180" s="138"/>
      <c r="NUF180" s="138"/>
      <c r="NUG180" s="138"/>
      <c r="NUH180" s="138"/>
      <c r="NUI180" s="138"/>
      <c r="NUJ180" s="138"/>
      <c r="NUK180" s="138"/>
      <c r="NUL180" s="138"/>
      <c r="NUM180" s="138"/>
      <c r="NUN180" s="138"/>
      <c r="NUO180" s="138"/>
      <c r="NUP180" s="138"/>
      <c r="NUQ180" s="138"/>
      <c r="NUR180" s="138"/>
      <c r="NUS180" s="138"/>
      <c r="NUT180" s="138"/>
      <c r="NUU180" s="138"/>
      <c r="NUV180" s="138"/>
      <c r="NUW180" s="138"/>
      <c r="NUX180" s="138"/>
      <c r="NUY180" s="138"/>
      <c r="NUZ180" s="138"/>
      <c r="NVA180" s="138"/>
      <c r="NVB180" s="138"/>
      <c r="NVC180" s="138"/>
      <c r="NVD180" s="138"/>
      <c r="NVE180" s="138"/>
      <c r="NVF180" s="138"/>
      <c r="NVG180" s="138"/>
      <c r="NVH180" s="138"/>
      <c r="NVI180" s="138"/>
      <c r="NVJ180" s="138"/>
      <c r="NVK180" s="138"/>
      <c r="NVL180" s="138"/>
      <c r="NVM180" s="138"/>
      <c r="NVN180" s="138"/>
      <c r="NVO180" s="138"/>
      <c r="NVP180" s="138"/>
      <c r="NVQ180" s="138"/>
      <c r="NVR180" s="138"/>
      <c r="NVS180" s="138"/>
      <c r="NVT180" s="138"/>
      <c r="NVU180" s="138"/>
      <c r="NVV180" s="138"/>
      <c r="NVW180" s="138"/>
      <c r="NVX180" s="138"/>
      <c r="NVY180" s="138"/>
      <c r="NVZ180" s="138"/>
      <c r="NWA180" s="138"/>
      <c r="NWB180" s="138"/>
      <c r="NWC180" s="138"/>
      <c r="NWD180" s="138"/>
      <c r="NWE180" s="138"/>
      <c r="NWF180" s="138"/>
      <c r="NWG180" s="138"/>
      <c r="NWH180" s="138"/>
      <c r="NWI180" s="138"/>
      <c r="NWJ180" s="138"/>
      <c r="NWK180" s="138"/>
      <c r="NWL180" s="138"/>
      <c r="NWM180" s="138"/>
      <c r="NWN180" s="138"/>
      <c r="NWO180" s="138"/>
      <c r="NWP180" s="138"/>
      <c r="NWQ180" s="138"/>
      <c r="NWR180" s="138"/>
      <c r="NWS180" s="138"/>
      <c r="NWT180" s="138"/>
      <c r="NWU180" s="138"/>
      <c r="NWV180" s="138"/>
      <c r="NWW180" s="138"/>
      <c r="NWX180" s="138"/>
      <c r="NWY180" s="138"/>
      <c r="NWZ180" s="138"/>
      <c r="NXA180" s="138"/>
      <c r="NXB180" s="138"/>
      <c r="NXC180" s="138"/>
      <c r="NXD180" s="138"/>
      <c r="NXE180" s="138"/>
      <c r="NXF180" s="138"/>
      <c r="NXG180" s="138"/>
      <c r="NXH180" s="138"/>
      <c r="NXI180" s="138"/>
      <c r="NXJ180" s="138"/>
      <c r="NXK180" s="138"/>
      <c r="NXL180" s="138"/>
      <c r="NXM180" s="138"/>
      <c r="NXN180" s="138"/>
      <c r="NXO180" s="138"/>
      <c r="NXP180" s="138"/>
      <c r="NXQ180" s="138"/>
      <c r="NXR180" s="138"/>
      <c r="NXS180" s="138"/>
      <c r="NXT180" s="138"/>
      <c r="NXU180" s="138"/>
      <c r="NXV180" s="138"/>
      <c r="NXW180" s="138"/>
      <c r="NXX180" s="138"/>
      <c r="NXY180" s="138"/>
      <c r="NXZ180" s="138"/>
      <c r="NYA180" s="138"/>
      <c r="NYB180" s="138"/>
      <c r="NYC180" s="138"/>
      <c r="NYD180" s="138"/>
      <c r="NYE180" s="138"/>
      <c r="NYF180" s="138"/>
      <c r="NYG180" s="138"/>
      <c r="NYH180" s="138"/>
      <c r="NYI180" s="138"/>
      <c r="NYJ180" s="138"/>
      <c r="NYK180" s="138"/>
      <c r="NYL180" s="138"/>
      <c r="NYM180" s="138"/>
      <c r="NYN180" s="138"/>
      <c r="NYO180" s="138"/>
      <c r="NYP180" s="138"/>
      <c r="NYQ180" s="138"/>
      <c r="NYR180" s="138"/>
      <c r="NYS180" s="138"/>
      <c r="NYT180" s="138"/>
      <c r="NYU180" s="138"/>
      <c r="NYV180" s="138"/>
      <c r="NYW180" s="138"/>
      <c r="NYX180" s="138"/>
      <c r="NYY180" s="138"/>
      <c r="NYZ180" s="138"/>
      <c r="NZA180" s="138"/>
      <c r="NZB180" s="138"/>
      <c r="NZC180" s="138"/>
      <c r="NZD180" s="138"/>
      <c r="NZE180" s="138"/>
      <c r="NZF180" s="138"/>
      <c r="NZG180" s="138"/>
      <c r="NZH180" s="138"/>
      <c r="NZI180" s="138"/>
      <c r="NZJ180" s="138"/>
      <c r="NZK180" s="138"/>
      <c r="NZL180" s="138"/>
      <c r="NZM180" s="138"/>
      <c r="NZN180" s="138"/>
      <c r="NZO180" s="138"/>
      <c r="NZP180" s="138"/>
      <c r="NZQ180" s="138"/>
      <c r="NZR180" s="138"/>
      <c r="NZS180" s="138"/>
      <c r="NZT180" s="138"/>
      <c r="NZU180" s="138"/>
      <c r="NZV180" s="138"/>
      <c r="NZW180" s="138"/>
      <c r="NZX180" s="138"/>
      <c r="NZY180" s="138"/>
      <c r="NZZ180" s="138"/>
      <c r="OAA180" s="138"/>
      <c r="OAB180" s="138"/>
      <c r="OAC180" s="138"/>
      <c r="OAD180" s="138"/>
      <c r="OAE180" s="138"/>
      <c r="OAF180" s="138"/>
      <c r="OAG180" s="138"/>
      <c r="OAH180" s="138"/>
      <c r="OAI180" s="138"/>
      <c r="OAJ180" s="138"/>
      <c r="OAK180" s="138"/>
      <c r="OAL180" s="138"/>
      <c r="OAM180" s="138"/>
      <c r="OAN180" s="138"/>
      <c r="OAO180" s="138"/>
      <c r="OAP180" s="138"/>
      <c r="OAQ180" s="138"/>
      <c r="OAR180" s="138"/>
      <c r="OAS180" s="138"/>
      <c r="OAT180" s="138"/>
      <c r="OAU180" s="138"/>
      <c r="OAV180" s="138"/>
      <c r="OAW180" s="138"/>
      <c r="OAX180" s="138"/>
      <c r="OAY180" s="138"/>
      <c r="OAZ180" s="138"/>
      <c r="OBA180" s="138"/>
      <c r="OBB180" s="138"/>
      <c r="OBC180" s="138"/>
      <c r="OBD180" s="138"/>
      <c r="OBE180" s="138"/>
      <c r="OBF180" s="138"/>
      <c r="OBG180" s="138"/>
      <c r="OBH180" s="138"/>
      <c r="OBI180" s="138"/>
      <c r="OBJ180" s="138"/>
      <c r="OBK180" s="138"/>
      <c r="OBL180" s="138"/>
      <c r="OBM180" s="138"/>
      <c r="OBN180" s="138"/>
      <c r="OBO180" s="138"/>
      <c r="OBP180" s="138"/>
      <c r="OBQ180" s="138"/>
      <c r="OBR180" s="138"/>
      <c r="OBS180" s="138"/>
      <c r="OBT180" s="138"/>
      <c r="OBU180" s="138"/>
      <c r="OBV180" s="138"/>
      <c r="OBW180" s="138"/>
      <c r="OBX180" s="138"/>
      <c r="OBY180" s="138"/>
      <c r="OBZ180" s="138"/>
      <c r="OCA180" s="138"/>
      <c r="OCB180" s="138"/>
      <c r="OCC180" s="138"/>
      <c r="OCD180" s="138"/>
      <c r="OCE180" s="138"/>
      <c r="OCF180" s="138"/>
      <c r="OCG180" s="138"/>
      <c r="OCH180" s="138"/>
      <c r="OCI180" s="138"/>
      <c r="OCJ180" s="138"/>
      <c r="OCK180" s="138"/>
      <c r="OCL180" s="138"/>
      <c r="OCM180" s="138"/>
      <c r="OCN180" s="138"/>
      <c r="OCO180" s="138"/>
      <c r="OCP180" s="138"/>
      <c r="OCQ180" s="138"/>
      <c r="OCR180" s="138"/>
      <c r="OCS180" s="138"/>
      <c r="OCT180" s="138"/>
      <c r="OCU180" s="138"/>
      <c r="OCV180" s="138"/>
      <c r="OCW180" s="138"/>
      <c r="OCX180" s="138"/>
      <c r="OCY180" s="138"/>
      <c r="OCZ180" s="138"/>
      <c r="ODA180" s="138"/>
      <c r="ODB180" s="138"/>
      <c r="ODC180" s="138"/>
      <c r="ODD180" s="138"/>
      <c r="ODE180" s="138"/>
      <c r="ODF180" s="138"/>
      <c r="ODG180" s="138"/>
      <c r="ODH180" s="138"/>
      <c r="ODI180" s="138"/>
      <c r="ODJ180" s="138"/>
      <c r="ODK180" s="138"/>
      <c r="ODL180" s="138"/>
      <c r="ODM180" s="138"/>
      <c r="ODN180" s="138"/>
      <c r="ODO180" s="138"/>
      <c r="ODP180" s="138"/>
      <c r="ODQ180" s="138"/>
      <c r="ODR180" s="138"/>
      <c r="ODS180" s="138"/>
      <c r="ODT180" s="138"/>
      <c r="ODU180" s="138"/>
      <c r="ODV180" s="138"/>
      <c r="ODW180" s="138"/>
      <c r="ODX180" s="138"/>
      <c r="ODY180" s="138"/>
      <c r="ODZ180" s="138"/>
      <c r="OEA180" s="138"/>
      <c r="OEB180" s="138"/>
      <c r="OEC180" s="138"/>
      <c r="OED180" s="138"/>
      <c r="OEE180" s="138"/>
      <c r="OEF180" s="138"/>
      <c r="OEG180" s="138"/>
      <c r="OEH180" s="138"/>
      <c r="OEI180" s="138"/>
      <c r="OEJ180" s="138"/>
      <c r="OEK180" s="138"/>
      <c r="OEL180" s="138"/>
      <c r="OEM180" s="138"/>
      <c r="OEN180" s="138"/>
      <c r="OEO180" s="138"/>
      <c r="OEP180" s="138"/>
      <c r="OEQ180" s="138"/>
      <c r="OER180" s="138"/>
      <c r="OES180" s="138"/>
      <c r="OET180" s="138"/>
      <c r="OEU180" s="138"/>
      <c r="OEV180" s="138"/>
      <c r="OEW180" s="138"/>
      <c r="OEX180" s="138"/>
      <c r="OEY180" s="138"/>
      <c r="OEZ180" s="138"/>
      <c r="OFA180" s="138"/>
      <c r="OFB180" s="138"/>
      <c r="OFC180" s="138"/>
      <c r="OFD180" s="138"/>
      <c r="OFE180" s="138"/>
      <c r="OFF180" s="138"/>
      <c r="OFG180" s="138"/>
      <c r="OFH180" s="138"/>
      <c r="OFI180" s="138"/>
      <c r="OFJ180" s="138"/>
      <c r="OFK180" s="138"/>
      <c r="OFL180" s="138"/>
      <c r="OFM180" s="138"/>
      <c r="OFN180" s="138"/>
      <c r="OFO180" s="138"/>
      <c r="OFP180" s="138"/>
      <c r="OFQ180" s="138"/>
      <c r="OFR180" s="138"/>
      <c r="OFS180" s="138"/>
      <c r="OFT180" s="138"/>
      <c r="OFU180" s="138"/>
      <c r="OFV180" s="138"/>
      <c r="OFW180" s="138"/>
      <c r="OFX180" s="138"/>
      <c r="OFY180" s="138"/>
      <c r="OFZ180" s="138"/>
      <c r="OGA180" s="138"/>
      <c r="OGB180" s="138"/>
      <c r="OGC180" s="138"/>
      <c r="OGD180" s="138"/>
      <c r="OGE180" s="138"/>
      <c r="OGF180" s="138"/>
      <c r="OGG180" s="138"/>
      <c r="OGH180" s="138"/>
      <c r="OGI180" s="138"/>
      <c r="OGJ180" s="138"/>
      <c r="OGK180" s="138"/>
      <c r="OGL180" s="138"/>
      <c r="OGM180" s="138"/>
      <c r="OGN180" s="138"/>
      <c r="OGO180" s="138"/>
      <c r="OGP180" s="138"/>
      <c r="OGQ180" s="138"/>
      <c r="OGR180" s="138"/>
      <c r="OGS180" s="138"/>
      <c r="OGT180" s="138"/>
      <c r="OGU180" s="138"/>
      <c r="OGV180" s="138"/>
      <c r="OGW180" s="138"/>
      <c r="OGX180" s="138"/>
      <c r="OGY180" s="138"/>
      <c r="OGZ180" s="138"/>
      <c r="OHA180" s="138"/>
      <c r="OHB180" s="138"/>
      <c r="OHC180" s="138"/>
      <c r="OHD180" s="138"/>
      <c r="OHE180" s="138"/>
      <c r="OHF180" s="138"/>
      <c r="OHG180" s="138"/>
      <c r="OHH180" s="138"/>
      <c r="OHI180" s="138"/>
      <c r="OHJ180" s="138"/>
      <c r="OHK180" s="138"/>
      <c r="OHL180" s="138"/>
      <c r="OHM180" s="138"/>
      <c r="OHN180" s="138"/>
      <c r="OHO180" s="138"/>
      <c r="OHP180" s="138"/>
      <c r="OHQ180" s="138"/>
      <c r="OHR180" s="138"/>
      <c r="OHS180" s="138"/>
      <c r="OHT180" s="138"/>
      <c r="OHU180" s="138"/>
      <c r="OHV180" s="138"/>
      <c r="OHW180" s="138"/>
      <c r="OHX180" s="138"/>
      <c r="OHY180" s="138"/>
      <c r="OHZ180" s="138"/>
      <c r="OIA180" s="138"/>
      <c r="OIB180" s="138"/>
      <c r="OIC180" s="138"/>
      <c r="OID180" s="138"/>
      <c r="OIE180" s="138"/>
      <c r="OIF180" s="138"/>
      <c r="OIG180" s="138"/>
      <c r="OIH180" s="138"/>
      <c r="OII180" s="138"/>
      <c r="OIJ180" s="138"/>
      <c r="OIK180" s="138"/>
      <c r="OIL180" s="138"/>
      <c r="OIM180" s="138"/>
      <c r="OIN180" s="138"/>
      <c r="OIO180" s="138"/>
      <c r="OIP180" s="138"/>
      <c r="OIQ180" s="138"/>
      <c r="OIR180" s="138"/>
      <c r="OIS180" s="138"/>
      <c r="OIT180" s="138"/>
      <c r="OIU180" s="138"/>
      <c r="OIV180" s="138"/>
      <c r="OIW180" s="138"/>
      <c r="OIX180" s="138"/>
      <c r="OIY180" s="138"/>
      <c r="OIZ180" s="138"/>
      <c r="OJA180" s="138"/>
      <c r="OJB180" s="138"/>
      <c r="OJC180" s="138"/>
      <c r="OJD180" s="138"/>
      <c r="OJE180" s="138"/>
      <c r="OJF180" s="138"/>
      <c r="OJG180" s="138"/>
      <c r="OJH180" s="138"/>
      <c r="OJI180" s="138"/>
      <c r="OJJ180" s="138"/>
      <c r="OJK180" s="138"/>
      <c r="OJL180" s="138"/>
      <c r="OJM180" s="138"/>
      <c r="OJN180" s="138"/>
      <c r="OJO180" s="138"/>
      <c r="OJP180" s="138"/>
      <c r="OJQ180" s="138"/>
      <c r="OJR180" s="138"/>
      <c r="OJS180" s="138"/>
      <c r="OJT180" s="138"/>
      <c r="OJU180" s="138"/>
      <c r="OJV180" s="138"/>
      <c r="OJW180" s="138"/>
      <c r="OJX180" s="138"/>
      <c r="OJY180" s="138"/>
      <c r="OJZ180" s="138"/>
      <c r="OKA180" s="138"/>
      <c r="OKB180" s="138"/>
      <c r="OKC180" s="138"/>
      <c r="OKD180" s="138"/>
      <c r="OKE180" s="138"/>
      <c r="OKF180" s="138"/>
      <c r="OKG180" s="138"/>
      <c r="OKH180" s="138"/>
      <c r="OKI180" s="138"/>
      <c r="OKJ180" s="138"/>
      <c r="OKK180" s="138"/>
      <c r="OKL180" s="138"/>
      <c r="OKM180" s="138"/>
      <c r="OKN180" s="138"/>
      <c r="OKO180" s="138"/>
      <c r="OKP180" s="138"/>
      <c r="OKQ180" s="138"/>
      <c r="OKR180" s="138"/>
      <c r="OKS180" s="138"/>
      <c r="OKT180" s="138"/>
      <c r="OKU180" s="138"/>
      <c r="OKV180" s="138"/>
      <c r="OKW180" s="138"/>
      <c r="OKX180" s="138"/>
      <c r="OKY180" s="138"/>
      <c r="OKZ180" s="138"/>
      <c r="OLA180" s="138"/>
      <c r="OLB180" s="138"/>
      <c r="OLC180" s="138"/>
      <c r="OLD180" s="138"/>
      <c r="OLE180" s="138"/>
      <c r="OLF180" s="138"/>
      <c r="OLG180" s="138"/>
      <c r="OLH180" s="138"/>
      <c r="OLI180" s="138"/>
      <c r="OLJ180" s="138"/>
      <c r="OLK180" s="138"/>
      <c r="OLL180" s="138"/>
      <c r="OLM180" s="138"/>
      <c r="OLN180" s="138"/>
      <c r="OLO180" s="138"/>
      <c r="OLP180" s="138"/>
      <c r="OLQ180" s="138"/>
      <c r="OLR180" s="138"/>
      <c r="OLS180" s="138"/>
      <c r="OLT180" s="138"/>
      <c r="OLU180" s="138"/>
      <c r="OLV180" s="138"/>
      <c r="OLW180" s="138"/>
      <c r="OLX180" s="138"/>
      <c r="OLY180" s="138"/>
      <c r="OLZ180" s="138"/>
      <c r="OMA180" s="138"/>
      <c r="OMB180" s="138"/>
      <c r="OMC180" s="138"/>
      <c r="OMD180" s="138"/>
      <c r="OME180" s="138"/>
      <c r="OMF180" s="138"/>
      <c r="OMG180" s="138"/>
      <c r="OMH180" s="138"/>
      <c r="OMI180" s="138"/>
      <c r="OMJ180" s="138"/>
      <c r="OMK180" s="138"/>
      <c r="OML180" s="138"/>
      <c r="OMM180" s="138"/>
      <c r="OMN180" s="138"/>
      <c r="OMO180" s="138"/>
      <c r="OMP180" s="138"/>
      <c r="OMQ180" s="138"/>
      <c r="OMR180" s="138"/>
      <c r="OMS180" s="138"/>
      <c r="OMT180" s="138"/>
      <c r="OMU180" s="138"/>
      <c r="OMV180" s="138"/>
      <c r="OMW180" s="138"/>
      <c r="OMX180" s="138"/>
      <c r="OMY180" s="138"/>
      <c r="OMZ180" s="138"/>
      <c r="ONA180" s="138"/>
      <c r="ONB180" s="138"/>
      <c r="ONC180" s="138"/>
      <c r="OND180" s="138"/>
      <c r="ONE180" s="138"/>
      <c r="ONF180" s="138"/>
      <c r="ONG180" s="138"/>
      <c r="ONH180" s="138"/>
      <c r="ONI180" s="138"/>
      <c r="ONJ180" s="138"/>
      <c r="ONK180" s="138"/>
      <c r="ONL180" s="138"/>
      <c r="ONM180" s="138"/>
      <c r="ONN180" s="138"/>
      <c r="ONO180" s="138"/>
      <c r="ONP180" s="138"/>
      <c r="ONQ180" s="138"/>
      <c r="ONR180" s="138"/>
      <c r="ONS180" s="138"/>
      <c r="ONT180" s="138"/>
      <c r="ONU180" s="138"/>
      <c r="ONV180" s="138"/>
      <c r="ONW180" s="138"/>
      <c r="ONX180" s="138"/>
      <c r="ONY180" s="138"/>
      <c r="ONZ180" s="138"/>
      <c r="OOA180" s="138"/>
      <c r="OOB180" s="138"/>
      <c r="OOC180" s="138"/>
      <c r="OOD180" s="138"/>
      <c r="OOE180" s="138"/>
      <c r="OOF180" s="138"/>
      <c r="OOG180" s="138"/>
      <c r="OOH180" s="138"/>
      <c r="OOI180" s="138"/>
      <c r="OOJ180" s="138"/>
      <c r="OOK180" s="138"/>
      <c r="OOL180" s="138"/>
      <c r="OOM180" s="138"/>
      <c r="OON180" s="138"/>
      <c r="OOO180" s="138"/>
      <c r="OOP180" s="138"/>
      <c r="OOQ180" s="138"/>
      <c r="OOR180" s="138"/>
      <c r="OOS180" s="138"/>
      <c r="OOT180" s="138"/>
      <c r="OOU180" s="138"/>
      <c r="OOV180" s="138"/>
      <c r="OOW180" s="138"/>
      <c r="OOX180" s="138"/>
      <c r="OOY180" s="138"/>
      <c r="OOZ180" s="138"/>
      <c r="OPA180" s="138"/>
      <c r="OPB180" s="138"/>
      <c r="OPC180" s="138"/>
      <c r="OPD180" s="138"/>
      <c r="OPE180" s="138"/>
      <c r="OPF180" s="138"/>
      <c r="OPG180" s="138"/>
      <c r="OPH180" s="138"/>
      <c r="OPI180" s="138"/>
      <c r="OPJ180" s="138"/>
      <c r="OPK180" s="138"/>
      <c r="OPL180" s="138"/>
      <c r="OPM180" s="138"/>
      <c r="OPN180" s="138"/>
      <c r="OPO180" s="138"/>
      <c r="OPP180" s="138"/>
      <c r="OPQ180" s="138"/>
      <c r="OPR180" s="138"/>
      <c r="OPS180" s="138"/>
      <c r="OPT180" s="138"/>
      <c r="OPU180" s="138"/>
      <c r="OPV180" s="138"/>
      <c r="OPW180" s="138"/>
      <c r="OPX180" s="138"/>
      <c r="OPY180" s="138"/>
      <c r="OPZ180" s="138"/>
      <c r="OQA180" s="138"/>
      <c r="OQB180" s="138"/>
      <c r="OQC180" s="138"/>
      <c r="OQD180" s="138"/>
      <c r="OQE180" s="138"/>
      <c r="OQF180" s="138"/>
      <c r="OQG180" s="138"/>
      <c r="OQH180" s="138"/>
      <c r="OQI180" s="138"/>
      <c r="OQJ180" s="138"/>
      <c r="OQK180" s="138"/>
      <c r="OQL180" s="138"/>
      <c r="OQM180" s="138"/>
      <c r="OQN180" s="138"/>
      <c r="OQO180" s="138"/>
      <c r="OQP180" s="138"/>
      <c r="OQQ180" s="138"/>
      <c r="OQR180" s="138"/>
      <c r="OQS180" s="138"/>
      <c r="OQT180" s="138"/>
      <c r="OQU180" s="138"/>
      <c r="OQV180" s="138"/>
      <c r="OQW180" s="138"/>
      <c r="OQX180" s="138"/>
      <c r="OQY180" s="138"/>
      <c r="OQZ180" s="138"/>
      <c r="ORA180" s="138"/>
      <c r="ORB180" s="138"/>
      <c r="ORC180" s="138"/>
      <c r="ORD180" s="138"/>
      <c r="ORE180" s="138"/>
      <c r="ORF180" s="138"/>
      <c r="ORG180" s="138"/>
      <c r="ORH180" s="138"/>
      <c r="ORI180" s="138"/>
      <c r="ORJ180" s="138"/>
      <c r="ORK180" s="138"/>
      <c r="ORL180" s="138"/>
      <c r="ORM180" s="138"/>
      <c r="ORN180" s="138"/>
      <c r="ORO180" s="138"/>
      <c r="ORP180" s="138"/>
      <c r="ORQ180" s="138"/>
      <c r="ORR180" s="138"/>
      <c r="ORS180" s="138"/>
      <c r="ORT180" s="138"/>
      <c r="ORU180" s="138"/>
      <c r="ORV180" s="138"/>
      <c r="ORW180" s="138"/>
      <c r="ORX180" s="138"/>
      <c r="ORY180" s="138"/>
      <c r="ORZ180" s="138"/>
      <c r="OSA180" s="138"/>
      <c r="OSB180" s="138"/>
      <c r="OSC180" s="138"/>
      <c r="OSD180" s="138"/>
      <c r="OSE180" s="138"/>
      <c r="OSF180" s="138"/>
      <c r="OSG180" s="138"/>
      <c r="OSH180" s="138"/>
      <c r="OSI180" s="138"/>
      <c r="OSJ180" s="138"/>
      <c r="OSK180" s="138"/>
      <c r="OSL180" s="138"/>
      <c r="OSM180" s="138"/>
      <c r="OSN180" s="138"/>
      <c r="OSO180" s="138"/>
      <c r="OSP180" s="138"/>
      <c r="OSQ180" s="138"/>
      <c r="OSR180" s="138"/>
      <c r="OSS180" s="138"/>
      <c r="OST180" s="138"/>
      <c r="OSU180" s="138"/>
      <c r="OSV180" s="138"/>
      <c r="OSW180" s="138"/>
      <c r="OSX180" s="138"/>
      <c r="OSY180" s="138"/>
      <c r="OSZ180" s="138"/>
      <c r="OTA180" s="138"/>
      <c r="OTB180" s="138"/>
      <c r="OTC180" s="138"/>
      <c r="OTD180" s="138"/>
      <c r="OTE180" s="138"/>
      <c r="OTF180" s="138"/>
      <c r="OTG180" s="138"/>
      <c r="OTH180" s="138"/>
      <c r="OTI180" s="138"/>
      <c r="OTJ180" s="138"/>
      <c r="OTK180" s="138"/>
      <c r="OTL180" s="138"/>
      <c r="OTM180" s="138"/>
      <c r="OTN180" s="138"/>
      <c r="OTO180" s="138"/>
      <c r="OTP180" s="138"/>
      <c r="OTQ180" s="138"/>
      <c r="OTR180" s="138"/>
      <c r="OTS180" s="138"/>
      <c r="OTT180" s="138"/>
      <c r="OTU180" s="138"/>
      <c r="OTV180" s="138"/>
      <c r="OTW180" s="138"/>
      <c r="OTX180" s="138"/>
      <c r="OTY180" s="138"/>
      <c r="OTZ180" s="138"/>
      <c r="OUA180" s="138"/>
      <c r="OUB180" s="138"/>
      <c r="OUC180" s="138"/>
      <c r="OUD180" s="138"/>
      <c r="OUE180" s="138"/>
      <c r="OUF180" s="138"/>
      <c r="OUG180" s="138"/>
      <c r="OUH180" s="138"/>
      <c r="OUI180" s="138"/>
      <c r="OUJ180" s="138"/>
      <c r="OUK180" s="138"/>
      <c r="OUL180" s="138"/>
      <c r="OUM180" s="138"/>
      <c r="OUN180" s="138"/>
      <c r="OUO180" s="138"/>
      <c r="OUP180" s="138"/>
      <c r="OUQ180" s="138"/>
      <c r="OUR180" s="138"/>
      <c r="OUS180" s="138"/>
      <c r="OUT180" s="138"/>
      <c r="OUU180" s="138"/>
      <c r="OUV180" s="138"/>
      <c r="OUW180" s="138"/>
      <c r="OUX180" s="138"/>
      <c r="OUY180" s="138"/>
      <c r="OUZ180" s="138"/>
      <c r="OVA180" s="138"/>
      <c r="OVB180" s="138"/>
      <c r="OVC180" s="138"/>
      <c r="OVD180" s="138"/>
      <c r="OVE180" s="138"/>
      <c r="OVF180" s="138"/>
      <c r="OVG180" s="138"/>
      <c r="OVH180" s="138"/>
      <c r="OVI180" s="138"/>
      <c r="OVJ180" s="138"/>
      <c r="OVK180" s="138"/>
      <c r="OVL180" s="138"/>
      <c r="OVM180" s="138"/>
      <c r="OVN180" s="138"/>
      <c r="OVO180" s="138"/>
      <c r="OVP180" s="138"/>
      <c r="OVQ180" s="138"/>
      <c r="OVR180" s="138"/>
      <c r="OVS180" s="138"/>
      <c r="OVT180" s="138"/>
      <c r="OVU180" s="138"/>
      <c r="OVV180" s="138"/>
      <c r="OVW180" s="138"/>
      <c r="OVX180" s="138"/>
      <c r="OVY180" s="138"/>
      <c r="OVZ180" s="138"/>
      <c r="OWA180" s="138"/>
      <c r="OWB180" s="138"/>
      <c r="OWC180" s="138"/>
      <c r="OWD180" s="138"/>
      <c r="OWE180" s="138"/>
      <c r="OWF180" s="138"/>
      <c r="OWG180" s="138"/>
      <c r="OWH180" s="138"/>
      <c r="OWI180" s="138"/>
      <c r="OWJ180" s="138"/>
      <c r="OWK180" s="138"/>
      <c r="OWL180" s="138"/>
      <c r="OWM180" s="138"/>
      <c r="OWN180" s="138"/>
      <c r="OWO180" s="138"/>
      <c r="OWP180" s="138"/>
      <c r="OWQ180" s="138"/>
      <c r="OWR180" s="138"/>
      <c r="OWS180" s="138"/>
      <c r="OWT180" s="138"/>
      <c r="OWU180" s="138"/>
      <c r="OWV180" s="138"/>
      <c r="OWW180" s="138"/>
      <c r="OWX180" s="138"/>
      <c r="OWY180" s="138"/>
      <c r="OWZ180" s="138"/>
      <c r="OXA180" s="138"/>
      <c r="OXB180" s="138"/>
      <c r="OXC180" s="138"/>
      <c r="OXD180" s="138"/>
      <c r="OXE180" s="138"/>
      <c r="OXF180" s="138"/>
      <c r="OXG180" s="138"/>
      <c r="OXH180" s="138"/>
      <c r="OXI180" s="138"/>
      <c r="OXJ180" s="138"/>
      <c r="OXK180" s="138"/>
      <c r="OXL180" s="138"/>
      <c r="OXM180" s="138"/>
      <c r="OXN180" s="138"/>
      <c r="OXO180" s="138"/>
      <c r="OXP180" s="138"/>
      <c r="OXQ180" s="138"/>
      <c r="OXR180" s="138"/>
      <c r="OXS180" s="138"/>
      <c r="OXT180" s="138"/>
      <c r="OXU180" s="138"/>
      <c r="OXV180" s="138"/>
      <c r="OXW180" s="138"/>
      <c r="OXX180" s="138"/>
      <c r="OXY180" s="138"/>
      <c r="OXZ180" s="138"/>
      <c r="OYA180" s="138"/>
      <c r="OYB180" s="138"/>
      <c r="OYC180" s="138"/>
      <c r="OYD180" s="138"/>
      <c r="OYE180" s="138"/>
      <c r="OYF180" s="138"/>
      <c r="OYG180" s="138"/>
      <c r="OYH180" s="138"/>
      <c r="OYI180" s="138"/>
      <c r="OYJ180" s="138"/>
      <c r="OYK180" s="138"/>
      <c r="OYL180" s="138"/>
      <c r="OYM180" s="138"/>
      <c r="OYN180" s="138"/>
      <c r="OYO180" s="138"/>
      <c r="OYP180" s="138"/>
      <c r="OYQ180" s="138"/>
      <c r="OYR180" s="138"/>
      <c r="OYS180" s="138"/>
      <c r="OYT180" s="138"/>
      <c r="OYU180" s="138"/>
      <c r="OYV180" s="138"/>
      <c r="OYW180" s="138"/>
      <c r="OYX180" s="138"/>
      <c r="OYY180" s="138"/>
      <c r="OYZ180" s="138"/>
      <c r="OZA180" s="138"/>
      <c r="OZB180" s="138"/>
      <c r="OZC180" s="138"/>
      <c r="OZD180" s="138"/>
      <c r="OZE180" s="138"/>
      <c r="OZF180" s="138"/>
      <c r="OZG180" s="138"/>
      <c r="OZH180" s="138"/>
      <c r="OZI180" s="138"/>
      <c r="OZJ180" s="138"/>
      <c r="OZK180" s="138"/>
      <c r="OZL180" s="138"/>
      <c r="OZM180" s="138"/>
      <c r="OZN180" s="138"/>
      <c r="OZO180" s="138"/>
      <c r="OZP180" s="138"/>
      <c r="OZQ180" s="138"/>
      <c r="OZR180" s="138"/>
      <c r="OZS180" s="138"/>
      <c r="OZT180" s="138"/>
      <c r="OZU180" s="138"/>
      <c r="OZV180" s="138"/>
      <c r="OZW180" s="138"/>
      <c r="OZX180" s="138"/>
      <c r="OZY180" s="138"/>
      <c r="OZZ180" s="138"/>
      <c r="PAA180" s="138"/>
      <c r="PAB180" s="138"/>
      <c r="PAC180" s="138"/>
      <c r="PAD180" s="138"/>
      <c r="PAE180" s="138"/>
      <c r="PAF180" s="138"/>
      <c r="PAG180" s="138"/>
      <c r="PAH180" s="138"/>
      <c r="PAI180" s="138"/>
      <c r="PAJ180" s="138"/>
      <c r="PAK180" s="138"/>
      <c r="PAL180" s="138"/>
      <c r="PAM180" s="138"/>
      <c r="PAN180" s="138"/>
      <c r="PAO180" s="138"/>
      <c r="PAP180" s="138"/>
      <c r="PAQ180" s="138"/>
      <c r="PAR180" s="138"/>
      <c r="PAS180" s="138"/>
      <c r="PAT180" s="138"/>
      <c r="PAU180" s="138"/>
      <c r="PAV180" s="138"/>
      <c r="PAW180" s="138"/>
      <c r="PAX180" s="138"/>
      <c r="PAY180" s="138"/>
      <c r="PAZ180" s="138"/>
      <c r="PBA180" s="138"/>
      <c r="PBB180" s="138"/>
      <c r="PBC180" s="138"/>
      <c r="PBD180" s="138"/>
      <c r="PBE180" s="138"/>
      <c r="PBF180" s="138"/>
      <c r="PBG180" s="138"/>
      <c r="PBH180" s="138"/>
      <c r="PBI180" s="138"/>
      <c r="PBJ180" s="138"/>
      <c r="PBK180" s="138"/>
      <c r="PBL180" s="138"/>
      <c r="PBM180" s="138"/>
      <c r="PBN180" s="138"/>
      <c r="PBO180" s="138"/>
      <c r="PBP180" s="138"/>
      <c r="PBQ180" s="138"/>
      <c r="PBR180" s="138"/>
      <c r="PBS180" s="138"/>
      <c r="PBT180" s="138"/>
      <c r="PBU180" s="138"/>
      <c r="PBV180" s="138"/>
      <c r="PBW180" s="138"/>
      <c r="PBX180" s="138"/>
      <c r="PBY180" s="138"/>
      <c r="PBZ180" s="138"/>
      <c r="PCA180" s="138"/>
      <c r="PCB180" s="138"/>
      <c r="PCC180" s="138"/>
      <c r="PCD180" s="138"/>
      <c r="PCE180" s="138"/>
      <c r="PCF180" s="138"/>
      <c r="PCG180" s="138"/>
      <c r="PCH180" s="138"/>
      <c r="PCI180" s="138"/>
      <c r="PCJ180" s="138"/>
      <c r="PCK180" s="138"/>
      <c r="PCL180" s="138"/>
      <c r="PCM180" s="138"/>
      <c r="PCN180" s="138"/>
      <c r="PCO180" s="138"/>
      <c r="PCP180" s="138"/>
      <c r="PCQ180" s="138"/>
      <c r="PCR180" s="138"/>
      <c r="PCS180" s="138"/>
      <c r="PCT180" s="138"/>
      <c r="PCU180" s="138"/>
      <c r="PCV180" s="138"/>
      <c r="PCW180" s="138"/>
      <c r="PCX180" s="138"/>
      <c r="PCY180" s="138"/>
      <c r="PCZ180" s="138"/>
      <c r="PDA180" s="138"/>
      <c r="PDB180" s="138"/>
      <c r="PDC180" s="138"/>
      <c r="PDD180" s="138"/>
      <c r="PDE180" s="138"/>
      <c r="PDF180" s="138"/>
      <c r="PDG180" s="138"/>
      <c r="PDH180" s="138"/>
      <c r="PDI180" s="138"/>
      <c r="PDJ180" s="138"/>
      <c r="PDK180" s="138"/>
      <c r="PDL180" s="138"/>
      <c r="PDM180" s="138"/>
      <c r="PDN180" s="138"/>
      <c r="PDO180" s="138"/>
      <c r="PDP180" s="138"/>
      <c r="PDQ180" s="138"/>
      <c r="PDR180" s="138"/>
      <c r="PDS180" s="138"/>
      <c r="PDT180" s="138"/>
      <c r="PDU180" s="138"/>
      <c r="PDV180" s="138"/>
      <c r="PDW180" s="138"/>
      <c r="PDX180" s="138"/>
      <c r="PDY180" s="138"/>
      <c r="PDZ180" s="138"/>
      <c r="PEA180" s="138"/>
      <c r="PEB180" s="138"/>
      <c r="PEC180" s="138"/>
      <c r="PED180" s="138"/>
      <c r="PEE180" s="138"/>
      <c r="PEF180" s="138"/>
      <c r="PEG180" s="138"/>
      <c r="PEH180" s="138"/>
      <c r="PEI180" s="138"/>
      <c r="PEJ180" s="138"/>
      <c r="PEK180" s="138"/>
      <c r="PEL180" s="138"/>
      <c r="PEM180" s="138"/>
      <c r="PEN180" s="138"/>
      <c r="PEO180" s="138"/>
      <c r="PEP180" s="138"/>
      <c r="PEQ180" s="138"/>
      <c r="PER180" s="138"/>
      <c r="PES180" s="138"/>
      <c r="PET180" s="138"/>
      <c r="PEU180" s="138"/>
      <c r="PEV180" s="138"/>
      <c r="PEW180" s="138"/>
      <c r="PEX180" s="138"/>
      <c r="PEY180" s="138"/>
      <c r="PEZ180" s="138"/>
      <c r="PFA180" s="138"/>
      <c r="PFB180" s="138"/>
      <c r="PFC180" s="138"/>
      <c r="PFD180" s="138"/>
      <c r="PFE180" s="138"/>
      <c r="PFF180" s="138"/>
      <c r="PFG180" s="138"/>
      <c r="PFH180" s="138"/>
      <c r="PFI180" s="138"/>
      <c r="PFJ180" s="138"/>
      <c r="PFK180" s="138"/>
      <c r="PFL180" s="138"/>
      <c r="PFM180" s="138"/>
      <c r="PFN180" s="138"/>
      <c r="PFO180" s="138"/>
      <c r="PFP180" s="138"/>
      <c r="PFQ180" s="138"/>
      <c r="PFR180" s="138"/>
      <c r="PFS180" s="138"/>
      <c r="PFT180" s="138"/>
      <c r="PFU180" s="138"/>
      <c r="PFV180" s="138"/>
      <c r="PFW180" s="138"/>
      <c r="PFX180" s="138"/>
      <c r="PFY180" s="138"/>
      <c r="PFZ180" s="138"/>
      <c r="PGA180" s="138"/>
      <c r="PGB180" s="138"/>
      <c r="PGC180" s="138"/>
      <c r="PGD180" s="138"/>
      <c r="PGE180" s="138"/>
      <c r="PGF180" s="138"/>
      <c r="PGG180" s="138"/>
      <c r="PGH180" s="138"/>
      <c r="PGI180" s="138"/>
      <c r="PGJ180" s="138"/>
      <c r="PGK180" s="138"/>
      <c r="PGL180" s="138"/>
      <c r="PGM180" s="138"/>
      <c r="PGN180" s="138"/>
      <c r="PGO180" s="138"/>
      <c r="PGP180" s="138"/>
      <c r="PGQ180" s="138"/>
      <c r="PGR180" s="138"/>
      <c r="PGS180" s="138"/>
      <c r="PGT180" s="138"/>
      <c r="PGU180" s="138"/>
      <c r="PGV180" s="138"/>
      <c r="PGW180" s="138"/>
      <c r="PGX180" s="138"/>
      <c r="PGY180" s="138"/>
      <c r="PGZ180" s="138"/>
      <c r="PHA180" s="138"/>
      <c r="PHB180" s="138"/>
      <c r="PHC180" s="138"/>
      <c r="PHD180" s="138"/>
      <c r="PHE180" s="138"/>
      <c r="PHF180" s="138"/>
      <c r="PHG180" s="138"/>
      <c r="PHH180" s="138"/>
      <c r="PHI180" s="138"/>
      <c r="PHJ180" s="138"/>
      <c r="PHK180" s="138"/>
      <c r="PHL180" s="138"/>
      <c r="PHM180" s="138"/>
      <c r="PHN180" s="138"/>
      <c r="PHO180" s="138"/>
      <c r="PHP180" s="138"/>
      <c r="PHQ180" s="138"/>
      <c r="PHR180" s="138"/>
      <c r="PHS180" s="138"/>
      <c r="PHT180" s="138"/>
      <c r="PHU180" s="138"/>
      <c r="PHV180" s="138"/>
      <c r="PHW180" s="138"/>
      <c r="PHX180" s="138"/>
      <c r="PHY180" s="138"/>
      <c r="PHZ180" s="138"/>
      <c r="PIA180" s="138"/>
      <c r="PIB180" s="138"/>
      <c r="PIC180" s="138"/>
      <c r="PID180" s="138"/>
      <c r="PIE180" s="138"/>
      <c r="PIF180" s="138"/>
      <c r="PIG180" s="138"/>
      <c r="PIH180" s="138"/>
      <c r="PII180" s="138"/>
      <c r="PIJ180" s="138"/>
      <c r="PIK180" s="138"/>
      <c r="PIL180" s="138"/>
      <c r="PIM180" s="138"/>
      <c r="PIN180" s="138"/>
      <c r="PIO180" s="138"/>
      <c r="PIP180" s="138"/>
      <c r="PIQ180" s="138"/>
      <c r="PIR180" s="138"/>
      <c r="PIS180" s="138"/>
      <c r="PIT180" s="138"/>
      <c r="PIU180" s="138"/>
      <c r="PIV180" s="138"/>
      <c r="PIW180" s="138"/>
      <c r="PIX180" s="138"/>
      <c r="PIY180" s="138"/>
      <c r="PIZ180" s="138"/>
      <c r="PJA180" s="138"/>
      <c r="PJB180" s="138"/>
      <c r="PJC180" s="138"/>
      <c r="PJD180" s="138"/>
      <c r="PJE180" s="138"/>
      <c r="PJF180" s="138"/>
      <c r="PJG180" s="138"/>
      <c r="PJH180" s="138"/>
      <c r="PJI180" s="138"/>
      <c r="PJJ180" s="138"/>
      <c r="PJK180" s="138"/>
      <c r="PJL180" s="138"/>
      <c r="PJM180" s="138"/>
      <c r="PJN180" s="138"/>
      <c r="PJO180" s="138"/>
      <c r="PJP180" s="138"/>
      <c r="PJQ180" s="138"/>
      <c r="PJR180" s="138"/>
      <c r="PJS180" s="138"/>
      <c r="PJT180" s="138"/>
      <c r="PJU180" s="138"/>
      <c r="PJV180" s="138"/>
      <c r="PJW180" s="138"/>
      <c r="PJX180" s="138"/>
      <c r="PJY180" s="138"/>
      <c r="PJZ180" s="138"/>
      <c r="PKA180" s="138"/>
      <c r="PKB180" s="138"/>
      <c r="PKC180" s="138"/>
      <c r="PKD180" s="138"/>
      <c r="PKE180" s="138"/>
      <c r="PKF180" s="138"/>
      <c r="PKG180" s="138"/>
      <c r="PKH180" s="138"/>
      <c r="PKI180" s="138"/>
      <c r="PKJ180" s="138"/>
      <c r="PKK180" s="138"/>
      <c r="PKL180" s="138"/>
      <c r="PKM180" s="138"/>
      <c r="PKN180" s="138"/>
      <c r="PKO180" s="138"/>
      <c r="PKP180" s="138"/>
      <c r="PKQ180" s="138"/>
      <c r="PKR180" s="138"/>
      <c r="PKS180" s="138"/>
      <c r="PKT180" s="138"/>
      <c r="PKU180" s="138"/>
      <c r="PKV180" s="138"/>
      <c r="PKW180" s="138"/>
      <c r="PKX180" s="138"/>
      <c r="PKY180" s="138"/>
      <c r="PKZ180" s="138"/>
      <c r="PLA180" s="138"/>
      <c r="PLB180" s="138"/>
      <c r="PLC180" s="138"/>
      <c r="PLD180" s="138"/>
      <c r="PLE180" s="138"/>
      <c r="PLF180" s="138"/>
      <c r="PLG180" s="138"/>
      <c r="PLH180" s="138"/>
      <c r="PLI180" s="138"/>
      <c r="PLJ180" s="138"/>
      <c r="PLK180" s="138"/>
      <c r="PLL180" s="138"/>
      <c r="PLM180" s="138"/>
      <c r="PLN180" s="138"/>
      <c r="PLO180" s="138"/>
      <c r="PLP180" s="138"/>
      <c r="PLQ180" s="138"/>
      <c r="PLR180" s="138"/>
      <c r="PLS180" s="138"/>
      <c r="PLT180" s="138"/>
      <c r="PLU180" s="138"/>
      <c r="PLV180" s="138"/>
      <c r="PLW180" s="138"/>
      <c r="PLX180" s="138"/>
      <c r="PLY180" s="138"/>
      <c r="PLZ180" s="138"/>
      <c r="PMA180" s="138"/>
      <c r="PMB180" s="138"/>
      <c r="PMC180" s="138"/>
      <c r="PMD180" s="138"/>
      <c r="PME180" s="138"/>
      <c r="PMF180" s="138"/>
      <c r="PMG180" s="138"/>
      <c r="PMH180" s="138"/>
      <c r="PMI180" s="138"/>
      <c r="PMJ180" s="138"/>
      <c r="PMK180" s="138"/>
      <c r="PML180" s="138"/>
      <c r="PMM180" s="138"/>
      <c r="PMN180" s="138"/>
      <c r="PMO180" s="138"/>
      <c r="PMP180" s="138"/>
      <c r="PMQ180" s="138"/>
      <c r="PMR180" s="138"/>
      <c r="PMS180" s="138"/>
      <c r="PMT180" s="138"/>
      <c r="PMU180" s="138"/>
      <c r="PMV180" s="138"/>
      <c r="PMW180" s="138"/>
      <c r="PMX180" s="138"/>
      <c r="PMY180" s="138"/>
      <c r="PMZ180" s="138"/>
      <c r="PNA180" s="138"/>
      <c r="PNB180" s="138"/>
      <c r="PNC180" s="138"/>
      <c r="PND180" s="138"/>
      <c r="PNE180" s="138"/>
      <c r="PNF180" s="138"/>
      <c r="PNG180" s="138"/>
      <c r="PNH180" s="138"/>
      <c r="PNI180" s="138"/>
      <c r="PNJ180" s="138"/>
      <c r="PNK180" s="138"/>
      <c r="PNL180" s="138"/>
      <c r="PNM180" s="138"/>
      <c r="PNN180" s="138"/>
      <c r="PNO180" s="138"/>
      <c r="PNP180" s="138"/>
      <c r="PNQ180" s="138"/>
      <c r="PNR180" s="138"/>
      <c r="PNS180" s="138"/>
      <c r="PNT180" s="138"/>
      <c r="PNU180" s="138"/>
      <c r="PNV180" s="138"/>
      <c r="PNW180" s="138"/>
      <c r="PNX180" s="138"/>
      <c r="PNY180" s="138"/>
      <c r="PNZ180" s="138"/>
      <c r="POA180" s="138"/>
      <c r="POB180" s="138"/>
      <c r="POC180" s="138"/>
      <c r="POD180" s="138"/>
      <c r="POE180" s="138"/>
      <c r="POF180" s="138"/>
      <c r="POG180" s="138"/>
      <c r="POH180" s="138"/>
      <c r="POI180" s="138"/>
      <c r="POJ180" s="138"/>
      <c r="POK180" s="138"/>
      <c r="POL180" s="138"/>
      <c r="POM180" s="138"/>
      <c r="PON180" s="138"/>
      <c r="POO180" s="138"/>
      <c r="POP180" s="138"/>
      <c r="POQ180" s="138"/>
      <c r="POR180" s="138"/>
      <c r="POS180" s="138"/>
      <c r="POT180" s="138"/>
      <c r="POU180" s="138"/>
      <c r="POV180" s="138"/>
      <c r="POW180" s="138"/>
      <c r="POX180" s="138"/>
      <c r="POY180" s="138"/>
      <c r="POZ180" s="138"/>
      <c r="PPA180" s="138"/>
      <c r="PPB180" s="138"/>
      <c r="PPC180" s="138"/>
      <c r="PPD180" s="138"/>
      <c r="PPE180" s="138"/>
      <c r="PPF180" s="138"/>
      <c r="PPG180" s="138"/>
      <c r="PPH180" s="138"/>
      <c r="PPI180" s="138"/>
      <c r="PPJ180" s="138"/>
      <c r="PPK180" s="138"/>
      <c r="PPL180" s="138"/>
      <c r="PPM180" s="138"/>
      <c r="PPN180" s="138"/>
      <c r="PPO180" s="138"/>
      <c r="PPP180" s="138"/>
      <c r="PPQ180" s="138"/>
      <c r="PPR180" s="138"/>
      <c r="PPS180" s="138"/>
      <c r="PPT180" s="138"/>
      <c r="PPU180" s="138"/>
      <c r="PPV180" s="138"/>
      <c r="PPW180" s="138"/>
      <c r="PPX180" s="138"/>
      <c r="PPY180" s="138"/>
      <c r="PPZ180" s="138"/>
      <c r="PQA180" s="138"/>
      <c r="PQB180" s="138"/>
      <c r="PQC180" s="138"/>
      <c r="PQD180" s="138"/>
      <c r="PQE180" s="138"/>
      <c r="PQF180" s="138"/>
      <c r="PQG180" s="138"/>
      <c r="PQH180" s="138"/>
      <c r="PQI180" s="138"/>
      <c r="PQJ180" s="138"/>
      <c r="PQK180" s="138"/>
      <c r="PQL180" s="138"/>
      <c r="PQM180" s="138"/>
      <c r="PQN180" s="138"/>
      <c r="PQO180" s="138"/>
      <c r="PQP180" s="138"/>
      <c r="PQQ180" s="138"/>
      <c r="PQR180" s="138"/>
      <c r="PQS180" s="138"/>
      <c r="PQT180" s="138"/>
      <c r="PQU180" s="138"/>
      <c r="PQV180" s="138"/>
      <c r="PQW180" s="138"/>
      <c r="PQX180" s="138"/>
      <c r="PQY180" s="138"/>
      <c r="PQZ180" s="138"/>
      <c r="PRA180" s="138"/>
      <c r="PRB180" s="138"/>
      <c r="PRC180" s="138"/>
      <c r="PRD180" s="138"/>
      <c r="PRE180" s="138"/>
      <c r="PRF180" s="138"/>
      <c r="PRG180" s="138"/>
      <c r="PRH180" s="138"/>
      <c r="PRI180" s="138"/>
      <c r="PRJ180" s="138"/>
      <c r="PRK180" s="138"/>
      <c r="PRL180" s="138"/>
      <c r="PRM180" s="138"/>
      <c r="PRN180" s="138"/>
      <c r="PRO180" s="138"/>
      <c r="PRP180" s="138"/>
      <c r="PRQ180" s="138"/>
      <c r="PRR180" s="138"/>
      <c r="PRS180" s="138"/>
      <c r="PRT180" s="138"/>
      <c r="PRU180" s="138"/>
      <c r="PRV180" s="138"/>
      <c r="PRW180" s="138"/>
      <c r="PRX180" s="138"/>
      <c r="PRY180" s="138"/>
      <c r="PRZ180" s="138"/>
      <c r="PSA180" s="138"/>
      <c r="PSB180" s="138"/>
      <c r="PSC180" s="138"/>
      <c r="PSD180" s="138"/>
      <c r="PSE180" s="138"/>
      <c r="PSF180" s="138"/>
      <c r="PSG180" s="138"/>
      <c r="PSH180" s="138"/>
      <c r="PSI180" s="138"/>
      <c r="PSJ180" s="138"/>
      <c r="PSK180" s="138"/>
      <c r="PSL180" s="138"/>
      <c r="PSM180" s="138"/>
      <c r="PSN180" s="138"/>
      <c r="PSO180" s="138"/>
      <c r="PSP180" s="138"/>
      <c r="PSQ180" s="138"/>
      <c r="PSR180" s="138"/>
      <c r="PSS180" s="138"/>
      <c r="PST180" s="138"/>
      <c r="PSU180" s="138"/>
      <c r="PSV180" s="138"/>
      <c r="PSW180" s="138"/>
      <c r="PSX180" s="138"/>
      <c r="PSY180" s="138"/>
      <c r="PSZ180" s="138"/>
      <c r="PTA180" s="138"/>
      <c r="PTB180" s="138"/>
      <c r="PTC180" s="138"/>
      <c r="PTD180" s="138"/>
      <c r="PTE180" s="138"/>
      <c r="PTF180" s="138"/>
      <c r="PTG180" s="138"/>
      <c r="PTH180" s="138"/>
      <c r="PTI180" s="138"/>
      <c r="PTJ180" s="138"/>
      <c r="PTK180" s="138"/>
      <c r="PTL180" s="138"/>
      <c r="PTM180" s="138"/>
      <c r="PTN180" s="138"/>
      <c r="PTO180" s="138"/>
      <c r="PTP180" s="138"/>
      <c r="PTQ180" s="138"/>
      <c r="PTR180" s="138"/>
      <c r="PTS180" s="138"/>
      <c r="PTT180" s="138"/>
      <c r="PTU180" s="138"/>
      <c r="PTV180" s="138"/>
      <c r="PTW180" s="138"/>
      <c r="PTX180" s="138"/>
      <c r="PTY180" s="138"/>
      <c r="PTZ180" s="138"/>
      <c r="PUA180" s="138"/>
      <c r="PUB180" s="138"/>
      <c r="PUC180" s="138"/>
      <c r="PUD180" s="138"/>
      <c r="PUE180" s="138"/>
      <c r="PUF180" s="138"/>
      <c r="PUG180" s="138"/>
      <c r="PUH180" s="138"/>
      <c r="PUI180" s="138"/>
      <c r="PUJ180" s="138"/>
      <c r="PUK180" s="138"/>
      <c r="PUL180" s="138"/>
      <c r="PUM180" s="138"/>
      <c r="PUN180" s="138"/>
      <c r="PUO180" s="138"/>
      <c r="PUP180" s="138"/>
      <c r="PUQ180" s="138"/>
      <c r="PUR180" s="138"/>
      <c r="PUS180" s="138"/>
      <c r="PUT180" s="138"/>
      <c r="PUU180" s="138"/>
      <c r="PUV180" s="138"/>
      <c r="PUW180" s="138"/>
      <c r="PUX180" s="138"/>
      <c r="PUY180" s="138"/>
      <c r="PUZ180" s="138"/>
      <c r="PVA180" s="138"/>
      <c r="PVB180" s="138"/>
      <c r="PVC180" s="138"/>
      <c r="PVD180" s="138"/>
      <c r="PVE180" s="138"/>
      <c r="PVF180" s="138"/>
      <c r="PVG180" s="138"/>
      <c r="PVH180" s="138"/>
      <c r="PVI180" s="138"/>
      <c r="PVJ180" s="138"/>
      <c r="PVK180" s="138"/>
      <c r="PVL180" s="138"/>
      <c r="PVM180" s="138"/>
      <c r="PVN180" s="138"/>
      <c r="PVO180" s="138"/>
      <c r="PVP180" s="138"/>
      <c r="PVQ180" s="138"/>
      <c r="PVR180" s="138"/>
      <c r="PVS180" s="138"/>
      <c r="PVT180" s="138"/>
      <c r="PVU180" s="138"/>
      <c r="PVV180" s="138"/>
      <c r="PVW180" s="138"/>
      <c r="PVX180" s="138"/>
      <c r="PVY180" s="138"/>
      <c r="PVZ180" s="138"/>
      <c r="PWA180" s="138"/>
      <c r="PWB180" s="138"/>
      <c r="PWC180" s="138"/>
      <c r="PWD180" s="138"/>
      <c r="PWE180" s="138"/>
      <c r="PWF180" s="138"/>
      <c r="PWG180" s="138"/>
      <c r="PWH180" s="138"/>
      <c r="PWI180" s="138"/>
      <c r="PWJ180" s="138"/>
      <c r="PWK180" s="138"/>
      <c r="PWL180" s="138"/>
      <c r="PWM180" s="138"/>
      <c r="PWN180" s="138"/>
      <c r="PWO180" s="138"/>
      <c r="PWP180" s="138"/>
      <c r="PWQ180" s="138"/>
      <c r="PWR180" s="138"/>
      <c r="PWS180" s="138"/>
      <c r="PWT180" s="138"/>
      <c r="PWU180" s="138"/>
      <c r="PWV180" s="138"/>
      <c r="PWW180" s="138"/>
      <c r="PWX180" s="138"/>
      <c r="PWY180" s="138"/>
      <c r="PWZ180" s="138"/>
      <c r="PXA180" s="138"/>
      <c r="PXB180" s="138"/>
      <c r="PXC180" s="138"/>
      <c r="PXD180" s="138"/>
      <c r="PXE180" s="138"/>
      <c r="PXF180" s="138"/>
      <c r="PXG180" s="138"/>
      <c r="PXH180" s="138"/>
      <c r="PXI180" s="138"/>
      <c r="PXJ180" s="138"/>
      <c r="PXK180" s="138"/>
      <c r="PXL180" s="138"/>
      <c r="PXM180" s="138"/>
      <c r="PXN180" s="138"/>
      <c r="PXO180" s="138"/>
      <c r="PXP180" s="138"/>
      <c r="PXQ180" s="138"/>
      <c r="PXR180" s="138"/>
      <c r="PXS180" s="138"/>
      <c r="PXT180" s="138"/>
      <c r="PXU180" s="138"/>
      <c r="PXV180" s="138"/>
      <c r="PXW180" s="138"/>
      <c r="PXX180" s="138"/>
      <c r="PXY180" s="138"/>
      <c r="PXZ180" s="138"/>
      <c r="PYA180" s="138"/>
      <c r="PYB180" s="138"/>
      <c r="PYC180" s="138"/>
      <c r="PYD180" s="138"/>
      <c r="PYE180" s="138"/>
      <c r="PYF180" s="138"/>
      <c r="PYG180" s="138"/>
      <c r="PYH180" s="138"/>
      <c r="PYI180" s="138"/>
      <c r="PYJ180" s="138"/>
      <c r="PYK180" s="138"/>
      <c r="PYL180" s="138"/>
      <c r="PYM180" s="138"/>
      <c r="PYN180" s="138"/>
      <c r="PYO180" s="138"/>
      <c r="PYP180" s="138"/>
      <c r="PYQ180" s="138"/>
      <c r="PYR180" s="138"/>
      <c r="PYS180" s="138"/>
      <c r="PYT180" s="138"/>
      <c r="PYU180" s="138"/>
      <c r="PYV180" s="138"/>
      <c r="PYW180" s="138"/>
      <c r="PYX180" s="138"/>
      <c r="PYY180" s="138"/>
      <c r="PYZ180" s="138"/>
      <c r="PZA180" s="138"/>
      <c r="PZB180" s="138"/>
      <c r="PZC180" s="138"/>
      <c r="PZD180" s="138"/>
      <c r="PZE180" s="138"/>
      <c r="PZF180" s="138"/>
      <c r="PZG180" s="138"/>
      <c r="PZH180" s="138"/>
      <c r="PZI180" s="138"/>
      <c r="PZJ180" s="138"/>
      <c r="PZK180" s="138"/>
      <c r="PZL180" s="138"/>
      <c r="PZM180" s="138"/>
      <c r="PZN180" s="138"/>
      <c r="PZO180" s="138"/>
      <c r="PZP180" s="138"/>
      <c r="PZQ180" s="138"/>
      <c r="PZR180" s="138"/>
      <c r="PZS180" s="138"/>
      <c r="PZT180" s="138"/>
      <c r="PZU180" s="138"/>
      <c r="PZV180" s="138"/>
      <c r="PZW180" s="138"/>
      <c r="PZX180" s="138"/>
      <c r="PZY180" s="138"/>
      <c r="PZZ180" s="138"/>
      <c r="QAA180" s="138"/>
      <c r="QAB180" s="138"/>
      <c r="QAC180" s="138"/>
      <c r="QAD180" s="138"/>
      <c r="QAE180" s="138"/>
      <c r="QAF180" s="138"/>
      <c r="QAG180" s="138"/>
      <c r="QAH180" s="138"/>
      <c r="QAI180" s="138"/>
      <c r="QAJ180" s="138"/>
      <c r="QAK180" s="138"/>
      <c r="QAL180" s="138"/>
      <c r="QAM180" s="138"/>
      <c r="QAN180" s="138"/>
      <c r="QAO180" s="138"/>
      <c r="QAP180" s="138"/>
      <c r="QAQ180" s="138"/>
      <c r="QAR180" s="138"/>
      <c r="QAS180" s="138"/>
      <c r="QAT180" s="138"/>
      <c r="QAU180" s="138"/>
      <c r="QAV180" s="138"/>
      <c r="QAW180" s="138"/>
      <c r="QAX180" s="138"/>
      <c r="QAY180" s="138"/>
      <c r="QAZ180" s="138"/>
      <c r="QBA180" s="138"/>
      <c r="QBB180" s="138"/>
      <c r="QBC180" s="138"/>
      <c r="QBD180" s="138"/>
      <c r="QBE180" s="138"/>
      <c r="QBF180" s="138"/>
      <c r="QBG180" s="138"/>
      <c r="QBH180" s="138"/>
      <c r="QBI180" s="138"/>
      <c r="QBJ180" s="138"/>
      <c r="QBK180" s="138"/>
      <c r="QBL180" s="138"/>
      <c r="QBM180" s="138"/>
      <c r="QBN180" s="138"/>
      <c r="QBO180" s="138"/>
      <c r="QBP180" s="138"/>
      <c r="QBQ180" s="138"/>
      <c r="QBR180" s="138"/>
      <c r="QBS180" s="138"/>
      <c r="QBT180" s="138"/>
      <c r="QBU180" s="138"/>
      <c r="QBV180" s="138"/>
      <c r="QBW180" s="138"/>
      <c r="QBX180" s="138"/>
      <c r="QBY180" s="138"/>
      <c r="QBZ180" s="138"/>
      <c r="QCA180" s="138"/>
      <c r="QCB180" s="138"/>
      <c r="QCC180" s="138"/>
      <c r="QCD180" s="138"/>
      <c r="QCE180" s="138"/>
      <c r="QCF180" s="138"/>
      <c r="QCG180" s="138"/>
      <c r="QCH180" s="138"/>
      <c r="QCI180" s="138"/>
      <c r="QCJ180" s="138"/>
      <c r="QCK180" s="138"/>
      <c r="QCL180" s="138"/>
      <c r="QCM180" s="138"/>
      <c r="QCN180" s="138"/>
      <c r="QCO180" s="138"/>
      <c r="QCP180" s="138"/>
      <c r="QCQ180" s="138"/>
      <c r="QCR180" s="138"/>
      <c r="QCS180" s="138"/>
      <c r="QCT180" s="138"/>
      <c r="QCU180" s="138"/>
      <c r="QCV180" s="138"/>
      <c r="QCW180" s="138"/>
      <c r="QCX180" s="138"/>
      <c r="QCY180" s="138"/>
      <c r="QCZ180" s="138"/>
      <c r="QDA180" s="138"/>
      <c r="QDB180" s="138"/>
      <c r="QDC180" s="138"/>
      <c r="QDD180" s="138"/>
      <c r="QDE180" s="138"/>
      <c r="QDF180" s="138"/>
      <c r="QDG180" s="138"/>
      <c r="QDH180" s="138"/>
      <c r="QDI180" s="138"/>
      <c r="QDJ180" s="138"/>
      <c r="QDK180" s="138"/>
      <c r="QDL180" s="138"/>
      <c r="QDM180" s="138"/>
      <c r="QDN180" s="138"/>
      <c r="QDO180" s="138"/>
      <c r="QDP180" s="138"/>
      <c r="QDQ180" s="138"/>
      <c r="QDR180" s="138"/>
      <c r="QDS180" s="138"/>
      <c r="QDT180" s="138"/>
      <c r="QDU180" s="138"/>
      <c r="QDV180" s="138"/>
      <c r="QDW180" s="138"/>
      <c r="QDX180" s="138"/>
      <c r="QDY180" s="138"/>
      <c r="QDZ180" s="138"/>
      <c r="QEA180" s="138"/>
      <c r="QEB180" s="138"/>
      <c r="QEC180" s="138"/>
      <c r="QED180" s="138"/>
      <c r="QEE180" s="138"/>
      <c r="QEF180" s="138"/>
      <c r="QEG180" s="138"/>
      <c r="QEH180" s="138"/>
      <c r="QEI180" s="138"/>
      <c r="QEJ180" s="138"/>
      <c r="QEK180" s="138"/>
      <c r="QEL180" s="138"/>
      <c r="QEM180" s="138"/>
      <c r="QEN180" s="138"/>
      <c r="QEO180" s="138"/>
      <c r="QEP180" s="138"/>
      <c r="QEQ180" s="138"/>
      <c r="QER180" s="138"/>
      <c r="QES180" s="138"/>
      <c r="QET180" s="138"/>
      <c r="QEU180" s="138"/>
      <c r="QEV180" s="138"/>
      <c r="QEW180" s="138"/>
      <c r="QEX180" s="138"/>
      <c r="QEY180" s="138"/>
      <c r="QEZ180" s="138"/>
      <c r="QFA180" s="138"/>
      <c r="QFB180" s="138"/>
      <c r="QFC180" s="138"/>
      <c r="QFD180" s="138"/>
      <c r="QFE180" s="138"/>
      <c r="QFF180" s="138"/>
      <c r="QFG180" s="138"/>
      <c r="QFH180" s="138"/>
      <c r="QFI180" s="138"/>
      <c r="QFJ180" s="138"/>
      <c r="QFK180" s="138"/>
      <c r="QFL180" s="138"/>
      <c r="QFM180" s="138"/>
      <c r="QFN180" s="138"/>
      <c r="QFO180" s="138"/>
      <c r="QFP180" s="138"/>
      <c r="QFQ180" s="138"/>
      <c r="QFR180" s="138"/>
      <c r="QFS180" s="138"/>
      <c r="QFT180" s="138"/>
      <c r="QFU180" s="138"/>
      <c r="QFV180" s="138"/>
      <c r="QFW180" s="138"/>
      <c r="QFX180" s="138"/>
      <c r="QFY180" s="138"/>
      <c r="QFZ180" s="138"/>
      <c r="QGA180" s="138"/>
      <c r="QGB180" s="138"/>
      <c r="QGC180" s="138"/>
      <c r="QGD180" s="138"/>
      <c r="QGE180" s="138"/>
      <c r="QGF180" s="138"/>
      <c r="QGG180" s="138"/>
      <c r="QGH180" s="138"/>
      <c r="QGI180" s="138"/>
      <c r="QGJ180" s="138"/>
      <c r="QGK180" s="138"/>
      <c r="QGL180" s="138"/>
      <c r="QGM180" s="138"/>
      <c r="QGN180" s="138"/>
      <c r="QGO180" s="138"/>
      <c r="QGP180" s="138"/>
      <c r="QGQ180" s="138"/>
      <c r="QGR180" s="138"/>
      <c r="QGS180" s="138"/>
      <c r="QGT180" s="138"/>
      <c r="QGU180" s="138"/>
      <c r="QGV180" s="138"/>
      <c r="QGW180" s="138"/>
      <c r="QGX180" s="138"/>
      <c r="QGY180" s="138"/>
      <c r="QGZ180" s="138"/>
      <c r="QHA180" s="138"/>
      <c r="QHB180" s="138"/>
      <c r="QHC180" s="138"/>
      <c r="QHD180" s="138"/>
      <c r="QHE180" s="138"/>
      <c r="QHF180" s="138"/>
      <c r="QHG180" s="138"/>
      <c r="QHH180" s="138"/>
      <c r="QHI180" s="138"/>
      <c r="QHJ180" s="138"/>
      <c r="QHK180" s="138"/>
      <c r="QHL180" s="138"/>
      <c r="QHM180" s="138"/>
      <c r="QHN180" s="138"/>
      <c r="QHO180" s="138"/>
      <c r="QHP180" s="138"/>
      <c r="QHQ180" s="138"/>
      <c r="QHR180" s="138"/>
      <c r="QHS180" s="138"/>
      <c r="QHT180" s="138"/>
      <c r="QHU180" s="138"/>
      <c r="QHV180" s="138"/>
      <c r="QHW180" s="138"/>
      <c r="QHX180" s="138"/>
      <c r="QHY180" s="138"/>
      <c r="QHZ180" s="138"/>
      <c r="QIA180" s="138"/>
      <c r="QIB180" s="138"/>
      <c r="QIC180" s="138"/>
      <c r="QID180" s="138"/>
      <c r="QIE180" s="138"/>
      <c r="QIF180" s="138"/>
      <c r="QIG180" s="138"/>
      <c r="QIH180" s="138"/>
      <c r="QII180" s="138"/>
      <c r="QIJ180" s="138"/>
      <c r="QIK180" s="138"/>
      <c r="QIL180" s="138"/>
      <c r="QIM180" s="138"/>
      <c r="QIN180" s="138"/>
      <c r="QIO180" s="138"/>
      <c r="QIP180" s="138"/>
      <c r="QIQ180" s="138"/>
      <c r="QIR180" s="138"/>
      <c r="QIS180" s="138"/>
      <c r="QIT180" s="138"/>
      <c r="QIU180" s="138"/>
      <c r="QIV180" s="138"/>
      <c r="QIW180" s="138"/>
      <c r="QIX180" s="138"/>
      <c r="QIY180" s="138"/>
      <c r="QIZ180" s="138"/>
      <c r="QJA180" s="138"/>
      <c r="QJB180" s="138"/>
      <c r="QJC180" s="138"/>
      <c r="QJD180" s="138"/>
      <c r="QJE180" s="138"/>
      <c r="QJF180" s="138"/>
      <c r="QJG180" s="138"/>
      <c r="QJH180" s="138"/>
      <c r="QJI180" s="138"/>
      <c r="QJJ180" s="138"/>
      <c r="QJK180" s="138"/>
      <c r="QJL180" s="138"/>
      <c r="QJM180" s="138"/>
      <c r="QJN180" s="138"/>
      <c r="QJO180" s="138"/>
      <c r="QJP180" s="138"/>
      <c r="QJQ180" s="138"/>
      <c r="QJR180" s="138"/>
      <c r="QJS180" s="138"/>
      <c r="QJT180" s="138"/>
      <c r="QJU180" s="138"/>
      <c r="QJV180" s="138"/>
      <c r="QJW180" s="138"/>
      <c r="QJX180" s="138"/>
      <c r="QJY180" s="138"/>
      <c r="QJZ180" s="138"/>
      <c r="QKA180" s="138"/>
      <c r="QKB180" s="138"/>
      <c r="QKC180" s="138"/>
      <c r="QKD180" s="138"/>
      <c r="QKE180" s="138"/>
      <c r="QKF180" s="138"/>
      <c r="QKG180" s="138"/>
      <c r="QKH180" s="138"/>
      <c r="QKI180" s="138"/>
      <c r="QKJ180" s="138"/>
      <c r="QKK180" s="138"/>
      <c r="QKL180" s="138"/>
      <c r="QKM180" s="138"/>
      <c r="QKN180" s="138"/>
      <c r="QKO180" s="138"/>
      <c r="QKP180" s="138"/>
      <c r="QKQ180" s="138"/>
      <c r="QKR180" s="138"/>
      <c r="QKS180" s="138"/>
      <c r="QKT180" s="138"/>
      <c r="QKU180" s="138"/>
      <c r="QKV180" s="138"/>
      <c r="QKW180" s="138"/>
      <c r="QKX180" s="138"/>
      <c r="QKY180" s="138"/>
      <c r="QKZ180" s="138"/>
      <c r="QLA180" s="138"/>
      <c r="QLB180" s="138"/>
      <c r="QLC180" s="138"/>
      <c r="QLD180" s="138"/>
      <c r="QLE180" s="138"/>
      <c r="QLF180" s="138"/>
      <c r="QLG180" s="138"/>
      <c r="QLH180" s="138"/>
      <c r="QLI180" s="138"/>
      <c r="QLJ180" s="138"/>
      <c r="QLK180" s="138"/>
      <c r="QLL180" s="138"/>
      <c r="QLM180" s="138"/>
      <c r="QLN180" s="138"/>
      <c r="QLO180" s="138"/>
      <c r="QLP180" s="138"/>
      <c r="QLQ180" s="138"/>
      <c r="QLR180" s="138"/>
      <c r="QLS180" s="138"/>
      <c r="QLT180" s="138"/>
      <c r="QLU180" s="138"/>
      <c r="QLV180" s="138"/>
      <c r="QLW180" s="138"/>
      <c r="QLX180" s="138"/>
      <c r="QLY180" s="138"/>
      <c r="QLZ180" s="138"/>
      <c r="QMA180" s="138"/>
      <c r="QMB180" s="138"/>
      <c r="QMC180" s="138"/>
      <c r="QMD180" s="138"/>
      <c r="QME180" s="138"/>
      <c r="QMF180" s="138"/>
      <c r="QMG180" s="138"/>
      <c r="QMH180" s="138"/>
      <c r="QMI180" s="138"/>
      <c r="QMJ180" s="138"/>
      <c r="QMK180" s="138"/>
      <c r="QML180" s="138"/>
      <c r="QMM180" s="138"/>
      <c r="QMN180" s="138"/>
      <c r="QMO180" s="138"/>
      <c r="QMP180" s="138"/>
      <c r="QMQ180" s="138"/>
      <c r="QMR180" s="138"/>
      <c r="QMS180" s="138"/>
      <c r="QMT180" s="138"/>
      <c r="QMU180" s="138"/>
      <c r="QMV180" s="138"/>
      <c r="QMW180" s="138"/>
      <c r="QMX180" s="138"/>
      <c r="QMY180" s="138"/>
      <c r="QMZ180" s="138"/>
      <c r="QNA180" s="138"/>
      <c r="QNB180" s="138"/>
      <c r="QNC180" s="138"/>
      <c r="QND180" s="138"/>
      <c r="QNE180" s="138"/>
      <c r="QNF180" s="138"/>
      <c r="QNG180" s="138"/>
      <c r="QNH180" s="138"/>
      <c r="QNI180" s="138"/>
      <c r="QNJ180" s="138"/>
      <c r="QNK180" s="138"/>
      <c r="QNL180" s="138"/>
      <c r="QNM180" s="138"/>
      <c r="QNN180" s="138"/>
      <c r="QNO180" s="138"/>
      <c r="QNP180" s="138"/>
      <c r="QNQ180" s="138"/>
      <c r="QNR180" s="138"/>
      <c r="QNS180" s="138"/>
      <c r="QNT180" s="138"/>
      <c r="QNU180" s="138"/>
      <c r="QNV180" s="138"/>
      <c r="QNW180" s="138"/>
      <c r="QNX180" s="138"/>
      <c r="QNY180" s="138"/>
      <c r="QNZ180" s="138"/>
      <c r="QOA180" s="138"/>
      <c r="QOB180" s="138"/>
      <c r="QOC180" s="138"/>
      <c r="QOD180" s="138"/>
      <c r="QOE180" s="138"/>
      <c r="QOF180" s="138"/>
      <c r="QOG180" s="138"/>
      <c r="QOH180" s="138"/>
      <c r="QOI180" s="138"/>
      <c r="QOJ180" s="138"/>
      <c r="QOK180" s="138"/>
      <c r="QOL180" s="138"/>
      <c r="QOM180" s="138"/>
      <c r="QON180" s="138"/>
      <c r="QOO180" s="138"/>
      <c r="QOP180" s="138"/>
      <c r="QOQ180" s="138"/>
      <c r="QOR180" s="138"/>
      <c r="QOS180" s="138"/>
      <c r="QOT180" s="138"/>
      <c r="QOU180" s="138"/>
      <c r="QOV180" s="138"/>
      <c r="QOW180" s="138"/>
      <c r="QOX180" s="138"/>
      <c r="QOY180" s="138"/>
      <c r="QOZ180" s="138"/>
      <c r="QPA180" s="138"/>
      <c r="QPB180" s="138"/>
      <c r="QPC180" s="138"/>
      <c r="QPD180" s="138"/>
      <c r="QPE180" s="138"/>
      <c r="QPF180" s="138"/>
      <c r="QPG180" s="138"/>
      <c r="QPH180" s="138"/>
      <c r="QPI180" s="138"/>
      <c r="QPJ180" s="138"/>
      <c r="QPK180" s="138"/>
      <c r="QPL180" s="138"/>
      <c r="QPM180" s="138"/>
      <c r="QPN180" s="138"/>
      <c r="QPO180" s="138"/>
      <c r="QPP180" s="138"/>
      <c r="QPQ180" s="138"/>
      <c r="QPR180" s="138"/>
      <c r="QPS180" s="138"/>
      <c r="QPT180" s="138"/>
      <c r="QPU180" s="138"/>
      <c r="QPV180" s="138"/>
      <c r="QPW180" s="138"/>
      <c r="QPX180" s="138"/>
      <c r="QPY180" s="138"/>
      <c r="QPZ180" s="138"/>
      <c r="QQA180" s="138"/>
      <c r="QQB180" s="138"/>
      <c r="QQC180" s="138"/>
      <c r="QQD180" s="138"/>
      <c r="QQE180" s="138"/>
      <c r="QQF180" s="138"/>
      <c r="QQG180" s="138"/>
      <c r="QQH180" s="138"/>
      <c r="QQI180" s="138"/>
      <c r="QQJ180" s="138"/>
      <c r="QQK180" s="138"/>
      <c r="QQL180" s="138"/>
      <c r="QQM180" s="138"/>
      <c r="QQN180" s="138"/>
      <c r="QQO180" s="138"/>
      <c r="QQP180" s="138"/>
      <c r="QQQ180" s="138"/>
      <c r="QQR180" s="138"/>
      <c r="QQS180" s="138"/>
      <c r="QQT180" s="138"/>
      <c r="QQU180" s="138"/>
      <c r="QQV180" s="138"/>
      <c r="QQW180" s="138"/>
      <c r="QQX180" s="138"/>
      <c r="QQY180" s="138"/>
      <c r="QQZ180" s="138"/>
      <c r="QRA180" s="138"/>
      <c r="QRB180" s="138"/>
      <c r="QRC180" s="138"/>
      <c r="QRD180" s="138"/>
      <c r="QRE180" s="138"/>
      <c r="QRF180" s="138"/>
      <c r="QRG180" s="138"/>
      <c r="QRH180" s="138"/>
      <c r="QRI180" s="138"/>
      <c r="QRJ180" s="138"/>
      <c r="QRK180" s="138"/>
      <c r="QRL180" s="138"/>
      <c r="QRM180" s="138"/>
      <c r="QRN180" s="138"/>
      <c r="QRO180" s="138"/>
      <c r="QRP180" s="138"/>
      <c r="QRQ180" s="138"/>
      <c r="QRR180" s="138"/>
      <c r="QRS180" s="138"/>
      <c r="QRT180" s="138"/>
      <c r="QRU180" s="138"/>
      <c r="QRV180" s="138"/>
      <c r="QRW180" s="138"/>
      <c r="QRX180" s="138"/>
      <c r="QRY180" s="138"/>
      <c r="QRZ180" s="138"/>
      <c r="QSA180" s="138"/>
      <c r="QSB180" s="138"/>
      <c r="QSC180" s="138"/>
      <c r="QSD180" s="138"/>
      <c r="QSE180" s="138"/>
      <c r="QSF180" s="138"/>
      <c r="QSG180" s="138"/>
      <c r="QSH180" s="138"/>
      <c r="QSI180" s="138"/>
      <c r="QSJ180" s="138"/>
      <c r="QSK180" s="138"/>
      <c r="QSL180" s="138"/>
      <c r="QSM180" s="138"/>
      <c r="QSN180" s="138"/>
      <c r="QSO180" s="138"/>
      <c r="QSP180" s="138"/>
      <c r="QSQ180" s="138"/>
      <c r="QSR180" s="138"/>
      <c r="QSS180" s="138"/>
      <c r="QST180" s="138"/>
      <c r="QSU180" s="138"/>
      <c r="QSV180" s="138"/>
      <c r="QSW180" s="138"/>
      <c r="QSX180" s="138"/>
      <c r="QSY180" s="138"/>
      <c r="QSZ180" s="138"/>
      <c r="QTA180" s="138"/>
      <c r="QTB180" s="138"/>
      <c r="QTC180" s="138"/>
      <c r="QTD180" s="138"/>
      <c r="QTE180" s="138"/>
      <c r="QTF180" s="138"/>
      <c r="QTG180" s="138"/>
      <c r="QTH180" s="138"/>
      <c r="QTI180" s="138"/>
      <c r="QTJ180" s="138"/>
      <c r="QTK180" s="138"/>
      <c r="QTL180" s="138"/>
      <c r="QTM180" s="138"/>
      <c r="QTN180" s="138"/>
      <c r="QTO180" s="138"/>
      <c r="QTP180" s="138"/>
      <c r="QTQ180" s="138"/>
      <c r="QTR180" s="138"/>
      <c r="QTS180" s="138"/>
      <c r="QTT180" s="138"/>
      <c r="QTU180" s="138"/>
      <c r="QTV180" s="138"/>
      <c r="QTW180" s="138"/>
      <c r="QTX180" s="138"/>
      <c r="QTY180" s="138"/>
      <c r="QTZ180" s="138"/>
      <c r="QUA180" s="138"/>
      <c r="QUB180" s="138"/>
      <c r="QUC180" s="138"/>
      <c r="QUD180" s="138"/>
      <c r="QUE180" s="138"/>
      <c r="QUF180" s="138"/>
      <c r="QUG180" s="138"/>
      <c r="QUH180" s="138"/>
      <c r="QUI180" s="138"/>
      <c r="QUJ180" s="138"/>
      <c r="QUK180" s="138"/>
      <c r="QUL180" s="138"/>
      <c r="QUM180" s="138"/>
      <c r="QUN180" s="138"/>
      <c r="QUO180" s="138"/>
      <c r="QUP180" s="138"/>
      <c r="QUQ180" s="138"/>
      <c r="QUR180" s="138"/>
      <c r="QUS180" s="138"/>
      <c r="QUT180" s="138"/>
      <c r="QUU180" s="138"/>
      <c r="QUV180" s="138"/>
      <c r="QUW180" s="138"/>
      <c r="QUX180" s="138"/>
      <c r="QUY180" s="138"/>
      <c r="QUZ180" s="138"/>
      <c r="QVA180" s="138"/>
      <c r="QVB180" s="138"/>
      <c r="QVC180" s="138"/>
      <c r="QVD180" s="138"/>
      <c r="QVE180" s="138"/>
      <c r="QVF180" s="138"/>
      <c r="QVG180" s="138"/>
      <c r="QVH180" s="138"/>
      <c r="QVI180" s="138"/>
      <c r="QVJ180" s="138"/>
      <c r="QVK180" s="138"/>
      <c r="QVL180" s="138"/>
      <c r="QVM180" s="138"/>
      <c r="QVN180" s="138"/>
      <c r="QVO180" s="138"/>
      <c r="QVP180" s="138"/>
      <c r="QVQ180" s="138"/>
      <c r="QVR180" s="138"/>
      <c r="QVS180" s="138"/>
      <c r="QVT180" s="138"/>
      <c r="QVU180" s="138"/>
      <c r="QVV180" s="138"/>
      <c r="QVW180" s="138"/>
      <c r="QVX180" s="138"/>
      <c r="QVY180" s="138"/>
      <c r="QVZ180" s="138"/>
      <c r="QWA180" s="138"/>
      <c r="QWB180" s="138"/>
      <c r="QWC180" s="138"/>
      <c r="QWD180" s="138"/>
      <c r="QWE180" s="138"/>
      <c r="QWF180" s="138"/>
      <c r="QWG180" s="138"/>
      <c r="QWH180" s="138"/>
      <c r="QWI180" s="138"/>
      <c r="QWJ180" s="138"/>
      <c r="QWK180" s="138"/>
      <c r="QWL180" s="138"/>
      <c r="QWM180" s="138"/>
      <c r="QWN180" s="138"/>
      <c r="QWO180" s="138"/>
      <c r="QWP180" s="138"/>
      <c r="QWQ180" s="138"/>
      <c r="QWR180" s="138"/>
      <c r="QWS180" s="138"/>
      <c r="QWT180" s="138"/>
      <c r="QWU180" s="138"/>
      <c r="QWV180" s="138"/>
      <c r="QWW180" s="138"/>
      <c r="QWX180" s="138"/>
      <c r="QWY180" s="138"/>
      <c r="QWZ180" s="138"/>
      <c r="QXA180" s="138"/>
      <c r="QXB180" s="138"/>
      <c r="QXC180" s="138"/>
      <c r="QXD180" s="138"/>
      <c r="QXE180" s="138"/>
      <c r="QXF180" s="138"/>
      <c r="QXG180" s="138"/>
      <c r="QXH180" s="138"/>
      <c r="QXI180" s="138"/>
      <c r="QXJ180" s="138"/>
      <c r="QXK180" s="138"/>
      <c r="QXL180" s="138"/>
      <c r="QXM180" s="138"/>
      <c r="QXN180" s="138"/>
      <c r="QXO180" s="138"/>
      <c r="QXP180" s="138"/>
      <c r="QXQ180" s="138"/>
      <c r="QXR180" s="138"/>
      <c r="QXS180" s="138"/>
      <c r="QXT180" s="138"/>
      <c r="QXU180" s="138"/>
      <c r="QXV180" s="138"/>
      <c r="QXW180" s="138"/>
      <c r="QXX180" s="138"/>
      <c r="QXY180" s="138"/>
      <c r="QXZ180" s="138"/>
      <c r="QYA180" s="138"/>
      <c r="QYB180" s="138"/>
      <c r="QYC180" s="138"/>
      <c r="QYD180" s="138"/>
      <c r="QYE180" s="138"/>
      <c r="QYF180" s="138"/>
      <c r="QYG180" s="138"/>
      <c r="QYH180" s="138"/>
      <c r="QYI180" s="138"/>
      <c r="QYJ180" s="138"/>
      <c r="QYK180" s="138"/>
      <c r="QYL180" s="138"/>
      <c r="QYM180" s="138"/>
      <c r="QYN180" s="138"/>
      <c r="QYO180" s="138"/>
      <c r="QYP180" s="138"/>
      <c r="QYQ180" s="138"/>
      <c r="QYR180" s="138"/>
      <c r="QYS180" s="138"/>
      <c r="QYT180" s="138"/>
      <c r="QYU180" s="138"/>
      <c r="QYV180" s="138"/>
      <c r="QYW180" s="138"/>
      <c r="QYX180" s="138"/>
      <c r="QYY180" s="138"/>
      <c r="QYZ180" s="138"/>
      <c r="QZA180" s="138"/>
      <c r="QZB180" s="138"/>
      <c r="QZC180" s="138"/>
      <c r="QZD180" s="138"/>
      <c r="QZE180" s="138"/>
      <c r="QZF180" s="138"/>
      <c r="QZG180" s="138"/>
      <c r="QZH180" s="138"/>
      <c r="QZI180" s="138"/>
      <c r="QZJ180" s="138"/>
      <c r="QZK180" s="138"/>
      <c r="QZL180" s="138"/>
      <c r="QZM180" s="138"/>
      <c r="QZN180" s="138"/>
      <c r="QZO180" s="138"/>
      <c r="QZP180" s="138"/>
      <c r="QZQ180" s="138"/>
      <c r="QZR180" s="138"/>
      <c r="QZS180" s="138"/>
      <c r="QZT180" s="138"/>
      <c r="QZU180" s="138"/>
      <c r="QZV180" s="138"/>
      <c r="QZW180" s="138"/>
      <c r="QZX180" s="138"/>
      <c r="QZY180" s="138"/>
      <c r="QZZ180" s="138"/>
      <c r="RAA180" s="138"/>
      <c r="RAB180" s="138"/>
      <c r="RAC180" s="138"/>
      <c r="RAD180" s="138"/>
      <c r="RAE180" s="138"/>
      <c r="RAF180" s="138"/>
      <c r="RAG180" s="138"/>
      <c r="RAH180" s="138"/>
      <c r="RAI180" s="138"/>
      <c r="RAJ180" s="138"/>
      <c r="RAK180" s="138"/>
      <c r="RAL180" s="138"/>
      <c r="RAM180" s="138"/>
      <c r="RAN180" s="138"/>
      <c r="RAO180" s="138"/>
      <c r="RAP180" s="138"/>
      <c r="RAQ180" s="138"/>
      <c r="RAR180" s="138"/>
      <c r="RAS180" s="138"/>
      <c r="RAT180" s="138"/>
      <c r="RAU180" s="138"/>
      <c r="RAV180" s="138"/>
      <c r="RAW180" s="138"/>
      <c r="RAX180" s="138"/>
      <c r="RAY180" s="138"/>
      <c r="RAZ180" s="138"/>
      <c r="RBA180" s="138"/>
      <c r="RBB180" s="138"/>
      <c r="RBC180" s="138"/>
      <c r="RBD180" s="138"/>
      <c r="RBE180" s="138"/>
      <c r="RBF180" s="138"/>
      <c r="RBG180" s="138"/>
      <c r="RBH180" s="138"/>
      <c r="RBI180" s="138"/>
      <c r="RBJ180" s="138"/>
      <c r="RBK180" s="138"/>
      <c r="RBL180" s="138"/>
      <c r="RBM180" s="138"/>
      <c r="RBN180" s="138"/>
      <c r="RBO180" s="138"/>
      <c r="RBP180" s="138"/>
      <c r="RBQ180" s="138"/>
      <c r="RBR180" s="138"/>
      <c r="RBS180" s="138"/>
      <c r="RBT180" s="138"/>
      <c r="RBU180" s="138"/>
      <c r="RBV180" s="138"/>
      <c r="RBW180" s="138"/>
      <c r="RBX180" s="138"/>
      <c r="RBY180" s="138"/>
      <c r="RBZ180" s="138"/>
      <c r="RCA180" s="138"/>
      <c r="RCB180" s="138"/>
      <c r="RCC180" s="138"/>
      <c r="RCD180" s="138"/>
      <c r="RCE180" s="138"/>
      <c r="RCF180" s="138"/>
      <c r="RCG180" s="138"/>
      <c r="RCH180" s="138"/>
      <c r="RCI180" s="138"/>
      <c r="RCJ180" s="138"/>
      <c r="RCK180" s="138"/>
      <c r="RCL180" s="138"/>
      <c r="RCM180" s="138"/>
      <c r="RCN180" s="138"/>
      <c r="RCO180" s="138"/>
      <c r="RCP180" s="138"/>
      <c r="RCQ180" s="138"/>
      <c r="RCR180" s="138"/>
      <c r="RCS180" s="138"/>
      <c r="RCT180" s="138"/>
      <c r="RCU180" s="138"/>
      <c r="RCV180" s="138"/>
      <c r="RCW180" s="138"/>
      <c r="RCX180" s="138"/>
      <c r="RCY180" s="138"/>
      <c r="RCZ180" s="138"/>
      <c r="RDA180" s="138"/>
      <c r="RDB180" s="138"/>
      <c r="RDC180" s="138"/>
      <c r="RDD180" s="138"/>
      <c r="RDE180" s="138"/>
      <c r="RDF180" s="138"/>
      <c r="RDG180" s="138"/>
      <c r="RDH180" s="138"/>
      <c r="RDI180" s="138"/>
      <c r="RDJ180" s="138"/>
      <c r="RDK180" s="138"/>
      <c r="RDL180" s="138"/>
      <c r="RDM180" s="138"/>
      <c r="RDN180" s="138"/>
      <c r="RDO180" s="138"/>
      <c r="RDP180" s="138"/>
      <c r="RDQ180" s="138"/>
      <c r="RDR180" s="138"/>
      <c r="RDS180" s="138"/>
      <c r="RDT180" s="138"/>
      <c r="RDU180" s="138"/>
      <c r="RDV180" s="138"/>
      <c r="RDW180" s="138"/>
      <c r="RDX180" s="138"/>
      <c r="RDY180" s="138"/>
      <c r="RDZ180" s="138"/>
      <c r="REA180" s="138"/>
      <c r="REB180" s="138"/>
      <c r="REC180" s="138"/>
      <c r="RED180" s="138"/>
      <c r="REE180" s="138"/>
      <c r="REF180" s="138"/>
      <c r="REG180" s="138"/>
      <c r="REH180" s="138"/>
      <c r="REI180" s="138"/>
      <c r="REJ180" s="138"/>
      <c r="REK180" s="138"/>
      <c r="REL180" s="138"/>
      <c r="REM180" s="138"/>
      <c r="REN180" s="138"/>
      <c r="REO180" s="138"/>
      <c r="REP180" s="138"/>
      <c r="REQ180" s="138"/>
      <c r="RER180" s="138"/>
      <c r="RES180" s="138"/>
      <c r="RET180" s="138"/>
      <c r="REU180" s="138"/>
      <c r="REV180" s="138"/>
      <c r="REW180" s="138"/>
      <c r="REX180" s="138"/>
      <c r="REY180" s="138"/>
      <c r="REZ180" s="138"/>
      <c r="RFA180" s="138"/>
      <c r="RFB180" s="138"/>
      <c r="RFC180" s="138"/>
      <c r="RFD180" s="138"/>
      <c r="RFE180" s="138"/>
      <c r="RFF180" s="138"/>
      <c r="RFG180" s="138"/>
      <c r="RFH180" s="138"/>
      <c r="RFI180" s="138"/>
      <c r="RFJ180" s="138"/>
      <c r="RFK180" s="138"/>
      <c r="RFL180" s="138"/>
      <c r="RFM180" s="138"/>
      <c r="RFN180" s="138"/>
      <c r="RFO180" s="138"/>
      <c r="RFP180" s="138"/>
      <c r="RFQ180" s="138"/>
      <c r="RFR180" s="138"/>
      <c r="RFS180" s="138"/>
      <c r="RFT180" s="138"/>
      <c r="RFU180" s="138"/>
      <c r="RFV180" s="138"/>
      <c r="RFW180" s="138"/>
      <c r="RFX180" s="138"/>
      <c r="RFY180" s="138"/>
      <c r="RFZ180" s="138"/>
      <c r="RGA180" s="138"/>
      <c r="RGB180" s="138"/>
      <c r="RGC180" s="138"/>
      <c r="RGD180" s="138"/>
      <c r="RGE180" s="138"/>
      <c r="RGF180" s="138"/>
      <c r="RGG180" s="138"/>
      <c r="RGH180" s="138"/>
      <c r="RGI180" s="138"/>
      <c r="RGJ180" s="138"/>
      <c r="RGK180" s="138"/>
      <c r="RGL180" s="138"/>
      <c r="RGM180" s="138"/>
      <c r="RGN180" s="138"/>
      <c r="RGO180" s="138"/>
      <c r="RGP180" s="138"/>
      <c r="RGQ180" s="138"/>
      <c r="RGR180" s="138"/>
      <c r="RGS180" s="138"/>
      <c r="RGT180" s="138"/>
      <c r="RGU180" s="138"/>
      <c r="RGV180" s="138"/>
      <c r="RGW180" s="138"/>
      <c r="RGX180" s="138"/>
      <c r="RGY180" s="138"/>
      <c r="RGZ180" s="138"/>
      <c r="RHA180" s="138"/>
      <c r="RHB180" s="138"/>
      <c r="RHC180" s="138"/>
      <c r="RHD180" s="138"/>
      <c r="RHE180" s="138"/>
      <c r="RHF180" s="138"/>
      <c r="RHG180" s="138"/>
      <c r="RHH180" s="138"/>
      <c r="RHI180" s="138"/>
      <c r="RHJ180" s="138"/>
      <c r="RHK180" s="138"/>
      <c r="RHL180" s="138"/>
      <c r="RHM180" s="138"/>
      <c r="RHN180" s="138"/>
      <c r="RHO180" s="138"/>
      <c r="RHP180" s="138"/>
      <c r="RHQ180" s="138"/>
      <c r="RHR180" s="138"/>
      <c r="RHS180" s="138"/>
      <c r="RHT180" s="138"/>
      <c r="RHU180" s="138"/>
      <c r="RHV180" s="138"/>
      <c r="RHW180" s="138"/>
      <c r="RHX180" s="138"/>
      <c r="RHY180" s="138"/>
      <c r="RHZ180" s="138"/>
      <c r="RIA180" s="138"/>
      <c r="RIB180" s="138"/>
      <c r="RIC180" s="138"/>
      <c r="RID180" s="138"/>
      <c r="RIE180" s="138"/>
      <c r="RIF180" s="138"/>
      <c r="RIG180" s="138"/>
      <c r="RIH180" s="138"/>
      <c r="RII180" s="138"/>
      <c r="RIJ180" s="138"/>
      <c r="RIK180" s="138"/>
      <c r="RIL180" s="138"/>
      <c r="RIM180" s="138"/>
      <c r="RIN180" s="138"/>
      <c r="RIO180" s="138"/>
      <c r="RIP180" s="138"/>
      <c r="RIQ180" s="138"/>
      <c r="RIR180" s="138"/>
      <c r="RIS180" s="138"/>
      <c r="RIT180" s="138"/>
      <c r="RIU180" s="138"/>
      <c r="RIV180" s="138"/>
      <c r="RIW180" s="138"/>
      <c r="RIX180" s="138"/>
      <c r="RIY180" s="138"/>
      <c r="RIZ180" s="138"/>
      <c r="RJA180" s="138"/>
      <c r="RJB180" s="138"/>
      <c r="RJC180" s="138"/>
      <c r="RJD180" s="138"/>
      <c r="RJE180" s="138"/>
      <c r="RJF180" s="138"/>
      <c r="RJG180" s="138"/>
      <c r="RJH180" s="138"/>
      <c r="RJI180" s="138"/>
      <c r="RJJ180" s="138"/>
      <c r="RJK180" s="138"/>
      <c r="RJL180" s="138"/>
      <c r="RJM180" s="138"/>
      <c r="RJN180" s="138"/>
      <c r="RJO180" s="138"/>
      <c r="RJP180" s="138"/>
      <c r="RJQ180" s="138"/>
      <c r="RJR180" s="138"/>
      <c r="RJS180" s="138"/>
      <c r="RJT180" s="138"/>
      <c r="RJU180" s="138"/>
      <c r="RJV180" s="138"/>
      <c r="RJW180" s="138"/>
      <c r="RJX180" s="138"/>
      <c r="RJY180" s="138"/>
      <c r="RJZ180" s="138"/>
      <c r="RKA180" s="138"/>
      <c r="RKB180" s="138"/>
      <c r="RKC180" s="138"/>
      <c r="RKD180" s="138"/>
      <c r="RKE180" s="138"/>
      <c r="RKF180" s="138"/>
      <c r="RKG180" s="138"/>
      <c r="RKH180" s="138"/>
      <c r="RKI180" s="138"/>
      <c r="RKJ180" s="138"/>
      <c r="RKK180" s="138"/>
      <c r="RKL180" s="138"/>
      <c r="RKM180" s="138"/>
      <c r="RKN180" s="138"/>
      <c r="RKO180" s="138"/>
      <c r="RKP180" s="138"/>
      <c r="RKQ180" s="138"/>
      <c r="RKR180" s="138"/>
      <c r="RKS180" s="138"/>
      <c r="RKT180" s="138"/>
      <c r="RKU180" s="138"/>
      <c r="RKV180" s="138"/>
      <c r="RKW180" s="138"/>
      <c r="RKX180" s="138"/>
      <c r="RKY180" s="138"/>
      <c r="RKZ180" s="138"/>
      <c r="RLA180" s="138"/>
      <c r="RLB180" s="138"/>
      <c r="RLC180" s="138"/>
      <c r="RLD180" s="138"/>
      <c r="RLE180" s="138"/>
      <c r="RLF180" s="138"/>
      <c r="RLG180" s="138"/>
      <c r="RLH180" s="138"/>
      <c r="RLI180" s="138"/>
      <c r="RLJ180" s="138"/>
      <c r="RLK180" s="138"/>
      <c r="RLL180" s="138"/>
      <c r="RLM180" s="138"/>
      <c r="RLN180" s="138"/>
      <c r="RLO180" s="138"/>
      <c r="RLP180" s="138"/>
      <c r="RLQ180" s="138"/>
      <c r="RLR180" s="138"/>
      <c r="RLS180" s="138"/>
      <c r="RLT180" s="138"/>
      <c r="RLU180" s="138"/>
      <c r="RLV180" s="138"/>
      <c r="RLW180" s="138"/>
      <c r="RLX180" s="138"/>
      <c r="RLY180" s="138"/>
      <c r="RLZ180" s="138"/>
      <c r="RMA180" s="138"/>
      <c r="RMB180" s="138"/>
      <c r="RMC180" s="138"/>
      <c r="RMD180" s="138"/>
      <c r="RME180" s="138"/>
      <c r="RMF180" s="138"/>
      <c r="RMG180" s="138"/>
      <c r="RMH180" s="138"/>
      <c r="RMI180" s="138"/>
      <c r="RMJ180" s="138"/>
      <c r="RMK180" s="138"/>
      <c r="RML180" s="138"/>
      <c r="RMM180" s="138"/>
      <c r="RMN180" s="138"/>
      <c r="RMO180" s="138"/>
      <c r="RMP180" s="138"/>
      <c r="RMQ180" s="138"/>
      <c r="RMR180" s="138"/>
      <c r="RMS180" s="138"/>
      <c r="RMT180" s="138"/>
      <c r="RMU180" s="138"/>
      <c r="RMV180" s="138"/>
      <c r="RMW180" s="138"/>
      <c r="RMX180" s="138"/>
      <c r="RMY180" s="138"/>
      <c r="RMZ180" s="138"/>
      <c r="RNA180" s="138"/>
      <c r="RNB180" s="138"/>
      <c r="RNC180" s="138"/>
      <c r="RND180" s="138"/>
      <c r="RNE180" s="138"/>
      <c r="RNF180" s="138"/>
      <c r="RNG180" s="138"/>
      <c r="RNH180" s="138"/>
      <c r="RNI180" s="138"/>
      <c r="RNJ180" s="138"/>
      <c r="RNK180" s="138"/>
      <c r="RNL180" s="138"/>
      <c r="RNM180" s="138"/>
      <c r="RNN180" s="138"/>
      <c r="RNO180" s="138"/>
      <c r="RNP180" s="138"/>
      <c r="RNQ180" s="138"/>
      <c r="RNR180" s="138"/>
      <c r="RNS180" s="138"/>
      <c r="RNT180" s="138"/>
      <c r="RNU180" s="138"/>
      <c r="RNV180" s="138"/>
      <c r="RNW180" s="138"/>
      <c r="RNX180" s="138"/>
      <c r="RNY180" s="138"/>
      <c r="RNZ180" s="138"/>
      <c r="ROA180" s="138"/>
      <c r="ROB180" s="138"/>
      <c r="ROC180" s="138"/>
      <c r="ROD180" s="138"/>
      <c r="ROE180" s="138"/>
      <c r="ROF180" s="138"/>
      <c r="ROG180" s="138"/>
      <c r="ROH180" s="138"/>
      <c r="ROI180" s="138"/>
      <c r="ROJ180" s="138"/>
      <c r="ROK180" s="138"/>
      <c r="ROL180" s="138"/>
      <c r="ROM180" s="138"/>
      <c r="RON180" s="138"/>
      <c r="ROO180" s="138"/>
      <c r="ROP180" s="138"/>
      <c r="ROQ180" s="138"/>
      <c r="ROR180" s="138"/>
      <c r="ROS180" s="138"/>
      <c r="ROT180" s="138"/>
      <c r="ROU180" s="138"/>
      <c r="ROV180" s="138"/>
      <c r="ROW180" s="138"/>
      <c r="ROX180" s="138"/>
      <c r="ROY180" s="138"/>
      <c r="ROZ180" s="138"/>
      <c r="RPA180" s="138"/>
      <c r="RPB180" s="138"/>
      <c r="RPC180" s="138"/>
      <c r="RPD180" s="138"/>
      <c r="RPE180" s="138"/>
      <c r="RPF180" s="138"/>
      <c r="RPG180" s="138"/>
      <c r="RPH180" s="138"/>
      <c r="RPI180" s="138"/>
      <c r="RPJ180" s="138"/>
      <c r="RPK180" s="138"/>
      <c r="RPL180" s="138"/>
      <c r="RPM180" s="138"/>
      <c r="RPN180" s="138"/>
      <c r="RPO180" s="138"/>
      <c r="RPP180" s="138"/>
      <c r="RPQ180" s="138"/>
      <c r="RPR180" s="138"/>
      <c r="RPS180" s="138"/>
      <c r="RPT180" s="138"/>
      <c r="RPU180" s="138"/>
      <c r="RPV180" s="138"/>
      <c r="RPW180" s="138"/>
      <c r="RPX180" s="138"/>
      <c r="RPY180" s="138"/>
      <c r="RPZ180" s="138"/>
      <c r="RQA180" s="138"/>
      <c r="RQB180" s="138"/>
      <c r="RQC180" s="138"/>
      <c r="RQD180" s="138"/>
      <c r="RQE180" s="138"/>
      <c r="RQF180" s="138"/>
      <c r="RQG180" s="138"/>
      <c r="RQH180" s="138"/>
      <c r="RQI180" s="138"/>
      <c r="RQJ180" s="138"/>
      <c r="RQK180" s="138"/>
      <c r="RQL180" s="138"/>
      <c r="RQM180" s="138"/>
      <c r="RQN180" s="138"/>
      <c r="RQO180" s="138"/>
      <c r="RQP180" s="138"/>
      <c r="RQQ180" s="138"/>
      <c r="RQR180" s="138"/>
      <c r="RQS180" s="138"/>
      <c r="RQT180" s="138"/>
      <c r="RQU180" s="138"/>
      <c r="RQV180" s="138"/>
      <c r="RQW180" s="138"/>
      <c r="RQX180" s="138"/>
      <c r="RQY180" s="138"/>
      <c r="RQZ180" s="138"/>
      <c r="RRA180" s="138"/>
      <c r="RRB180" s="138"/>
      <c r="RRC180" s="138"/>
      <c r="RRD180" s="138"/>
      <c r="RRE180" s="138"/>
      <c r="RRF180" s="138"/>
      <c r="RRG180" s="138"/>
      <c r="RRH180" s="138"/>
      <c r="RRI180" s="138"/>
      <c r="RRJ180" s="138"/>
      <c r="RRK180" s="138"/>
      <c r="RRL180" s="138"/>
      <c r="RRM180" s="138"/>
      <c r="RRN180" s="138"/>
      <c r="RRO180" s="138"/>
      <c r="RRP180" s="138"/>
      <c r="RRQ180" s="138"/>
      <c r="RRR180" s="138"/>
      <c r="RRS180" s="138"/>
      <c r="RRT180" s="138"/>
      <c r="RRU180" s="138"/>
      <c r="RRV180" s="138"/>
      <c r="RRW180" s="138"/>
      <c r="RRX180" s="138"/>
      <c r="RRY180" s="138"/>
      <c r="RRZ180" s="138"/>
      <c r="RSA180" s="138"/>
      <c r="RSB180" s="138"/>
      <c r="RSC180" s="138"/>
      <c r="RSD180" s="138"/>
      <c r="RSE180" s="138"/>
      <c r="RSF180" s="138"/>
      <c r="RSG180" s="138"/>
      <c r="RSH180" s="138"/>
      <c r="RSI180" s="138"/>
      <c r="RSJ180" s="138"/>
      <c r="RSK180" s="138"/>
      <c r="RSL180" s="138"/>
      <c r="RSM180" s="138"/>
      <c r="RSN180" s="138"/>
      <c r="RSO180" s="138"/>
      <c r="RSP180" s="138"/>
      <c r="RSQ180" s="138"/>
      <c r="RSR180" s="138"/>
      <c r="RSS180" s="138"/>
      <c r="RST180" s="138"/>
      <c r="RSU180" s="138"/>
      <c r="RSV180" s="138"/>
      <c r="RSW180" s="138"/>
      <c r="RSX180" s="138"/>
      <c r="RSY180" s="138"/>
      <c r="RSZ180" s="138"/>
      <c r="RTA180" s="138"/>
      <c r="RTB180" s="138"/>
      <c r="RTC180" s="138"/>
      <c r="RTD180" s="138"/>
      <c r="RTE180" s="138"/>
      <c r="RTF180" s="138"/>
      <c r="RTG180" s="138"/>
      <c r="RTH180" s="138"/>
      <c r="RTI180" s="138"/>
      <c r="RTJ180" s="138"/>
      <c r="RTK180" s="138"/>
      <c r="RTL180" s="138"/>
      <c r="RTM180" s="138"/>
      <c r="RTN180" s="138"/>
      <c r="RTO180" s="138"/>
      <c r="RTP180" s="138"/>
      <c r="RTQ180" s="138"/>
      <c r="RTR180" s="138"/>
      <c r="RTS180" s="138"/>
      <c r="RTT180" s="138"/>
      <c r="RTU180" s="138"/>
      <c r="RTV180" s="138"/>
      <c r="RTW180" s="138"/>
      <c r="RTX180" s="138"/>
      <c r="RTY180" s="138"/>
      <c r="RTZ180" s="138"/>
      <c r="RUA180" s="138"/>
      <c r="RUB180" s="138"/>
      <c r="RUC180" s="138"/>
      <c r="RUD180" s="138"/>
      <c r="RUE180" s="138"/>
      <c r="RUF180" s="138"/>
      <c r="RUG180" s="138"/>
      <c r="RUH180" s="138"/>
      <c r="RUI180" s="138"/>
      <c r="RUJ180" s="138"/>
      <c r="RUK180" s="138"/>
      <c r="RUL180" s="138"/>
      <c r="RUM180" s="138"/>
      <c r="RUN180" s="138"/>
      <c r="RUO180" s="138"/>
      <c r="RUP180" s="138"/>
      <c r="RUQ180" s="138"/>
      <c r="RUR180" s="138"/>
      <c r="RUS180" s="138"/>
      <c r="RUT180" s="138"/>
      <c r="RUU180" s="138"/>
      <c r="RUV180" s="138"/>
      <c r="RUW180" s="138"/>
      <c r="RUX180" s="138"/>
      <c r="RUY180" s="138"/>
      <c r="RUZ180" s="138"/>
      <c r="RVA180" s="138"/>
      <c r="RVB180" s="138"/>
      <c r="RVC180" s="138"/>
      <c r="RVD180" s="138"/>
      <c r="RVE180" s="138"/>
      <c r="RVF180" s="138"/>
      <c r="RVG180" s="138"/>
      <c r="RVH180" s="138"/>
      <c r="RVI180" s="138"/>
      <c r="RVJ180" s="138"/>
      <c r="RVK180" s="138"/>
      <c r="RVL180" s="138"/>
      <c r="RVM180" s="138"/>
      <c r="RVN180" s="138"/>
      <c r="RVO180" s="138"/>
      <c r="RVP180" s="138"/>
      <c r="RVQ180" s="138"/>
      <c r="RVR180" s="138"/>
      <c r="RVS180" s="138"/>
      <c r="RVT180" s="138"/>
      <c r="RVU180" s="138"/>
      <c r="RVV180" s="138"/>
      <c r="RVW180" s="138"/>
      <c r="RVX180" s="138"/>
      <c r="RVY180" s="138"/>
      <c r="RVZ180" s="138"/>
      <c r="RWA180" s="138"/>
      <c r="RWB180" s="138"/>
      <c r="RWC180" s="138"/>
      <c r="RWD180" s="138"/>
      <c r="RWE180" s="138"/>
      <c r="RWF180" s="138"/>
      <c r="RWG180" s="138"/>
      <c r="RWH180" s="138"/>
      <c r="RWI180" s="138"/>
      <c r="RWJ180" s="138"/>
      <c r="RWK180" s="138"/>
      <c r="RWL180" s="138"/>
      <c r="RWM180" s="138"/>
      <c r="RWN180" s="138"/>
      <c r="RWO180" s="138"/>
      <c r="RWP180" s="138"/>
      <c r="RWQ180" s="138"/>
      <c r="RWR180" s="138"/>
      <c r="RWS180" s="138"/>
      <c r="RWT180" s="138"/>
      <c r="RWU180" s="138"/>
      <c r="RWV180" s="138"/>
      <c r="RWW180" s="138"/>
      <c r="RWX180" s="138"/>
      <c r="RWY180" s="138"/>
      <c r="RWZ180" s="138"/>
      <c r="RXA180" s="138"/>
      <c r="RXB180" s="138"/>
      <c r="RXC180" s="138"/>
      <c r="RXD180" s="138"/>
      <c r="RXE180" s="138"/>
      <c r="RXF180" s="138"/>
      <c r="RXG180" s="138"/>
      <c r="RXH180" s="138"/>
      <c r="RXI180" s="138"/>
      <c r="RXJ180" s="138"/>
      <c r="RXK180" s="138"/>
      <c r="RXL180" s="138"/>
      <c r="RXM180" s="138"/>
      <c r="RXN180" s="138"/>
      <c r="RXO180" s="138"/>
      <c r="RXP180" s="138"/>
      <c r="RXQ180" s="138"/>
      <c r="RXR180" s="138"/>
      <c r="RXS180" s="138"/>
      <c r="RXT180" s="138"/>
      <c r="RXU180" s="138"/>
      <c r="RXV180" s="138"/>
      <c r="RXW180" s="138"/>
      <c r="RXX180" s="138"/>
      <c r="RXY180" s="138"/>
      <c r="RXZ180" s="138"/>
      <c r="RYA180" s="138"/>
      <c r="RYB180" s="138"/>
      <c r="RYC180" s="138"/>
      <c r="RYD180" s="138"/>
      <c r="RYE180" s="138"/>
      <c r="RYF180" s="138"/>
      <c r="RYG180" s="138"/>
      <c r="RYH180" s="138"/>
      <c r="RYI180" s="138"/>
      <c r="RYJ180" s="138"/>
      <c r="RYK180" s="138"/>
      <c r="RYL180" s="138"/>
      <c r="RYM180" s="138"/>
      <c r="RYN180" s="138"/>
      <c r="RYO180" s="138"/>
      <c r="RYP180" s="138"/>
      <c r="RYQ180" s="138"/>
      <c r="RYR180" s="138"/>
      <c r="RYS180" s="138"/>
      <c r="RYT180" s="138"/>
      <c r="RYU180" s="138"/>
      <c r="RYV180" s="138"/>
      <c r="RYW180" s="138"/>
      <c r="RYX180" s="138"/>
      <c r="RYY180" s="138"/>
      <c r="RYZ180" s="138"/>
      <c r="RZA180" s="138"/>
      <c r="RZB180" s="138"/>
      <c r="RZC180" s="138"/>
      <c r="RZD180" s="138"/>
      <c r="RZE180" s="138"/>
      <c r="RZF180" s="138"/>
      <c r="RZG180" s="138"/>
      <c r="RZH180" s="138"/>
      <c r="RZI180" s="138"/>
      <c r="RZJ180" s="138"/>
      <c r="RZK180" s="138"/>
      <c r="RZL180" s="138"/>
      <c r="RZM180" s="138"/>
      <c r="RZN180" s="138"/>
      <c r="RZO180" s="138"/>
      <c r="RZP180" s="138"/>
      <c r="RZQ180" s="138"/>
      <c r="RZR180" s="138"/>
      <c r="RZS180" s="138"/>
      <c r="RZT180" s="138"/>
      <c r="RZU180" s="138"/>
      <c r="RZV180" s="138"/>
      <c r="RZW180" s="138"/>
      <c r="RZX180" s="138"/>
      <c r="RZY180" s="138"/>
      <c r="RZZ180" s="138"/>
      <c r="SAA180" s="138"/>
      <c r="SAB180" s="138"/>
      <c r="SAC180" s="138"/>
      <c r="SAD180" s="138"/>
      <c r="SAE180" s="138"/>
      <c r="SAF180" s="138"/>
      <c r="SAG180" s="138"/>
      <c r="SAH180" s="138"/>
      <c r="SAI180" s="138"/>
      <c r="SAJ180" s="138"/>
      <c r="SAK180" s="138"/>
      <c r="SAL180" s="138"/>
      <c r="SAM180" s="138"/>
      <c r="SAN180" s="138"/>
      <c r="SAO180" s="138"/>
      <c r="SAP180" s="138"/>
      <c r="SAQ180" s="138"/>
      <c r="SAR180" s="138"/>
      <c r="SAS180" s="138"/>
      <c r="SAT180" s="138"/>
      <c r="SAU180" s="138"/>
      <c r="SAV180" s="138"/>
      <c r="SAW180" s="138"/>
      <c r="SAX180" s="138"/>
      <c r="SAY180" s="138"/>
      <c r="SAZ180" s="138"/>
      <c r="SBA180" s="138"/>
      <c r="SBB180" s="138"/>
      <c r="SBC180" s="138"/>
      <c r="SBD180" s="138"/>
      <c r="SBE180" s="138"/>
      <c r="SBF180" s="138"/>
      <c r="SBG180" s="138"/>
      <c r="SBH180" s="138"/>
      <c r="SBI180" s="138"/>
      <c r="SBJ180" s="138"/>
      <c r="SBK180" s="138"/>
      <c r="SBL180" s="138"/>
      <c r="SBM180" s="138"/>
      <c r="SBN180" s="138"/>
      <c r="SBO180" s="138"/>
      <c r="SBP180" s="138"/>
      <c r="SBQ180" s="138"/>
      <c r="SBR180" s="138"/>
      <c r="SBS180" s="138"/>
      <c r="SBT180" s="138"/>
      <c r="SBU180" s="138"/>
      <c r="SBV180" s="138"/>
      <c r="SBW180" s="138"/>
      <c r="SBX180" s="138"/>
      <c r="SBY180" s="138"/>
      <c r="SBZ180" s="138"/>
      <c r="SCA180" s="138"/>
      <c r="SCB180" s="138"/>
      <c r="SCC180" s="138"/>
      <c r="SCD180" s="138"/>
      <c r="SCE180" s="138"/>
      <c r="SCF180" s="138"/>
      <c r="SCG180" s="138"/>
      <c r="SCH180" s="138"/>
      <c r="SCI180" s="138"/>
      <c r="SCJ180" s="138"/>
      <c r="SCK180" s="138"/>
      <c r="SCL180" s="138"/>
      <c r="SCM180" s="138"/>
      <c r="SCN180" s="138"/>
      <c r="SCO180" s="138"/>
      <c r="SCP180" s="138"/>
      <c r="SCQ180" s="138"/>
      <c r="SCR180" s="138"/>
      <c r="SCS180" s="138"/>
      <c r="SCT180" s="138"/>
      <c r="SCU180" s="138"/>
      <c r="SCV180" s="138"/>
      <c r="SCW180" s="138"/>
      <c r="SCX180" s="138"/>
      <c r="SCY180" s="138"/>
      <c r="SCZ180" s="138"/>
      <c r="SDA180" s="138"/>
      <c r="SDB180" s="138"/>
      <c r="SDC180" s="138"/>
      <c r="SDD180" s="138"/>
      <c r="SDE180" s="138"/>
      <c r="SDF180" s="138"/>
      <c r="SDG180" s="138"/>
      <c r="SDH180" s="138"/>
      <c r="SDI180" s="138"/>
      <c r="SDJ180" s="138"/>
      <c r="SDK180" s="138"/>
      <c r="SDL180" s="138"/>
      <c r="SDM180" s="138"/>
      <c r="SDN180" s="138"/>
      <c r="SDO180" s="138"/>
      <c r="SDP180" s="138"/>
      <c r="SDQ180" s="138"/>
      <c r="SDR180" s="138"/>
      <c r="SDS180" s="138"/>
      <c r="SDT180" s="138"/>
      <c r="SDU180" s="138"/>
      <c r="SDV180" s="138"/>
      <c r="SDW180" s="138"/>
      <c r="SDX180" s="138"/>
      <c r="SDY180" s="138"/>
      <c r="SDZ180" s="138"/>
      <c r="SEA180" s="138"/>
      <c r="SEB180" s="138"/>
      <c r="SEC180" s="138"/>
      <c r="SED180" s="138"/>
      <c r="SEE180" s="138"/>
      <c r="SEF180" s="138"/>
      <c r="SEG180" s="138"/>
      <c r="SEH180" s="138"/>
      <c r="SEI180" s="138"/>
      <c r="SEJ180" s="138"/>
      <c r="SEK180" s="138"/>
      <c r="SEL180" s="138"/>
      <c r="SEM180" s="138"/>
      <c r="SEN180" s="138"/>
      <c r="SEO180" s="138"/>
      <c r="SEP180" s="138"/>
      <c r="SEQ180" s="138"/>
      <c r="SER180" s="138"/>
      <c r="SES180" s="138"/>
      <c r="SET180" s="138"/>
      <c r="SEU180" s="138"/>
      <c r="SEV180" s="138"/>
      <c r="SEW180" s="138"/>
      <c r="SEX180" s="138"/>
      <c r="SEY180" s="138"/>
      <c r="SEZ180" s="138"/>
      <c r="SFA180" s="138"/>
      <c r="SFB180" s="138"/>
      <c r="SFC180" s="138"/>
      <c r="SFD180" s="138"/>
      <c r="SFE180" s="138"/>
      <c r="SFF180" s="138"/>
      <c r="SFG180" s="138"/>
      <c r="SFH180" s="138"/>
      <c r="SFI180" s="138"/>
      <c r="SFJ180" s="138"/>
      <c r="SFK180" s="138"/>
      <c r="SFL180" s="138"/>
      <c r="SFM180" s="138"/>
      <c r="SFN180" s="138"/>
      <c r="SFO180" s="138"/>
      <c r="SFP180" s="138"/>
      <c r="SFQ180" s="138"/>
      <c r="SFR180" s="138"/>
      <c r="SFS180" s="138"/>
      <c r="SFT180" s="138"/>
      <c r="SFU180" s="138"/>
      <c r="SFV180" s="138"/>
      <c r="SFW180" s="138"/>
      <c r="SFX180" s="138"/>
      <c r="SFY180" s="138"/>
      <c r="SFZ180" s="138"/>
      <c r="SGA180" s="138"/>
      <c r="SGB180" s="138"/>
      <c r="SGC180" s="138"/>
      <c r="SGD180" s="138"/>
      <c r="SGE180" s="138"/>
      <c r="SGF180" s="138"/>
      <c r="SGG180" s="138"/>
      <c r="SGH180" s="138"/>
      <c r="SGI180" s="138"/>
      <c r="SGJ180" s="138"/>
      <c r="SGK180" s="138"/>
      <c r="SGL180" s="138"/>
      <c r="SGM180" s="138"/>
      <c r="SGN180" s="138"/>
      <c r="SGO180" s="138"/>
      <c r="SGP180" s="138"/>
      <c r="SGQ180" s="138"/>
      <c r="SGR180" s="138"/>
      <c r="SGS180" s="138"/>
      <c r="SGT180" s="138"/>
      <c r="SGU180" s="138"/>
      <c r="SGV180" s="138"/>
      <c r="SGW180" s="138"/>
      <c r="SGX180" s="138"/>
      <c r="SGY180" s="138"/>
      <c r="SGZ180" s="138"/>
      <c r="SHA180" s="138"/>
      <c r="SHB180" s="138"/>
      <c r="SHC180" s="138"/>
      <c r="SHD180" s="138"/>
      <c r="SHE180" s="138"/>
      <c r="SHF180" s="138"/>
      <c r="SHG180" s="138"/>
      <c r="SHH180" s="138"/>
      <c r="SHI180" s="138"/>
      <c r="SHJ180" s="138"/>
      <c r="SHK180" s="138"/>
      <c r="SHL180" s="138"/>
      <c r="SHM180" s="138"/>
      <c r="SHN180" s="138"/>
      <c r="SHO180" s="138"/>
      <c r="SHP180" s="138"/>
      <c r="SHQ180" s="138"/>
      <c r="SHR180" s="138"/>
      <c r="SHS180" s="138"/>
      <c r="SHT180" s="138"/>
      <c r="SHU180" s="138"/>
      <c r="SHV180" s="138"/>
      <c r="SHW180" s="138"/>
      <c r="SHX180" s="138"/>
      <c r="SHY180" s="138"/>
      <c r="SHZ180" s="138"/>
      <c r="SIA180" s="138"/>
      <c r="SIB180" s="138"/>
      <c r="SIC180" s="138"/>
      <c r="SID180" s="138"/>
      <c r="SIE180" s="138"/>
      <c r="SIF180" s="138"/>
      <c r="SIG180" s="138"/>
      <c r="SIH180" s="138"/>
      <c r="SII180" s="138"/>
      <c r="SIJ180" s="138"/>
      <c r="SIK180" s="138"/>
      <c r="SIL180" s="138"/>
      <c r="SIM180" s="138"/>
      <c r="SIN180" s="138"/>
      <c r="SIO180" s="138"/>
      <c r="SIP180" s="138"/>
      <c r="SIQ180" s="138"/>
      <c r="SIR180" s="138"/>
      <c r="SIS180" s="138"/>
      <c r="SIT180" s="138"/>
      <c r="SIU180" s="138"/>
      <c r="SIV180" s="138"/>
      <c r="SIW180" s="138"/>
      <c r="SIX180" s="138"/>
      <c r="SIY180" s="138"/>
      <c r="SIZ180" s="138"/>
      <c r="SJA180" s="138"/>
      <c r="SJB180" s="138"/>
      <c r="SJC180" s="138"/>
      <c r="SJD180" s="138"/>
      <c r="SJE180" s="138"/>
      <c r="SJF180" s="138"/>
      <c r="SJG180" s="138"/>
      <c r="SJH180" s="138"/>
      <c r="SJI180" s="138"/>
      <c r="SJJ180" s="138"/>
      <c r="SJK180" s="138"/>
      <c r="SJL180" s="138"/>
      <c r="SJM180" s="138"/>
      <c r="SJN180" s="138"/>
      <c r="SJO180" s="138"/>
      <c r="SJP180" s="138"/>
      <c r="SJQ180" s="138"/>
      <c r="SJR180" s="138"/>
      <c r="SJS180" s="138"/>
      <c r="SJT180" s="138"/>
      <c r="SJU180" s="138"/>
      <c r="SJV180" s="138"/>
      <c r="SJW180" s="138"/>
      <c r="SJX180" s="138"/>
      <c r="SJY180" s="138"/>
      <c r="SJZ180" s="138"/>
      <c r="SKA180" s="138"/>
      <c r="SKB180" s="138"/>
      <c r="SKC180" s="138"/>
      <c r="SKD180" s="138"/>
      <c r="SKE180" s="138"/>
      <c r="SKF180" s="138"/>
      <c r="SKG180" s="138"/>
      <c r="SKH180" s="138"/>
      <c r="SKI180" s="138"/>
      <c r="SKJ180" s="138"/>
      <c r="SKK180" s="138"/>
      <c r="SKL180" s="138"/>
      <c r="SKM180" s="138"/>
      <c r="SKN180" s="138"/>
      <c r="SKO180" s="138"/>
      <c r="SKP180" s="138"/>
      <c r="SKQ180" s="138"/>
      <c r="SKR180" s="138"/>
      <c r="SKS180" s="138"/>
      <c r="SKT180" s="138"/>
      <c r="SKU180" s="138"/>
      <c r="SKV180" s="138"/>
      <c r="SKW180" s="138"/>
      <c r="SKX180" s="138"/>
      <c r="SKY180" s="138"/>
      <c r="SKZ180" s="138"/>
      <c r="SLA180" s="138"/>
      <c r="SLB180" s="138"/>
      <c r="SLC180" s="138"/>
      <c r="SLD180" s="138"/>
      <c r="SLE180" s="138"/>
      <c r="SLF180" s="138"/>
      <c r="SLG180" s="138"/>
      <c r="SLH180" s="138"/>
      <c r="SLI180" s="138"/>
      <c r="SLJ180" s="138"/>
      <c r="SLK180" s="138"/>
      <c r="SLL180" s="138"/>
      <c r="SLM180" s="138"/>
      <c r="SLN180" s="138"/>
      <c r="SLO180" s="138"/>
      <c r="SLP180" s="138"/>
      <c r="SLQ180" s="138"/>
      <c r="SLR180" s="138"/>
      <c r="SLS180" s="138"/>
      <c r="SLT180" s="138"/>
      <c r="SLU180" s="138"/>
      <c r="SLV180" s="138"/>
      <c r="SLW180" s="138"/>
      <c r="SLX180" s="138"/>
      <c r="SLY180" s="138"/>
      <c r="SLZ180" s="138"/>
      <c r="SMA180" s="138"/>
      <c r="SMB180" s="138"/>
      <c r="SMC180" s="138"/>
      <c r="SMD180" s="138"/>
      <c r="SME180" s="138"/>
      <c r="SMF180" s="138"/>
      <c r="SMG180" s="138"/>
      <c r="SMH180" s="138"/>
      <c r="SMI180" s="138"/>
      <c r="SMJ180" s="138"/>
      <c r="SMK180" s="138"/>
      <c r="SML180" s="138"/>
      <c r="SMM180" s="138"/>
      <c r="SMN180" s="138"/>
      <c r="SMO180" s="138"/>
      <c r="SMP180" s="138"/>
      <c r="SMQ180" s="138"/>
      <c r="SMR180" s="138"/>
      <c r="SMS180" s="138"/>
      <c r="SMT180" s="138"/>
      <c r="SMU180" s="138"/>
      <c r="SMV180" s="138"/>
      <c r="SMW180" s="138"/>
      <c r="SMX180" s="138"/>
      <c r="SMY180" s="138"/>
      <c r="SMZ180" s="138"/>
      <c r="SNA180" s="138"/>
      <c r="SNB180" s="138"/>
      <c r="SNC180" s="138"/>
      <c r="SND180" s="138"/>
      <c r="SNE180" s="138"/>
      <c r="SNF180" s="138"/>
      <c r="SNG180" s="138"/>
      <c r="SNH180" s="138"/>
      <c r="SNI180" s="138"/>
      <c r="SNJ180" s="138"/>
      <c r="SNK180" s="138"/>
      <c r="SNL180" s="138"/>
      <c r="SNM180" s="138"/>
      <c r="SNN180" s="138"/>
      <c r="SNO180" s="138"/>
      <c r="SNP180" s="138"/>
      <c r="SNQ180" s="138"/>
      <c r="SNR180" s="138"/>
      <c r="SNS180" s="138"/>
      <c r="SNT180" s="138"/>
      <c r="SNU180" s="138"/>
      <c r="SNV180" s="138"/>
      <c r="SNW180" s="138"/>
      <c r="SNX180" s="138"/>
      <c r="SNY180" s="138"/>
      <c r="SNZ180" s="138"/>
      <c r="SOA180" s="138"/>
      <c r="SOB180" s="138"/>
      <c r="SOC180" s="138"/>
      <c r="SOD180" s="138"/>
      <c r="SOE180" s="138"/>
      <c r="SOF180" s="138"/>
      <c r="SOG180" s="138"/>
      <c r="SOH180" s="138"/>
      <c r="SOI180" s="138"/>
      <c r="SOJ180" s="138"/>
      <c r="SOK180" s="138"/>
      <c r="SOL180" s="138"/>
      <c r="SOM180" s="138"/>
      <c r="SON180" s="138"/>
      <c r="SOO180" s="138"/>
      <c r="SOP180" s="138"/>
      <c r="SOQ180" s="138"/>
      <c r="SOR180" s="138"/>
      <c r="SOS180" s="138"/>
      <c r="SOT180" s="138"/>
      <c r="SOU180" s="138"/>
      <c r="SOV180" s="138"/>
      <c r="SOW180" s="138"/>
      <c r="SOX180" s="138"/>
      <c r="SOY180" s="138"/>
      <c r="SOZ180" s="138"/>
      <c r="SPA180" s="138"/>
      <c r="SPB180" s="138"/>
      <c r="SPC180" s="138"/>
      <c r="SPD180" s="138"/>
      <c r="SPE180" s="138"/>
      <c r="SPF180" s="138"/>
      <c r="SPG180" s="138"/>
      <c r="SPH180" s="138"/>
      <c r="SPI180" s="138"/>
      <c r="SPJ180" s="138"/>
      <c r="SPK180" s="138"/>
      <c r="SPL180" s="138"/>
      <c r="SPM180" s="138"/>
      <c r="SPN180" s="138"/>
      <c r="SPO180" s="138"/>
      <c r="SPP180" s="138"/>
      <c r="SPQ180" s="138"/>
      <c r="SPR180" s="138"/>
      <c r="SPS180" s="138"/>
      <c r="SPT180" s="138"/>
      <c r="SPU180" s="138"/>
      <c r="SPV180" s="138"/>
      <c r="SPW180" s="138"/>
      <c r="SPX180" s="138"/>
      <c r="SPY180" s="138"/>
      <c r="SPZ180" s="138"/>
      <c r="SQA180" s="138"/>
      <c r="SQB180" s="138"/>
      <c r="SQC180" s="138"/>
      <c r="SQD180" s="138"/>
      <c r="SQE180" s="138"/>
      <c r="SQF180" s="138"/>
      <c r="SQG180" s="138"/>
      <c r="SQH180" s="138"/>
      <c r="SQI180" s="138"/>
      <c r="SQJ180" s="138"/>
      <c r="SQK180" s="138"/>
      <c r="SQL180" s="138"/>
      <c r="SQM180" s="138"/>
      <c r="SQN180" s="138"/>
      <c r="SQO180" s="138"/>
      <c r="SQP180" s="138"/>
      <c r="SQQ180" s="138"/>
      <c r="SQR180" s="138"/>
      <c r="SQS180" s="138"/>
      <c r="SQT180" s="138"/>
      <c r="SQU180" s="138"/>
      <c r="SQV180" s="138"/>
      <c r="SQW180" s="138"/>
      <c r="SQX180" s="138"/>
      <c r="SQY180" s="138"/>
      <c r="SQZ180" s="138"/>
      <c r="SRA180" s="138"/>
      <c r="SRB180" s="138"/>
      <c r="SRC180" s="138"/>
      <c r="SRD180" s="138"/>
      <c r="SRE180" s="138"/>
      <c r="SRF180" s="138"/>
      <c r="SRG180" s="138"/>
      <c r="SRH180" s="138"/>
      <c r="SRI180" s="138"/>
      <c r="SRJ180" s="138"/>
      <c r="SRK180" s="138"/>
      <c r="SRL180" s="138"/>
      <c r="SRM180" s="138"/>
      <c r="SRN180" s="138"/>
      <c r="SRO180" s="138"/>
      <c r="SRP180" s="138"/>
      <c r="SRQ180" s="138"/>
      <c r="SRR180" s="138"/>
      <c r="SRS180" s="138"/>
      <c r="SRT180" s="138"/>
      <c r="SRU180" s="138"/>
      <c r="SRV180" s="138"/>
      <c r="SRW180" s="138"/>
      <c r="SRX180" s="138"/>
      <c r="SRY180" s="138"/>
      <c r="SRZ180" s="138"/>
      <c r="SSA180" s="138"/>
      <c r="SSB180" s="138"/>
      <c r="SSC180" s="138"/>
      <c r="SSD180" s="138"/>
      <c r="SSE180" s="138"/>
      <c r="SSF180" s="138"/>
      <c r="SSG180" s="138"/>
      <c r="SSH180" s="138"/>
      <c r="SSI180" s="138"/>
      <c r="SSJ180" s="138"/>
      <c r="SSK180" s="138"/>
      <c r="SSL180" s="138"/>
      <c r="SSM180" s="138"/>
      <c r="SSN180" s="138"/>
      <c r="SSO180" s="138"/>
      <c r="SSP180" s="138"/>
      <c r="SSQ180" s="138"/>
      <c r="SSR180" s="138"/>
      <c r="SSS180" s="138"/>
      <c r="SST180" s="138"/>
      <c r="SSU180" s="138"/>
      <c r="SSV180" s="138"/>
      <c r="SSW180" s="138"/>
      <c r="SSX180" s="138"/>
      <c r="SSY180" s="138"/>
      <c r="SSZ180" s="138"/>
      <c r="STA180" s="138"/>
      <c r="STB180" s="138"/>
      <c r="STC180" s="138"/>
      <c r="STD180" s="138"/>
      <c r="STE180" s="138"/>
      <c r="STF180" s="138"/>
      <c r="STG180" s="138"/>
      <c r="STH180" s="138"/>
      <c r="STI180" s="138"/>
      <c r="STJ180" s="138"/>
      <c r="STK180" s="138"/>
      <c r="STL180" s="138"/>
      <c r="STM180" s="138"/>
      <c r="STN180" s="138"/>
      <c r="STO180" s="138"/>
      <c r="STP180" s="138"/>
      <c r="STQ180" s="138"/>
      <c r="STR180" s="138"/>
      <c r="STS180" s="138"/>
      <c r="STT180" s="138"/>
      <c r="STU180" s="138"/>
      <c r="STV180" s="138"/>
      <c r="STW180" s="138"/>
      <c r="STX180" s="138"/>
      <c r="STY180" s="138"/>
      <c r="STZ180" s="138"/>
      <c r="SUA180" s="138"/>
      <c r="SUB180" s="138"/>
      <c r="SUC180" s="138"/>
      <c r="SUD180" s="138"/>
      <c r="SUE180" s="138"/>
      <c r="SUF180" s="138"/>
      <c r="SUG180" s="138"/>
      <c r="SUH180" s="138"/>
      <c r="SUI180" s="138"/>
      <c r="SUJ180" s="138"/>
      <c r="SUK180" s="138"/>
      <c r="SUL180" s="138"/>
      <c r="SUM180" s="138"/>
      <c r="SUN180" s="138"/>
      <c r="SUO180" s="138"/>
      <c r="SUP180" s="138"/>
      <c r="SUQ180" s="138"/>
      <c r="SUR180" s="138"/>
      <c r="SUS180" s="138"/>
      <c r="SUT180" s="138"/>
      <c r="SUU180" s="138"/>
      <c r="SUV180" s="138"/>
      <c r="SUW180" s="138"/>
      <c r="SUX180" s="138"/>
      <c r="SUY180" s="138"/>
      <c r="SUZ180" s="138"/>
      <c r="SVA180" s="138"/>
      <c r="SVB180" s="138"/>
      <c r="SVC180" s="138"/>
      <c r="SVD180" s="138"/>
      <c r="SVE180" s="138"/>
      <c r="SVF180" s="138"/>
      <c r="SVG180" s="138"/>
      <c r="SVH180" s="138"/>
      <c r="SVI180" s="138"/>
      <c r="SVJ180" s="138"/>
      <c r="SVK180" s="138"/>
      <c r="SVL180" s="138"/>
      <c r="SVM180" s="138"/>
      <c r="SVN180" s="138"/>
      <c r="SVO180" s="138"/>
      <c r="SVP180" s="138"/>
      <c r="SVQ180" s="138"/>
      <c r="SVR180" s="138"/>
      <c r="SVS180" s="138"/>
      <c r="SVT180" s="138"/>
      <c r="SVU180" s="138"/>
      <c r="SVV180" s="138"/>
      <c r="SVW180" s="138"/>
      <c r="SVX180" s="138"/>
      <c r="SVY180" s="138"/>
      <c r="SVZ180" s="138"/>
      <c r="SWA180" s="138"/>
      <c r="SWB180" s="138"/>
      <c r="SWC180" s="138"/>
      <c r="SWD180" s="138"/>
      <c r="SWE180" s="138"/>
      <c r="SWF180" s="138"/>
      <c r="SWG180" s="138"/>
      <c r="SWH180" s="138"/>
      <c r="SWI180" s="138"/>
      <c r="SWJ180" s="138"/>
      <c r="SWK180" s="138"/>
      <c r="SWL180" s="138"/>
      <c r="SWM180" s="138"/>
      <c r="SWN180" s="138"/>
      <c r="SWO180" s="138"/>
      <c r="SWP180" s="138"/>
      <c r="SWQ180" s="138"/>
      <c r="SWR180" s="138"/>
      <c r="SWS180" s="138"/>
      <c r="SWT180" s="138"/>
      <c r="SWU180" s="138"/>
      <c r="SWV180" s="138"/>
      <c r="SWW180" s="138"/>
      <c r="SWX180" s="138"/>
      <c r="SWY180" s="138"/>
      <c r="SWZ180" s="138"/>
      <c r="SXA180" s="138"/>
      <c r="SXB180" s="138"/>
      <c r="SXC180" s="138"/>
      <c r="SXD180" s="138"/>
      <c r="SXE180" s="138"/>
      <c r="SXF180" s="138"/>
      <c r="SXG180" s="138"/>
      <c r="SXH180" s="138"/>
      <c r="SXI180" s="138"/>
      <c r="SXJ180" s="138"/>
      <c r="SXK180" s="138"/>
      <c r="SXL180" s="138"/>
      <c r="SXM180" s="138"/>
      <c r="SXN180" s="138"/>
      <c r="SXO180" s="138"/>
      <c r="SXP180" s="138"/>
      <c r="SXQ180" s="138"/>
      <c r="SXR180" s="138"/>
      <c r="SXS180" s="138"/>
      <c r="SXT180" s="138"/>
      <c r="SXU180" s="138"/>
      <c r="SXV180" s="138"/>
      <c r="SXW180" s="138"/>
      <c r="SXX180" s="138"/>
      <c r="SXY180" s="138"/>
      <c r="SXZ180" s="138"/>
      <c r="SYA180" s="138"/>
      <c r="SYB180" s="138"/>
      <c r="SYC180" s="138"/>
      <c r="SYD180" s="138"/>
      <c r="SYE180" s="138"/>
      <c r="SYF180" s="138"/>
      <c r="SYG180" s="138"/>
      <c r="SYH180" s="138"/>
      <c r="SYI180" s="138"/>
      <c r="SYJ180" s="138"/>
      <c r="SYK180" s="138"/>
      <c r="SYL180" s="138"/>
      <c r="SYM180" s="138"/>
      <c r="SYN180" s="138"/>
      <c r="SYO180" s="138"/>
      <c r="SYP180" s="138"/>
      <c r="SYQ180" s="138"/>
      <c r="SYR180" s="138"/>
      <c r="SYS180" s="138"/>
      <c r="SYT180" s="138"/>
      <c r="SYU180" s="138"/>
      <c r="SYV180" s="138"/>
      <c r="SYW180" s="138"/>
      <c r="SYX180" s="138"/>
      <c r="SYY180" s="138"/>
      <c r="SYZ180" s="138"/>
      <c r="SZA180" s="138"/>
      <c r="SZB180" s="138"/>
      <c r="SZC180" s="138"/>
      <c r="SZD180" s="138"/>
      <c r="SZE180" s="138"/>
      <c r="SZF180" s="138"/>
      <c r="SZG180" s="138"/>
      <c r="SZH180" s="138"/>
      <c r="SZI180" s="138"/>
      <c r="SZJ180" s="138"/>
      <c r="SZK180" s="138"/>
      <c r="SZL180" s="138"/>
      <c r="SZM180" s="138"/>
      <c r="SZN180" s="138"/>
      <c r="SZO180" s="138"/>
      <c r="SZP180" s="138"/>
      <c r="SZQ180" s="138"/>
      <c r="SZR180" s="138"/>
      <c r="SZS180" s="138"/>
      <c r="SZT180" s="138"/>
      <c r="SZU180" s="138"/>
      <c r="SZV180" s="138"/>
      <c r="SZW180" s="138"/>
      <c r="SZX180" s="138"/>
      <c r="SZY180" s="138"/>
      <c r="SZZ180" s="138"/>
      <c r="TAA180" s="138"/>
      <c r="TAB180" s="138"/>
      <c r="TAC180" s="138"/>
      <c r="TAD180" s="138"/>
      <c r="TAE180" s="138"/>
      <c r="TAF180" s="138"/>
      <c r="TAG180" s="138"/>
      <c r="TAH180" s="138"/>
      <c r="TAI180" s="138"/>
      <c r="TAJ180" s="138"/>
      <c r="TAK180" s="138"/>
      <c r="TAL180" s="138"/>
      <c r="TAM180" s="138"/>
      <c r="TAN180" s="138"/>
      <c r="TAO180" s="138"/>
      <c r="TAP180" s="138"/>
      <c r="TAQ180" s="138"/>
      <c r="TAR180" s="138"/>
      <c r="TAS180" s="138"/>
      <c r="TAT180" s="138"/>
      <c r="TAU180" s="138"/>
      <c r="TAV180" s="138"/>
      <c r="TAW180" s="138"/>
      <c r="TAX180" s="138"/>
      <c r="TAY180" s="138"/>
      <c r="TAZ180" s="138"/>
      <c r="TBA180" s="138"/>
      <c r="TBB180" s="138"/>
      <c r="TBC180" s="138"/>
      <c r="TBD180" s="138"/>
      <c r="TBE180" s="138"/>
      <c r="TBF180" s="138"/>
      <c r="TBG180" s="138"/>
      <c r="TBH180" s="138"/>
      <c r="TBI180" s="138"/>
      <c r="TBJ180" s="138"/>
      <c r="TBK180" s="138"/>
      <c r="TBL180" s="138"/>
      <c r="TBM180" s="138"/>
      <c r="TBN180" s="138"/>
      <c r="TBO180" s="138"/>
      <c r="TBP180" s="138"/>
      <c r="TBQ180" s="138"/>
      <c r="TBR180" s="138"/>
      <c r="TBS180" s="138"/>
      <c r="TBT180" s="138"/>
      <c r="TBU180" s="138"/>
      <c r="TBV180" s="138"/>
      <c r="TBW180" s="138"/>
      <c r="TBX180" s="138"/>
      <c r="TBY180" s="138"/>
      <c r="TBZ180" s="138"/>
      <c r="TCA180" s="138"/>
      <c r="TCB180" s="138"/>
      <c r="TCC180" s="138"/>
      <c r="TCD180" s="138"/>
      <c r="TCE180" s="138"/>
      <c r="TCF180" s="138"/>
      <c r="TCG180" s="138"/>
      <c r="TCH180" s="138"/>
      <c r="TCI180" s="138"/>
      <c r="TCJ180" s="138"/>
      <c r="TCK180" s="138"/>
      <c r="TCL180" s="138"/>
      <c r="TCM180" s="138"/>
      <c r="TCN180" s="138"/>
      <c r="TCO180" s="138"/>
      <c r="TCP180" s="138"/>
      <c r="TCQ180" s="138"/>
      <c r="TCR180" s="138"/>
      <c r="TCS180" s="138"/>
      <c r="TCT180" s="138"/>
      <c r="TCU180" s="138"/>
      <c r="TCV180" s="138"/>
      <c r="TCW180" s="138"/>
      <c r="TCX180" s="138"/>
      <c r="TCY180" s="138"/>
      <c r="TCZ180" s="138"/>
      <c r="TDA180" s="138"/>
      <c r="TDB180" s="138"/>
      <c r="TDC180" s="138"/>
      <c r="TDD180" s="138"/>
      <c r="TDE180" s="138"/>
      <c r="TDF180" s="138"/>
      <c r="TDG180" s="138"/>
      <c r="TDH180" s="138"/>
      <c r="TDI180" s="138"/>
      <c r="TDJ180" s="138"/>
      <c r="TDK180" s="138"/>
      <c r="TDL180" s="138"/>
      <c r="TDM180" s="138"/>
      <c r="TDN180" s="138"/>
      <c r="TDO180" s="138"/>
      <c r="TDP180" s="138"/>
      <c r="TDQ180" s="138"/>
      <c r="TDR180" s="138"/>
      <c r="TDS180" s="138"/>
      <c r="TDT180" s="138"/>
      <c r="TDU180" s="138"/>
      <c r="TDV180" s="138"/>
      <c r="TDW180" s="138"/>
      <c r="TDX180" s="138"/>
      <c r="TDY180" s="138"/>
      <c r="TDZ180" s="138"/>
      <c r="TEA180" s="138"/>
      <c r="TEB180" s="138"/>
      <c r="TEC180" s="138"/>
      <c r="TED180" s="138"/>
      <c r="TEE180" s="138"/>
      <c r="TEF180" s="138"/>
      <c r="TEG180" s="138"/>
      <c r="TEH180" s="138"/>
      <c r="TEI180" s="138"/>
      <c r="TEJ180" s="138"/>
      <c r="TEK180" s="138"/>
      <c r="TEL180" s="138"/>
      <c r="TEM180" s="138"/>
      <c r="TEN180" s="138"/>
      <c r="TEO180" s="138"/>
      <c r="TEP180" s="138"/>
      <c r="TEQ180" s="138"/>
      <c r="TER180" s="138"/>
      <c r="TES180" s="138"/>
      <c r="TET180" s="138"/>
      <c r="TEU180" s="138"/>
      <c r="TEV180" s="138"/>
      <c r="TEW180" s="138"/>
      <c r="TEX180" s="138"/>
      <c r="TEY180" s="138"/>
      <c r="TEZ180" s="138"/>
      <c r="TFA180" s="138"/>
      <c r="TFB180" s="138"/>
      <c r="TFC180" s="138"/>
      <c r="TFD180" s="138"/>
      <c r="TFE180" s="138"/>
      <c r="TFF180" s="138"/>
      <c r="TFG180" s="138"/>
      <c r="TFH180" s="138"/>
      <c r="TFI180" s="138"/>
      <c r="TFJ180" s="138"/>
      <c r="TFK180" s="138"/>
      <c r="TFL180" s="138"/>
      <c r="TFM180" s="138"/>
      <c r="TFN180" s="138"/>
      <c r="TFO180" s="138"/>
      <c r="TFP180" s="138"/>
      <c r="TFQ180" s="138"/>
      <c r="TFR180" s="138"/>
      <c r="TFS180" s="138"/>
      <c r="TFT180" s="138"/>
      <c r="TFU180" s="138"/>
      <c r="TFV180" s="138"/>
      <c r="TFW180" s="138"/>
      <c r="TFX180" s="138"/>
      <c r="TFY180" s="138"/>
      <c r="TFZ180" s="138"/>
      <c r="TGA180" s="138"/>
      <c r="TGB180" s="138"/>
      <c r="TGC180" s="138"/>
      <c r="TGD180" s="138"/>
      <c r="TGE180" s="138"/>
      <c r="TGF180" s="138"/>
      <c r="TGG180" s="138"/>
      <c r="TGH180" s="138"/>
      <c r="TGI180" s="138"/>
      <c r="TGJ180" s="138"/>
      <c r="TGK180" s="138"/>
      <c r="TGL180" s="138"/>
      <c r="TGM180" s="138"/>
      <c r="TGN180" s="138"/>
      <c r="TGO180" s="138"/>
      <c r="TGP180" s="138"/>
      <c r="TGQ180" s="138"/>
      <c r="TGR180" s="138"/>
      <c r="TGS180" s="138"/>
      <c r="TGT180" s="138"/>
      <c r="TGU180" s="138"/>
      <c r="TGV180" s="138"/>
      <c r="TGW180" s="138"/>
      <c r="TGX180" s="138"/>
      <c r="TGY180" s="138"/>
      <c r="TGZ180" s="138"/>
      <c r="THA180" s="138"/>
      <c r="THB180" s="138"/>
      <c r="THC180" s="138"/>
      <c r="THD180" s="138"/>
      <c r="THE180" s="138"/>
      <c r="THF180" s="138"/>
      <c r="THG180" s="138"/>
      <c r="THH180" s="138"/>
      <c r="THI180" s="138"/>
      <c r="THJ180" s="138"/>
      <c r="THK180" s="138"/>
      <c r="THL180" s="138"/>
      <c r="THM180" s="138"/>
      <c r="THN180" s="138"/>
      <c r="THO180" s="138"/>
      <c r="THP180" s="138"/>
      <c r="THQ180" s="138"/>
      <c r="THR180" s="138"/>
      <c r="THS180" s="138"/>
      <c r="THT180" s="138"/>
      <c r="THU180" s="138"/>
      <c r="THV180" s="138"/>
      <c r="THW180" s="138"/>
      <c r="THX180" s="138"/>
      <c r="THY180" s="138"/>
      <c r="THZ180" s="138"/>
      <c r="TIA180" s="138"/>
      <c r="TIB180" s="138"/>
      <c r="TIC180" s="138"/>
      <c r="TID180" s="138"/>
      <c r="TIE180" s="138"/>
      <c r="TIF180" s="138"/>
      <c r="TIG180" s="138"/>
      <c r="TIH180" s="138"/>
      <c r="TII180" s="138"/>
      <c r="TIJ180" s="138"/>
      <c r="TIK180" s="138"/>
      <c r="TIL180" s="138"/>
      <c r="TIM180" s="138"/>
      <c r="TIN180" s="138"/>
      <c r="TIO180" s="138"/>
      <c r="TIP180" s="138"/>
      <c r="TIQ180" s="138"/>
      <c r="TIR180" s="138"/>
      <c r="TIS180" s="138"/>
      <c r="TIT180" s="138"/>
      <c r="TIU180" s="138"/>
      <c r="TIV180" s="138"/>
      <c r="TIW180" s="138"/>
      <c r="TIX180" s="138"/>
      <c r="TIY180" s="138"/>
      <c r="TIZ180" s="138"/>
      <c r="TJA180" s="138"/>
      <c r="TJB180" s="138"/>
      <c r="TJC180" s="138"/>
      <c r="TJD180" s="138"/>
      <c r="TJE180" s="138"/>
      <c r="TJF180" s="138"/>
      <c r="TJG180" s="138"/>
      <c r="TJH180" s="138"/>
      <c r="TJI180" s="138"/>
      <c r="TJJ180" s="138"/>
      <c r="TJK180" s="138"/>
      <c r="TJL180" s="138"/>
      <c r="TJM180" s="138"/>
      <c r="TJN180" s="138"/>
      <c r="TJO180" s="138"/>
      <c r="TJP180" s="138"/>
      <c r="TJQ180" s="138"/>
      <c r="TJR180" s="138"/>
      <c r="TJS180" s="138"/>
      <c r="TJT180" s="138"/>
      <c r="TJU180" s="138"/>
      <c r="TJV180" s="138"/>
      <c r="TJW180" s="138"/>
      <c r="TJX180" s="138"/>
      <c r="TJY180" s="138"/>
      <c r="TJZ180" s="138"/>
      <c r="TKA180" s="138"/>
      <c r="TKB180" s="138"/>
      <c r="TKC180" s="138"/>
      <c r="TKD180" s="138"/>
      <c r="TKE180" s="138"/>
      <c r="TKF180" s="138"/>
      <c r="TKG180" s="138"/>
      <c r="TKH180" s="138"/>
      <c r="TKI180" s="138"/>
      <c r="TKJ180" s="138"/>
      <c r="TKK180" s="138"/>
      <c r="TKL180" s="138"/>
      <c r="TKM180" s="138"/>
      <c r="TKN180" s="138"/>
      <c r="TKO180" s="138"/>
      <c r="TKP180" s="138"/>
      <c r="TKQ180" s="138"/>
      <c r="TKR180" s="138"/>
      <c r="TKS180" s="138"/>
      <c r="TKT180" s="138"/>
      <c r="TKU180" s="138"/>
      <c r="TKV180" s="138"/>
      <c r="TKW180" s="138"/>
      <c r="TKX180" s="138"/>
      <c r="TKY180" s="138"/>
      <c r="TKZ180" s="138"/>
      <c r="TLA180" s="138"/>
      <c r="TLB180" s="138"/>
      <c r="TLC180" s="138"/>
      <c r="TLD180" s="138"/>
      <c r="TLE180" s="138"/>
      <c r="TLF180" s="138"/>
      <c r="TLG180" s="138"/>
      <c r="TLH180" s="138"/>
      <c r="TLI180" s="138"/>
      <c r="TLJ180" s="138"/>
      <c r="TLK180" s="138"/>
      <c r="TLL180" s="138"/>
      <c r="TLM180" s="138"/>
      <c r="TLN180" s="138"/>
      <c r="TLO180" s="138"/>
      <c r="TLP180" s="138"/>
      <c r="TLQ180" s="138"/>
      <c r="TLR180" s="138"/>
      <c r="TLS180" s="138"/>
      <c r="TLT180" s="138"/>
      <c r="TLU180" s="138"/>
      <c r="TLV180" s="138"/>
      <c r="TLW180" s="138"/>
      <c r="TLX180" s="138"/>
      <c r="TLY180" s="138"/>
      <c r="TLZ180" s="138"/>
      <c r="TMA180" s="138"/>
      <c r="TMB180" s="138"/>
      <c r="TMC180" s="138"/>
      <c r="TMD180" s="138"/>
      <c r="TME180" s="138"/>
      <c r="TMF180" s="138"/>
      <c r="TMG180" s="138"/>
      <c r="TMH180" s="138"/>
      <c r="TMI180" s="138"/>
      <c r="TMJ180" s="138"/>
      <c r="TMK180" s="138"/>
      <c r="TML180" s="138"/>
      <c r="TMM180" s="138"/>
      <c r="TMN180" s="138"/>
      <c r="TMO180" s="138"/>
      <c r="TMP180" s="138"/>
      <c r="TMQ180" s="138"/>
      <c r="TMR180" s="138"/>
      <c r="TMS180" s="138"/>
      <c r="TMT180" s="138"/>
      <c r="TMU180" s="138"/>
      <c r="TMV180" s="138"/>
      <c r="TMW180" s="138"/>
      <c r="TMX180" s="138"/>
      <c r="TMY180" s="138"/>
      <c r="TMZ180" s="138"/>
      <c r="TNA180" s="138"/>
      <c r="TNB180" s="138"/>
      <c r="TNC180" s="138"/>
      <c r="TND180" s="138"/>
      <c r="TNE180" s="138"/>
      <c r="TNF180" s="138"/>
      <c r="TNG180" s="138"/>
      <c r="TNH180" s="138"/>
      <c r="TNI180" s="138"/>
      <c r="TNJ180" s="138"/>
      <c r="TNK180" s="138"/>
      <c r="TNL180" s="138"/>
      <c r="TNM180" s="138"/>
      <c r="TNN180" s="138"/>
      <c r="TNO180" s="138"/>
      <c r="TNP180" s="138"/>
      <c r="TNQ180" s="138"/>
      <c r="TNR180" s="138"/>
      <c r="TNS180" s="138"/>
      <c r="TNT180" s="138"/>
      <c r="TNU180" s="138"/>
      <c r="TNV180" s="138"/>
      <c r="TNW180" s="138"/>
      <c r="TNX180" s="138"/>
      <c r="TNY180" s="138"/>
      <c r="TNZ180" s="138"/>
      <c r="TOA180" s="138"/>
      <c r="TOB180" s="138"/>
      <c r="TOC180" s="138"/>
      <c r="TOD180" s="138"/>
      <c r="TOE180" s="138"/>
      <c r="TOF180" s="138"/>
      <c r="TOG180" s="138"/>
      <c r="TOH180" s="138"/>
      <c r="TOI180" s="138"/>
      <c r="TOJ180" s="138"/>
      <c r="TOK180" s="138"/>
      <c r="TOL180" s="138"/>
      <c r="TOM180" s="138"/>
      <c r="TON180" s="138"/>
      <c r="TOO180" s="138"/>
      <c r="TOP180" s="138"/>
      <c r="TOQ180" s="138"/>
      <c r="TOR180" s="138"/>
      <c r="TOS180" s="138"/>
      <c r="TOT180" s="138"/>
      <c r="TOU180" s="138"/>
      <c r="TOV180" s="138"/>
      <c r="TOW180" s="138"/>
      <c r="TOX180" s="138"/>
      <c r="TOY180" s="138"/>
      <c r="TOZ180" s="138"/>
      <c r="TPA180" s="138"/>
      <c r="TPB180" s="138"/>
      <c r="TPC180" s="138"/>
      <c r="TPD180" s="138"/>
      <c r="TPE180" s="138"/>
      <c r="TPF180" s="138"/>
      <c r="TPG180" s="138"/>
      <c r="TPH180" s="138"/>
      <c r="TPI180" s="138"/>
      <c r="TPJ180" s="138"/>
      <c r="TPK180" s="138"/>
      <c r="TPL180" s="138"/>
      <c r="TPM180" s="138"/>
      <c r="TPN180" s="138"/>
      <c r="TPO180" s="138"/>
      <c r="TPP180" s="138"/>
      <c r="TPQ180" s="138"/>
      <c r="TPR180" s="138"/>
      <c r="TPS180" s="138"/>
      <c r="TPT180" s="138"/>
      <c r="TPU180" s="138"/>
      <c r="TPV180" s="138"/>
      <c r="TPW180" s="138"/>
      <c r="TPX180" s="138"/>
      <c r="TPY180" s="138"/>
      <c r="TPZ180" s="138"/>
      <c r="TQA180" s="138"/>
      <c r="TQB180" s="138"/>
      <c r="TQC180" s="138"/>
      <c r="TQD180" s="138"/>
      <c r="TQE180" s="138"/>
      <c r="TQF180" s="138"/>
      <c r="TQG180" s="138"/>
      <c r="TQH180" s="138"/>
      <c r="TQI180" s="138"/>
      <c r="TQJ180" s="138"/>
      <c r="TQK180" s="138"/>
      <c r="TQL180" s="138"/>
      <c r="TQM180" s="138"/>
      <c r="TQN180" s="138"/>
      <c r="TQO180" s="138"/>
      <c r="TQP180" s="138"/>
      <c r="TQQ180" s="138"/>
      <c r="TQR180" s="138"/>
      <c r="TQS180" s="138"/>
      <c r="TQT180" s="138"/>
      <c r="TQU180" s="138"/>
      <c r="TQV180" s="138"/>
      <c r="TQW180" s="138"/>
      <c r="TQX180" s="138"/>
      <c r="TQY180" s="138"/>
      <c r="TQZ180" s="138"/>
      <c r="TRA180" s="138"/>
      <c r="TRB180" s="138"/>
      <c r="TRC180" s="138"/>
      <c r="TRD180" s="138"/>
      <c r="TRE180" s="138"/>
      <c r="TRF180" s="138"/>
      <c r="TRG180" s="138"/>
      <c r="TRH180" s="138"/>
      <c r="TRI180" s="138"/>
      <c r="TRJ180" s="138"/>
      <c r="TRK180" s="138"/>
      <c r="TRL180" s="138"/>
      <c r="TRM180" s="138"/>
      <c r="TRN180" s="138"/>
      <c r="TRO180" s="138"/>
      <c r="TRP180" s="138"/>
      <c r="TRQ180" s="138"/>
      <c r="TRR180" s="138"/>
      <c r="TRS180" s="138"/>
      <c r="TRT180" s="138"/>
      <c r="TRU180" s="138"/>
      <c r="TRV180" s="138"/>
      <c r="TRW180" s="138"/>
      <c r="TRX180" s="138"/>
      <c r="TRY180" s="138"/>
      <c r="TRZ180" s="138"/>
      <c r="TSA180" s="138"/>
      <c r="TSB180" s="138"/>
      <c r="TSC180" s="138"/>
      <c r="TSD180" s="138"/>
      <c r="TSE180" s="138"/>
      <c r="TSF180" s="138"/>
      <c r="TSG180" s="138"/>
      <c r="TSH180" s="138"/>
      <c r="TSI180" s="138"/>
      <c r="TSJ180" s="138"/>
      <c r="TSK180" s="138"/>
      <c r="TSL180" s="138"/>
      <c r="TSM180" s="138"/>
      <c r="TSN180" s="138"/>
      <c r="TSO180" s="138"/>
      <c r="TSP180" s="138"/>
      <c r="TSQ180" s="138"/>
      <c r="TSR180" s="138"/>
      <c r="TSS180" s="138"/>
      <c r="TST180" s="138"/>
      <c r="TSU180" s="138"/>
      <c r="TSV180" s="138"/>
      <c r="TSW180" s="138"/>
      <c r="TSX180" s="138"/>
      <c r="TSY180" s="138"/>
      <c r="TSZ180" s="138"/>
      <c r="TTA180" s="138"/>
      <c r="TTB180" s="138"/>
      <c r="TTC180" s="138"/>
      <c r="TTD180" s="138"/>
      <c r="TTE180" s="138"/>
      <c r="TTF180" s="138"/>
      <c r="TTG180" s="138"/>
      <c r="TTH180" s="138"/>
      <c r="TTI180" s="138"/>
      <c r="TTJ180" s="138"/>
      <c r="TTK180" s="138"/>
      <c r="TTL180" s="138"/>
      <c r="TTM180" s="138"/>
      <c r="TTN180" s="138"/>
      <c r="TTO180" s="138"/>
      <c r="TTP180" s="138"/>
      <c r="TTQ180" s="138"/>
      <c r="TTR180" s="138"/>
      <c r="TTS180" s="138"/>
      <c r="TTT180" s="138"/>
      <c r="TTU180" s="138"/>
      <c r="TTV180" s="138"/>
      <c r="TTW180" s="138"/>
      <c r="TTX180" s="138"/>
      <c r="TTY180" s="138"/>
      <c r="TTZ180" s="138"/>
      <c r="TUA180" s="138"/>
      <c r="TUB180" s="138"/>
      <c r="TUC180" s="138"/>
      <c r="TUD180" s="138"/>
      <c r="TUE180" s="138"/>
      <c r="TUF180" s="138"/>
      <c r="TUG180" s="138"/>
      <c r="TUH180" s="138"/>
      <c r="TUI180" s="138"/>
      <c r="TUJ180" s="138"/>
      <c r="TUK180" s="138"/>
      <c r="TUL180" s="138"/>
      <c r="TUM180" s="138"/>
      <c r="TUN180" s="138"/>
      <c r="TUO180" s="138"/>
      <c r="TUP180" s="138"/>
      <c r="TUQ180" s="138"/>
      <c r="TUR180" s="138"/>
      <c r="TUS180" s="138"/>
      <c r="TUT180" s="138"/>
      <c r="TUU180" s="138"/>
      <c r="TUV180" s="138"/>
      <c r="TUW180" s="138"/>
      <c r="TUX180" s="138"/>
      <c r="TUY180" s="138"/>
      <c r="TUZ180" s="138"/>
      <c r="TVA180" s="138"/>
      <c r="TVB180" s="138"/>
      <c r="TVC180" s="138"/>
      <c r="TVD180" s="138"/>
      <c r="TVE180" s="138"/>
      <c r="TVF180" s="138"/>
      <c r="TVG180" s="138"/>
      <c r="TVH180" s="138"/>
      <c r="TVI180" s="138"/>
      <c r="TVJ180" s="138"/>
      <c r="TVK180" s="138"/>
      <c r="TVL180" s="138"/>
      <c r="TVM180" s="138"/>
      <c r="TVN180" s="138"/>
      <c r="TVO180" s="138"/>
      <c r="TVP180" s="138"/>
      <c r="TVQ180" s="138"/>
      <c r="TVR180" s="138"/>
      <c r="TVS180" s="138"/>
      <c r="TVT180" s="138"/>
      <c r="TVU180" s="138"/>
      <c r="TVV180" s="138"/>
      <c r="TVW180" s="138"/>
      <c r="TVX180" s="138"/>
      <c r="TVY180" s="138"/>
      <c r="TVZ180" s="138"/>
      <c r="TWA180" s="138"/>
      <c r="TWB180" s="138"/>
      <c r="TWC180" s="138"/>
      <c r="TWD180" s="138"/>
      <c r="TWE180" s="138"/>
      <c r="TWF180" s="138"/>
      <c r="TWG180" s="138"/>
      <c r="TWH180" s="138"/>
      <c r="TWI180" s="138"/>
      <c r="TWJ180" s="138"/>
      <c r="TWK180" s="138"/>
      <c r="TWL180" s="138"/>
      <c r="TWM180" s="138"/>
      <c r="TWN180" s="138"/>
      <c r="TWO180" s="138"/>
      <c r="TWP180" s="138"/>
      <c r="TWQ180" s="138"/>
      <c r="TWR180" s="138"/>
      <c r="TWS180" s="138"/>
      <c r="TWT180" s="138"/>
      <c r="TWU180" s="138"/>
      <c r="TWV180" s="138"/>
      <c r="TWW180" s="138"/>
      <c r="TWX180" s="138"/>
      <c r="TWY180" s="138"/>
      <c r="TWZ180" s="138"/>
      <c r="TXA180" s="138"/>
      <c r="TXB180" s="138"/>
      <c r="TXC180" s="138"/>
      <c r="TXD180" s="138"/>
      <c r="TXE180" s="138"/>
      <c r="TXF180" s="138"/>
      <c r="TXG180" s="138"/>
      <c r="TXH180" s="138"/>
      <c r="TXI180" s="138"/>
      <c r="TXJ180" s="138"/>
      <c r="TXK180" s="138"/>
      <c r="TXL180" s="138"/>
      <c r="TXM180" s="138"/>
      <c r="TXN180" s="138"/>
      <c r="TXO180" s="138"/>
      <c r="TXP180" s="138"/>
      <c r="TXQ180" s="138"/>
      <c r="TXR180" s="138"/>
      <c r="TXS180" s="138"/>
      <c r="TXT180" s="138"/>
      <c r="TXU180" s="138"/>
      <c r="TXV180" s="138"/>
      <c r="TXW180" s="138"/>
      <c r="TXX180" s="138"/>
      <c r="TXY180" s="138"/>
      <c r="TXZ180" s="138"/>
      <c r="TYA180" s="138"/>
      <c r="TYB180" s="138"/>
      <c r="TYC180" s="138"/>
      <c r="TYD180" s="138"/>
      <c r="TYE180" s="138"/>
      <c r="TYF180" s="138"/>
      <c r="TYG180" s="138"/>
      <c r="TYH180" s="138"/>
      <c r="TYI180" s="138"/>
      <c r="TYJ180" s="138"/>
      <c r="TYK180" s="138"/>
      <c r="TYL180" s="138"/>
      <c r="TYM180" s="138"/>
      <c r="TYN180" s="138"/>
      <c r="TYO180" s="138"/>
      <c r="TYP180" s="138"/>
      <c r="TYQ180" s="138"/>
      <c r="TYR180" s="138"/>
      <c r="TYS180" s="138"/>
      <c r="TYT180" s="138"/>
      <c r="TYU180" s="138"/>
      <c r="TYV180" s="138"/>
      <c r="TYW180" s="138"/>
      <c r="TYX180" s="138"/>
      <c r="TYY180" s="138"/>
      <c r="TYZ180" s="138"/>
      <c r="TZA180" s="138"/>
      <c r="TZB180" s="138"/>
      <c r="TZC180" s="138"/>
      <c r="TZD180" s="138"/>
      <c r="TZE180" s="138"/>
      <c r="TZF180" s="138"/>
      <c r="TZG180" s="138"/>
      <c r="TZH180" s="138"/>
      <c r="TZI180" s="138"/>
      <c r="TZJ180" s="138"/>
      <c r="TZK180" s="138"/>
      <c r="TZL180" s="138"/>
      <c r="TZM180" s="138"/>
      <c r="TZN180" s="138"/>
      <c r="TZO180" s="138"/>
      <c r="TZP180" s="138"/>
      <c r="TZQ180" s="138"/>
      <c r="TZR180" s="138"/>
      <c r="TZS180" s="138"/>
      <c r="TZT180" s="138"/>
      <c r="TZU180" s="138"/>
      <c r="TZV180" s="138"/>
      <c r="TZW180" s="138"/>
      <c r="TZX180" s="138"/>
      <c r="TZY180" s="138"/>
      <c r="TZZ180" s="138"/>
      <c r="UAA180" s="138"/>
      <c r="UAB180" s="138"/>
      <c r="UAC180" s="138"/>
      <c r="UAD180" s="138"/>
      <c r="UAE180" s="138"/>
      <c r="UAF180" s="138"/>
      <c r="UAG180" s="138"/>
      <c r="UAH180" s="138"/>
      <c r="UAI180" s="138"/>
      <c r="UAJ180" s="138"/>
      <c r="UAK180" s="138"/>
      <c r="UAL180" s="138"/>
      <c r="UAM180" s="138"/>
      <c r="UAN180" s="138"/>
      <c r="UAO180" s="138"/>
      <c r="UAP180" s="138"/>
      <c r="UAQ180" s="138"/>
      <c r="UAR180" s="138"/>
      <c r="UAS180" s="138"/>
      <c r="UAT180" s="138"/>
      <c r="UAU180" s="138"/>
      <c r="UAV180" s="138"/>
      <c r="UAW180" s="138"/>
      <c r="UAX180" s="138"/>
      <c r="UAY180" s="138"/>
      <c r="UAZ180" s="138"/>
      <c r="UBA180" s="138"/>
      <c r="UBB180" s="138"/>
      <c r="UBC180" s="138"/>
      <c r="UBD180" s="138"/>
      <c r="UBE180" s="138"/>
      <c r="UBF180" s="138"/>
      <c r="UBG180" s="138"/>
      <c r="UBH180" s="138"/>
      <c r="UBI180" s="138"/>
      <c r="UBJ180" s="138"/>
      <c r="UBK180" s="138"/>
      <c r="UBL180" s="138"/>
      <c r="UBM180" s="138"/>
      <c r="UBN180" s="138"/>
      <c r="UBO180" s="138"/>
      <c r="UBP180" s="138"/>
      <c r="UBQ180" s="138"/>
      <c r="UBR180" s="138"/>
      <c r="UBS180" s="138"/>
      <c r="UBT180" s="138"/>
      <c r="UBU180" s="138"/>
      <c r="UBV180" s="138"/>
      <c r="UBW180" s="138"/>
      <c r="UBX180" s="138"/>
      <c r="UBY180" s="138"/>
      <c r="UBZ180" s="138"/>
      <c r="UCA180" s="138"/>
      <c r="UCB180" s="138"/>
      <c r="UCC180" s="138"/>
      <c r="UCD180" s="138"/>
      <c r="UCE180" s="138"/>
      <c r="UCF180" s="138"/>
      <c r="UCG180" s="138"/>
      <c r="UCH180" s="138"/>
      <c r="UCI180" s="138"/>
      <c r="UCJ180" s="138"/>
      <c r="UCK180" s="138"/>
      <c r="UCL180" s="138"/>
      <c r="UCM180" s="138"/>
      <c r="UCN180" s="138"/>
      <c r="UCO180" s="138"/>
      <c r="UCP180" s="138"/>
      <c r="UCQ180" s="138"/>
      <c r="UCR180" s="138"/>
      <c r="UCS180" s="138"/>
      <c r="UCT180" s="138"/>
      <c r="UCU180" s="138"/>
      <c r="UCV180" s="138"/>
      <c r="UCW180" s="138"/>
      <c r="UCX180" s="138"/>
      <c r="UCY180" s="138"/>
      <c r="UCZ180" s="138"/>
      <c r="UDA180" s="138"/>
      <c r="UDB180" s="138"/>
      <c r="UDC180" s="138"/>
      <c r="UDD180" s="138"/>
      <c r="UDE180" s="138"/>
      <c r="UDF180" s="138"/>
      <c r="UDG180" s="138"/>
      <c r="UDH180" s="138"/>
      <c r="UDI180" s="138"/>
      <c r="UDJ180" s="138"/>
      <c r="UDK180" s="138"/>
      <c r="UDL180" s="138"/>
      <c r="UDM180" s="138"/>
      <c r="UDN180" s="138"/>
      <c r="UDO180" s="138"/>
      <c r="UDP180" s="138"/>
      <c r="UDQ180" s="138"/>
      <c r="UDR180" s="138"/>
      <c r="UDS180" s="138"/>
      <c r="UDT180" s="138"/>
      <c r="UDU180" s="138"/>
      <c r="UDV180" s="138"/>
      <c r="UDW180" s="138"/>
      <c r="UDX180" s="138"/>
      <c r="UDY180" s="138"/>
      <c r="UDZ180" s="138"/>
      <c r="UEA180" s="138"/>
      <c r="UEB180" s="138"/>
      <c r="UEC180" s="138"/>
      <c r="UED180" s="138"/>
      <c r="UEE180" s="138"/>
      <c r="UEF180" s="138"/>
      <c r="UEG180" s="138"/>
      <c r="UEH180" s="138"/>
      <c r="UEI180" s="138"/>
      <c r="UEJ180" s="138"/>
      <c r="UEK180" s="138"/>
      <c r="UEL180" s="138"/>
      <c r="UEM180" s="138"/>
      <c r="UEN180" s="138"/>
      <c r="UEO180" s="138"/>
      <c r="UEP180" s="138"/>
      <c r="UEQ180" s="138"/>
      <c r="UER180" s="138"/>
      <c r="UES180" s="138"/>
      <c r="UET180" s="138"/>
      <c r="UEU180" s="138"/>
      <c r="UEV180" s="138"/>
      <c r="UEW180" s="138"/>
      <c r="UEX180" s="138"/>
      <c r="UEY180" s="138"/>
      <c r="UEZ180" s="138"/>
      <c r="UFA180" s="138"/>
      <c r="UFB180" s="138"/>
      <c r="UFC180" s="138"/>
      <c r="UFD180" s="138"/>
      <c r="UFE180" s="138"/>
      <c r="UFF180" s="138"/>
      <c r="UFG180" s="138"/>
      <c r="UFH180" s="138"/>
      <c r="UFI180" s="138"/>
      <c r="UFJ180" s="138"/>
      <c r="UFK180" s="138"/>
      <c r="UFL180" s="138"/>
      <c r="UFM180" s="138"/>
      <c r="UFN180" s="138"/>
      <c r="UFO180" s="138"/>
      <c r="UFP180" s="138"/>
      <c r="UFQ180" s="138"/>
      <c r="UFR180" s="138"/>
      <c r="UFS180" s="138"/>
      <c r="UFT180" s="138"/>
      <c r="UFU180" s="138"/>
      <c r="UFV180" s="138"/>
      <c r="UFW180" s="138"/>
      <c r="UFX180" s="138"/>
      <c r="UFY180" s="138"/>
      <c r="UFZ180" s="138"/>
      <c r="UGA180" s="138"/>
      <c r="UGB180" s="138"/>
      <c r="UGC180" s="138"/>
      <c r="UGD180" s="138"/>
      <c r="UGE180" s="138"/>
      <c r="UGF180" s="138"/>
      <c r="UGG180" s="138"/>
      <c r="UGH180" s="138"/>
      <c r="UGI180" s="138"/>
      <c r="UGJ180" s="138"/>
      <c r="UGK180" s="138"/>
      <c r="UGL180" s="138"/>
      <c r="UGM180" s="138"/>
      <c r="UGN180" s="138"/>
      <c r="UGO180" s="138"/>
      <c r="UGP180" s="138"/>
      <c r="UGQ180" s="138"/>
      <c r="UGR180" s="138"/>
      <c r="UGS180" s="138"/>
      <c r="UGT180" s="138"/>
      <c r="UGU180" s="138"/>
      <c r="UGV180" s="138"/>
      <c r="UGW180" s="138"/>
      <c r="UGX180" s="138"/>
      <c r="UGY180" s="138"/>
      <c r="UGZ180" s="138"/>
      <c r="UHA180" s="138"/>
      <c r="UHB180" s="138"/>
      <c r="UHC180" s="138"/>
      <c r="UHD180" s="138"/>
      <c r="UHE180" s="138"/>
      <c r="UHF180" s="138"/>
      <c r="UHG180" s="138"/>
      <c r="UHH180" s="138"/>
      <c r="UHI180" s="138"/>
      <c r="UHJ180" s="138"/>
      <c r="UHK180" s="138"/>
      <c r="UHL180" s="138"/>
      <c r="UHM180" s="138"/>
      <c r="UHN180" s="138"/>
      <c r="UHO180" s="138"/>
      <c r="UHP180" s="138"/>
      <c r="UHQ180" s="138"/>
      <c r="UHR180" s="138"/>
      <c r="UHS180" s="138"/>
      <c r="UHT180" s="138"/>
      <c r="UHU180" s="138"/>
      <c r="UHV180" s="138"/>
      <c r="UHW180" s="138"/>
      <c r="UHX180" s="138"/>
      <c r="UHY180" s="138"/>
      <c r="UHZ180" s="138"/>
      <c r="UIA180" s="138"/>
      <c r="UIB180" s="138"/>
      <c r="UIC180" s="138"/>
      <c r="UID180" s="138"/>
      <c r="UIE180" s="138"/>
      <c r="UIF180" s="138"/>
      <c r="UIG180" s="138"/>
      <c r="UIH180" s="138"/>
      <c r="UII180" s="138"/>
      <c r="UIJ180" s="138"/>
      <c r="UIK180" s="138"/>
      <c r="UIL180" s="138"/>
      <c r="UIM180" s="138"/>
      <c r="UIN180" s="138"/>
      <c r="UIO180" s="138"/>
      <c r="UIP180" s="138"/>
      <c r="UIQ180" s="138"/>
      <c r="UIR180" s="138"/>
      <c r="UIS180" s="138"/>
      <c r="UIT180" s="138"/>
      <c r="UIU180" s="138"/>
      <c r="UIV180" s="138"/>
      <c r="UIW180" s="138"/>
      <c r="UIX180" s="138"/>
      <c r="UIY180" s="138"/>
      <c r="UIZ180" s="138"/>
      <c r="UJA180" s="138"/>
      <c r="UJB180" s="138"/>
      <c r="UJC180" s="138"/>
      <c r="UJD180" s="138"/>
      <c r="UJE180" s="138"/>
      <c r="UJF180" s="138"/>
      <c r="UJG180" s="138"/>
      <c r="UJH180" s="138"/>
      <c r="UJI180" s="138"/>
      <c r="UJJ180" s="138"/>
      <c r="UJK180" s="138"/>
      <c r="UJL180" s="138"/>
      <c r="UJM180" s="138"/>
      <c r="UJN180" s="138"/>
      <c r="UJO180" s="138"/>
      <c r="UJP180" s="138"/>
      <c r="UJQ180" s="138"/>
      <c r="UJR180" s="138"/>
      <c r="UJS180" s="138"/>
      <c r="UJT180" s="138"/>
      <c r="UJU180" s="138"/>
      <c r="UJV180" s="138"/>
      <c r="UJW180" s="138"/>
      <c r="UJX180" s="138"/>
      <c r="UJY180" s="138"/>
      <c r="UJZ180" s="138"/>
      <c r="UKA180" s="138"/>
      <c r="UKB180" s="138"/>
      <c r="UKC180" s="138"/>
      <c r="UKD180" s="138"/>
      <c r="UKE180" s="138"/>
      <c r="UKF180" s="138"/>
      <c r="UKG180" s="138"/>
      <c r="UKH180" s="138"/>
      <c r="UKI180" s="138"/>
      <c r="UKJ180" s="138"/>
      <c r="UKK180" s="138"/>
      <c r="UKL180" s="138"/>
      <c r="UKM180" s="138"/>
      <c r="UKN180" s="138"/>
      <c r="UKO180" s="138"/>
      <c r="UKP180" s="138"/>
      <c r="UKQ180" s="138"/>
      <c r="UKR180" s="138"/>
      <c r="UKS180" s="138"/>
      <c r="UKT180" s="138"/>
      <c r="UKU180" s="138"/>
      <c r="UKV180" s="138"/>
      <c r="UKW180" s="138"/>
      <c r="UKX180" s="138"/>
      <c r="UKY180" s="138"/>
      <c r="UKZ180" s="138"/>
      <c r="ULA180" s="138"/>
      <c r="ULB180" s="138"/>
      <c r="ULC180" s="138"/>
      <c r="ULD180" s="138"/>
      <c r="ULE180" s="138"/>
      <c r="ULF180" s="138"/>
      <c r="ULG180" s="138"/>
      <c r="ULH180" s="138"/>
      <c r="ULI180" s="138"/>
      <c r="ULJ180" s="138"/>
      <c r="ULK180" s="138"/>
      <c r="ULL180" s="138"/>
      <c r="ULM180" s="138"/>
      <c r="ULN180" s="138"/>
      <c r="ULO180" s="138"/>
      <c r="ULP180" s="138"/>
      <c r="ULQ180" s="138"/>
      <c r="ULR180" s="138"/>
      <c r="ULS180" s="138"/>
      <c r="ULT180" s="138"/>
      <c r="ULU180" s="138"/>
      <c r="ULV180" s="138"/>
      <c r="ULW180" s="138"/>
      <c r="ULX180" s="138"/>
      <c r="ULY180" s="138"/>
      <c r="ULZ180" s="138"/>
      <c r="UMA180" s="138"/>
      <c r="UMB180" s="138"/>
      <c r="UMC180" s="138"/>
      <c r="UMD180" s="138"/>
      <c r="UME180" s="138"/>
      <c r="UMF180" s="138"/>
      <c r="UMG180" s="138"/>
      <c r="UMH180" s="138"/>
      <c r="UMI180" s="138"/>
      <c r="UMJ180" s="138"/>
      <c r="UMK180" s="138"/>
      <c r="UML180" s="138"/>
      <c r="UMM180" s="138"/>
      <c r="UMN180" s="138"/>
      <c r="UMO180" s="138"/>
      <c r="UMP180" s="138"/>
      <c r="UMQ180" s="138"/>
      <c r="UMR180" s="138"/>
      <c r="UMS180" s="138"/>
      <c r="UMT180" s="138"/>
      <c r="UMU180" s="138"/>
      <c r="UMV180" s="138"/>
      <c r="UMW180" s="138"/>
      <c r="UMX180" s="138"/>
      <c r="UMY180" s="138"/>
      <c r="UMZ180" s="138"/>
      <c r="UNA180" s="138"/>
      <c r="UNB180" s="138"/>
      <c r="UNC180" s="138"/>
      <c r="UND180" s="138"/>
      <c r="UNE180" s="138"/>
      <c r="UNF180" s="138"/>
      <c r="UNG180" s="138"/>
      <c r="UNH180" s="138"/>
      <c r="UNI180" s="138"/>
      <c r="UNJ180" s="138"/>
      <c r="UNK180" s="138"/>
      <c r="UNL180" s="138"/>
      <c r="UNM180" s="138"/>
      <c r="UNN180" s="138"/>
      <c r="UNO180" s="138"/>
      <c r="UNP180" s="138"/>
      <c r="UNQ180" s="138"/>
      <c r="UNR180" s="138"/>
      <c r="UNS180" s="138"/>
      <c r="UNT180" s="138"/>
      <c r="UNU180" s="138"/>
      <c r="UNV180" s="138"/>
      <c r="UNW180" s="138"/>
      <c r="UNX180" s="138"/>
      <c r="UNY180" s="138"/>
      <c r="UNZ180" s="138"/>
      <c r="UOA180" s="138"/>
      <c r="UOB180" s="138"/>
      <c r="UOC180" s="138"/>
      <c r="UOD180" s="138"/>
      <c r="UOE180" s="138"/>
      <c r="UOF180" s="138"/>
      <c r="UOG180" s="138"/>
      <c r="UOH180" s="138"/>
      <c r="UOI180" s="138"/>
      <c r="UOJ180" s="138"/>
      <c r="UOK180" s="138"/>
      <c r="UOL180" s="138"/>
      <c r="UOM180" s="138"/>
      <c r="UON180" s="138"/>
      <c r="UOO180" s="138"/>
      <c r="UOP180" s="138"/>
      <c r="UOQ180" s="138"/>
      <c r="UOR180" s="138"/>
      <c r="UOS180" s="138"/>
      <c r="UOT180" s="138"/>
      <c r="UOU180" s="138"/>
      <c r="UOV180" s="138"/>
      <c r="UOW180" s="138"/>
      <c r="UOX180" s="138"/>
      <c r="UOY180" s="138"/>
      <c r="UOZ180" s="138"/>
      <c r="UPA180" s="138"/>
      <c r="UPB180" s="138"/>
      <c r="UPC180" s="138"/>
      <c r="UPD180" s="138"/>
      <c r="UPE180" s="138"/>
      <c r="UPF180" s="138"/>
      <c r="UPG180" s="138"/>
      <c r="UPH180" s="138"/>
      <c r="UPI180" s="138"/>
      <c r="UPJ180" s="138"/>
      <c r="UPK180" s="138"/>
      <c r="UPL180" s="138"/>
      <c r="UPM180" s="138"/>
      <c r="UPN180" s="138"/>
      <c r="UPO180" s="138"/>
      <c r="UPP180" s="138"/>
      <c r="UPQ180" s="138"/>
      <c r="UPR180" s="138"/>
      <c r="UPS180" s="138"/>
      <c r="UPT180" s="138"/>
      <c r="UPU180" s="138"/>
      <c r="UPV180" s="138"/>
      <c r="UPW180" s="138"/>
      <c r="UPX180" s="138"/>
      <c r="UPY180" s="138"/>
      <c r="UPZ180" s="138"/>
      <c r="UQA180" s="138"/>
      <c r="UQB180" s="138"/>
      <c r="UQC180" s="138"/>
      <c r="UQD180" s="138"/>
      <c r="UQE180" s="138"/>
      <c r="UQF180" s="138"/>
      <c r="UQG180" s="138"/>
      <c r="UQH180" s="138"/>
      <c r="UQI180" s="138"/>
      <c r="UQJ180" s="138"/>
      <c r="UQK180" s="138"/>
      <c r="UQL180" s="138"/>
      <c r="UQM180" s="138"/>
      <c r="UQN180" s="138"/>
      <c r="UQO180" s="138"/>
      <c r="UQP180" s="138"/>
      <c r="UQQ180" s="138"/>
      <c r="UQR180" s="138"/>
      <c r="UQS180" s="138"/>
      <c r="UQT180" s="138"/>
      <c r="UQU180" s="138"/>
      <c r="UQV180" s="138"/>
      <c r="UQW180" s="138"/>
      <c r="UQX180" s="138"/>
      <c r="UQY180" s="138"/>
      <c r="UQZ180" s="138"/>
      <c r="URA180" s="138"/>
      <c r="URB180" s="138"/>
      <c r="URC180" s="138"/>
      <c r="URD180" s="138"/>
      <c r="URE180" s="138"/>
      <c r="URF180" s="138"/>
      <c r="URG180" s="138"/>
      <c r="URH180" s="138"/>
      <c r="URI180" s="138"/>
      <c r="URJ180" s="138"/>
      <c r="URK180" s="138"/>
      <c r="URL180" s="138"/>
      <c r="URM180" s="138"/>
      <c r="URN180" s="138"/>
      <c r="URO180" s="138"/>
      <c r="URP180" s="138"/>
      <c r="URQ180" s="138"/>
      <c r="URR180" s="138"/>
      <c r="URS180" s="138"/>
      <c r="URT180" s="138"/>
      <c r="URU180" s="138"/>
      <c r="URV180" s="138"/>
      <c r="URW180" s="138"/>
      <c r="URX180" s="138"/>
      <c r="URY180" s="138"/>
      <c r="URZ180" s="138"/>
      <c r="USA180" s="138"/>
      <c r="USB180" s="138"/>
      <c r="USC180" s="138"/>
      <c r="USD180" s="138"/>
      <c r="USE180" s="138"/>
      <c r="USF180" s="138"/>
      <c r="USG180" s="138"/>
      <c r="USH180" s="138"/>
      <c r="USI180" s="138"/>
      <c r="USJ180" s="138"/>
      <c r="USK180" s="138"/>
      <c r="USL180" s="138"/>
      <c r="USM180" s="138"/>
      <c r="USN180" s="138"/>
      <c r="USO180" s="138"/>
      <c r="USP180" s="138"/>
      <c r="USQ180" s="138"/>
      <c r="USR180" s="138"/>
      <c r="USS180" s="138"/>
      <c r="UST180" s="138"/>
      <c r="USU180" s="138"/>
      <c r="USV180" s="138"/>
      <c r="USW180" s="138"/>
      <c r="USX180" s="138"/>
      <c r="USY180" s="138"/>
      <c r="USZ180" s="138"/>
      <c r="UTA180" s="138"/>
      <c r="UTB180" s="138"/>
      <c r="UTC180" s="138"/>
      <c r="UTD180" s="138"/>
      <c r="UTE180" s="138"/>
      <c r="UTF180" s="138"/>
      <c r="UTG180" s="138"/>
      <c r="UTH180" s="138"/>
      <c r="UTI180" s="138"/>
      <c r="UTJ180" s="138"/>
      <c r="UTK180" s="138"/>
      <c r="UTL180" s="138"/>
      <c r="UTM180" s="138"/>
      <c r="UTN180" s="138"/>
      <c r="UTO180" s="138"/>
      <c r="UTP180" s="138"/>
      <c r="UTQ180" s="138"/>
      <c r="UTR180" s="138"/>
      <c r="UTS180" s="138"/>
      <c r="UTT180" s="138"/>
      <c r="UTU180" s="138"/>
      <c r="UTV180" s="138"/>
      <c r="UTW180" s="138"/>
      <c r="UTX180" s="138"/>
      <c r="UTY180" s="138"/>
      <c r="UTZ180" s="138"/>
      <c r="UUA180" s="138"/>
      <c r="UUB180" s="138"/>
      <c r="UUC180" s="138"/>
      <c r="UUD180" s="138"/>
      <c r="UUE180" s="138"/>
      <c r="UUF180" s="138"/>
      <c r="UUG180" s="138"/>
      <c r="UUH180" s="138"/>
      <c r="UUI180" s="138"/>
      <c r="UUJ180" s="138"/>
      <c r="UUK180" s="138"/>
      <c r="UUL180" s="138"/>
      <c r="UUM180" s="138"/>
      <c r="UUN180" s="138"/>
      <c r="UUO180" s="138"/>
      <c r="UUP180" s="138"/>
      <c r="UUQ180" s="138"/>
      <c r="UUR180" s="138"/>
      <c r="UUS180" s="138"/>
      <c r="UUT180" s="138"/>
      <c r="UUU180" s="138"/>
      <c r="UUV180" s="138"/>
      <c r="UUW180" s="138"/>
      <c r="UUX180" s="138"/>
      <c r="UUY180" s="138"/>
      <c r="UUZ180" s="138"/>
      <c r="UVA180" s="138"/>
      <c r="UVB180" s="138"/>
      <c r="UVC180" s="138"/>
      <c r="UVD180" s="138"/>
      <c r="UVE180" s="138"/>
      <c r="UVF180" s="138"/>
      <c r="UVG180" s="138"/>
      <c r="UVH180" s="138"/>
      <c r="UVI180" s="138"/>
      <c r="UVJ180" s="138"/>
      <c r="UVK180" s="138"/>
      <c r="UVL180" s="138"/>
      <c r="UVM180" s="138"/>
      <c r="UVN180" s="138"/>
      <c r="UVO180" s="138"/>
      <c r="UVP180" s="138"/>
      <c r="UVQ180" s="138"/>
      <c r="UVR180" s="138"/>
      <c r="UVS180" s="138"/>
      <c r="UVT180" s="138"/>
      <c r="UVU180" s="138"/>
      <c r="UVV180" s="138"/>
      <c r="UVW180" s="138"/>
      <c r="UVX180" s="138"/>
      <c r="UVY180" s="138"/>
      <c r="UVZ180" s="138"/>
      <c r="UWA180" s="138"/>
      <c r="UWB180" s="138"/>
      <c r="UWC180" s="138"/>
      <c r="UWD180" s="138"/>
      <c r="UWE180" s="138"/>
      <c r="UWF180" s="138"/>
      <c r="UWG180" s="138"/>
      <c r="UWH180" s="138"/>
      <c r="UWI180" s="138"/>
      <c r="UWJ180" s="138"/>
      <c r="UWK180" s="138"/>
      <c r="UWL180" s="138"/>
      <c r="UWM180" s="138"/>
      <c r="UWN180" s="138"/>
      <c r="UWO180" s="138"/>
      <c r="UWP180" s="138"/>
      <c r="UWQ180" s="138"/>
      <c r="UWR180" s="138"/>
      <c r="UWS180" s="138"/>
      <c r="UWT180" s="138"/>
      <c r="UWU180" s="138"/>
      <c r="UWV180" s="138"/>
      <c r="UWW180" s="138"/>
      <c r="UWX180" s="138"/>
      <c r="UWY180" s="138"/>
      <c r="UWZ180" s="138"/>
      <c r="UXA180" s="138"/>
      <c r="UXB180" s="138"/>
      <c r="UXC180" s="138"/>
      <c r="UXD180" s="138"/>
      <c r="UXE180" s="138"/>
      <c r="UXF180" s="138"/>
      <c r="UXG180" s="138"/>
      <c r="UXH180" s="138"/>
      <c r="UXI180" s="138"/>
      <c r="UXJ180" s="138"/>
      <c r="UXK180" s="138"/>
      <c r="UXL180" s="138"/>
      <c r="UXM180" s="138"/>
      <c r="UXN180" s="138"/>
      <c r="UXO180" s="138"/>
      <c r="UXP180" s="138"/>
      <c r="UXQ180" s="138"/>
      <c r="UXR180" s="138"/>
      <c r="UXS180" s="138"/>
      <c r="UXT180" s="138"/>
      <c r="UXU180" s="138"/>
      <c r="UXV180" s="138"/>
      <c r="UXW180" s="138"/>
      <c r="UXX180" s="138"/>
      <c r="UXY180" s="138"/>
      <c r="UXZ180" s="138"/>
      <c r="UYA180" s="138"/>
      <c r="UYB180" s="138"/>
      <c r="UYC180" s="138"/>
      <c r="UYD180" s="138"/>
      <c r="UYE180" s="138"/>
      <c r="UYF180" s="138"/>
      <c r="UYG180" s="138"/>
      <c r="UYH180" s="138"/>
      <c r="UYI180" s="138"/>
      <c r="UYJ180" s="138"/>
      <c r="UYK180" s="138"/>
      <c r="UYL180" s="138"/>
      <c r="UYM180" s="138"/>
      <c r="UYN180" s="138"/>
      <c r="UYO180" s="138"/>
      <c r="UYP180" s="138"/>
      <c r="UYQ180" s="138"/>
      <c r="UYR180" s="138"/>
      <c r="UYS180" s="138"/>
      <c r="UYT180" s="138"/>
      <c r="UYU180" s="138"/>
      <c r="UYV180" s="138"/>
      <c r="UYW180" s="138"/>
      <c r="UYX180" s="138"/>
      <c r="UYY180" s="138"/>
      <c r="UYZ180" s="138"/>
      <c r="UZA180" s="138"/>
      <c r="UZB180" s="138"/>
      <c r="UZC180" s="138"/>
      <c r="UZD180" s="138"/>
      <c r="UZE180" s="138"/>
      <c r="UZF180" s="138"/>
      <c r="UZG180" s="138"/>
      <c r="UZH180" s="138"/>
      <c r="UZI180" s="138"/>
      <c r="UZJ180" s="138"/>
      <c r="UZK180" s="138"/>
      <c r="UZL180" s="138"/>
      <c r="UZM180" s="138"/>
      <c r="UZN180" s="138"/>
      <c r="UZO180" s="138"/>
      <c r="UZP180" s="138"/>
      <c r="UZQ180" s="138"/>
      <c r="UZR180" s="138"/>
      <c r="UZS180" s="138"/>
      <c r="UZT180" s="138"/>
      <c r="UZU180" s="138"/>
      <c r="UZV180" s="138"/>
      <c r="UZW180" s="138"/>
      <c r="UZX180" s="138"/>
      <c r="UZY180" s="138"/>
      <c r="UZZ180" s="138"/>
      <c r="VAA180" s="138"/>
      <c r="VAB180" s="138"/>
      <c r="VAC180" s="138"/>
      <c r="VAD180" s="138"/>
      <c r="VAE180" s="138"/>
      <c r="VAF180" s="138"/>
      <c r="VAG180" s="138"/>
      <c r="VAH180" s="138"/>
      <c r="VAI180" s="138"/>
      <c r="VAJ180" s="138"/>
      <c r="VAK180" s="138"/>
      <c r="VAL180" s="138"/>
      <c r="VAM180" s="138"/>
      <c r="VAN180" s="138"/>
      <c r="VAO180" s="138"/>
      <c r="VAP180" s="138"/>
      <c r="VAQ180" s="138"/>
      <c r="VAR180" s="138"/>
      <c r="VAS180" s="138"/>
      <c r="VAT180" s="138"/>
      <c r="VAU180" s="138"/>
      <c r="VAV180" s="138"/>
      <c r="VAW180" s="138"/>
      <c r="VAX180" s="138"/>
      <c r="VAY180" s="138"/>
      <c r="VAZ180" s="138"/>
      <c r="VBA180" s="138"/>
      <c r="VBB180" s="138"/>
      <c r="VBC180" s="138"/>
      <c r="VBD180" s="138"/>
      <c r="VBE180" s="138"/>
      <c r="VBF180" s="138"/>
      <c r="VBG180" s="138"/>
      <c r="VBH180" s="138"/>
      <c r="VBI180" s="138"/>
      <c r="VBJ180" s="138"/>
      <c r="VBK180" s="138"/>
      <c r="VBL180" s="138"/>
      <c r="VBM180" s="138"/>
      <c r="VBN180" s="138"/>
      <c r="VBO180" s="138"/>
      <c r="VBP180" s="138"/>
      <c r="VBQ180" s="138"/>
      <c r="VBR180" s="138"/>
      <c r="VBS180" s="138"/>
      <c r="VBT180" s="138"/>
      <c r="VBU180" s="138"/>
      <c r="VBV180" s="138"/>
      <c r="VBW180" s="138"/>
      <c r="VBX180" s="138"/>
      <c r="VBY180" s="138"/>
      <c r="VBZ180" s="138"/>
      <c r="VCA180" s="138"/>
      <c r="VCB180" s="138"/>
      <c r="VCC180" s="138"/>
      <c r="VCD180" s="138"/>
      <c r="VCE180" s="138"/>
      <c r="VCF180" s="138"/>
      <c r="VCG180" s="138"/>
      <c r="VCH180" s="138"/>
      <c r="VCI180" s="138"/>
      <c r="VCJ180" s="138"/>
      <c r="VCK180" s="138"/>
      <c r="VCL180" s="138"/>
      <c r="VCM180" s="138"/>
      <c r="VCN180" s="138"/>
      <c r="VCO180" s="138"/>
      <c r="VCP180" s="138"/>
      <c r="VCQ180" s="138"/>
      <c r="VCR180" s="138"/>
      <c r="VCS180" s="138"/>
      <c r="VCT180" s="138"/>
      <c r="VCU180" s="138"/>
      <c r="VCV180" s="138"/>
      <c r="VCW180" s="138"/>
      <c r="VCX180" s="138"/>
      <c r="VCY180" s="138"/>
      <c r="VCZ180" s="138"/>
      <c r="VDA180" s="138"/>
      <c r="VDB180" s="138"/>
      <c r="VDC180" s="138"/>
      <c r="VDD180" s="138"/>
      <c r="VDE180" s="138"/>
      <c r="VDF180" s="138"/>
      <c r="VDG180" s="138"/>
      <c r="VDH180" s="138"/>
      <c r="VDI180" s="138"/>
      <c r="VDJ180" s="138"/>
      <c r="VDK180" s="138"/>
      <c r="VDL180" s="138"/>
      <c r="VDM180" s="138"/>
      <c r="VDN180" s="138"/>
      <c r="VDO180" s="138"/>
      <c r="VDP180" s="138"/>
      <c r="VDQ180" s="138"/>
      <c r="VDR180" s="138"/>
      <c r="VDS180" s="138"/>
      <c r="VDT180" s="138"/>
      <c r="VDU180" s="138"/>
      <c r="VDV180" s="138"/>
      <c r="VDW180" s="138"/>
      <c r="VDX180" s="138"/>
      <c r="VDY180" s="138"/>
      <c r="VDZ180" s="138"/>
      <c r="VEA180" s="138"/>
      <c r="VEB180" s="138"/>
      <c r="VEC180" s="138"/>
      <c r="VED180" s="138"/>
      <c r="VEE180" s="138"/>
      <c r="VEF180" s="138"/>
      <c r="VEG180" s="138"/>
      <c r="VEH180" s="138"/>
      <c r="VEI180" s="138"/>
      <c r="VEJ180" s="138"/>
      <c r="VEK180" s="138"/>
      <c r="VEL180" s="138"/>
      <c r="VEM180" s="138"/>
      <c r="VEN180" s="138"/>
      <c r="VEO180" s="138"/>
      <c r="VEP180" s="138"/>
      <c r="VEQ180" s="138"/>
      <c r="VER180" s="138"/>
      <c r="VES180" s="138"/>
      <c r="VET180" s="138"/>
      <c r="VEU180" s="138"/>
      <c r="VEV180" s="138"/>
      <c r="VEW180" s="138"/>
      <c r="VEX180" s="138"/>
      <c r="VEY180" s="138"/>
      <c r="VEZ180" s="138"/>
      <c r="VFA180" s="138"/>
      <c r="VFB180" s="138"/>
      <c r="VFC180" s="138"/>
      <c r="VFD180" s="138"/>
      <c r="VFE180" s="138"/>
      <c r="VFF180" s="138"/>
      <c r="VFG180" s="138"/>
      <c r="VFH180" s="138"/>
      <c r="VFI180" s="138"/>
      <c r="VFJ180" s="138"/>
      <c r="VFK180" s="138"/>
      <c r="VFL180" s="138"/>
      <c r="VFM180" s="138"/>
      <c r="VFN180" s="138"/>
      <c r="VFO180" s="138"/>
      <c r="VFP180" s="138"/>
      <c r="VFQ180" s="138"/>
      <c r="VFR180" s="138"/>
      <c r="VFS180" s="138"/>
      <c r="VFT180" s="138"/>
      <c r="VFU180" s="138"/>
      <c r="VFV180" s="138"/>
      <c r="VFW180" s="138"/>
      <c r="VFX180" s="138"/>
      <c r="VFY180" s="138"/>
      <c r="VFZ180" s="138"/>
      <c r="VGA180" s="138"/>
      <c r="VGB180" s="138"/>
      <c r="VGC180" s="138"/>
      <c r="VGD180" s="138"/>
      <c r="VGE180" s="138"/>
      <c r="VGF180" s="138"/>
      <c r="VGG180" s="138"/>
      <c r="VGH180" s="138"/>
      <c r="VGI180" s="138"/>
      <c r="VGJ180" s="138"/>
      <c r="VGK180" s="138"/>
      <c r="VGL180" s="138"/>
      <c r="VGM180" s="138"/>
      <c r="VGN180" s="138"/>
      <c r="VGO180" s="138"/>
      <c r="VGP180" s="138"/>
      <c r="VGQ180" s="138"/>
      <c r="VGR180" s="138"/>
      <c r="VGS180" s="138"/>
      <c r="VGT180" s="138"/>
      <c r="VGU180" s="138"/>
      <c r="VGV180" s="138"/>
      <c r="VGW180" s="138"/>
      <c r="VGX180" s="138"/>
      <c r="VGY180" s="138"/>
      <c r="VGZ180" s="138"/>
      <c r="VHA180" s="138"/>
      <c r="VHB180" s="138"/>
      <c r="VHC180" s="138"/>
      <c r="VHD180" s="138"/>
      <c r="VHE180" s="138"/>
      <c r="VHF180" s="138"/>
      <c r="VHG180" s="138"/>
      <c r="VHH180" s="138"/>
      <c r="VHI180" s="138"/>
      <c r="VHJ180" s="138"/>
      <c r="VHK180" s="138"/>
      <c r="VHL180" s="138"/>
      <c r="VHM180" s="138"/>
      <c r="VHN180" s="138"/>
      <c r="VHO180" s="138"/>
      <c r="VHP180" s="138"/>
      <c r="VHQ180" s="138"/>
      <c r="VHR180" s="138"/>
      <c r="VHS180" s="138"/>
      <c r="VHT180" s="138"/>
      <c r="VHU180" s="138"/>
      <c r="VHV180" s="138"/>
      <c r="VHW180" s="138"/>
      <c r="VHX180" s="138"/>
      <c r="VHY180" s="138"/>
      <c r="VHZ180" s="138"/>
      <c r="VIA180" s="138"/>
      <c r="VIB180" s="138"/>
      <c r="VIC180" s="138"/>
      <c r="VID180" s="138"/>
      <c r="VIE180" s="138"/>
      <c r="VIF180" s="138"/>
      <c r="VIG180" s="138"/>
      <c r="VIH180" s="138"/>
      <c r="VII180" s="138"/>
      <c r="VIJ180" s="138"/>
      <c r="VIK180" s="138"/>
      <c r="VIL180" s="138"/>
      <c r="VIM180" s="138"/>
      <c r="VIN180" s="138"/>
      <c r="VIO180" s="138"/>
      <c r="VIP180" s="138"/>
      <c r="VIQ180" s="138"/>
      <c r="VIR180" s="138"/>
      <c r="VIS180" s="138"/>
      <c r="VIT180" s="138"/>
      <c r="VIU180" s="138"/>
      <c r="VIV180" s="138"/>
      <c r="VIW180" s="138"/>
      <c r="VIX180" s="138"/>
      <c r="VIY180" s="138"/>
      <c r="VIZ180" s="138"/>
      <c r="VJA180" s="138"/>
      <c r="VJB180" s="138"/>
      <c r="VJC180" s="138"/>
      <c r="VJD180" s="138"/>
      <c r="VJE180" s="138"/>
      <c r="VJF180" s="138"/>
      <c r="VJG180" s="138"/>
      <c r="VJH180" s="138"/>
      <c r="VJI180" s="138"/>
      <c r="VJJ180" s="138"/>
      <c r="VJK180" s="138"/>
      <c r="VJL180" s="138"/>
      <c r="VJM180" s="138"/>
      <c r="VJN180" s="138"/>
      <c r="VJO180" s="138"/>
      <c r="VJP180" s="138"/>
      <c r="VJQ180" s="138"/>
      <c r="VJR180" s="138"/>
      <c r="VJS180" s="138"/>
      <c r="VJT180" s="138"/>
      <c r="VJU180" s="138"/>
      <c r="VJV180" s="138"/>
      <c r="VJW180" s="138"/>
      <c r="VJX180" s="138"/>
      <c r="VJY180" s="138"/>
      <c r="VJZ180" s="138"/>
      <c r="VKA180" s="138"/>
      <c r="VKB180" s="138"/>
      <c r="VKC180" s="138"/>
      <c r="VKD180" s="138"/>
      <c r="VKE180" s="138"/>
      <c r="VKF180" s="138"/>
      <c r="VKG180" s="138"/>
      <c r="VKH180" s="138"/>
      <c r="VKI180" s="138"/>
      <c r="VKJ180" s="138"/>
      <c r="VKK180" s="138"/>
      <c r="VKL180" s="138"/>
      <c r="VKM180" s="138"/>
      <c r="VKN180" s="138"/>
      <c r="VKO180" s="138"/>
      <c r="VKP180" s="138"/>
      <c r="VKQ180" s="138"/>
      <c r="VKR180" s="138"/>
      <c r="VKS180" s="138"/>
      <c r="VKT180" s="138"/>
      <c r="VKU180" s="138"/>
      <c r="VKV180" s="138"/>
      <c r="VKW180" s="138"/>
      <c r="VKX180" s="138"/>
      <c r="VKY180" s="138"/>
      <c r="VKZ180" s="138"/>
      <c r="VLA180" s="138"/>
      <c r="VLB180" s="138"/>
      <c r="VLC180" s="138"/>
      <c r="VLD180" s="138"/>
      <c r="VLE180" s="138"/>
      <c r="VLF180" s="138"/>
      <c r="VLG180" s="138"/>
      <c r="VLH180" s="138"/>
      <c r="VLI180" s="138"/>
      <c r="VLJ180" s="138"/>
      <c r="VLK180" s="138"/>
      <c r="VLL180" s="138"/>
      <c r="VLM180" s="138"/>
      <c r="VLN180" s="138"/>
      <c r="VLO180" s="138"/>
      <c r="VLP180" s="138"/>
      <c r="VLQ180" s="138"/>
      <c r="VLR180" s="138"/>
      <c r="VLS180" s="138"/>
      <c r="VLT180" s="138"/>
      <c r="VLU180" s="138"/>
      <c r="VLV180" s="138"/>
      <c r="VLW180" s="138"/>
      <c r="VLX180" s="138"/>
      <c r="VLY180" s="138"/>
      <c r="VLZ180" s="138"/>
      <c r="VMA180" s="138"/>
      <c r="VMB180" s="138"/>
      <c r="VMC180" s="138"/>
      <c r="VMD180" s="138"/>
      <c r="VME180" s="138"/>
      <c r="VMF180" s="138"/>
      <c r="VMG180" s="138"/>
      <c r="VMH180" s="138"/>
      <c r="VMI180" s="138"/>
      <c r="VMJ180" s="138"/>
      <c r="VMK180" s="138"/>
      <c r="VML180" s="138"/>
      <c r="VMM180" s="138"/>
      <c r="VMN180" s="138"/>
      <c r="VMO180" s="138"/>
      <c r="VMP180" s="138"/>
      <c r="VMQ180" s="138"/>
      <c r="VMR180" s="138"/>
      <c r="VMS180" s="138"/>
      <c r="VMT180" s="138"/>
      <c r="VMU180" s="138"/>
      <c r="VMV180" s="138"/>
      <c r="VMW180" s="138"/>
      <c r="VMX180" s="138"/>
      <c r="VMY180" s="138"/>
      <c r="VMZ180" s="138"/>
      <c r="VNA180" s="138"/>
      <c r="VNB180" s="138"/>
      <c r="VNC180" s="138"/>
      <c r="VND180" s="138"/>
      <c r="VNE180" s="138"/>
      <c r="VNF180" s="138"/>
      <c r="VNG180" s="138"/>
      <c r="VNH180" s="138"/>
      <c r="VNI180" s="138"/>
      <c r="VNJ180" s="138"/>
      <c r="VNK180" s="138"/>
      <c r="VNL180" s="138"/>
      <c r="VNM180" s="138"/>
      <c r="VNN180" s="138"/>
      <c r="VNO180" s="138"/>
      <c r="VNP180" s="138"/>
      <c r="VNQ180" s="138"/>
      <c r="VNR180" s="138"/>
      <c r="VNS180" s="138"/>
      <c r="VNT180" s="138"/>
      <c r="VNU180" s="138"/>
      <c r="VNV180" s="138"/>
      <c r="VNW180" s="138"/>
      <c r="VNX180" s="138"/>
      <c r="VNY180" s="138"/>
      <c r="VNZ180" s="138"/>
      <c r="VOA180" s="138"/>
      <c r="VOB180" s="138"/>
      <c r="VOC180" s="138"/>
      <c r="VOD180" s="138"/>
      <c r="VOE180" s="138"/>
      <c r="VOF180" s="138"/>
      <c r="VOG180" s="138"/>
      <c r="VOH180" s="138"/>
      <c r="VOI180" s="138"/>
      <c r="VOJ180" s="138"/>
      <c r="VOK180" s="138"/>
      <c r="VOL180" s="138"/>
      <c r="VOM180" s="138"/>
      <c r="VON180" s="138"/>
      <c r="VOO180" s="138"/>
      <c r="VOP180" s="138"/>
      <c r="VOQ180" s="138"/>
      <c r="VOR180" s="138"/>
      <c r="VOS180" s="138"/>
      <c r="VOT180" s="138"/>
      <c r="VOU180" s="138"/>
      <c r="VOV180" s="138"/>
      <c r="VOW180" s="138"/>
      <c r="VOX180" s="138"/>
      <c r="VOY180" s="138"/>
      <c r="VOZ180" s="138"/>
      <c r="VPA180" s="138"/>
      <c r="VPB180" s="138"/>
      <c r="VPC180" s="138"/>
      <c r="VPD180" s="138"/>
      <c r="VPE180" s="138"/>
      <c r="VPF180" s="138"/>
      <c r="VPG180" s="138"/>
      <c r="VPH180" s="138"/>
      <c r="VPI180" s="138"/>
      <c r="VPJ180" s="138"/>
      <c r="VPK180" s="138"/>
      <c r="VPL180" s="138"/>
      <c r="VPM180" s="138"/>
      <c r="VPN180" s="138"/>
      <c r="VPO180" s="138"/>
      <c r="VPP180" s="138"/>
      <c r="VPQ180" s="138"/>
      <c r="VPR180" s="138"/>
      <c r="VPS180" s="138"/>
      <c r="VPT180" s="138"/>
      <c r="VPU180" s="138"/>
      <c r="VPV180" s="138"/>
      <c r="VPW180" s="138"/>
      <c r="VPX180" s="138"/>
      <c r="VPY180" s="138"/>
      <c r="VPZ180" s="138"/>
      <c r="VQA180" s="138"/>
      <c r="VQB180" s="138"/>
      <c r="VQC180" s="138"/>
      <c r="VQD180" s="138"/>
      <c r="VQE180" s="138"/>
      <c r="VQF180" s="138"/>
      <c r="VQG180" s="138"/>
      <c r="VQH180" s="138"/>
      <c r="VQI180" s="138"/>
      <c r="VQJ180" s="138"/>
      <c r="VQK180" s="138"/>
      <c r="VQL180" s="138"/>
      <c r="VQM180" s="138"/>
      <c r="VQN180" s="138"/>
      <c r="VQO180" s="138"/>
      <c r="VQP180" s="138"/>
      <c r="VQQ180" s="138"/>
      <c r="VQR180" s="138"/>
      <c r="VQS180" s="138"/>
      <c r="VQT180" s="138"/>
      <c r="VQU180" s="138"/>
      <c r="VQV180" s="138"/>
      <c r="VQW180" s="138"/>
      <c r="VQX180" s="138"/>
      <c r="VQY180" s="138"/>
      <c r="VQZ180" s="138"/>
      <c r="VRA180" s="138"/>
      <c r="VRB180" s="138"/>
      <c r="VRC180" s="138"/>
      <c r="VRD180" s="138"/>
      <c r="VRE180" s="138"/>
      <c r="VRF180" s="138"/>
      <c r="VRG180" s="138"/>
      <c r="VRH180" s="138"/>
      <c r="VRI180" s="138"/>
      <c r="VRJ180" s="138"/>
      <c r="VRK180" s="138"/>
      <c r="VRL180" s="138"/>
      <c r="VRM180" s="138"/>
      <c r="VRN180" s="138"/>
      <c r="VRO180" s="138"/>
      <c r="VRP180" s="138"/>
      <c r="VRQ180" s="138"/>
      <c r="VRR180" s="138"/>
      <c r="VRS180" s="138"/>
      <c r="VRT180" s="138"/>
      <c r="VRU180" s="138"/>
      <c r="VRV180" s="138"/>
      <c r="VRW180" s="138"/>
      <c r="VRX180" s="138"/>
      <c r="VRY180" s="138"/>
      <c r="VRZ180" s="138"/>
      <c r="VSA180" s="138"/>
      <c r="VSB180" s="138"/>
      <c r="VSC180" s="138"/>
      <c r="VSD180" s="138"/>
      <c r="VSE180" s="138"/>
      <c r="VSF180" s="138"/>
      <c r="VSG180" s="138"/>
      <c r="VSH180" s="138"/>
      <c r="VSI180" s="138"/>
      <c r="VSJ180" s="138"/>
      <c r="VSK180" s="138"/>
      <c r="VSL180" s="138"/>
      <c r="VSM180" s="138"/>
      <c r="VSN180" s="138"/>
      <c r="VSO180" s="138"/>
      <c r="VSP180" s="138"/>
      <c r="VSQ180" s="138"/>
      <c r="VSR180" s="138"/>
      <c r="VSS180" s="138"/>
      <c r="VST180" s="138"/>
      <c r="VSU180" s="138"/>
      <c r="VSV180" s="138"/>
      <c r="VSW180" s="138"/>
      <c r="VSX180" s="138"/>
      <c r="VSY180" s="138"/>
      <c r="VSZ180" s="138"/>
      <c r="VTA180" s="138"/>
      <c r="VTB180" s="138"/>
      <c r="VTC180" s="138"/>
      <c r="VTD180" s="138"/>
      <c r="VTE180" s="138"/>
      <c r="VTF180" s="138"/>
      <c r="VTG180" s="138"/>
      <c r="VTH180" s="138"/>
      <c r="VTI180" s="138"/>
      <c r="VTJ180" s="138"/>
      <c r="VTK180" s="138"/>
      <c r="VTL180" s="138"/>
      <c r="VTM180" s="138"/>
      <c r="VTN180" s="138"/>
      <c r="VTO180" s="138"/>
      <c r="VTP180" s="138"/>
      <c r="VTQ180" s="138"/>
      <c r="VTR180" s="138"/>
      <c r="VTS180" s="138"/>
      <c r="VTT180" s="138"/>
      <c r="VTU180" s="138"/>
      <c r="VTV180" s="138"/>
      <c r="VTW180" s="138"/>
      <c r="VTX180" s="138"/>
      <c r="VTY180" s="138"/>
      <c r="VTZ180" s="138"/>
      <c r="VUA180" s="138"/>
      <c r="VUB180" s="138"/>
      <c r="VUC180" s="138"/>
      <c r="VUD180" s="138"/>
      <c r="VUE180" s="138"/>
      <c r="VUF180" s="138"/>
      <c r="VUG180" s="138"/>
      <c r="VUH180" s="138"/>
      <c r="VUI180" s="138"/>
      <c r="VUJ180" s="138"/>
      <c r="VUK180" s="138"/>
      <c r="VUL180" s="138"/>
      <c r="VUM180" s="138"/>
      <c r="VUN180" s="138"/>
      <c r="VUO180" s="138"/>
      <c r="VUP180" s="138"/>
      <c r="VUQ180" s="138"/>
      <c r="VUR180" s="138"/>
      <c r="VUS180" s="138"/>
      <c r="VUT180" s="138"/>
      <c r="VUU180" s="138"/>
      <c r="VUV180" s="138"/>
      <c r="VUW180" s="138"/>
      <c r="VUX180" s="138"/>
      <c r="VUY180" s="138"/>
      <c r="VUZ180" s="138"/>
      <c r="VVA180" s="138"/>
      <c r="VVB180" s="138"/>
      <c r="VVC180" s="138"/>
      <c r="VVD180" s="138"/>
      <c r="VVE180" s="138"/>
      <c r="VVF180" s="138"/>
      <c r="VVG180" s="138"/>
      <c r="VVH180" s="138"/>
      <c r="VVI180" s="138"/>
      <c r="VVJ180" s="138"/>
      <c r="VVK180" s="138"/>
      <c r="VVL180" s="138"/>
      <c r="VVM180" s="138"/>
      <c r="VVN180" s="138"/>
      <c r="VVO180" s="138"/>
      <c r="VVP180" s="138"/>
      <c r="VVQ180" s="138"/>
      <c r="VVR180" s="138"/>
      <c r="VVS180" s="138"/>
      <c r="VVT180" s="138"/>
      <c r="VVU180" s="138"/>
      <c r="VVV180" s="138"/>
      <c r="VVW180" s="138"/>
      <c r="VVX180" s="138"/>
      <c r="VVY180" s="138"/>
      <c r="VVZ180" s="138"/>
      <c r="VWA180" s="138"/>
      <c r="VWB180" s="138"/>
      <c r="VWC180" s="138"/>
      <c r="VWD180" s="138"/>
      <c r="VWE180" s="138"/>
      <c r="VWF180" s="138"/>
      <c r="VWG180" s="138"/>
      <c r="VWH180" s="138"/>
      <c r="VWI180" s="138"/>
      <c r="VWJ180" s="138"/>
      <c r="VWK180" s="138"/>
      <c r="VWL180" s="138"/>
      <c r="VWM180" s="138"/>
      <c r="VWN180" s="138"/>
      <c r="VWO180" s="138"/>
      <c r="VWP180" s="138"/>
      <c r="VWQ180" s="138"/>
      <c r="VWR180" s="138"/>
      <c r="VWS180" s="138"/>
      <c r="VWT180" s="138"/>
      <c r="VWU180" s="138"/>
      <c r="VWV180" s="138"/>
      <c r="VWW180" s="138"/>
      <c r="VWX180" s="138"/>
      <c r="VWY180" s="138"/>
      <c r="VWZ180" s="138"/>
      <c r="VXA180" s="138"/>
      <c r="VXB180" s="138"/>
      <c r="VXC180" s="138"/>
      <c r="VXD180" s="138"/>
      <c r="VXE180" s="138"/>
      <c r="VXF180" s="138"/>
      <c r="VXG180" s="138"/>
      <c r="VXH180" s="138"/>
      <c r="VXI180" s="138"/>
      <c r="VXJ180" s="138"/>
      <c r="VXK180" s="138"/>
      <c r="VXL180" s="138"/>
      <c r="VXM180" s="138"/>
      <c r="VXN180" s="138"/>
      <c r="VXO180" s="138"/>
      <c r="VXP180" s="138"/>
      <c r="VXQ180" s="138"/>
      <c r="VXR180" s="138"/>
      <c r="VXS180" s="138"/>
      <c r="VXT180" s="138"/>
      <c r="VXU180" s="138"/>
      <c r="VXV180" s="138"/>
      <c r="VXW180" s="138"/>
      <c r="VXX180" s="138"/>
      <c r="VXY180" s="138"/>
      <c r="VXZ180" s="138"/>
      <c r="VYA180" s="138"/>
      <c r="VYB180" s="138"/>
      <c r="VYC180" s="138"/>
      <c r="VYD180" s="138"/>
      <c r="VYE180" s="138"/>
      <c r="VYF180" s="138"/>
      <c r="VYG180" s="138"/>
      <c r="VYH180" s="138"/>
      <c r="VYI180" s="138"/>
      <c r="VYJ180" s="138"/>
      <c r="VYK180" s="138"/>
      <c r="VYL180" s="138"/>
      <c r="VYM180" s="138"/>
      <c r="VYN180" s="138"/>
      <c r="VYO180" s="138"/>
      <c r="VYP180" s="138"/>
      <c r="VYQ180" s="138"/>
      <c r="VYR180" s="138"/>
      <c r="VYS180" s="138"/>
      <c r="VYT180" s="138"/>
      <c r="VYU180" s="138"/>
      <c r="VYV180" s="138"/>
      <c r="VYW180" s="138"/>
      <c r="VYX180" s="138"/>
      <c r="VYY180" s="138"/>
      <c r="VYZ180" s="138"/>
      <c r="VZA180" s="138"/>
      <c r="VZB180" s="138"/>
      <c r="VZC180" s="138"/>
      <c r="VZD180" s="138"/>
      <c r="VZE180" s="138"/>
      <c r="VZF180" s="138"/>
      <c r="VZG180" s="138"/>
      <c r="VZH180" s="138"/>
      <c r="VZI180" s="138"/>
      <c r="VZJ180" s="138"/>
      <c r="VZK180" s="138"/>
      <c r="VZL180" s="138"/>
      <c r="VZM180" s="138"/>
      <c r="VZN180" s="138"/>
      <c r="VZO180" s="138"/>
      <c r="VZP180" s="138"/>
      <c r="VZQ180" s="138"/>
      <c r="VZR180" s="138"/>
      <c r="VZS180" s="138"/>
      <c r="VZT180" s="138"/>
      <c r="VZU180" s="138"/>
      <c r="VZV180" s="138"/>
      <c r="VZW180" s="138"/>
      <c r="VZX180" s="138"/>
      <c r="VZY180" s="138"/>
      <c r="VZZ180" s="138"/>
      <c r="WAA180" s="138"/>
      <c r="WAB180" s="138"/>
      <c r="WAC180" s="138"/>
      <c r="WAD180" s="138"/>
      <c r="WAE180" s="138"/>
      <c r="WAF180" s="138"/>
      <c r="WAG180" s="138"/>
      <c r="WAH180" s="138"/>
      <c r="WAI180" s="138"/>
      <c r="WAJ180" s="138"/>
      <c r="WAK180" s="138"/>
      <c r="WAL180" s="138"/>
      <c r="WAM180" s="138"/>
      <c r="WAN180" s="138"/>
      <c r="WAO180" s="138"/>
      <c r="WAP180" s="138"/>
      <c r="WAQ180" s="138"/>
      <c r="WAR180" s="138"/>
      <c r="WAS180" s="138"/>
      <c r="WAT180" s="138"/>
      <c r="WAU180" s="138"/>
      <c r="WAV180" s="138"/>
      <c r="WAW180" s="138"/>
      <c r="WAX180" s="138"/>
      <c r="WAY180" s="138"/>
      <c r="WAZ180" s="138"/>
      <c r="WBA180" s="138"/>
      <c r="WBB180" s="138"/>
      <c r="WBC180" s="138"/>
      <c r="WBD180" s="138"/>
      <c r="WBE180" s="138"/>
      <c r="WBF180" s="138"/>
      <c r="WBG180" s="138"/>
      <c r="WBH180" s="138"/>
      <c r="WBI180" s="138"/>
      <c r="WBJ180" s="138"/>
      <c r="WBK180" s="138"/>
      <c r="WBL180" s="138"/>
      <c r="WBM180" s="138"/>
      <c r="WBN180" s="138"/>
      <c r="WBO180" s="138"/>
      <c r="WBP180" s="138"/>
      <c r="WBQ180" s="138"/>
      <c r="WBR180" s="138"/>
      <c r="WBS180" s="138"/>
      <c r="WBT180" s="138"/>
      <c r="WBU180" s="138"/>
      <c r="WBV180" s="138"/>
      <c r="WBW180" s="138"/>
      <c r="WBX180" s="138"/>
      <c r="WBY180" s="138"/>
      <c r="WBZ180" s="138"/>
      <c r="WCA180" s="138"/>
      <c r="WCB180" s="138"/>
      <c r="WCC180" s="138"/>
      <c r="WCD180" s="138"/>
      <c r="WCE180" s="138"/>
      <c r="WCF180" s="138"/>
      <c r="WCG180" s="138"/>
      <c r="WCH180" s="138"/>
      <c r="WCI180" s="138"/>
      <c r="WCJ180" s="138"/>
      <c r="WCK180" s="138"/>
      <c r="WCL180" s="138"/>
      <c r="WCM180" s="138"/>
      <c r="WCN180" s="138"/>
      <c r="WCO180" s="138"/>
      <c r="WCP180" s="138"/>
      <c r="WCQ180" s="138"/>
      <c r="WCR180" s="138"/>
      <c r="WCS180" s="138"/>
      <c r="WCT180" s="138"/>
      <c r="WCU180" s="138"/>
      <c r="WCV180" s="138"/>
      <c r="WCW180" s="138"/>
      <c r="WCX180" s="138"/>
      <c r="WCY180" s="138"/>
      <c r="WCZ180" s="138"/>
      <c r="WDA180" s="138"/>
      <c r="WDB180" s="138"/>
      <c r="WDC180" s="138"/>
      <c r="WDD180" s="138"/>
      <c r="WDE180" s="138"/>
      <c r="WDF180" s="138"/>
      <c r="WDG180" s="138"/>
      <c r="WDH180" s="138"/>
      <c r="WDI180" s="138"/>
      <c r="WDJ180" s="138"/>
      <c r="WDK180" s="138"/>
      <c r="WDL180" s="138"/>
      <c r="WDM180" s="138"/>
      <c r="WDN180" s="138"/>
      <c r="WDO180" s="138"/>
      <c r="WDP180" s="138"/>
      <c r="WDQ180" s="138"/>
      <c r="WDR180" s="138"/>
      <c r="WDS180" s="138"/>
      <c r="WDT180" s="138"/>
      <c r="WDU180" s="138"/>
      <c r="WDV180" s="138"/>
      <c r="WDW180" s="138"/>
      <c r="WDX180" s="138"/>
      <c r="WDY180" s="138"/>
      <c r="WDZ180" s="138"/>
      <c r="WEA180" s="138"/>
      <c r="WEB180" s="138"/>
      <c r="WEC180" s="138"/>
      <c r="WED180" s="138"/>
      <c r="WEE180" s="138"/>
      <c r="WEF180" s="138"/>
      <c r="WEG180" s="138"/>
      <c r="WEH180" s="138"/>
      <c r="WEI180" s="138"/>
      <c r="WEJ180" s="138"/>
      <c r="WEK180" s="138"/>
      <c r="WEL180" s="138"/>
      <c r="WEM180" s="138"/>
      <c r="WEN180" s="138"/>
      <c r="WEO180" s="138"/>
      <c r="WEP180" s="138"/>
      <c r="WEQ180" s="138"/>
      <c r="WER180" s="138"/>
      <c r="WES180" s="138"/>
      <c r="WET180" s="138"/>
      <c r="WEU180" s="138"/>
      <c r="WEV180" s="138"/>
      <c r="WEW180" s="138"/>
      <c r="WEX180" s="138"/>
      <c r="WEY180" s="138"/>
      <c r="WEZ180" s="138"/>
      <c r="WFA180" s="138"/>
      <c r="WFB180" s="138"/>
      <c r="WFC180" s="138"/>
      <c r="WFD180" s="138"/>
      <c r="WFE180" s="138"/>
      <c r="WFF180" s="138"/>
      <c r="WFG180" s="138"/>
      <c r="WFH180" s="138"/>
      <c r="WFI180" s="138"/>
      <c r="WFJ180" s="138"/>
      <c r="WFK180" s="138"/>
      <c r="WFL180" s="138"/>
      <c r="WFM180" s="138"/>
      <c r="WFN180" s="138"/>
      <c r="WFO180" s="138"/>
      <c r="WFP180" s="138"/>
      <c r="WFQ180" s="138"/>
      <c r="WFR180" s="138"/>
      <c r="WFS180" s="138"/>
      <c r="WFT180" s="138"/>
      <c r="WFU180" s="138"/>
      <c r="WFV180" s="138"/>
      <c r="WFW180" s="138"/>
      <c r="WFX180" s="138"/>
      <c r="WFY180" s="138"/>
      <c r="WFZ180" s="138"/>
      <c r="WGA180" s="138"/>
      <c r="WGB180" s="138"/>
      <c r="WGC180" s="138"/>
      <c r="WGD180" s="138"/>
      <c r="WGE180" s="138"/>
      <c r="WGF180" s="138"/>
      <c r="WGG180" s="138"/>
      <c r="WGH180" s="138"/>
      <c r="WGI180" s="138"/>
      <c r="WGJ180" s="138"/>
      <c r="WGK180" s="138"/>
      <c r="WGL180" s="138"/>
      <c r="WGM180" s="138"/>
      <c r="WGN180" s="138"/>
      <c r="WGO180" s="138"/>
      <c r="WGP180" s="138"/>
      <c r="WGQ180" s="138"/>
      <c r="WGR180" s="138"/>
      <c r="WGS180" s="138"/>
      <c r="WGT180" s="138"/>
      <c r="WGU180" s="138"/>
      <c r="WGV180" s="138"/>
      <c r="WGW180" s="138"/>
      <c r="WGX180" s="138"/>
      <c r="WGY180" s="138"/>
      <c r="WGZ180" s="138"/>
      <c r="WHA180" s="138"/>
      <c r="WHB180" s="138"/>
      <c r="WHC180" s="138"/>
      <c r="WHD180" s="138"/>
      <c r="WHE180" s="138"/>
      <c r="WHF180" s="138"/>
      <c r="WHG180" s="138"/>
      <c r="WHH180" s="138"/>
      <c r="WHI180" s="138"/>
      <c r="WHJ180" s="138"/>
      <c r="WHK180" s="138"/>
      <c r="WHL180" s="138"/>
      <c r="WHM180" s="138"/>
      <c r="WHN180" s="138"/>
      <c r="WHO180" s="138"/>
      <c r="WHP180" s="138"/>
      <c r="WHQ180" s="138"/>
      <c r="WHR180" s="138"/>
      <c r="WHS180" s="138"/>
      <c r="WHT180" s="138"/>
      <c r="WHU180" s="138"/>
      <c r="WHV180" s="138"/>
      <c r="WHW180" s="138"/>
      <c r="WHX180" s="138"/>
      <c r="WHY180" s="138"/>
      <c r="WHZ180" s="138"/>
      <c r="WIA180" s="138"/>
      <c r="WIB180" s="138"/>
      <c r="WIC180" s="138"/>
      <c r="WID180" s="138"/>
      <c r="WIE180" s="138"/>
      <c r="WIF180" s="138"/>
      <c r="WIG180" s="138"/>
      <c r="WIH180" s="138"/>
      <c r="WII180" s="138"/>
      <c r="WIJ180" s="138"/>
      <c r="WIK180" s="138"/>
      <c r="WIL180" s="138"/>
      <c r="WIM180" s="138"/>
      <c r="WIN180" s="138"/>
      <c r="WIO180" s="138"/>
      <c r="WIP180" s="138"/>
      <c r="WIQ180" s="138"/>
      <c r="WIR180" s="138"/>
      <c r="WIS180" s="138"/>
      <c r="WIT180" s="138"/>
      <c r="WIU180" s="138"/>
      <c r="WIV180" s="138"/>
      <c r="WIW180" s="138"/>
      <c r="WIX180" s="138"/>
      <c r="WIY180" s="138"/>
      <c r="WIZ180" s="138"/>
      <c r="WJA180" s="138"/>
      <c r="WJB180" s="138"/>
      <c r="WJC180" s="138"/>
      <c r="WJD180" s="138"/>
      <c r="WJE180" s="138"/>
      <c r="WJF180" s="138"/>
      <c r="WJG180" s="138"/>
      <c r="WJH180" s="138"/>
      <c r="WJI180" s="138"/>
      <c r="WJJ180" s="138"/>
      <c r="WJK180" s="138"/>
      <c r="WJL180" s="138"/>
      <c r="WJM180" s="138"/>
      <c r="WJN180" s="138"/>
      <c r="WJO180" s="138"/>
      <c r="WJP180" s="138"/>
      <c r="WJQ180" s="138"/>
      <c r="WJR180" s="138"/>
      <c r="WJS180" s="138"/>
      <c r="WJT180" s="138"/>
      <c r="WJU180" s="138"/>
      <c r="WJV180" s="138"/>
      <c r="WJW180" s="138"/>
      <c r="WJX180" s="138"/>
      <c r="WJY180" s="138"/>
      <c r="WJZ180" s="138"/>
      <c r="WKA180" s="138"/>
      <c r="WKB180" s="138"/>
      <c r="WKC180" s="138"/>
      <c r="WKD180" s="138"/>
      <c r="WKE180" s="138"/>
      <c r="WKF180" s="138"/>
      <c r="WKG180" s="138"/>
      <c r="WKH180" s="138"/>
      <c r="WKI180" s="138"/>
      <c r="WKJ180" s="138"/>
      <c r="WKK180" s="138"/>
      <c r="WKL180" s="138"/>
      <c r="WKM180" s="138"/>
      <c r="WKN180" s="138"/>
      <c r="WKO180" s="138"/>
      <c r="WKP180" s="138"/>
      <c r="WKQ180" s="138"/>
      <c r="WKR180" s="138"/>
      <c r="WKS180" s="138"/>
      <c r="WKT180" s="138"/>
      <c r="WKU180" s="138"/>
      <c r="WKV180" s="138"/>
      <c r="WKW180" s="138"/>
      <c r="WKX180" s="138"/>
      <c r="WKY180" s="138"/>
      <c r="WKZ180" s="138"/>
      <c r="WLA180" s="138"/>
      <c r="WLB180" s="138"/>
      <c r="WLC180" s="138"/>
      <c r="WLD180" s="138"/>
      <c r="WLE180" s="138"/>
      <c r="WLF180" s="138"/>
      <c r="WLG180" s="138"/>
      <c r="WLH180" s="138"/>
      <c r="WLI180" s="138"/>
      <c r="WLJ180" s="138"/>
      <c r="WLK180" s="138"/>
      <c r="WLL180" s="138"/>
      <c r="WLM180" s="138"/>
      <c r="WLN180" s="138"/>
      <c r="WLO180" s="138"/>
      <c r="WLP180" s="138"/>
      <c r="WLQ180" s="138"/>
      <c r="WLR180" s="138"/>
      <c r="WLS180" s="138"/>
      <c r="WLT180" s="138"/>
      <c r="WLU180" s="138"/>
      <c r="WLV180" s="138"/>
      <c r="WLW180" s="138"/>
      <c r="WLX180" s="138"/>
      <c r="WLY180" s="138"/>
      <c r="WLZ180" s="138"/>
      <c r="WMA180" s="138"/>
      <c r="WMB180" s="138"/>
      <c r="WMC180" s="138"/>
      <c r="WMD180" s="138"/>
      <c r="WME180" s="138"/>
      <c r="WMF180" s="138"/>
      <c r="WMG180" s="138"/>
      <c r="WMH180" s="138"/>
      <c r="WMI180" s="138"/>
      <c r="WMJ180" s="138"/>
      <c r="WMK180" s="138"/>
      <c r="WML180" s="138"/>
      <c r="WMM180" s="138"/>
      <c r="WMN180" s="138"/>
      <c r="WMO180" s="138"/>
      <c r="WMP180" s="138"/>
      <c r="WMQ180" s="138"/>
      <c r="WMR180" s="138"/>
      <c r="WMS180" s="138"/>
      <c r="WMT180" s="138"/>
      <c r="WMU180" s="138"/>
      <c r="WMV180" s="138"/>
      <c r="WMW180" s="138"/>
      <c r="WMX180" s="138"/>
      <c r="WMY180" s="138"/>
      <c r="WMZ180" s="138"/>
      <c r="WNA180" s="138"/>
      <c r="WNB180" s="138"/>
      <c r="WNC180" s="138"/>
      <c r="WND180" s="138"/>
      <c r="WNE180" s="138"/>
      <c r="WNF180" s="138"/>
      <c r="WNG180" s="138"/>
      <c r="WNH180" s="138"/>
      <c r="WNI180" s="138"/>
      <c r="WNJ180" s="138"/>
      <c r="WNK180" s="138"/>
      <c r="WNL180" s="138"/>
      <c r="WNM180" s="138"/>
      <c r="WNN180" s="138"/>
      <c r="WNO180" s="138"/>
      <c r="WNP180" s="138"/>
      <c r="WNQ180" s="138"/>
      <c r="WNR180" s="138"/>
      <c r="WNS180" s="138"/>
      <c r="WNT180" s="138"/>
      <c r="WNU180" s="138"/>
      <c r="WNV180" s="138"/>
      <c r="WNW180" s="138"/>
      <c r="WNX180" s="138"/>
      <c r="WNY180" s="138"/>
      <c r="WNZ180" s="138"/>
      <c r="WOA180" s="138"/>
      <c r="WOB180" s="138"/>
      <c r="WOC180" s="138"/>
      <c r="WOD180" s="138"/>
      <c r="WOE180" s="138"/>
      <c r="WOF180" s="138"/>
      <c r="WOG180" s="138"/>
      <c r="WOH180" s="138"/>
      <c r="WOI180" s="138"/>
      <c r="WOJ180" s="138"/>
      <c r="WOK180" s="138"/>
      <c r="WOL180" s="138"/>
      <c r="WOM180" s="138"/>
      <c r="WON180" s="138"/>
      <c r="WOO180" s="138"/>
      <c r="WOP180" s="138"/>
      <c r="WOQ180" s="138"/>
      <c r="WOR180" s="138"/>
      <c r="WOS180" s="138"/>
      <c r="WOT180" s="138"/>
      <c r="WOU180" s="138"/>
      <c r="WOV180" s="138"/>
      <c r="WOW180" s="138"/>
      <c r="WOX180" s="138"/>
      <c r="WOY180" s="138"/>
      <c r="WOZ180" s="138"/>
      <c r="WPA180" s="138"/>
      <c r="WPB180" s="138"/>
      <c r="WPC180" s="138"/>
      <c r="WPD180" s="138"/>
      <c r="WPE180" s="138"/>
      <c r="WPF180" s="138"/>
      <c r="WPG180" s="138"/>
      <c r="WPH180" s="138"/>
      <c r="WPI180" s="138"/>
      <c r="WPJ180" s="138"/>
      <c r="WPK180" s="138"/>
      <c r="WPL180" s="138"/>
      <c r="WPM180" s="138"/>
      <c r="WPN180" s="138"/>
      <c r="WPO180" s="138"/>
      <c r="WPP180" s="138"/>
      <c r="WPQ180" s="138"/>
      <c r="WPR180" s="138"/>
      <c r="WPS180" s="138"/>
      <c r="WPT180" s="138"/>
      <c r="WPU180" s="138"/>
      <c r="WPV180" s="138"/>
      <c r="WPW180" s="138"/>
      <c r="WPX180" s="138"/>
      <c r="WPY180" s="138"/>
      <c r="WPZ180" s="138"/>
      <c r="WQA180" s="138"/>
      <c r="WQB180" s="138"/>
      <c r="WQC180" s="138"/>
      <c r="WQD180" s="138"/>
      <c r="WQE180" s="138"/>
      <c r="WQF180" s="138"/>
      <c r="WQG180" s="138"/>
      <c r="WQH180" s="138"/>
      <c r="WQI180" s="138"/>
      <c r="WQJ180" s="138"/>
      <c r="WQK180" s="138"/>
      <c r="WQL180" s="138"/>
      <c r="WQM180" s="138"/>
      <c r="WQN180" s="138"/>
      <c r="WQO180" s="138"/>
      <c r="WQP180" s="138"/>
      <c r="WQQ180" s="138"/>
      <c r="WQR180" s="138"/>
      <c r="WQS180" s="138"/>
      <c r="WQT180" s="138"/>
      <c r="WQU180" s="138"/>
      <c r="WQV180" s="138"/>
      <c r="WQW180" s="138"/>
      <c r="WQX180" s="138"/>
      <c r="WQY180" s="138"/>
      <c r="WQZ180" s="138"/>
      <c r="WRA180" s="138"/>
      <c r="WRB180" s="138"/>
      <c r="WRC180" s="138"/>
      <c r="WRD180" s="138"/>
      <c r="WRE180" s="138"/>
      <c r="WRF180" s="138"/>
      <c r="WRG180" s="138"/>
      <c r="WRH180" s="138"/>
      <c r="WRI180" s="138"/>
      <c r="WRJ180" s="138"/>
      <c r="WRK180" s="138"/>
      <c r="WRL180" s="138"/>
      <c r="WRM180" s="138"/>
      <c r="WRN180" s="138"/>
      <c r="WRO180" s="138"/>
      <c r="WRP180" s="138"/>
      <c r="WRQ180" s="138"/>
      <c r="WRR180" s="138"/>
      <c r="WRS180" s="138"/>
      <c r="WRT180" s="138"/>
      <c r="WRU180" s="138"/>
      <c r="WRV180" s="138"/>
      <c r="WRW180" s="138"/>
      <c r="WRX180" s="138"/>
      <c r="WRY180" s="138"/>
      <c r="WRZ180" s="138"/>
      <c r="WSA180" s="138"/>
      <c r="WSB180" s="138"/>
      <c r="WSC180" s="138"/>
      <c r="WSD180" s="138"/>
      <c r="WSE180" s="138"/>
      <c r="WSF180" s="138"/>
      <c r="WSG180" s="138"/>
      <c r="WSH180" s="138"/>
      <c r="WSI180" s="138"/>
      <c r="WSJ180" s="138"/>
      <c r="WSK180" s="138"/>
      <c r="WSL180" s="138"/>
      <c r="WSM180" s="138"/>
      <c r="WSN180" s="138"/>
      <c r="WSO180" s="138"/>
      <c r="WSP180" s="138"/>
      <c r="WSQ180" s="138"/>
      <c r="WSR180" s="138"/>
      <c r="WSS180" s="138"/>
      <c r="WST180" s="138"/>
      <c r="WSU180" s="138"/>
      <c r="WSV180" s="138"/>
      <c r="WSW180" s="138"/>
      <c r="WSX180" s="138"/>
      <c r="WSY180" s="138"/>
      <c r="WSZ180" s="138"/>
      <c r="WTA180" s="138"/>
      <c r="WTB180" s="138"/>
      <c r="WTC180" s="138"/>
      <c r="WTD180" s="138"/>
      <c r="WTE180" s="138"/>
      <c r="WTF180" s="138"/>
      <c r="WTG180" s="138"/>
      <c r="WTH180" s="138"/>
      <c r="WTI180" s="138"/>
      <c r="WTJ180" s="138"/>
      <c r="WTK180" s="138"/>
      <c r="WTL180" s="138"/>
      <c r="WTM180" s="138"/>
      <c r="WTN180" s="138"/>
      <c r="WTO180" s="138"/>
      <c r="WTP180" s="138"/>
      <c r="WTQ180" s="138"/>
      <c r="WTR180" s="138"/>
      <c r="WTS180" s="138"/>
      <c r="WTT180" s="138"/>
      <c r="WTU180" s="138"/>
      <c r="WTV180" s="138"/>
      <c r="WTW180" s="138"/>
      <c r="WTX180" s="138"/>
      <c r="WTY180" s="138"/>
      <c r="WTZ180" s="138"/>
      <c r="WUA180" s="138"/>
      <c r="WUB180" s="138"/>
      <c r="WUC180" s="138"/>
      <c r="WUD180" s="138"/>
      <c r="WUE180" s="138"/>
      <c r="WUF180" s="138"/>
      <c r="WUG180" s="138"/>
      <c r="WUH180" s="138"/>
      <c r="WUI180" s="138"/>
      <c r="WUJ180" s="138"/>
      <c r="WUK180" s="138"/>
      <c r="WUL180" s="138"/>
      <c r="WUM180" s="138"/>
      <c r="WUN180" s="138"/>
      <c r="WUO180" s="138"/>
      <c r="WUP180" s="138"/>
      <c r="WUQ180" s="138"/>
      <c r="WUR180" s="138"/>
      <c r="WUS180" s="138"/>
      <c r="WUT180" s="138"/>
      <c r="WUU180" s="138"/>
      <c r="WUV180" s="138"/>
      <c r="WUW180" s="138"/>
      <c r="WUX180" s="138"/>
      <c r="WUY180" s="138"/>
      <c r="WUZ180" s="138"/>
      <c r="WVA180" s="138"/>
      <c r="WVB180" s="138"/>
      <c r="WVC180" s="138"/>
      <c r="WVD180" s="138"/>
      <c r="WVE180" s="138"/>
      <c r="WVF180" s="138"/>
      <c r="WVG180" s="138"/>
      <c r="WVH180" s="138"/>
      <c r="WVI180" s="138"/>
      <c r="WVJ180" s="138"/>
      <c r="WVK180" s="138"/>
      <c r="WVL180" s="138"/>
      <c r="WVM180" s="138"/>
      <c r="WVN180" s="138"/>
      <c r="WVO180" s="138"/>
      <c r="WVP180" s="138"/>
      <c r="WVQ180" s="138"/>
      <c r="WVR180" s="138"/>
      <c r="WVS180" s="138"/>
      <c r="WVT180" s="138"/>
      <c r="WVU180" s="138"/>
      <c r="WVV180" s="138"/>
      <c r="WVW180" s="138"/>
      <c r="WVX180" s="138"/>
      <c r="WVY180" s="138"/>
      <c r="WVZ180" s="138"/>
      <c r="WWA180" s="138"/>
      <c r="WWB180" s="138"/>
      <c r="WWC180" s="138"/>
      <c r="WWD180" s="138"/>
      <c r="WWE180" s="138"/>
      <c r="WWF180" s="138"/>
      <c r="WWG180" s="138"/>
      <c r="WWH180" s="138"/>
      <c r="WWI180" s="138"/>
      <c r="WWJ180" s="138"/>
      <c r="WWK180" s="138"/>
      <c r="WWL180" s="138"/>
      <c r="WWM180" s="138"/>
      <c r="WWN180" s="138"/>
      <c r="WWO180" s="138"/>
      <c r="WWP180" s="138"/>
      <c r="WWQ180" s="138"/>
      <c r="WWR180" s="138"/>
      <c r="WWS180" s="138"/>
      <c r="WWT180" s="138"/>
      <c r="WWU180" s="138"/>
      <c r="WWV180" s="138"/>
      <c r="WWW180" s="138"/>
      <c r="WWX180" s="138"/>
      <c r="WWY180" s="138"/>
      <c r="WWZ180" s="138"/>
      <c r="WXA180" s="138"/>
      <c r="WXB180" s="138"/>
      <c r="WXC180" s="138"/>
      <c r="WXD180" s="138"/>
      <c r="WXE180" s="138"/>
      <c r="WXF180" s="138"/>
      <c r="WXG180" s="138"/>
      <c r="WXH180" s="138"/>
      <c r="WXI180" s="138"/>
      <c r="WXJ180" s="138"/>
      <c r="WXK180" s="138"/>
      <c r="WXL180" s="138"/>
      <c r="WXM180" s="138"/>
      <c r="WXN180" s="138"/>
      <c r="WXO180" s="138"/>
      <c r="WXP180" s="138"/>
      <c r="WXQ180" s="138"/>
      <c r="WXR180" s="138"/>
      <c r="WXS180" s="138"/>
      <c r="WXT180" s="138"/>
      <c r="WXU180" s="138"/>
      <c r="WXV180" s="138"/>
      <c r="WXW180" s="138"/>
      <c r="WXX180" s="138"/>
      <c r="WXY180" s="138"/>
      <c r="WXZ180" s="138"/>
      <c r="WYA180" s="138"/>
      <c r="WYB180" s="138"/>
      <c r="WYC180" s="138"/>
      <c r="WYD180" s="138"/>
      <c r="WYE180" s="138"/>
      <c r="WYF180" s="138"/>
      <c r="WYG180" s="138"/>
      <c r="WYH180" s="138"/>
      <c r="WYI180" s="138"/>
      <c r="WYJ180" s="138"/>
      <c r="WYK180" s="138"/>
      <c r="WYL180" s="138"/>
      <c r="WYM180" s="138"/>
      <c r="WYN180" s="138"/>
      <c r="WYO180" s="138"/>
      <c r="WYP180" s="138"/>
      <c r="WYQ180" s="138"/>
      <c r="WYR180" s="138"/>
      <c r="WYS180" s="138"/>
      <c r="WYT180" s="138"/>
      <c r="WYU180" s="138"/>
      <c r="WYV180" s="138"/>
      <c r="WYW180" s="138"/>
      <c r="WYX180" s="138"/>
      <c r="WYY180" s="138"/>
      <c r="WYZ180" s="138"/>
      <c r="WZA180" s="138"/>
      <c r="WZB180" s="138"/>
      <c r="WZC180" s="138"/>
      <c r="WZD180" s="138"/>
      <c r="WZE180" s="138"/>
      <c r="WZF180" s="138"/>
      <c r="WZG180" s="138"/>
      <c r="WZH180" s="138"/>
      <c r="WZI180" s="138"/>
      <c r="WZJ180" s="138"/>
      <c r="WZK180" s="138"/>
      <c r="WZL180" s="138"/>
      <c r="WZM180" s="138"/>
      <c r="WZN180" s="138"/>
      <c r="WZO180" s="138"/>
      <c r="WZP180" s="138"/>
      <c r="WZQ180" s="138"/>
      <c r="WZR180" s="138"/>
      <c r="WZS180" s="138"/>
      <c r="WZT180" s="138"/>
      <c r="WZU180" s="138"/>
      <c r="WZV180" s="138"/>
      <c r="WZW180" s="138"/>
      <c r="WZX180" s="138"/>
      <c r="WZY180" s="138"/>
      <c r="WZZ180" s="138"/>
      <c r="XAA180" s="138"/>
      <c r="XAB180" s="138"/>
      <c r="XAC180" s="138"/>
      <c r="XAD180" s="138"/>
      <c r="XAE180" s="138"/>
      <c r="XAF180" s="138"/>
      <c r="XAG180" s="138"/>
      <c r="XAH180" s="138"/>
      <c r="XAI180" s="138"/>
      <c r="XAJ180" s="138"/>
      <c r="XAK180" s="138"/>
      <c r="XAL180" s="138"/>
      <c r="XAM180" s="138"/>
      <c r="XAN180" s="138"/>
      <c r="XAO180" s="138"/>
      <c r="XAP180" s="138"/>
      <c r="XAQ180" s="138"/>
      <c r="XAR180" s="138"/>
      <c r="XAS180" s="138"/>
      <c r="XAT180" s="138"/>
      <c r="XAU180" s="138"/>
      <c r="XAV180" s="138"/>
      <c r="XAW180" s="138"/>
      <c r="XAX180" s="138"/>
      <c r="XAY180" s="138"/>
      <c r="XAZ180" s="138"/>
      <c r="XBA180" s="138"/>
      <c r="XBB180" s="138"/>
      <c r="XBC180" s="138"/>
      <c r="XBD180" s="138"/>
      <c r="XBE180" s="138"/>
      <c r="XBF180" s="138"/>
      <c r="XBG180" s="138"/>
      <c r="XBH180" s="138"/>
      <c r="XBI180" s="138"/>
      <c r="XBJ180" s="138"/>
      <c r="XBK180" s="138"/>
      <c r="XBL180" s="138"/>
      <c r="XBM180" s="138"/>
      <c r="XBN180" s="138"/>
      <c r="XBO180" s="138"/>
      <c r="XBP180" s="138"/>
      <c r="XBQ180" s="138"/>
      <c r="XBR180" s="138"/>
      <c r="XBS180" s="138"/>
      <c r="XBT180" s="138"/>
      <c r="XBU180" s="138"/>
      <c r="XBV180" s="138"/>
      <c r="XBW180" s="138"/>
      <c r="XBX180" s="138"/>
      <c r="XBY180" s="138"/>
      <c r="XBZ180" s="138"/>
      <c r="XCA180" s="138"/>
      <c r="XCB180" s="138"/>
      <c r="XCC180" s="138"/>
      <c r="XCD180" s="138"/>
      <c r="XCE180" s="138"/>
      <c r="XCF180" s="138"/>
      <c r="XCG180" s="138"/>
      <c r="XCH180" s="138"/>
      <c r="XCI180" s="138"/>
      <c r="XCJ180" s="138"/>
      <c r="XCK180" s="138"/>
      <c r="XCL180" s="138"/>
      <c r="XCM180" s="138"/>
      <c r="XCN180" s="138"/>
      <c r="XCO180" s="138"/>
      <c r="XCP180" s="138"/>
      <c r="XCQ180" s="138"/>
      <c r="XCR180" s="138"/>
      <c r="XCS180" s="138"/>
      <c r="XCT180" s="138"/>
      <c r="XCU180" s="138"/>
      <c r="XCV180" s="138"/>
      <c r="XCW180" s="138"/>
      <c r="XCX180" s="138"/>
      <c r="XCY180" s="138"/>
      <c r="XCZ180" s="138"/>
      <c r="XDA180" s="138"/>
      <c r="XDB180" s="138"/>
      <c r="XDC180" s="138"/>
      <c r="XDD180" s="138"/>
      <c r="XDE180" s="138"/>
      <c r="XDF180" s="138"/>
      <c r="XDG180" s="138"/>
      <c r="XDH180" s="138"/>
      <c r="XDI180" s="138"/>
      <c r="XDJ180" s="138"/>
      <c r="XDK180" s="138"/>
      <c r="XDL180" s="138"/>
      <c r="XDM180" s="138"/>
      <c r="XDN180" s="138"/>
      <c r="XDO180" s="138"/>
      <c r="XDP180" s="138"/>
      <c r="XDQ180" s="138"/>
      <c r="XDR180" s="138"/>
      <c r="XDS180" s="138"/>
      <c r="XDT180" s="138"/>
      <c r="XDU180" s="138"/>
      <c r="XDV180" s="138"/>
      <c r="XDW180" s="138"/>
      <c r="XDX180" s="138"/>
      <c r="XDY180" s="138"/>
      <c r="XDZ180" s="138"/>
      <c r="XEA180" s="138"/>
      <c r="XEB180" s="138"/>
      <c r="XEC180" s="138"/>
      <c r="XED180" s="138"/>
      <c r="XEE180" s="138"/>
      <c r="XEF180" s="138"/>
      <c r="XEG180" s="138"/>
      <c r="XEH180" s="138"/>
      <c r="XEI180" s="138"/>
      <c r="XEJ180" s="138"/>
      <c r="XEK180" s="138"/>
      <c r="XEL180" s="138"/>
      <c r="XEM180" s="138"/>
      <c r="XEN180" s="138"/>
      <c r="XEO180" s="138"/>
      <c r="XEP180" s="138"/>
      <c r="XEQ180" s="138"/>
      <c r="XER180" s="138"/>
      <c r="XES180" s="138"/>
      <c r="XET180" s="138"/>
      <c r="XEU180" s="138"/>
      <c r="XEV180" s="138"/>
      <c r="XEW180" s="138"/>
      <c r="XEX180" s="138"/>
      <c r="XEY180" s="138"/>
      <c r="XEZ180" s="138"/>
    </row>
    <row r="181" spans="1:16380" ht="167.25" customHeight="1">
      <c r="A181" s="58" t="s">
        <v>852</v>
      </c>
      <c r="B181" s="12" t="s">
        <v>10</v>
      </c>
      <c r="C181" s="14" t="s">
        <v>853</v>
      </c>
      <c r="D181" s="59"/>
      <c r="E181" s="67" t="s">
        <v>22</v>
      </c>
      <c r="F181" s="28" t="s">
        <v>2145</v>
      </c>
      <c r="G181" s="28"/>
      <c r="H181" s="120" t="s">
        <v>1352</v>
      </c>
      <c r="I181" s="28"/>
      <c r="J181" s="28"/>
      <c r="K181" s="7">
        <v>860</v>
      </c>
      <c r="L181" s="36" t="s">
        <v>632</v>
      </c>
      <c r="M181" s="37"/>
      <c r="N181" s="37">
        <f t="shared" si="8"/>
        <v>0</v>
      </c>
      <c r="O181" s="37"/>
    </row>
    <row r="182" spans="1:16380" ht="159" customHeight="1">
      <c r="A182" s="58" t="s">
        <v>854</v>
      </c>
      <c r="B182" s="12" t="s">
        <v>10</v>
      </c>
      <c r="C182" s="14" t="s">
        <v>853</v>
      </c>
      <c r="D182" s="59"/>
      <c r="E182" s="67" t="s">
        <v>26</v>
      </c>
      <c r="F182" s="28" t="s">
        <v>855</v>
      </c>
      <c r="G182" s="28"/>
      <c r="H182" s="120" t="s">
        <v>1353</v>
      </c>
      <c r="I182" s="28"/>
      <c r="J182" s="28"/>
      <c r="K182" s="7">
        <v>860</v>
      </c>
      <c r="L182" s="36" t="s">
        <v>632</v>
      </c>
      <c r="M182" s="37"/>
      <c r="N182" s="37">
        <f t="shared" si="8"/>
        <v>0</v>
      </c>
      <c r="O182" s="37"/>
    </row>
    <row r="183" spans="1:16380" ht="168.75" customHeight="1">
      <c r="A183" s="58" t="s">
        <v>856</v>
      </c>
      <c r="B183" s="12" t="s">
        <v>10</v>
      </c>
      <c r="C183" s="14" t="s">
        <v>853</v>
      </c>
      <c r="D183" s="59"/>
      <c r="E183" s="65" t="s">
        <v>857</v>
      </c>
      <c r="F183" s="28" t="s">
        <v>858</v>
      </c>
      <c r="G183" s="28"/>
      <c r="H183" s="120" t="s">
        <v>1354</v>
      </c>
      <c r="I183" s="28"/>
      <c r="J183" s="28"/>
      <c r="K183" s="7">
        <v>860</v>
      </c>
      <c r="L183" s="36" t="s">
        <v>632</v>
      </c>
      <c r="M183" s="37"/>
      <c r="N183" s="37">
        <f t="shared" si="8"/>
        <v>0</v>
      </c>
      <c r="O183" s="37"/>
    </row>
    <row r="184" spans="1:16380" ht="156" customHeight="1">
      <c r="A184" s="58" t="s">
        <v>859</v>
      </c>
      <c r="B184" s="12" t="s">
        <v>10</v>
      </c>
      <c r="C184" s="14" t="s">
        <v>860</v>
      </c>
      <c r="D184" s="59"/>
      <c r="E184" s="65"/>
      <c r="F184" s="28" t="s">
        <v>861</v>
      </c>
      <c r="G184" s="28"/>
      <c r="H184" s="120" t="s">
        <v>1355</v>
      </c>
      <c r="I184" s="28"/>
      <c r="J184" s="28"/>
      <c r="K184" s="7">
        <v>315</v>
      </c>
      <c r="L184" s="36" t="s">
        <v>632</v>
      </c>
      <c r="M184" s="37"/>
      <c r="N184" s="37">
        <f t="shared" si="8"/>
        <v>0</v>
      </c>
      <c r="O184" s="37"/>
    </row>
    <row r="185" spans="1:16380" ht="151.5" customHeight="1">
      <c r="A185" s="58" t="s">
        <v>862</v>
      </c>
      <c r="B185" s="12" t="s">
        <v>10</v>
      </c>
      <c r="C185" s="14" t="s">
        <v>863</v>
      </c>
      <c r="D185" s="59"/>
      <c r="E185" s="65" t="s">
        <v>70</v>
      </c>
      <c r="F185" s="28" t="s">
        <v>1356</v>
      </c>
      <c r="G185" s="28"/>
      <c r="H185" s="120" t="s">
        <v>1358</v>
      </c>
      <c r="I185" s="28"/>
      <c r="J185" s="28"/>
      <c r="K185" s="7">
        <v>335</v>
      </c>
      <c r="L185" s="36" t="s">
        <v>632</v>
      </c>
      <c r="M185" s="37"/>
      <c r="N185" s="37">
        <f t="shared" si="8"/>
        <v>0</v>
      </c>
      <c r="O185" s="37"/>
    </row>
    <row r="186" spans="1:16380" ht="158.25" customHeight="1">
      <c r="A186" s="58" t="s">
        <v>862</v>
      </c>
      <c r="B186" s="12" t="s">
        <v>10</v>
      </c>
      <c r="C186" s="14" t="s">
        <v>863</v>
      </c>
      <c r="D186" s="59"/>
      <c r="E186" s="65" t="s">
        <v>22</v>
      </c>
      <c r="F186" s="28" t="s">
        <v>1357</v>
      </c>
      <c r="G186" s="28"/>
      <c r="H186" s="120" t="s">
        <v>1358</v>
      </c>
      <c r="I186" s="28"/>
      <c r="J186" s="28"/>
      <c r="K186" s="7">
        <v>335</v>
      </c>
      <c r="L186" s="36" t="s">
        <v>632</v>
      </c>
      <c r="M186" s="37"/>
      <c r="N186" s="37">
        <f>M186*K186</f>
        <v>0</v>
      </c>
      <c r="O186" s="37"/>
    </row>
    <row r="187" spans="1:16380" ht="160.5" customHeight="1">
      <c r="A187" s="58" t="s">
        <v>864</v>
      </c>
      <c r="B187" s="12" t="s">
        <v>11</v>
      </c>
      <c r="C187" s="14" t="s">
        <v>865</v>
      </c>
      <c r="D187" s="59"/>
      <c r="E187" s="65" t="s">
        <v>42</v>
      </c>
      <c r="F187" s="28" t="s">
        <v>866</v>
      </c>
      <c r="G187" s="28"/>
      <c r="H187" s="120" t="s">
        <v>1359</v>
      </c>
      <c r="I187" s="28"/>
      <c r="J187" s="28"/>
      <c r="K187" s="7">
        <v>230</v>
      </c>
      <c r="L187" s="36" t="s">
        <v>632</v>
      </c>
      <c r="M187" s="37"/>
      <c r="N187" s="37">
        <f t="shared" si="8"/>
        <v>0</v>
      </c>
      <c r="O187" s="37"/>
    </row>
    <row r="188" spans="1:16380" ht="162.75" customHeight="1">
      <c r="A188" s="58" t="s">
        <v>864</v>
      </c>
      <c r="B188" s="12" t="s">
        <v>11</v>
      </c>
      <c r="C188" s="14" t="s">
        <v>865</v>
      </c>
      <c r="D188" s="59"/>
      <c r="E188" s="65" t="s">
        <v>22</v>
      </c>
      <c r="F188" s="28" t="s">
        <v>867</v>
      </c>
      <c r="G188" s="28"/>
      <c r="H188" s="120" t="s">
        <v>1359</v>
      </c>
      <c r="I188" s="28"/>
      <c r="J188" s="28"/>
      <c r="K188" s="7">
        <v>230</v>
      </c>
      <c r="L188" s="36" t="s">
        <v>632</v>
      </c>
      <c r="M188" s="37"/>
      <c r="N188" s="37">
        <f t="shared" si="8"/>
        <v>0</v>
      </c>
      <c r="O188" s="37"/>
    </row>
    <row r="189" spans="1:16380" ht="163.5" customHeight="1">
      <c r="A189" s="58" t="s">
        <v>868</v>
      </c>
      <c r="B189" s="12" t="s">
        <v>11</v>
      </c>
      <c r="C189" s="14" t="s">
        <v>869</v>
      </c>
      <c r="D189" s="59"/>
      <c r="E189" s="65" t="s">
        <v>22</v>
      </c>
      <c r="F189" s="28" t="s">
        <v>866</v>
      </c>
      <c r="G189" s="28"/>
      <c r="H189" s="120" t="s">
        <v>1360</v>
      </c>
      <c r="I189" s="28"/>
      <c r="J189" s="28"/>
      <c r="K189" s="7">
        <v>195</v>
      </c>
      <c r="L189" s="36" t="s">
        <v>632</v>
      </c>
      <c r="M189" s="37"/>
      <c r="N189" s="37">
        <f t="shared" si="8"/>
        <v>0</v>
      </c>
      <c r="O189" s="37"/>
    </row>
    <row r="190" spans="1:16380" ht="144" customHeight="1">
      <c r="A190" s="58" t="s">
        <v>868</v>
      </c>
      <c r="B190" s="12" t="s">
        <v>11</v>
      </c>
      <c r="C190" s="14" t="s">
        <v>869</v>
      </c>
      <c r="D190" s="59"/>
      <c r="E190" s="65" t="s">
        <v>870</v>
      </c>
      <c r="F190" s="28" t="s">
        <v>871</v>
      </c>
      <c r="G190" s="28"/>
      <c r="H190" s="120" t="s">
        <v>1360</v>
      </c>
      <c r="I190" s="28"/>
      <c r="J190" s="28"/>
      <c r="K190" s="7">
        <v>195</v>
      </c>
      <c r="L190" s="36" t="s">
        <v>632</v>
      </c>
      <c r="M190" s="37"/>
      <c r="N190" s="37">
        <f t="shared" si="8"/>
        <v>0</v>
      </c>
      <c r="O190" s="37"/>
    </row>
    <row r="191" spans="1:16380" ht="150.75" customHeight="1">
      <c r="A191" s="58" t="s">
        <v>868</v>
      </c>
      <c r="B191" s="12" t="s">
        <v>11</v>
      </c>
      <c r="C191" s="14" t="s">
        <v>869</v>
      </c>
      <c r="D191" s="59"/>
      <c r="E191" s="65" t="s">
        <v>42</v>
      </c>
      <c r="F191" s="28" t="s">
        <v>872</v>
      </c>
      <c r="G191" s="28"/>
      <c r="H191" s="120" t="s">
        <v>1360</v>
      </c>
      <c r="I191" s="28"/>
      <c r="J191" s="28"/>
      <c r="K191" s="7">
        <v>195</v>
      </c>
      <c r="L191" s="36" t="s">
        <v>632</v>
      </c>
      <c r="M191" s="37"/>
      <c r="N191" s="37">
        <f t="shared" si="8"/>
        <v>0</v>
      </c>
      <c r="O191" s="37"/>
    </row>
    <row r="192" spans="1:16380" ht="176.25" customHeight="1">
      <c r="A192" s="58" t="s">
        <v>873</v>
      </c>
      <c r="B192" s="12" t="s">
        <v>11</v>
      </c>
      <c r="C192" s="14" t="s">
        <v>874</v>
      </c>
      <c r="D192" s="59"/>
      <c r="E192" s="65"/>
      <c r="F192" s="28" t="s">
        <v>706</v>
      </c>
      <c r="G192" s="28"/>
      <c r="H192" s="120" t="s">
        <v>1362</v>
      </c>
      <c r="I192" s="28"/>
      <c r="J192" s="28"/>
      <c r="K192" s="7">
        <v>560</v>
      </c>
      <c r="L192" s="36" t="s">
        <v>632</v>
      </c>
      <c r="M192" s="37"/>
      <c r="N192" s="37">
        <f t="shared" si="8"/>
        <v>0</v>
      </c>
      <c r="O192" s="37"/>
    </row>
    <row r="193" spans="1:15" ht="161.25" customHeight="1">
      <c r="A193" s="58" t="s">
        <v>875</v>
      </c>
      <c r="B193" s="12" t="s">
        <v>11</v>
      </c>
      <c r="C193" s="14" t="s">
        <v>876</v>
      </c>
      <c r="D193" s="59"/>
      <c r="E193" s="65" t="s">
        <v>26</v>
      </c>
      <c r="F193" s="28" t="s">
        <v>877</v>
      </c>
      <c r="G193" s="28"/>
      <c r="H193" s="120" t="s">
        <v>1361</v>
      </c>
      <c r="I193" s="28"/>
      <c r="J193" s="28"/>
      <c r="K193" s="7">
        <v>420</v>
      </c>
      <c r="L193" s="36" t="s">
        <v>632</v>
      </c>
      <c r="M193" s="37"/>
      <c r="N193" s="37">
        <f t="shared" si="8"/>
        <v>0</v>
      </c>
      <c r="O193" s="37"/>
    </row>
    <row r="194" spans="1:15" ht="162" customHeight="1">
      <c r="A194" s="58" t="s">
        <v>878</v>
      </c>
      <c r="B194" s="12" t="s">
        <v>11</v>
      </c>
      <c r="C194" s="14" t="s">
        <v>879</v>
      </c>
      <c r="D194" s="64"/>
      <c r="E194" s="65"/>
      <c r="F194" s="28" t="s">
        <v>880</v>
      </c>
      <c r="G194" s="28"/>
      <c r="H194" s="120" t="s">
        <v>1362</v>
      </c>
      <c r="I194" s="28"/>
      <c r="J194" s="28"/>
      <c r="K194" s="7">
        <v>520</v>
      </c>
      <c r="L194" s="36"/>
      <c r="M194" s="37"/>
      <c r="N194" s="37">
        <f t="shared" si="8"/>
        <v>0</v>
      </c>
      <c r="O194" s="37"/>
    </row>
    <row r="195" spans="1:15" ht="170.25" customHeight="1">
      <c r="A195" s="58" t="s">
        <v>881</v>
      </c>
      <c r="B195" s="12" t="s">
        <v>11</v>
      </c>
      <c r="C195" s="14" t="s">
        <v>876</v>
      </c>
      <c r="D195" s="59"/>
      <c r="E195" s="65" t="s">
        <v>26</v>
      </c>
      <c r="F195" s="28" t="s">
        <v>657</v>
      </c>
      <c r="G195" s="28"/>
      <c r="H195" s="120" t="s">
        <v>1887</v>
      </c>
      <c r="I195" s="28"/>
      <c r="J195" s="28"/>
      <c r="K195" s="7">
        <v>510</v>
      </c>
      <c r="L195" s="36" t="s">
        <v>632</v>
      </c>
      <c r="M195" s="37"/>
      <c r="N195" s="37">
        <f t="shared" si="8"/>
        <v>0</v>
      </c>
      <c r="O195" s="37"/>
    </row>
    <row r="196" spans="1:15" ht="161.25" customHeight="1">
      <c r="A196" s="58" t="s">
        <v>882</v>
      </c>
      <c r="B196" s="12" t="s">
        <v>11</v>
      </c>
      <c r="C196" s="14" t="s">
        <v>883</v>
      </c>
      <c r="D196" s="59"/>
      <c r="E196" s="65" t="s">
        <v>42</v>
      </c>
      <c r="F196" s="28" t="s">
        <v>884</v>
      </c>
      <c r="G196" s="28"/>
      <c r="H196" s="120" t="s">
        <v>1363</v>
      </c>
      <c r="I196" s="28"/>
      <c r="J196" s="28"/>
      <c r="K196" s="7">
        <v>410</v>
      </c>
      <c r="L196" s="36" t="s">
        <v>632</v>
      </c>
      <c r="M196" s="37"/>
      <c r="N196" s="37">
        <f t="shared" si="8"/>
        <v>0</v>
      </c>
      <c r="O196" s="37"/>
    </row>
    <row r="197" spans="1:15" ht="145.9" customHeight="1">
      <c r="A197" s="58" t="s">
        <v>885</v>
      </c>
      <c r="B197" s="12" t="s">
        <v>11</v>
      </c>
      <c r="C197" s="14" t="s">
        <v>886</v>
      </c>
      <c r="D197" s="59"/>
      <c r="E197" s="65" t="s">
        <v>22</v>
      </c>
      <c r="F197" s="28" t="s">
        <v>756</v>
      </c>
      <c r="G197" s="28"/>
      <c r="H197" s="120" t="s">
        <v>1364</v>
      </c>
      <c r="I197" s="28"/>
      <c r="J197" s="28"/>
      <c r="K197" s="7">
        <v>650</v>
      </c>
      <c r="L197" s="36" t="s">
        <v>632</v>
      </c>
      <c r="M197" s="37"/>
      <c r="N197" s="37">
        <f t="shared" si="8"/>
        <v>0</v>
      </c>
      <c r="O197" s="37"/>
    </row>
    <row r="198" spans="1:15" ht="136.15" customHeight="1">
      <c r="A198" s="58" t="s">
        <v>887</v>
      </c>
      <c r="B198" s="12" t="s">
        <v>11</v>
      </c>
      <c r="C198" s="14" t="s">
        <v>888</v>
      </c>
      <c r="D198" s="59"/>
      <c r="E198" s="65"/>
      <c r="F198" s="28" t="s">
        <v>2025</v>
      </c>
      <c r="G198" s="28"/>
      <c r="H198" s="120" t="s">
        <v>1365</v>
      </c>
      <c r="I198" s="28"/>
      <c r="J198" s="28"/>
      <c r="K198" s="7">
        <v>450</v>
      </c>
      <c r="L198" s="36" t="s">
        <v>632</v>
      </c>
      <c r="M198" s="37"/>
      <c r="N198" s="37">
        <f t="shared" si="8"/>
        <v>0</v>
      </c>
      <c r="O198" s="37"/>
    </row>
    <row r="199" spans="1:15" ht="134.44999999999999" customHeight="1">
      <c r="A199" s="58" t="s">
        <v>889</v>
      </c>
      <c r="B199" s="12" t="s">
        <v>10</v>
      </c>
      <c r="C199" s="14" t="s">
        <v>890</v>
      </c>
      <c r="D199" s="59"/>
      <c r="E199" s="65" t="s">
        <v>251</v>
      </c>
      <c r="F199" s="28" t="s">
        <v>891</v>
      </c>
      <c r="G199" s="28"/>
      <c r="H199" s="120" t="s">
        <v>1366</v>
      </c>
      <c r="I199" s="28"/>
      <c r="J199" s="28"/>
      <c r="K199" s="7">
        <v>460</v>
      </c>
      <c r="L199" s="36" t="s">
        <v>632</v>
      </c>
      <c r="M199" s="37"/>
      <c r="N199" s="37">
        <f t="shared" si="8"/>
        <v>0</v>
      </c>
      <c r="O199" s="37"/>
    </row>
    <row r="200" spans="1:15" ht="142.15" customHeight="1">
      <c r="A200" s="58" t="s">
        <v>892</v>
      </c>
      <c r="B200" s="12" t="s">
        <v>10</v>
      </c>
      <c r="C200" s="14" t="s">
        <v>893</v>
      </c>
      <c r="D200" s="59"/>
      <c r="E200" s="65" t="s">
        <v>26</v>
      </c>
      <c r="F200" s="28" t="s">
        <v>894</v>
      </c>
      <c r="G200" s="28"/>
      <c r="H200" s="120" t="s">
        <v>1367</v>
      </c>
      <c r="I200" s="28"/>
      <c r="J200" s="28"/>
      <c r="K200" s="7">
        <v>740</v>
      </c>
      <c r="L200" s="36" t="s">
        <v>632</v>
      </c>
      <c r="M200" s="37"/>
      <c r="N200" s="37">
        <f t="shared" si="8"/>
        <v>0</v>
      </c>
      <c r="O200" s="37"/>
    </row>
    <row r="201" spans="1:15" ht="138" customHeight="1">
      <c r="A201" s="58" t="s">
        <v>892</v>
      </c>
      <c r="B201" s="12" t="s">
        <v>10</v>
      </c>
      <c r="C201" s="14" t="s">
        <v>893</v>
      </c>
      <c r="D201" s="59"/>
      <c r="E201" s="65" t="s">
        <v>427</v>
      </c>
      <c r="F201" s="28" t="s">
        <v>895</v>
      </c>
      <c r="G201" s="28"/>
      <c r="H201" s="120" t="s">
        <v>1367</v>
      </c>
      <c r="I201" s="28"/>
      <c r="J201" s="28"/>
      <c r="K201" s="7">
        <v>740</v>
      </c>
      <c r="L201" s="36" t="s">
        <v>632</v>
      </c>
      <c r="M201" s="37"/>
      <c r="N201" s="37">
        <f t="shared" si="8"/>
        <v>0</v>
      </c>
      <c r="O201" s="37"/>
    </row>
    <row r="202" spans="1:15" ht="132.6" customHeight="1">
      <c r="A202" s="58" t="s">
        <v>896</v>
      </c>
      <c r="B202" s="12" t="s">
        <v>10</v>
      </c>
      <c r="C202" s="14" t="s">
        <v>897</v>
      </c>
      <c r="D202" s="59"/>
      <c r="E202" s="65" t="s">
        <v>22</v>
      </c>
      <c r="F202" s="28" t="s">
        <v>1390</v>
      </c>
      <c r="G202" s="28"/>
      <c r="H202" s="120" t="s">
        <v>1368</v>
      </c>
      <c r="I202" s="28"/>
      <c r="J202" s="28"/>
      <c r="K202" s="7">
        <v>620</v>
      </c>
      <c r="L202" s="36" t="s">
        <v>632</v>
      </c>
      <c r="M202" s="37"/>
      <c r="N202" s="37">
        <f t="shared" si="8"/>
        <v>0</v>
      </c>
      <c r="O202" s="37"/>
    </row>
    <row r="203" spans="1:15" ht="144" customHeight="1">
      <c r="A203" s="58" t="s">
        <v>898</v>
      </c>
      <c r="B203" s="12" t="s">
        <v>10</v>
      </c>
      <c r="C203" s="14" t="s">
        <v>899</v>
      </c>
      <c r="D203" s="59"/>
      <c r="E203" s="65" t="s">
        <v>61</v>
      </c>
      <c r="F203" s="28" t="s">
        <v>900</v>
      </c>
      <c r="G203" s="28"/>
      <c r="H203" s="120" t="s">
        <v>1369</v>
      </c>
      <c r="I203" s="28"/>
      <c r="J203" s="28"/>
      <c r="K203" s="7">
        <v>500</v>
      </c>
      <c r="L203" s="36" t="s">
        <v>632</v>
      </c>
      <c r="M203" s="37"/>
      <c r="N203" s="37">
        <f t="shared" si="8"/>
        <v>0</v>
      </c>
      <c r="O203" s="37"/>
    </row>
    <row r="204" spans="1:15" ht="144" customHeight="1">
      <c r="A204" s="58" t="s">
        <v>901</v>
      </c>
      <c r="B204" s="12" t="s">
        <v>10</v>
      </c>
      <c r="C204" s="14" t="s">
        <v>902</v>
      </c>
      <c r="D204" s="59"/>
      <c r="E204" s="65"/>
      <c r="F204" s="28" t="s">
        <v>2098</v>
      </c>
      <c r="G204" s="28"/>
      <c r="H204" s="120" t="s">
        <v>1370</v>
      </c>
      <c r="I204" s="28"/>
      <c r="J204" s="28"/>
      <c r="K204" s="7">
        <v>535</v>
      </c>
      <c r="L204" s="36" t="s">
        <v>632</v>
      </c>
      <c r="M204" s="37"/>
      <c r="N204" s="37">
        <f t="shared" si="8"/>
        <v>0</v>
      </c>
      <c r="O204" s="37"/>
    </row>
    <row r="205" spans="1:15" ht="137.25" customHeight="1">
      <c r="A205" s="58" t="s">
        <v>903</v>
      </c>
      <c r="B205" s="12" t="s">
        <v>10</v>
      </c>
      <c r="C205" s="14" t="s">
        <v>904</v>
      </c>
      <c r="D205" s="59"/>
      <c r="E205" s="65" t="s">
        <v>22</v>
      </c>
      <c r="F205" s="28" t="s">
        <v>1582</v>
      </c>
      <c r="G205" s="28"/>
      <c r="H205" s="120" t="s">
        <v>1371</v>
      </c>
      <c r="I205" s="28"/>
      <c r="J205" s="28"/>
      <c r="K205" s="7">
        <v>680</v>
      </c>
      <c r="L205" s="36" t="s">
        <v>632</v>
      </c>
      <c r="M205" s="37"/>
      <c r="N205" s="37">
        <f t="shared" si="8"/>
        <v>0</v>
      </c>
      <c r="O205" s="37"/>
    </row>
    <row r="206" spans="1:15" ht="144" customHeight="1">
      <c r="A206" s="58" t="s">
        <v>903</v>
      </c>
      <c r="B206" s="12" t="s">
        <v>10</v>
      </c>
      <c r="C206" s="14" t="s">
        <v>904</v>
      </c>
      <c r="D206" s="59"/>
      <c r="E206" s="65" t="s">
        <v>66</v>
      </c>
      <c r="F206" s="28" t="s">
        <v>1942</v>
      </c>
      <c r="G206" s="28"/>
      <c r="H206" s="120" t="s">
        <v>1371</v>
      </c>
      <c r="I206" s="28"/>
      <c r="J206" s="28"/>
      <c r="K206" s="7">
        <v>680</v>
      </c>
      <c r="L206" s="36" t="s">
        <v>632</v>
      </c>
      <c r="M206" s="37"/>
      <c r="N206" s="37">
        <f t="shared" si="8"/>
        <v>0</v>
      </c>
      <c r="O206" s="37"/>
    </row>
    <row r="207" spans="1:15" ht="144" customHeight="1">
      <c r="A207" s="58" t="s">
        <v>906</v>
      </c>
      <c r="B207" s="12" t="s">
        <v>10</v>
      </c>
      <c r="C207" s="14" t="s">
        <v>905</v>
      </c>
      <c r="D207" s="59"/>
      <c r="E207" s="65"/>
      <c r="F207" s="28" t="s">
        <v>907</v>
      </c>
      <c r="G207" s="28"/>
      <c r="H207" s="120" t="s">
        <v>1372</v>
      </c>
      <c r="I207" s="28"/>
      <c r="J207" s="28"/>
      <c r="K207" s="7">
        <v>150</v>
      </c>
      <c r="L207" s="36" t="s">
        <v>632</v>
      </c>
      <c r="M207" s="37"/>
      <c r="N207" s="37">
        <f t="shared" si="8"/>
        <v>0</v>
      </c>
      <c r="O207" s="37"/>
    </row>
    <row r="208" spans="1:15" ht="144" customHeight="1">
      <c r="A208" s="58" t="s">
        <v>908</v>
      </c>
      <c r="B208" s="12" t="s">
        <v>11</v>
      </c>
      <c r="C208" s="14" t="s">
        <v>909</v>
      </c>
      <c r="D208" s="59"/>
      <c r="E208" s="65"/>
      <c r="F208" s="28" t="s">
        <v>910</v>
      </c>
      <c r="G208" s="28"/>
      <c r="H208" s="120" t="s">
        <v>1373</v>
      </c>
      <c r="I208" s="28"/>
      <c r="J208" s="28"/>
      <c r="K208" s="7">
        <v>74</v>
      </c>
      <c r="L208" s="36" t="s">
        <v>632</v>
      </c>
      <c r="M208" s="37"/>
      <c r="N208" s="37">
        <f t="shared" si="8"/>
        <v>0</v>
      </c>
      <c r="O208" s="37"/>
    </row>
    <row r="209" spans="1:15" ht="144" customHeight="1">
      <c r="A209" s="58" t="s">
        <v>911</v>
      </c>
      <c r="B209" s="12" t="s">
        <v>10</v>
      </c>
      <c r="C209" s="14" t="s">
        <v>912</v>
      </c>
      <c r="D209" s="59"/>
      <c r="E209" s="65" t="s">
        <v>427</v>
      </c>
      <c r="F209" s="28" t="s">
        <v>2097</v>
      </c>
      <c r="G209" s="28"/>
      <c r="H209" s="120" t="s">
        <v>1375</v>
      </c>
      <c r="I209" s="28"/>
      <c r="J209" s="28"/>
      <c r="K209" s="7">
        <v>685</v>
      </c>
      <c r="L209" s="36" t="s">
        <v>632</v>
      </c>
      <c r="M209" s="37"/>
      <c r="N209" s="37">
        <f t="shared" si="8"/>
        <v>0</v>
      </c>
      <c r="O209" s="37"/>
    </row>
    <row r="210" spans="1:15" ht="144" customHeight="1">
      <c r="A210" s="58" t="s">
        <v>913</v>
      </c>
      <c r="B210" s="12" t="s">
        <v>10</v>
      </c>
      <c r="C210" s="14" t="s">
        <v>914</v>
      </c>
      <c r="D210" s="59"/>
      <c r="E210" s="65" t="s">
        <v>22</v>
      </c>
      <c r="F210" s="28" t="s">
        <v>2143</v>
      </c>
      <c r="G210" s="28"/>
      <c r="H210" s="120" t="s">
        <v>1374</v>
      </c>
      <c r="I210" s="28"/>
      <c r="J210" s="28"/>
      <c r="K210" s="7">
        <v>755</v>
      </c>
      <c r="L210" s="36" t="s">
        <v>632</v>
      </c>
      <c r="M210" s="37"/>
      <c r="N210" s="37">
        <f t="shared" ref="N210:N224" si="9">M210*K210</f>
        <v>0</v>
      </c>
      <c r="O210" s="37"/>
    </row>
    <row r="211" spans="1:15" ht="144" customHeight="1">
      <c r="A211" s="58" t="s">
        <v>913</v>
      </c>
      <c r="B211" s="12" t="s">
        <v>10</v>
      </c>
      <c r="C211" s="14" t="s">
        <v>914</v>
      </c>
      <c r="D211" s="59"/>
      <c r="E211" s="65" t="s">
        <v>915</v>
      </c>
      <c r="F211" s="28" t="s">
        <v>2123</v>
      </c>
      <c r="G211" s="28"/>
      <c r="H211" s="120" t="s">
        <v>1374</v>
      </c>
      <c r="I211" s="28"/>
      <c r="J211" s="28"/>
      <c r="K211" s="7">
        <v>755</v>
      </c>
      <c r="L211" s="36" t="s">
        <v>632</v>
      </c>
      <c r="M211" s="37"/>
      <c r="N211" s="37">
        <f t="shared" si="9"/>
        <v>0</v>
      </c>
      <c r="O211" s="37"/>
    </row>
    <row r="212" spans="1:15" ht="144" customHeight="1">
      <c r="A212" s="58" t="s">
        <v>916</v>
      </c>
      <c r="B212" s="12" t="s">
        <v>10</v>
      </c>
      <c r="C212" s="14" t="s">
        <v>917</v>
      </c>
      <c r="D212" s="59"/>
      <c r="E212" s="65" t="s">
        <v>918</v>
      </c>
      <c r="F212" s="28" t="s">
        <v>919</v>
      </c>
      <c r="G212" s="28"/>
      <c r="H212" s="120" t="s">
        <v>1376</v>
      </c>
      <c r="I212" s="28"/>
      <c r="J212" s="28"/>
      <c r="K212" s="7">
        <v>535</v>
      </c>
      <c r="L212" s="36" t="s">
        <v>632</v>
      </c>
      <c r="M212" s="37"/>
      <c r="N212" s="37">
        <f t="shared" si="9"/>
        <v>0</v>
      </c>
      <c r="O212" s="37"/>
    </row>
    <row r="213" spans="1:15" ht="144" customHeight="1">
      <c r="A213" s="58" t="s">
        <v>920</v>
      </c>
      <c r="B213" s="12" t="s">
        <v>11</v>
      </c>
      <c r="C213" s="14" t="s">
        <v>921</v>
      </c>
      <c r="D213" s="59"/>
      <c r="E213" s="65" t="s">
        <v>922</v>
      </c>
      <c r="F213" s="28" t="s">
        <v>2032</v>
      </c>
      <c r="G213" s="28"/>
      <c r="H213" s="120" t="s">
        <v>1377</v>
      </c>
      <c r="I213" s="28"/>
      <c r="J213" s="28"/>
      <c r="K213" s="7">
        <v>520</v>
      </c>
      <c r="L213" s="36" t="s">
        <v>632</v>
      </c>
      <c r="M213" s="37"/>
      <c r="N213" s="37">
        <f t="shared" si="9"/>
        <v>0</v>
      </c>
      <c r="O213" s="37"/>
    </row>
    <row r="214" spans="1:15" ht="144" customHeight="1">
      <c r="A214" s="58" t="s">
        <v>923</v>
      </c>
      <c r="B214" s="41" t="s">
        <v>10</v>
      </c>
      <c r="C214" s="14" t="s">
        <v>924</v>
      </c>
      <c r="D214" s="59"/>
      <c r="E214" s="65" t="s">
        <v>94</v>
      </c>
      <c r="F214" s="28" t="s">
        <v>925</v>
      </c>
      <c r="G214" s="28"/>
      <c r="H214" s="120" t="s">
        <v>1378</v>
      </c>
      <c r="I214" s="28"/>
      <c r="J214" s="28"/>
      <c r="K214" s="7">
        <v>220</v>
      </c>
      <c r="L214" s="36" t="s">
        <v>632</v>
      </c>
      <c r="M214" s="37"/>
      <c r="N214" s="37">
        <f t="shared" si="9"/>
        <v>0</v>
      </c>
      <c r="O214" s="37"/>
    </row>
    <row r="215" spans="1:15" ht="144" customHeight="1">
      <c r="A215" s="58" t="s">
        <v>926</v>
      </c>
      <c r="B215" s="12" t="s">
        <v>11</v>
      </c>
      <c r="C215" s="14" t="s">
        <v>927</v>
      </c>
      <c r="D215" s="59"/>
      <c r="E215" s="65" t="s">
        <v>89</v>
      </c>
      <c r="F215" s="28" t="s">
        <v>928</v>
      </c>
      <c r="G215" s="28"/>
      <c r="H215" s="120" t="s">
        <v>1379</v>
      </c>
      <c r="I215" s="28"/>
      <c r="J215" s="28"/>
      <c r="K215" s="7">
        <v>445</v>
      </c>
      <c r="L215" s="36" t="s">
        <v>632</v>
      </c>
      <c r="M215" s="37"/>
      <c r="N215" s="37">
        <f t="shared" si="9"/>
        <v>0</v>
      </c>
      <c r="O215" s="37"/>
    </row>
    <row r="216" spans="1:15" ht="144" customHeight="1">
      <c r="A216" s="58" t="s">
        <v>929</v>
      </c>
      <c r="B216" s="12" t="s">
        <v>11</v>
      </c>
      <c r="C216" s="14" t="s">
        <v>930</v>
      </c>
      <c r="D216" s="59"/>
      <c r="E216" s="65" t="s">
        <v>427</v>
      </c>
      <c r="F216" s="28" t="s">
        <v>2131</v>
      </c>
      <c r="G216" s="28"/>
      <c r="H216" s="120" t="s">
        <v>1380</v>
      </c>
      <c r="I216" s="28"/>
      <c r="J216" s="28"/>
      <c r="K216" s="7">
        <v>575</v>
      </c>
      <c r="L216" s="36" t="s">
        <v>632</v>
      </c>
      <c r="M216" s="37"/>
      <c r="N216" s="37">
        <f t="shared" si="9"/>
        <v>0</v>
      </c>
      <c r="O216" s="37"/>
    </row>
    <row r="217" spans="1:15" ht="144" customHeight="1">
      <c r="A217" s="29" t="s">
        <v>596</v>
      </c>
      <c r="B217" s="12" t="s">
        <v>10</v>
      </c>
      <c r="C217" s="14" t="s">
        <v>567</v>
      </c>
      <c r="D217" s="17"/>
      <c r="E217" s="18" t="s">
        <v>123</v>
      </c>
      <c r="F217" s="107" t="s">
        <v>704</v>
      </c>
      <c r="G217" s="16" t="s">
        <v>635</v>
      </c>
      <c r="H217" s="100" t="s">
        <v>1381</v>
      </c>
      <c r="I217" s="32" t="s">
        <v>124</v>
      </c>
      <c r="J217" s="39">
        <v>0.4</v>
      </c>
      <c r="K217" s="7">
        <v>820</v>
      </c>
      <c r="L217" s="36" t="s">
        <v>632</v>
      </c>
      <c r="M217" s="36"/>
      <c r="N217" s="36">
        <f t="shared" si="9"/>
        <v>0</v>
      </c>
      <c r="O217" s="37"/>
    </row>
    <row r="218" spans="1:15" ht="144" customHeight="1">
      <c r="A218" s="9" t="s">
        <v>933</v>
      </c>
      <c r="B218" s="12" t="s">
        <v>10</v>
      </c>
      <c r="C218" s="14" t="s">
        <v>934</v>
      </c>
      <c r="D218" s="17"/>
      <c r="E218" s="18" t="s">
        <v>26</v>
      </c>
      <c r="F218" s="106" t="s">
        <v>935</v>
      </c>
      <c r="G218" s="26"/>
      <c r="H218" s="99" t="s">
        <v>1382</v>
      </c>
      <c r="I218" s="26"/>
      <c r="J218" s="26"/>
      <c r="K218" s="7">
        <v>265</v>
      </c>
      <c r="L218" s="36" t="s">
        <v>632</v>
      </c>
      <c r="M218" s="37"/>
      <c r="N218" s="37">
        <f t="shared" si="9"/>
        <v>0</v>
      </c>
      <c r="O218" s="2"/>
    </row>
    <row r="219" spans="1:15" ht="144" customHeight="1">
      <c r="A219" s="9" t="s">
        <v>936</v>
      </c>
      <c r="B219" s="12" t="s">
        <v>10</v>
      </c>
      <c r="C219" s="14" t="s">
        <v>937</v>
      </c>
      <c r="D219" s="17"/>
      <c r="E219" s="18" t="s">
        <v>70</v>
      </c>
      <c r="F219" s="106" t="s">
        <v>938</v>
      </c>
      <c r="G219" s="26"/>
      <c r="H219" s="99" t="s">
        <v>1383</v>
      </c>
      <c r="I219" s="26"/>
      <c r="J219" s="26"/>
      <c r="K219" s="7">
        <v>255</v>
      </c>
      <c r="L219" s="36" t="s">
        <v>632</v>
      </c>
      <c r="M219" s="37"/>
      <c r="N219" s="37">
        <f t="shared" si="9"/>
        <v>0</v>
      </c>
      <c r="O219" s="37"/>
    </row>
    <row r="220" spans="1:15" ht="144" customHeight="1">
      <c r="A220" s="9" t="s">
        <v>939</v>
      </c>
      <c r="B220" s="12" t="s">
        <v>11</v>
      </c>
      <c r="C220" s="14" t="s">
        <v>940</v>
      </c>
      <c r="D220" s="17"/>
      <c r="E220" s="18" t="s">
        <v>42</v>
      </c>
      <c r="F220" s="106" t="s">
        <v>941</v>
      </c>
      <c r="G220" s="26"/>
      <c r="H220" s="99" t="s">
        <v>1384</v>
      </c>
      <c r="I220" s="26"/>
      <c r="J220" s="26"/>
      <c r="K220" s="7">
        <v>265</v>
      </c>
      <c r="L220" s="36" t="s">
        <v>632</v>
      </c>
      <c r="M220" s="37"/>
      <c r="N220" s="37">
        <f t="shared" si="9"/>
        <v>0</v>
      </c>
      <c r="O220" s="37"/>
    </row>
    <row r="221" spans="1:15" ht="144" customHeight="1">
      <c r="A221" s="9" t="s">
        <v>942</v>
      </c>
      <c r="B221" s="12" t="s">
        <v>11</v>
      </c>
      <c r="C221" s="14" t="s">
        <v>943</v>
      </c>
      <c r="D221" s="17"/>
      <c r="E221" s="18" t="s">
        <v>944</v>
      </c>
      <c r="F221" s="106" t="s">
        <v>945</v>
      </c>
      <c r="G221" s="26"/>
      <c r="H221" s="99" t="s">
        <v>1385</v>
      </c>
      <c r="I221" s="26"/>
      <c r="J221" s="26"/>
      <c r="K221" s="7">
        <v>255</v>
      </c>
      <c r="L221" s="36" t="s">
        <v>632</v>
      </c>
      <c r="M221" s="37"/>
      <c r="N221" s="37">
        <f t="shared" si="9"/>
        <v>0</v>
      </c>
      <c r="O221" s="37"/>
    </row>
    <row r="222" spans="1:15" ht="144" customHeight="1">
      <c r="A222" s="9" t="s">
        <v>946</v>
      </c>
      <c r="B222" s="12" t="s">
        <v>11</v>
      </c>
      <c r="C222" s="14" t="s">
        <v>947</v>
      </c>
      <c r="D222" s="17"/>
      <c r="E222" s="18" t="s">
        <v>42</v>
      </c>
      <c r="F222" s="28" t="s">
        <v>948</v>
      </c>
      <c r="G222" s="26"/>
      <c r="H222" s="99" t="s">
        <v>1386</v>
      </c>
      <c r="I222" s="26"/>
      <c r="J222" s="26"/>
      <c r="K222" s="7">
        <v>290</v>
      </c>
      <c r="L222" s="36" t="s">
        <v>632</v>
      </c>
      <c r="M222" s="37"/>
      <c r="N222" s="37">
        <f t="shared" si="9"/>
        <v>0</v>
      </c>
      <c r="O222" s="37"/>
    </row>
    <row r="223" spans="1:15" ht="144" customHeight="1">
      <c r="A223" s="9" t="s">
        <v>949</v>
      </c>
      <c r="B223" s="12" t="s">
        <v>11</v>
      </c>
      <c r="C223" s="14" t="s">
        <v>937</v>
      </c>
      <c r="D223" s="17"/>
      <c r="E223" s="18" t="s">
        <v>42</v>
      </c>
      <c r="F223" s="28" t="s">
        <v>2133</v>
      </c>
      <c r="G223" s="26"/>
      <c r="H223" s="99" t="s">
        <v>1387</v>
      </c>
      <c r="I223" s="26"/>
      <c r="J223" s="26"/>
      <c r="K223" s="7">
        <v>290</v>
      </c>
      <c r="L223" s="36" t="s">
        <v>632</v>
      </c>
      <c r="M223" s="37"/>
      <c r="N223" s="37">
        <f t="shared" si="9"/>
        <v>0</v>
      </c>
      <c r="O223" s="37"/>
    </row>
    <row r="224" spans="1:15" ht="144" customHeight="1">
      <c r="A224" s="9" t="s">
        <v>950</v>
      </c>
      <c r="B224" s="12" t="s">
        <v>11</v>
      </c>
      <c r="C224" s="14" t="s">
        <v>951</v>
      </c>
      <c r="D224" s="17"/>
      <c r="E224" s="18" t="s">
        <v>26</v>
      </c>
      <c r="F224" s="106" t="s">
        <v>1994</v>
      </c>
      <c r="G224" s="26"/>
      <c r="H224" s="99" t="s">
        <v>1388</v>
      </c>
      <c r="I224" s="26"/>
      <c r="J224" s="26"/>
      <c r="K224" s="7">
        <v>400</v>
      </c>
      <c r="L224" s="36" t="s">
        <v>632</v>
      </c>
      <c r="M224" s="37"/>
      <c r="N224" s="37">
        <f t="shared" si="9"/>
        <v>0</v>
      </c>
      <c r="O224" s="37"/>
    </row>
    <row r="225" spans="1:15" ht="144" customHeight="1">
      <c r="A225" s="9" t="s">
        <v>13</v>
      </c>
      <c r="B225" s="12" t="s">
        <v>10</v>
      </c>
      <c r="C225" s="14" t="s">
        <v>1393</v>
      </c>
      <c r="D225" s="17"/>
      <c r="E225" s="20"/>
      <c r="F225" s="27" t="s">
        <v>657</v>
      </c>
      <c r="G225" s="27"/>
      <c r="H225" s="101" t="s">
        <v>1394</v>
      </c>
      <c r="I225" s="31" t="s">
        <v>7</v>
      </c>
      <c r="J225" s="39">
        <v>0.22</v>
      </c>
      <c r="K225" s="7">
        <v>510</v>
      </c>
      <c r="L225" s="36" t="s">
        <v>632</v>
      </c>
      <c r="M225" s="36"/>
      <c r="N225" s="36">
        <f t="shared" ref="N225:N240" si="10">M225*K225</f>
        <v>0</v>
      </c>
      <c r="O225" s="37"/>
    </row>
    <row r="226" spans="1:15" ht="144" customHeight="1">
      <c r="A226" s="9" t="s">
        <v>14</v>
      </c>
      <c r="B226" s="12" t="s">
        <v>11</v>
      </c>
      <c r="C226" s="14" t="s">
        <v>12</v>
      </c>
      <c r="D226" s="17"/>
      <c r="E226" s="20"/>
      <c r="F226" s="28" t="s">
        <v>705</v>
      </c>
      <c r="G226" s="28"/>
      <c r="H226" s="120" t="s">
        <v>1395</v>
      </c>
      <c r="I226" s="31" t="s">
        <v>8</v>
      </c>
      <c r="J226" s="39">
        <v>0.15</v>
      </c>
      <c r="K226" s="7">
        <v>615</v>
      </c>
      <c r="L226" s="36" t="s">
        <v>632</v>
      </c>
      <c r="M226" s="36"/>
      <c r="N226" s="36">
        <f t="shared" si="10"/>
        <v>0</v>
      </c>
      <c r="O226" s="2"/>
    </row>
    <row r="227" spans="1:15" ht="144" customHeight="1">
      <c r="A227" s="9" t="s">
        <v>15</v>
      </c>
      <c r="B227" s="12" t="s">
        <v>10</v>
      </c>
      <c r="C227" s="14" t="s">
        <v>16</v>
      </c>
      <c r="D227" s="17"/>
      <c r="E227" s="18"/>
      <c r="F227" s="107" t="s">
        <v>2086</v>
      </c>
      <c r="G227" s="16"/>
      <c r="H227" s="100" t="s">
        <v>1396</v>
      </c>
      <c r="I227" s="32" t="s">
        <v>35</v>
      </c>
      <c r="J227" s="39">
        <v>0.13</v>
      </c>
      <c r="K227" s="7">
        <v>610</v>
      </c>
      <c r="L227" s="36" t="s">
        <v>632</v>
      </c>
      <c r="M227" s="36"/>
      <c r="N227" s="36">
        <f t="shared" si="10"/>
        <v>0</v>
      </c>
      <c r="O227" s="2"/>
    </row>
    <row r="228" spans="1:15" ht="144" customHeight="1">
      <c r="A228" s="9" t="s">
        <v>17</v>
      </c>
      <c r="B228" s="12" t="s">
        <v>11</v>
      </c>
      <c r="C228" s="14" t="s">
        <v>18</v>
      </c>
      <c r="D228" s="17"/>
      <c r="E228" s="18" t="s">
        <v>19</v>
      </c>
      <c r="F228" s="107" t="s">
        <v>658</v>
      </c>
      <c r="G228" s="16"/>
      <c r="H228" s="100" t="s">
        <v>1397</v>
      </c>
      <c r="I228" s="32" t="s">
        <v>36</v>
      </c>
      <c r="J228" s="39">
        <v>0.34</v>
      </c>
      <c r="K228" s="7">
        <v>905</v>
      </c>
      <c r="L228" s="36" t="s">
        <v>632</v>
      </c>
      <c r="M228" s="36"/>
      <c r="N228" s="36">
        <f t="shared" si="10"/>
        <v>0</v>
      </c>
      <c r="O228" s="2"/>
    </row>
    <row r="229" spans="1:15" ht="144" customHeight="1">
      <c r="A229" s="9" t="s">
        <v>20</v>
      </c>
      <c r="B229" s="14" t="s">
        <v>11</v>
      </c>
      <c r="C229" s="14" t="s">
        <v>25</v>
      </c>
      <c r="D229" s="17"/>
      <c r="E229" s="18" t="s">
        <v>26</v>
      </c>
      <c r="F229" s="107" t="s">
        <v>663</v>
      </c>
      <c r="G229" s="16" t="s">
        <v>635</v>
      </c>
      <c r="H229" s="100" t="s">
        <v>1398</v>
      </c>
      <c r="I229" s="32" t="s">
        <v>23</v>
      </c>
      <c r="J229" s="39">
        <v>0.23</v>
      </c>
      <c r="K229" s="7">
        <v>705</v>
      </c>
      <c r="L229" s="36" t="s">
        <v>632</v>
      </c>
      <c r="M229" s="36"/>
      <c r="N229" s="36">
        <f t="shared" si="10"/>
        <v>0</v>
      </c>
      <c r="O229" s="2"/>
    </row>
    <row r="230" spans="1:15" ht="144" customHeight="1">
      <c r="A230" s="9" t="s">
        <v>24</v>
      </c>
      <c r="B230" s="41" t="s">
        <v>11</v>
      </c>
      <c r="C230" s="41" t="s">
        <v>27</v>
      </c>
      <c r="D230" s="37"/>
      <c r="E230" s="42" t="s">
        <v>22</v>
      </c>
      <c r="F230" s="107" t="s">
        <v>1157</v>
      </c>
      <c r="G230" s="16"/>
      <c r="H230" s="100" t="s">
        <v>1399</v>
      </c>
      <c r="I230" s="32" t="s">
        <v>28</v>
      </c>
      <c r="J230" s="39">
        <v>0.26</v>
      </c>
      <c r="K230" s="7">
        <v>715</v>
      </c>
      <c r="L230" s="36" t="s">
        <v>632</v>
      </c>
      <c r="M230" s="36"/>
      <c r="N230" s="36">
        <f t="shared" si="10"/>
        <v>0</v>
      </c>
      <c r="O230" s="2"/>
    </row>
    <row r="231" spans="1:15" ht="144" customHeight="1">
      <c r="A231" s="29" t="s">
        <v>31</v>
      </c>
      <c r="B231" s="12" t="s">
        <v>10</v>
      </c>
      <c r="C231" s="14" t="s">
        <v>33</v>
      </c>
      <c r="D231" s="17"/>
      <c r="E231" s="18" t="s">
        <v>26</v>
      </c>
      <c r="F231" s="107" t="s">
        <v>659</v>
      </c>
      <c r="G231" s="16"/>
      <c r="H231" s="100" t="s">
        <v>1400</v>
      </c>
      <c r="I231" s="32" t="s">
        <v>29</v>
      </c>
      <c r="J231" s="39">
        <v>0.34</v>
      </c>
      <c r="K231" s="7">
        <v>800</v>
      </c>
      <c r="L231" s="36" t="s">
        <v>632</v>
      </c>
      <c r="M231" s="36"/>
      <c r="N231" s="36">
        <f t="shared" si="10"/>
        <v>0</v>
      </c>
      <c r="O231" s="2"/>
    </row>
    <row r="232" spans="1:15" ht="144" customHeight="1">
      <c r="A232" s="9" t="s">
        <v>39</v>
      </c>
      <c r="B232" s="12" t="s">
        <v>10</v>
      </c>
      <c r="C232" s="14" t="s">
        <v>32</v>
      </c>
      <c r="D232" s="17"/>
      <c r="E232" s="18" t="s">
        <v>22</v>
      </c>
      <c r="F232" s="107" t="s">
        <v>693</v>
      </c>
      <c r="G232" s="16"/>
      <c r="H232" s="16"/>
      <c r="I232" s="32" t="s">
        <v>34</v>
      </c>
      <c r="J232" s="39">
        <v>0.21</v>
      </c>
      <c r="K232" s="7">
        <v>760</v>
      </c>
      <c r="L232" s="36" t="s">
        <v>632</v>
      </c>
      <c r="M232" s="36"/>
      <c r="N232" s="36">
        <f t="shared" si="10"/>
        <v>0</v>
      </c>
      <c r="O232" s="2"/>
    </row>
    <row r="233" spans="1:15" ht="144" customHeight="1">
      <c r="A233" s="9" t="s">
        <v>40</v>
      </c>
      <c r="B233" s="12" t="s">
        <v>10</v>
      </c>
      <c r="C233" s="14" t="s">
        <v>37</v>
      </c>
      <c r="D233" s="17"/>
      <c r="E233" s="18"/>
      <c r="F233" s="107" t="s">
        <v>660</v>
      </c>
      <c r="G233" s="16"/>
      <c r="H233" s="100" t="s">
        <v>1401</v>
      </c>
      <c r="I233" s="32" t="s">
        <v>38</v>
      </c>
      <c r="J233" s="39">
        <v>0.14000000000000001</v>
      </c>
      <c r="K233" s="7">
        <v>485</v>
      </c>
      <c r="L233" s="36" t="s">
        <v>632</v>
      </c>
      <c r="M233" s="36"/>
      <c r="N233" s="36">
        <f t="shared" si="10"/>
        <v>0</v>
      </c>
      <c r="O233" s="2"/>
    </row>
    <row r="234" spans="1:15" ht="144" customHeight="1">
      <c r="A234" s="9" t="s">
        <v>593</v>
      </c>
      <c r="B234" s="12" t="s">
        <v>10</v>
      </c>
      <c r="C234" s="14" t="s">
        <v>41</v>
      </c>
      <c r="D234" s="17"/>
      <c r="E234" s="18" t="s">
        <v>42</v>
      </c>
      <c r="F234" s="107" t="s">
        <v>2090</v>
      </c>
      <c r="G234" s="16"/>
      <c r="H234" s="100" t="s">
        <v>1402</v>
      </c>
      <c r="I234" s="32" t="s">
        <v>43</v>
      </c>
      <c r="J234" s="39">
        <v>0.1</v>
      </c>
      <c r="K234" s="7">
        <v>540</v>
      </c>
      <c r="L234" s="36" t="s">
        <v>632</v>
      </c>
      <c r="M234" s="36"/>
      <c r="N234" s="36">
        <f t="shared" si="10"/>
        <v>0</v>
      </c>
      <c r="O234" s="2"/>
    </row>
    <row r="235" spans="1:15" ht="144" customHeight="1">
      <c r="A235" s="9" t="s">
        <v>51</v>
      </c>
      <c r="B235" s="12" t="s">
        <v>10</v>
      </c>
      <c r="C235" s="14" t="s">
        <v>47</v>
      </c>
      <c r="D235" s="17"/>
      <c r="E235" s="18" t="s">
        <v>42</v>
      </c>
      <c r="F235" s="113" t="s">
        <v>707</v>
      </c>
      <c r="G235" s="23"/>
      <c r="H235" s="117" t="s">
        <v>1403</v>
      </c>
      <c r="I235" s="32" t="s">
        <v>48</v>
      </c>
      <c r="J235" s="39">
        <v>0.06</v>
      </c>
      <c r="K235" s="7">
        <v>345</v>
      </c>
      <c r="L235" s="36" t="s">
        <v>632</v>
      </c>
      <c r="M235" s="36"/>
      <c r="N235" s="36">
        <f t="shared" si="10"/>
        <v>0</v>
      </c>
      <c r="O235" s="2"/>
    </row>
    <row r="236" spans="1:15" ht="144" customHeight="1">
      <c r="A236" s="9" t="s">
        <v>53</v>
      </c>
      <c r="B236" s="12" t="s">
        <v>10</v>
      </c>
      <c r="C236" s="14" t="s">
        <v>49</v>
      </c>
      <c r="D236" s="17"/>
      <c r="E236" s="18"/>
      <c r="F236" s="28" t="s">
        <v>2126</v>
      </c>
      <c r="G236" s="23"/>
      <c r="H236" s="117" t="s">
        <v>1404</v>
      </c>
      <c r="I236" s="32" t="s">
        <v>50</v>
      </c>
      <c r="J236" s="39">
        <v>0.09</v>
      </c>
      <c r="K236" s="7">
        <v>430</v>
      </c>
      <c r="L236" s="36" t="s">
        <v>632</v>
      </c>
      <c r="M236" s="36"/>
      <c r="N236" s="36">
        <f t="shared" si="10"/>
        <v>0</v>
      </c>
      <c r="O236" s="2"/>
    </row>
    <row r="237" spans="1:15" ht="144" customHeight="1">
      <c r="A237" s="9" t="s">
        <v>58</v>
      </c>
      <c r="B237" s="12" t="s">
        <v>10</v>
      </c>
      <c r="C237" s="14" t="s">
        <v>54</v>
      </c>
      <c r="D237" s="17"/>
      <c r="E237" s="20" t="s">
        <v>42</v>
      </c>
      <c r="F237" s="28" t="s">
        <v>729</v>
      </c>
      <c r="G237" s="23"/>
      <c r="H237" s="117" t="s">
        <v>1405</v>
      </c>
      <c r="I237" s="32" t="s">
        <v>55</v>
      </c>
      <c r="J237" s="39">
        <v>0.11</v>
      </c>
      <c r="K237" s="7">
        <v>475</v>
      </c>
      <c r="L237" s="36" t="s">
        <v>632</v>
      </c>
      <c r="M237" s="36"/>
      <c r="N237" s="36">
        <f t="shared" si="10"/>
        <v>0</v>
      </c>
      <c r="O237" s="2"/>
    </row>
    <row r="238" spans="1:15" ht="144" customHeight="1">
      <c r="A238" s="9" t="s">
        <v>59</v>
      </c>
      <c r="B238" s="12" t="s">
        <v>10</v>
      </c>
      <c r="C238" s="14" t="s">
        <v>56</v>
      </c>
      <c r="D238" s="17"/>
      <c r="E238" s="20"/>
      <c r="F238" s="106" t="s">
        <v>662</v>
      </c>
      <c r="G238" s="26"/>
      <c r="H238" s="99" t="s">
        <v>1406</v>
      </c>
      <c r="I238" s="32" t="s">
        <v>57</v>
      </c>
      <c r="J238" s="39">
        <v>7.0000000000000007E-2</v>
      </c>
      <c r="K238" s="7">
        <v>380</v>
      </c>
      <c r="L238" s="36" t="s">
        <v>632</v>
      </c>
      <c r="M238" s="36"/>
      <c r="N238" s="36">
        <f t="shared" si="10"/>
        <v>0</v>
      </c>
      <c r="O238" s="2"/>
    </row>
    <row r="239" spans="1:15" ht="144" customHeight="1">
      <c r="A239" s="9" t="s">
        <v>65</v>
      </c>
      <c r="B239" s="12" t="s">
        <v>11</v>
      </c>
      <c r="C239" s="14" t="s">
        <v>62</v>
      </c>
      <c r="D239" s="17"/>
      <c r="E239" s="18" t="s">
        <v>63</v>
      </c>
      <c r="F239" s="107" t="s">
        <v>703</v>
      </c>
      <c r="G239" s="16"/>
      <c r="H239" s="16"/>
      <c r="I239" s="32" t="s">
        <v>64</v>
      </c>
      <c r="J239" s="39">
        <v>0.17</v>
      </c>
      <c r="K239" s="7">
        <v>370</v>
      </c>
      <c r="L239" s="36" t="s">
        <v>632</v>
      </c>
      <c r="M239" s="36"/>
      <c r="N239" s="36">
        <f t="shared" si="10"/>
        <v>0</v>
      </c>
      <c r="O239" s="2"/>
    </row>
    <row r="240" spans="1:15" ht="144" customHeight="1">
      <c r="A240" s="9" t="s">
        <v>69</v>
      </c>
      <c r="B240" s="12" t="s">
        <v>10</v>
      </c>
      <c r="C240" s="14" t="s">
        <v>67</v>
      </c>
      <c r="D240" s="17"/>
      <c r="E240" s="18" t="s">
        <v>42</v>
      </c>
      <c r="F240" s="28" t="s">
        <v>708</v>
      </c>
      <c r="G240" s="23"/>
      <c r="H240" s="117" t="s">
        <v>1407</v>
      </c>
      <c r="I240" s="32" t="s">
        <v>68</v>
      </c>
      <c r="J240" s="39">
        <v>0.06</v>
      </c>
      <c r="K240" s="7">
        <v>375</v>
      </c>
      <c r="L240" s="36" t="s">
        <v>632</v>
      </c>
      <c r="M240" s="36"/>
      <c r="N240" s="36">
        <f t="shared" si="10"/>
        <v>0</v>
      </c>
      <c r="O240" s="2"/>
    </row>
    <row r="241" spans="1:15" ht="120.75" customHeight="1">
      <c r="A241" s="9" t="s">
        <v>77</v>
      </c>
      <c r="B241" s="12" t="s">
        <v>11</v>
      </c>
      <c r="C241" s="14" t="s">
        <v>74</v>
      </c>
      <c r="D241" s="17"/>
      <c r="E241" s="20" t="s">
        <v>72</v>
      </c>
      <c r="F241" s="107" t="s">
        <v>2029</v>
      </c>
      <c r="G241" s="16" t="s">
        <v>73</v>
      </c>
      <c r="H241" s="100" t="s">
        <v>1408</v>
      </c>
      <c r="I241" s="32" t="s">
        <v>75</v>
      </c>
      <c r="J241" s="39">
        <v>0.24</v>
      </c>
      <c r="K241" s="7">
        <v>655</v>
      </c>
      <c r="L241" s="36" t="s">
        <v>632</v>
      </c>
      <c r="M241" s="36"/>
      <c r="N241" s="36">
        <f t="shared" ref="N241:N281" si="11">M241*K241</f>
        <v>0</v>
      </c>
      <c r="O241" s="2"/>
    </row>
    <row r="242" spans="1:15" ht="144" customHeight="1">
      <c r="A242" s="9" t="s">
        <v>86</v>
      </c>
      <c r="B242" s="12" t="s">
        <v>11</v>
      </c>
      <c r="C242" s="14" t="s">
        <v>78</v>
      </c>
      <c r="D242" s="17"/>
      <c r="E242" s="18" t="s">
        <v>26</v>
      </c>
      <c r="F242" s="107" t="s">
        <v>845</v>
      </c>
      <c r="G242" s="16"/>
      <c r="H242" s="100" t="s">
        <v>1409</v>
      </c>
      <c r="I242" s="32" t="s">
        <v>79</v>
      </c>
      <c r="J242" s="39">
        <v>0.14000000000000001</v>
      </c>
      <c r="K242" s="7">
        <v>615</v>
      </c>
      <c r="L242" s="36" t="s">
        <v>632</v>
      </c>
      <c r="M242" s="36"/>
      <c r="N242" s="36">
        <f t="shared" si="11"/>
        <v>0</v>
      </c>
      <c r="O242" s="2"/>
    </row>
    <row r="243" spans="1:15" ht="144" customHeight="1">
      <c r="A243" s="9" t="s">
        <v>87</v>
      </c>
      <c r="B243" s="12" t="s">
        <v>10</v>
      </c>
      <c r="C243" s="14" t="s">
        <v>81</v>
      </c>
      <c r="D243" s="17"/>
      <c r="E243" s="18" t="s">
        <v>22</v>
      </c>
      <c r="F243" s="107" t="s">
        <v>1042</v>
      </c>
      <c r="G243" s="16"/>
      <c r="H243" s="100" t="s">
        <v>1410</v>
      </c>
      <c r="I243" s="16" t="s">
        <v>82</v>
      </c>
      <c r="J243" s="39">
        <v>0.16</v>
      </c>
      <c r="K243" s="7">
        <v>535</v>
      </c>
      <c r="L243" s="36" t="s">
        <v>632</v>
      </c>
      <c r="M243" s="36"/>
      <c r="N243" s="36">
        <f t="shared" si="11"/>
        <v>0</v>
      </c>
      <c r="O243" s="2"/>
    </row>
    <row r="244" spans="1:15" ht="144" customHeight="1">
      <c r="A244" s="9" t="s">
        <v>88</v>
      </c>
      <c r="B244" s="12" t="s">
        <v>10</v>
      </c>
      <c r="C244" s="14" t="s">
        <v>84</v>
      </c>
      <c r="D244" s="17"/>
      <c r="E244" s="18" t="s">
        <v>83</v>
      </c>
      <c r="F244" s="107" t="s">
        <v>660</v>
      </c>
      <c r="G244" s="16"/>
      <c r="H244" s="100" t="s">
        <v>1411</v>
      </c>
      <c r="I244" s="32" t="s">
        <v>85</v>
      </c>
      <c r="J244" s="39">
        <v>0.31</v>
      </c>
      <c r="K244" s="7">
        <v>830</v>
      </c>
      <c r="L244" s="36" t="s">
        <v>632</v>
      </c>
      <c r="M244" s="36"/>
      <c r="N244" s="36">
        <f t="shared" si="11"/>
        <v>0</v>
      </c>
      <c r="O244" s="2"/>
    </row>
    <row r="245" spans="1:15" ht="144" customHeight="1">
      <c r="A245" s="9" t="s">
        <v>93</v>
      </c>
      <c r="B245" s="12" t="s">
        <v>10</v>
      </c>
      <c r="C245" s="14" t="s">
        <v>90</v>
      </c>
      <c r="D245" s="17"/>
      <c r="E245" s="18" t="s">
        <v>22</v>
      </c>
      <c r="F245" s="107" t="s">
        <v>1995</v>
      </c>
      <c r="G245" s="16" t="s">
        <v>91</v>
      </c>
      <c r="H245" s="100" t="s">
        <v>1412</v>
      </c>
      <c r="I245" s="32" t="s">
        <v>92</v>
      </c>
      <c r="J245" s="39">
        <v>0.41</v>
      </c>
      <c r="K245" s="7">
        <v>1105</v>
      </c>
      <c r="L245" s="36" t="s">
        <v>632</v>
      </c>
      <c r="M245" s="36"/>
      <c r="N245" s="36">
        <f t="shared" si="11"/>
        <v>0</v>
      </c>
      <c r="O245" s="2"/>
    </row>
    <row r="246" spans="1:15" ht="144" customHeight="1">
      <c r="A246" s="9" t="s">
        <v>93</v>
      </c>
      <c r="B246" s="12" t="s">
        <v>10</v>
      </c>
      <c r="C246" s="14" t="s">
        <v>90</v>
      </c>
      <c r="D246" s="17"/>
      <c r="E246" s="18" t="s">
        <v>70</v>
      </c>
      <c r="F246" s="107" t="s">
        <v>744</v>
      </c>
      <c r="G246" s="16" t="s">
        <v>91</v>
      </c>
      <c r="H246" s="100" t="s">
        <v>1412</v>
      </c>
      <c r="I246" s="32" t="s">
        <v>92</v>
      </c>
      <c r="J246" s="39">
        <v>0.41</v>
      </c>
      <c r="K246" s="7">
        <v>1105</v>
      </c>
      <c r="L246" s="36" t="s">
        <v>632</v>
      </c>
      <c r="M246" s="36"/>
      <c r="N246" s="36">
        <f t="shared" si="11"/>
        <v>0</v>
      </c>
      <c r="O246" s="2"/>
    </row>
    <row r="247" spans="1:15" ht="144" customHeight="1">
      <c r="A247" s="9" t="s">
        <v>96</v>
      </c>
      <c r="B247" s="12" t="s">
        <v>10</v>
      </c>
      <c r="C247" s="14" t="s">
        <v>1200</v>
      </c>
      <c r="D247" s="17"/>
      <c r="E247" s="18" t="s">
        <v>94</v>
      </c>
      <c r="F247" s="107" t="s">
        <v>709</v>
      </c>
      <c r="G247" s="16" t="s">
        <v>664</v>
      </c>
      <c r="H247" s="100" t="s">
        <v>1413</v>
      </c>
      <c r="I247" s="32" t="s">
        <v>95</v>
      </c>
      <c r="J247" s="39">
        <v>0.48</v>
      </c>
      <c r="K247" s="7">
        <v>1090</v>
      </c>
      <c r="L247" s="36" t="s">
        <v>632</v>
      </c>
      <c r="M247" s="36"/>
      <c r="N247" s="36">
        <f t="shared" si="11"/>
        <v>0</v>
      </c>
      <c r="O247" s="2"/>
    </row>
    <row r="248" spans="1:15" ht="135" customHeight="1">
      <c r="A248" s="9" t="s">
        <v>98</v>
      </c>
      <c r="B248" s="12" t="s">
        <v>10</v>
      </c>
      <c r="C248" s="14" t="s">
        <v>138</v>
      </c>
      <c r="D248" s="17"/>
      <c r="E248" s="18" t="s">
        <v>42</v>
      </c>
      <c r="F248" s="107" t="s">
        <v>652</v>
      </c>
      <c r="G248" s="16"/>
      <c r="H248" s="100" t="s">
        <v>1888</v>
      </c>
      <c r="I248" s="32" t="s">
        <v>97</v>
      </c>
      <c r="J248" s="39">
        <v>0.09</v>
      </c>
      <c r="K248" s="7">
        <v>285</v>
      </c>
      <c r="L248" s="36" t="s">
        <v>632</v>
      </c>
      <c r="M248" s="36"/>
      <c r="N248" s="36">
        <f t="shared" si="11"/>
        <v>0</v>
      </c>
      <c r="O248" s="2"/>
    </row>
    <row r="249" spans="1:15" ht="144" customHeight="1">
      <c r="A249" s="9" t="s">
        <v>99</v>
      </c>
      <c r="B249" s="12" t="s">
        <v>11</v>
      </c>
      <c r="C249" s="14" t="s">
        <v>139</v>
      </c>
      <c r="D249" s="17"/>
      <c r="E249" s="18" t="s">
        <v>42</v>
      </c>
      <c r="F249" s="107" t="s">
        <v>745</v>
      </c>
      <c r="G249" s="16"/>
      <c r="H249" s="100" t="s">
        <v>1414</v>
      </c>
      <c r="I249" s="32" t="s">
        <v>97</v>
      </c>
      <c r="J249" s="39">
        <v>0.09</v>
      </c>
      <c r="K249" s="7">
        <v>285</v>
      </c>
      <c r="L249" s="36" t="s">
        <v>632</v>
      </c>
      <c r="M249" s="36"/>
      <c r="N249" s="36">
        <f t="shared" si="11"/>
        <v>0</v>
      </c>
      <c r="O249" s="2"/>
    </row>
    <row r="250" spans="1:15" ht="144" customHeight="1">
      <c r="A250" s="9" t="s">
        <v>103</v>
      </c>
      <c r="B250" s="12" t="s">
        <v>10</v>
      </c>
      <c r="C250" s="14" t="s">
        <v>140</v>
      </c>
      <c r="D250" s="17"/>
      <c r="E250" s="18" t="s">
        <v>52</v>
      </c>
      <c r="F250" s="107" t="s">
        <v>652</v>
      </c>
      <c r="G250" s="34"/>
      <c r="H250" s="100" t="s">
        <v>1415</v>
      </c>
      <c r="I250" s="32" t="s">
        <v>100</v>
      </c>
      <c r="J250" s="39">
        <v>0.09</v>
      </c>
      <c r="K250" s="7">
        <v>285</v>
      </c>
      <c r="L250" s="36" t="s">
        <v>632</v>
      </c>
      <c r="M250" s="36"/>
      <c r="N250" s="36">
        <f t="shared" si="11"/>
        <v>0</v>
      </c>
      <c r="O250" s="2"/>
    </row>
    <row r="251" spans="1:15" ht="144" customHeight="1">
      <c r="A251" s="9" t="s">
        <v>104</v>
      </c>
      <c r="B251" s="12" t="s">
        <v>11</v>
      </c>
      <c r="C251" s="14" t="s">
        <v>141</v>
      </c>
      <c r="D251" s="17"/>
      <c r="E251" s="18" t="s">
        <v>42</v>
      </c>
      <c r="F251" s="107" t="s">
        <v>2033</v>
      </c>
      <c r="G251" s="16"/>
      <c r="H251" s="100" t="s">
        <v>1416</v>
      </c>
      <c r="I251" s="32" t="s">
        <v>101</v>
      </c>
      <c r="J251" s="39">
        <v>0.09</v>
      </c>
      <c r="K251" s="7">
        <v>285</v>
      </c>
      <c r="L251" s="36" t="s">
        <v>632</v>
      </c>
      <c r="M251" s="36"/>
      <c r="N251" s="36">
        <f t="shared" si="11"/>
        <v>0</v>
      </c>
      <c r="O251" s="2"/>
    </row>
    <row r="252" spans="1:15" ht="144" customHeight="1">
      <c r="A252" s="9" t="s">
        <v>105</v>
      </c>
      <c r="B252" s="12" t="s">
        <v>11</v>
      </c>
      <c r="C252" s="14" t="s">
        <v>142</v>
      </c>
      <c r="D252" s="17"/>
      <c r="E252" s="18"/>
      <c r="F252" s="107" t="s">
        <v>1991</v>
      </c>
      <c r="G252" s="34"/>
      <c r="H252" s="100" t="s">
        <v>1417</v>
      </c>
      <c r="I252" s="32" t="s">
        <v>102</v>
      </c>
      <c r="J252" s="39">
        <v>0.09</v>
      </c>
      <c r="K252" s="7">
        <v>285</v>
      </c>
      <c r="L252" s="36" t="s">
        <v>632</v>
      </c>
      <c r="M252" s="36"/>
      <c r="N252" s="36">
        <f t="shared" si="11"/>
        <v>0</v>
      </c>
      <c r="O252" s="2"/>
    </row>
    <row r="253" spans="1:15" ht="144" customHeight="1">
      <c r="A253" s="9" t="s">
        <v>106</v>
      </c>
      <c r="B253" s="12" t="s">
        <v>10</v>
      </c>
      <c r="C253" s="14" t="s">
        <v>143</v>
      </c>
      <c r="D253" s="17"/>
      <c r="E253" s="18"/>
      <c r="F253" s="107" t="s">
        <v>1944</v>
      </c>
      <c r="G253" s="16"/>
      <c r="H253" s="100" t="s">
        <v>1418</v>
      </c>
      <c r="I253" s="32" t="s">
        <v>107</v>
      </c>
      <c r="J253" s="39">
        <v>0.09</v>
      </c>
      <c r="K253" s="7">
        <v>285</v>
      </c>
      <c r="L253" s="36" t="s">
        <v>632</v>
      </c>
      <c r="M253" s="36"/>
      <c r="N253" s="36">
        <f t="shared" si="11"/>
        <v>0</v>
      </c>
      <c r="O253" s="2"/>
    </row>
    <row r="254" spans="1:15" ht="144" customHeight="1">
      <c r="A254" s="9" t="s">
        <v>109</v>
      </c>
      <c r="B254" s="12" t="s">
        <v>10</v>
      </c>
      <c r="C254" s="14" t="s">
        <v>144</v>
      </c>
      <c r="D254" s="17"/>
      <c r="E254" s="18" t="s">
        <v>52</v>
      </c>
      <c r="F254" s="114" t="s">
        <v>2132</v>
      </c>
      <c r="G254" s="16"/>
      <c r="H254" s="100" t="s">
        <v>1419</v>
      </c>
      <c r="I254" s="32" t="s">
        <v>108</v>
      </c>
      <c r="J254" s="39">
        <v>0.09</v>
      </c>
      <c r="K254" s="7">
        <v>285</v>
      </c>
      <c r="L254" s="36" t="s">
        <v>632</v>
      </c>
      <c r="M254" s="36"/>
      <c r="N254" s="36">
        <f t="shared" si="11"/>
        <v>0</v>
      </c>
      <c r="O254" s="2"/>
    </row>
    <row r="255" spans="1:15" ht="144" customHeight="1">
      <c r="A255" s="9" t="s">
        <v>110</v>
      </c>
      <c r="B255" s="12" t="s">
        <v>10</v>
      </c>
      <c r="C255" s="14" t="s">
        <v>145</v>
      </c>
      <c r="D255" s="17"/>
      <c r="E255" s="18" t="s">
        <v>76</v>
      </c>
      <c r="F255" s="114" t="s">
        <v>2034</v>
      </c>
      <c r="G255" s="16"/>
      <c r="H255" s="100" t="s">
        <v>1420</v>
      </c>
      <c r="I255" s="32" t="s">
        <v>113</v>
      </c>
      <c r="J255" s="39">
        <v>0.09</v>
      </c>
      <c r="K255" s="7">
        <v>285</v>
      </c>
      <c r="L255" s="36" t="s">
        <v>632</v>
      </c>
      <c r="M255" s="36"/>
      <c r="N255" s="36">
        <f t="shared" si="11"/>
        <v>0</v>
      </c>
      <c r="O255" s="2"/>
    </row>
    <row r="256" spans="1:15" ht="144" customHeight="1">
      <c r="A256" s="9" t="s">
        <v>111</v>
      </c>
      <c r="B256" s="12" t="s">
        <v>10</v>
      </c>
      <c r="C256" s="14" t="s">
        <v>146</v>
      </c>
      <c r="D256" s="17"/>
      <c r="E256" s="18" t="s">
        <v>147</v>
      </c>
      <c r="F256" s="114" t="s">
        <v>2132</v>
      </c>
      <c r="G256" s="16"/>
      <c r="H256" s="100" t="s">
        <v>1889</v>
      </c>
      <c r="I256" s="32" t="s">
        <v>117</v>
      </c>
      <c r="J256" s="39">
        <v>0.12</v>
      </c>
      <c r="K256" s="7">
        <v>315</v>
      </c>
      <c r="L256" s="36" t="s">
        <v>632</v>
      </c>
      <c r="M256" s="36"/>
      <c r="N256" s="36">
        <f t="shared" si="11"/>
        <v>0</v>
      </c>
      <c r="O256" s="2"/>
    </row>
    <row r="257" spans="1:15" ht="144" customHeight="1">
      <c r="A257" s="9" t="s">
        <v>164</v>
      </c>
      <c r="B257" s="12" t="s">
        <v>10</v>
      </c>
      <c r="C257" s="14" t="s">
        <v>148</v>
      </c>
      <c r="D257" s="17"/>
      <c r="E257" s="18" t="s">
        <v>76</v>
      </c>
      <c r="F257" s="114" t="s">
        <v>2144</v>
      </c>
      <c r="G257" s="16"/>
      <c r="H257" s="100" t="s">
        <v>1421</v>
      </c>
      <c r="I257" s="32" t="s">
        <v>118</v>
      </c>
      <c r="J257" s="39">
        <v>0.12</v>
      </c>
      <c r="K257" s="7">
        <v>315</v>
      </c>
      <c r="L257" s="36" t="s">
        <v>632</v>
      </c>
      <c r="M257" s="36"/>
      <c r="N257" s="36">
        <f t="shared" si="11"/>
        <v>0</v>
      </c>
      <c r="O257" s="2"/>
    </row>
    <row r="258" spans="1:15" ht="144" customHeight="1">
      <c r="A258" s="29" t="s">
        <v>165</v>
      </c>
      <c r="B258" s="12" t="s">
        <v>10</v>
      </c>
      <c r="C258" s="14" t="s">
        <v>565</v>
      </c>
      <c r="D258" s="17"/>
      <c r="E258" s="18" t="s">
        <v>22</v>
      </c>
      <c r="F258" s="107" t="s">
        <v>488</v>
      </c>
      <c r="G258" s="100" t="s">
        <v>1422</v>
      </c>
      <c r="H258" s="16" t="s">
        <v>635</v>
      </c>
      <c r="I258" s="32" t="s">
        <v>119</v>
      </c>
      <c r="J258" s="39">
        <v>0.28000000000000003</v>
      </c>
      <c r="K258" s="7">
        <v>810</v>
      </c>
      <c r="L258" s="36" t="s">
        <v>632</v>
      </c>
      <c r="M258" s="36"/>
      <c r="N258" s="36">
        <f t="shared" si="11"/>
        <v>0</v>
      </c>
      <c r="O258" s="2"/>
    </row>
    <row r="259" spans="1:15" ht="144" customHeight="1">
      <c r="A259" s="29" t="s">
        <v>166</v>
      </c>
      <c r="B259" s="12" t="s">
        <v>10</v>
      </c>
      <c r="C259" s="14" t="s">
        <v>564</v>
      </c>
      <c r="D259" s="17"/>
      <c r="E259" s="18" t="s">
        <v>121</v>
      </c>
      <c r="F259" s="107" t="s">
        <v>757</v>
      </c>
      <c r="G259" s="121" t="s">
        <v>1423</v>
      </c>
      <c r="H259" s="16" t="s">
        <v>635</v>
      </c>
      <c r="I259" s="32" t="s">
        <v>119</v>
      </c>
      <c r="J259" s="39">
        <v>0.28000000000000003</v>
      </c>
      <c r="K259" s="7">
        <v>810</v>
      </c>
      <c r="L259" s="36" t="s">
        <v>632</v>
      </c>
      <c r="M259" s="36"/>
      <c r="N259" s="36">
        <f t="shared" si="11"/>
        <v>0</v>
      </c>
      <c r="O259" s="2"/>
    </row>
    <row r="260" spans="1:15" ht="135.75" customHeight="1">
      <c r="A260" s="29" t="s">
        <v>167</v>
      </c>
      <c r="B260" s="12" t="s">
        <v>10</v>
      </c>
      <c r="C260" s="14" t="s">
        <v>564</v>
      </c>
      <c r="D260" s="17"/>
      <c r="E260" s="18" t="s">
        <v>427</v>
      </c>
      <c r="F260" s="107" t="s">
        <v>488</v>
      </c>
      <c r="G260" s="100" t="s">
        <v>1424</v>
      </c>
      <c r="H260" s="16" t="s">
        <v>635</v>
      </c>
      <c r="I260" s="32" t="s">
        <v>119</v>
      </c>
      <c r="J260" s="39">
        <v>0.28000000000000003</v>
      </c>
      <c r="K260" s="7">
        <v>810</v>
      </c>
      <c r="L260" s="36" t="s">
        <v>632</v>
      </c>
      <c r="M260" s="36"/>
      <c r="N260" s="36">
        <f t="shared" si="11"/>
        <v>0</v>
      </c>
      <c r="O260" s="2"/>
    </row>
    <row r="261" spans="1:15" ht="144" customHeight="1">
      <c r="A261" s="29" t="s">
        <v>112</v>
      </c>
      <c r="B261" s="12" t="s">
        <v>10</v>
      </c>
      <c r="C261" s="14" t="s">
        <v>566</v>
      </c>
      <c r="D261" s="17"/>
      <c r="E261" s="18" t="s">
        <v>122</v>
      </c>
      <c r="F261" s="107" t="s">
        <v>694</v>
      </c>
      <c r="G261" s="100" t="s">
        <v>1425</v>
      </c>
      <c r="H261" s="16" t="s">
        <v>635</v>
      </c>
      <c r="I261" s="32" t="s">
        <v>124</v>
      </c>
      <c r="J261" s="39"/>
      <c r="K261" s="7">
        <v>950</v>
      </c>
      <c r="L261" s="36" t="s">
        <v>632</v>
      </c>
      <c r="M261" s="36"/>
      <c r="N261" s="36">
        <f t="shared" si="11"/>
        <v>0</v>
      </c>
      <c r="O261" s="2"/>
    </row>
    <row r="262" spans="1:15" ht="144" customHeight="1">
      <c r="A262" s="9" t="s">
        <v>114</v>
      </c>
      <c r="B262" s="12" t="s">
        <v>11</v>
      </c>
      <c r="C262" s="14" t="s">
        <v>149</v>
      </c>
      <c r="D262" s="17"/>
      <c r="E262" s="18" t="s">
        <v>89</v>
      </c>
      <c r="F262" s="107" t="s">
        <v>2061</v>
      </c>
      <c r="G262" s="16"/>
      <c r="H262" s="100" t="s">
        <v>1426</v>
      </c>
      <c r="I262" s="16" t="s">
        <v>125</v>
      </c>
      <c r="J262" s="39">
        <v>0.08</v>
      </c>
      <c r="K262" s="7">
        <v>405</v>
      </c>
      <c r="L262" s="36" t="s">
        <v>632</v>
      </c>
      <c r="M262" s="36"/>
      <c r="N262" s="36">
        <f t="shared" si="11"/>
        <v>0</v>
      </c>
      <c r="O262" s="2"/>
    </row>
    <row r="263" spans="1:15" ht="144" customHeight="1">
      <c r="A263" s="9" t="s">
        <v>115</v>
      </c>
      <c r="B263" s="12" t="s">
        <v>11</v>
      </c>
      <c r="C263" s="14" t="s">
        <v>71</v>
      </c>
      <c r="D263" s="17"/>
      <c r="E263" s="18" t="s">
        <v>52</v>
      </c>
      <c r="F263" s="107" t="s">
        <v>2016</v>
      </c>
      <c r="G263" s="16"/>
      <c r="H263" s="100" t="s">
        <v>1427</v>
      </c>
      <c r="I263" s="16" t="s">
        <v>126</v>
      </c>
      <c r="J263" s="39">
        <v>0.09</v>
      </c>
      <c r="K263" s="7">
        <v>405</v>
      </c>
      <c r="L263" s="36" t="s">
        <v>632</v>
      </c>
      <c r="M263" s="36"/>
      <c r="N263" s="36">
        <f t="shared" si="11"/>
        <v>0</v>
      </c>
      <c r="O263" s="2"/>
    </row>
    <row r="264" spans="1:15" ht="144" customHeight="1">
      <c r="A264" s="9" t="s">
        <v>116</v>
      </c>
      <c r="B264" s="12" t="s">
        <v>11</v>
      </c>
      <c r="C264" s="14" t="s">
        <v>150</v>
      </c>
      <c r="D264" s="17"/>
      <c r="E264" s="18"/>
      <c r="F264" s="107" t="s">
        <v>636</v>
      </c>
      <c r="G264" s="16"/>
      <c r="H264" s="100" t="s">
        <v>1428</v>
      </c>
      <c r="I264" s="35" t="s">
        <v>171</v>
      </c>
      <c r="J264" s="39">
        <v>0.15</v>
      </c>
      <c r="K264" s="7">
        <v>390</v>
      </c>
      <c r="L264" s="36" t="s">
        <v>632</v>
      </c>
      <c r="M264" s="36"/>
      <c r="N264" s="36">
        <f t="shared" si="11"/>
        <v>0</v>
      </c>
      <c r="O264" s="2"/>
    </row>
    <row r="265" spans="1:15" ht="144" customHeight="1">
      <c r="A265" s="9" t="s">
        <v>120</v>
      </c>
      <c r="B265" s="12" t="s">
        <v>10</v>
      </c>
      <c r="C265" s="14" t="s">
        <v>151</v>
      </c>
      <c r="D265" s="17"/>
      <c r="E265" s="18" t="s">
        <v>152</v>
      </c>
      <c r="F265" s="107" t="s">
        <v>688</v>
      </c>
      <c r="G265" s="16"/>
      <c r="H265" s="100" t="s">
        <v>1429</v>
      </c>
      <c r="I265" s="32" t="s">
        <v>127</v>
      </c>
      <c r="J265" s="39">
        <v>0.08</v>
      </c>
      <c r="K265" s="7">
        <v>234</v>
      </c>
      <c r="L265" s="36" t="s">
        <v>632</v>
      </c>
      <c r="M265" s="36"/>
      <c r="N265" s="36">
        <f t="shared" si="11"/>
        <v>0</v>
      </c>
      <c r="O265" s="2"/>
    </row>
    <row r="266" spans="1:15" ht="144" customHeight="1">
      <c r="A266" s="9" t="s">
        <v>130</v>
      </c>
      <c r="B266" s="12" t="s">
        <v>10</v>
      </c>
      <c r="C266" s="14" t="s">
        <v>153</v>
      </c>
      <c r="D266" s="17"/>
      <c r="E266" s="18" t="s">
        <v>42</v>
      </c>
      <c r="F266" s="107" t="s">
        <v>655</v>
      </c>
      <c r="G266" s="16"/>
      <c r="H266" s="100" t="s">
        <v>1430</v>
      </c>
      <c r="I266" s="32" t="s">
        <v>128</v>
      </c>
      <c r="J266" s="39" t="s">
        <v>630</v>
      </c>
      <c r="K266" s="7">
        <v>234</v>
      </c>
      <c r="L266" s="36" t="s">
        <v>632</v>
      </c>
      <c r="M266" s="36"/>
      <c r="N266" s="36">
        <f t="shared" si="11"/>
        <v>0</v>
      </c>
      <c r="O266" s="2"/>
    </row>
    <row r="267" spans="1:15" ht="144" customHeight="1">
      <c r="A267" s="9" t="s">
        <v>131</v>
      </c>
      <c r="B267" s="12" t="s">
        <v>11</v>
      </c>
      <c r="C267" s="14" t="s">
        <v>154</v>
      </c>
      <c r="D267" s="17"/>
      <c r="E267" s="18" t="s">
        <v>155</v>
      </c>
      <c r="F267" s="107" t="s">
        <v>2147</v>
      </c>
      <c r="G267" s="16"/>
      <c r="H267" s="100" t="s">
        <v>1431</v>
      </c>
      <c r="I267" s="32" t="s">
        <v>170</v>
      </c>
      <c r="J267" s="39">
        <v>0.12</v>
      </c>
      <c r="K267" s="7">
        <v>400</v>
      </c>
      <c r="L267" s="36" t="s">
        <v>632</v>
      </c>
      <c r="M267" s="36"/>
      <c r="N267" s="36">
        <f t="shared" si="11"/>
        <v>0</v>
      </c>
      <c r="O267" s="2"/>
    </row>
    <row r="268" spans="1:15" ht="144" customHeight="1">
      <c r="A268" s="9" t="s">
        <v>172</v>
      </c>
      <c r="B268" s="12" t="s">
        <v>10</v>
      </c>
      <c r="C268" s="14" t="s">
        <v>157</v>
      </c>
      <c r="D268" s="17"/>
      <c r="E268" s="18" t="s">
        <v>156</v>
      </c>
      <c r="F268" s="107" t="s">
        <v>702</v>
      </c>
      <c r="G268" s="16"/>
      <c r="H268" s="100" t="s">
        <v>1432</v>
      </c>
      <c r="I268" s="32" t="s">
        <v>169</v>
      </c>
      <c r="J268" s="39" t="s">
        <v>631</v>
      </c>
      <c r="K268" s="7">
        <v>420</v>
      </c>
      <c r="L268" s="36" t="s">
        <v>632</v>
      </c>
      <c r="M268" s="36"/>
      <c r="N268" s="36">
        <f t="shared" si="11"/>
        <v>0</v>
      </c>
      <c r="O268" s="2"/>
    </row>
    <row r="269" spans="1:15" ht="144" customHeight="1">
      <c r="A269" s="9" t="s">
        <v>174</v>
      </c>
      <c r="B269" s="12" t="s">
        <v>10</v>
      </c>
      <c r="C269" s="14" t="s">
        <v>158</v>
      </c>
      <c r="D269" s="17"/>
      <c r="E269" s="18" t="s">
        <v>22</v>
      </c>
      <c r="F269" s="107" t="s">
        <v>637</v>
      </c>
      <c r="G269" s="16"/>
      <c r="H269" s="100" t="s">
        <v>1433</v>
      </c>
      <c r="I269" s="32" t="s">
        <v>179</v>
      </c>
      <c r="J269" s="39">
        <v>0.11</v>
      </c>
      <c r="K269" s="7">
        <v>395</v>
      </c>
      <c r="L269" s="36" t="s">
        <v>632</v>
      </c>
      <c r="M269" s="36"/>
      <c r="N269" s="36">
        <f t="shared" si="11"/>
        <v>0</v>
      </c>
      <c r="O269" s="2"/>
    </row>
    <row r="270" spans="1:15" ht="144" customHeight="1">
      <c r="A270" s="9" t="s">
        <v>601</v>
      </c>
      <c r="B270" s="12" t="s">
        <v>10</v>
      </c>
      <c r="C270" s="14" t="s">
        <v>168</v>
      </c>
      <c r="D270" s="17"/>
      <c r="E270" s="18" t="s">
        <v>26</v>
      </c>
      <c r="F270" s="107" t="s">
        <v>712</v>
      </c>
      <c r="G270" s="16"/>
      <c r="H270" s="100" t="s">
        <v>1434</v>
      </c>
      <c r="I270" s="32" t="s">
        <v>129</v>
      </c>
      <c r="J270" s="39">
        <v>0.11</v>
      </c>
      <c r="K270" s="7">
        <v>395</v>
      </c>
      <c r="L270" s="36" t="s">
        <v>632</v>
      </c>
      <c r="M270" s="36"/>
      <c r="N270" s="36">
        <f t="shared" si="11"/>
        <v>0</v>
      </c>
      <c r="O270" s="2"/>
    </row>
    <row r="271" spans="1:15" ht="144" customHeight="1">
      <c r="A271" s="9" t="s">
        <v>175</v>
      </c>
      <c r="B271" s="12" t="s">
        <v>10</v>
      </c>
      <c r="C271" s="14" t="s">
        <v>163</v>
      </c>
      <c r="D271" s="17"/>
      <c r="E271" s="18" t="s">
        <v>70</v>
      </c>
      <c r="F271" s="107" t="s">
        <v>1996</v>
      </c>
      <c r="G271" s="16"/>
      <c r="H271" s="100" t="s">
        <v>1435</v>
      </c>
      <c r="I271" s="32" t="s">
        <v>132</v>
      </c>
      <c r="J271" s="39">
        <v>0.1</v>
      </c>
      <c r="K271" s="7">
        <v>353</v>
      </c>
      <c r="L271" s="36" t="s">
        <v>632</v>
      </c>
      <c r="M271" s="36"/>
      <c r="N271" s="36">
        <f t="shared" si="11"/>
        <v>0</v>
      </c>
      <c r="O271" s="2"/>
    </row>
    <row r="272" spans="1:15" ht="144" customHeight="1">
      <c r="A272" s="9" t="s">
        <v>176</v>
      </c>
      <c r="B272" s="12" t="s">
        <v>10</v>
      </c>
      <c r="C272" s="14" t="s">
        <v>162</v>
      </c>
      <c r="D272" s="17"/>
      <c r="E272" s="18" t="s">
        <v>70</v>
      </c>
      <c r="F272" s="107" t="s">
        <v>2101</v>
      </c>
      <c r="G272" s="16"/>
      <c r="H272" s="100" t="s">
        <v>1436</v>
      </c>
      <c r="I272" s="32" t="s">
        <v>133</v>
      </c>
      <c r="J272" s="39">
        <v>0.09</v>
      </c>
      <c r="K272" s="7">
        <v>236</v>
      </c>
      <c r="L272" s="36" t="s">
        <v>632</v>
      </c>
      <c r="M272" s="36"/>
      <c r="N272" s="36">
        <f t="shared" si="11"/>
        <v>0</v>
      </c>
      <c r="O272" s="2"/>
    </row>
    <row r="273" spans="1:15" ht="144" customHeight="1">
      <c r="A273" s="9" t="s">
        <v>177</v>
      </c>
      <c r="B273" s="12" t="s">
        <v>10</v>
      </c>
      <c r="C273" s="14" t="s">
        <v>160</v>
      </c>
      <c r="D273" s="17"/>
      <c r="E273" s="18" t="s">
        <v>22</v>
      </c>
      <c r="F273" s="107" t="s">
        <v>2093</v>
      </c>
      <c r="G273" s="16"/>
      <c r="H273" s="100" t="s">
        <v>1437</v>
      </c>
      <c r="I273" s="32" t="s">
        <v>134</v>
      </c>
      <c r="J273" s="39">
        <v>0.15</v>
      </c>
      <c r="K273" s="7">
        <v>356</v>
      </c>
      <c r="L273" s="36" t="s">
        <v>632</v>
      </c>
      <c r="M273" s="36"/>
      <c r="N273" s="36">
        <f t="shared" si="11"/>
        <v>0</v>
      </c>
      <c r="O273" s="2"/>
    </row>
    <row r="274" spans="1:15" ht="144" customHeight="1">
      <c r="A274" s="9" t="s">
        <v>184</v>
      </c>
      <c r="B274" s="12" t="s">
        <v>10</v>
      </c>
      <c r="C274" s="14" t="s">
        <v>161</v>
      </c>
      <c r="D274" s="17"/>
      <c r="E274" s="18" t="s">
        <v>22</v>
      </c>
      <c r="F274" s="107" t="s">
        <v>713</v>
      </c>
      <c r="G274" s="16"/>
      <c r="H274" s="100" t="s">
        <v>1438</v>
      </c>
      <c r="I274" s="32" t="s">
        <v>136</v>
      </c>
      <c r="J274" s="39">
        <v>0.15</v>
      </c>
      <c r="K274" s="7">
        <v>356</v>
      </c>
      <c r="L274" s="36" t="s">
        <v>632</v>
      </c>
      <c r="M274" s="36"/>
      <c r="N274" s="36">
        <f t="shared" si="11"/>
        <v>0</v>
      </c>
      <c r="O274" s="2"/>
    </row>
    <row r="275" spans="1:15" ht="144" customHeight="1">
      <c r="A275" s="9" t="s">
        <v>188</v>
      </c>
      <c r="B275" s="12" t="s">
        <v>10</v>
      </c>
      <c r="C275" s="14" t="s">
        <v>159</v>
      </c>
      <c r="D275" s="17"/>
      <c r="E275" s="18" t="s">
        <v>22</v>
      </c>
      <c r="F275" s="107" t="s">
        <v>135</v>
      </c>
      <c r="G275" s="16"/>
      <c r="H275" s="100" t="s">
        <v>1439</v>
      </c>
      <c r="I275" s="32" t="s">
        <v>137</v>
      </c>
      <c r="J275" s="39">
        <v>0.15</v>
      </c>
      <c r="K275" s="7">
        <v>356</v>
      </c>
      <c r="L275" s="36" t="s">
        <v>632</v>
      </c>
      <c r="M275" s="36"/>
      <c r="N275" s="36">
        <f t="shared" si="11"/>
        <v>0</v>
      </c>
      <c r="O275" s="2"/>
    </row>
    <row r="276" spans="1:15" ht="144" customHeight="1">
      <c r="A276" s="9" t="s">
        <v>602</v>
      </c>
      <c r="B276" s="12" t="s">
        <v>10</v>
      </c>
      <c r="C276" s="14" t="s">
        <v>180</v>
      </c>
      <c r="D276" s="17"/>
      <c r="E276" s="18"/>
      <c r="F276" s="114" t="s">
        <v>336</v>
      </c>
      <c r="G276" s="16"/>
      <c r="H276" s="100" t="s">
        <v>1440</v>
      </c>
      <c r="I276" s="32" t="s">
        <v>181</v>
      </c>
      <c r="J276" s="39">
        <v>0.1</v>
      </c>
      <c r="K276" s="7">
        <v>440</v>
      </c>
      <c r="L276" s="36" t="s">
        <v>632</v>
      </c>
      <c r="M276" s="36"/>
      <c r="N276" s="36">
        <f t="shared" si="11"/>
        <v>0</v>
      </c>
      <c r="O276" s="2"/>
    </row>
    <row r="277" spans="1:15" ht="144" customHeight="1">
      <c r="A277" s="9" t="s">
        <v>190</v>
      </c>
      <c r="B277" s="12" t="s">
        <v>10</v>
      </c>
      <c r="C277" s="14" t="s">
        <v>182</v>
      </c>
      <c r="D277" s="17"/>
      <c r="E277" s="18" t="s">
        <v>22</v>
      </c>
      <c r="F277" s="107" t="s">
        <v>665</v>
      </c>
      <c r="G277" s="16"/>
      <c r="H277" s="100" t="s">
        <v>1441</v>
      </c>
      <c r="I277" s="32" t="s">
        <v>173</v>
      </c>
      <c r="J277" s="39">
        <v>0.08</v>
      </c>
      <c r="K277" s="7">
        <v>445</v>
      </c>
      <c r="L277" s="36" t="s">
        <v>632</v>
      </c>
      <c r="M277" s="36"/>
      <c r="N277" s="36">
        <f t="shared" si="11"/>
        <v>0</v>
      </c>
      <c r="O277" s="2"/>
    </row>
    <row r="278" spans="1:15" ht="150.75" customHeight="1">
      <c r="A278" s="9" t="s">
        <v>603</v>
      </c>
      <c r="B278" s="12" t="s">
        <v>11</v>
      </c>
      <c r="C278" s="14" t="s">
        <v>183</v>
      </c>
      <c r="D278" s="17"/>
      <c r="E278" s="18" t="s">
        <v>52</v>
      </c>
      <c r="F278" s="107" t="s">
        <v>1992</v>
      </c>
      <c r="G278" s="16" t="s">
        <v>635</v>
      </c>
      <c r="H278" s="100" t="s">
        <v>1442</v>
      </c>
      <c r="I278" s="32" t="s">
        <v>178</v>
      </c>
      <c r="J278" s="39">
        <v>0.19</v>
      </c>
      <c r="K278" s="7">
        <v>505</v>
      </c>
      <c r="L278" s="36" t="s">
        <v>632</v>
      </c>
      <c r="M278" s="36"/>
      <c r="N278" s="36">
        <f t="shared" si="11"/>
        <v>0</v>
      </c>
      <c r="O278" s="2"/>
    </row>
    <row r="279" spans="1:15" ht="144" customHeight="1">
      <c r="A279" s="9" t="s">
        <v>604</v>
      </c>
      <c r="B279" s="12" t="s">
        <v>10</v>
      </c>
      <c r="C279" s="14" t="s">
        <v>185</v>
      </c>
      <c r="D279" s="17"/>
      <c r="E279" s="18" t="s">
        <v>22</v>
      </c>
      <c r="F279" s="107" t="s">
        <v>714</v>
      </c>
      <c r="G279" s="16" t="s">
        <v>666</v>
      </c>
      <c r="H279" s="100" t="s">
        <v>1443</v>
      </c>
      <c r="I279" s="32" t="s">
        <v>186</v>
      </c>
      <c r="J279" s="39">
        <v>0.21</v>
      </c>
      <c r="K279" s="7">
        <v>525</v>
      </c>
      <c r="L279" s="36" t="s">
        <v>632</v>
      </c>
      <c r="M279" s="36"/>
      <c r="N279" s="36">
        <f t="shared" si="11"/>
        <v>0</v>
      </c>
      <c r="O279" s="2"/>
    </row>
    <row r="280" spans="1:15" ht="144" customHeight="1">
      <c r="A280" s="9" t="s">
        <v>605</v>
      </c>
      <c r="B280" s="12" t="s">
        <v>10</v>
      </c>
      <c r="C280" s="14" t="s">
        <v>187</v>
      </c>
      <c r="D280" s="17"/>
      <c r="E280" s="18" t="s">
        <v>22</v>
      </c>
      <c r="F280" s="107" t="s">
        <v>661</v>
      </c>
      <c r="G280" s="16"/>
      <c r="H280" s="100" t="s">
        <v>1444</v>
      </c>
      <c r="I280" s="32" t="s">
        <v>189</v>
      </c>
      <c r="J280" s="39">
        <v>0.19</v>
      </c>
      <c r="K280" s="7">
        <v>630</v>
      </c>
      <c r="L280" s="36" t="s">
        <v>632</v>
      </c>
      <c r="M280" s="36"/>
      <c r="N280" s="36">
        <f t="shared" si="11"/>
        <v>0</v>
      </c>
      <c r="O280" s="2"/>
    </row>
    <row r="281" spans="1:15" ht="144" customHeight="1">
      <c r="A281" s="9" t="s">
        <v>610</v>
      </c>
      <c r="B281" s="12" t="s">
        <v>10</v>
      </c>
      <c r="C281" s="14" t="s">
        <v>191</v>
      </c>
      <c r="D281" s="17"/>
      <c r="E281" s="18" t="s">
        <v>22</v>
      </c>
      <c r="F281" s="107" t="s">
        <v>729</v>
      </c>
      <c r="G281" s="16"/>
      <c r="H281" s="16"/>
      <c r="I281" s="32" t="s">
        <v>189</v>
      </c>
      <c r="J281" s="39">
        <v>0.17</v>
      </c>
      <c r="K281" s="7">
        <v>425</v>
      </c>
      <c r="L281" s="36" t="s">
        <v>632</v>
      </c>
      <c r="M281" s="36"/>
      <c r="N281" s="36">
        <f t="shared" si="11"/>
        <v>0</v>
      </c>
      <c r="O281" s="2"/>
    </row>
    <row r="282" spans="1:15" ht="144" customHeight="1">
      <c r="A282" s="9" t="s">
        <v>204</v>
      </c>
      <c r="B282" s="12" t="s">
        <v>10</v>
      </c>
      <c r="C282" s="14" t="s">
        <v>192</v>
      </c>
      <c r="D282" s="17"/>
      <c r="E282" s="18" t="s">
        <v>193</v>
      </c>
      <c r="F282" s="107" t="s">
        <v>2015</v>
      </c>
      <c r="G282" s="16"/>
      <c r="H282" s="100" t="s">
        <v>1445</v>
      </c>
      <c r="I282" s="32" t="s">
        <v>223</v>
      </c>
      <c r="J282" s="39">
        <v>0.28999999999999998</v>
      </c>
      <c r="K282" s="7">
        <v>500</v>
      </c>
      <c r="L282" s="36" t="s">
        <v>632</v>
      </c>
      <c r="M282" s="36"/>
      <c r="N282" s="36">
        <f t="shared" ref="N282:N326" si="12">M282*K282</f>
        <v>0</v>
      </c>
      <c r="O282" s="2"/>
    </row>
    <row r="283" spans="1:15" ht="144" customHeight="1">
      <c r="A283" s="9" t="s">
        <v>653</v>
      </c>
      <c r="B283" s="12" t="s">
        <v>11</v>
      </c>
      <c r="C283" s="14" t="s">
        <v>194</v>
      </c>
      <c r="D283" s="17"/>
      <c r="E283" s="18" t="s">
        <v>89</v>
      </c>
      <c r="F283" s="107" t="s">
        <v>2026</v>
      </c>
      <c r="G283" s="16"/>
      <c r="H283" s="100" t="s">
        <v>1446</v>
      </c>
      <c r="I283" s="32" t="s">
        <v>195</v>
      </c>
      <c r="J283" s="39">
        <v>0.05</v>
      </c>
      <c r="K283" s="7">
        <v>150</v>
      </c>
      <c r="L283" s="36" t="s">
        <v>632</v>
      </c>
      <c r="M283" s="36"/>
      <c r="N283" s="36">
        <f t="shared" si="12"/>
        <v>0</v>
      </c>
      <c r="O283" s="2"/>
    </row>
    <row r="284" spans="1:15" ht="144" customHeight="1">
      <c r="A284" s="9" t="s">
        <v>711</v>
      </c>
      <c r="B284" s="12" t="s">
        <v>10</v>
      </c>
      <c r="C284" s="14" t="s">
        <v>194</v>
      </c>
      <c r="D284" s="17"/>
      <c r="E284" s="18" t="s">
        <v>26</v>
      </c>
      <c r="F284" s="107" t="s">
        <v>2130</v>
      </c>
      <c r="G284" s="16"/>
      <c r="H284" s="100" t="s">
        <v>1447</v>
      </c>
      <c r="I284" s="32" t="s">
        <v>196</v>
      </c>
      <c r="J284" s="39">
        <v>0.05</v>
      </c>
      <c r="K284" s="7">
        <v>150</v>
      </c>
      <c r="L284" s="36" t="s">
        <v>632</v>
      </c>
      <c r="M284" s="36"/>
      <c r="N284" s="36">
        <f t="shared" si="12"/>
        <v>0</v>
      </c>
      <c r="O284" s="2"/>
    </row>
    <row r="285" spans="1:15" ht="144" customHeight="1">
      <c r="A285" s="9" t="s">
        <v>710</v>
      </c>
      <c r="B285" s="12" t="s">
        <v>11</v>
      </c>
      <c r="C285" s="14" t="s">
        <v>197</v>
      </c>
      <c r="D285" s="17"/>
      <c r="E285" s="18" t="s">
        <v>198</v>
      </c>
      <c r="F285" s="107" t="s">
        <v>668</v>
      </c>
      <c r="G285" s="16"/>
      <c r="H285" s="100" t="s">
        <v>1448</v>
      </c>
      <c r="I285" s="32" t="s">
        <v>200</v>
      </c>
      <c r="J285" s="39">
        <v>0.05</v>
      </c>
      <c r="K285" s="7">
        <v>260</v>
      </c>
      <c r="L285" s="36" t="s">
        <v>632</v>
      </c>
      <c r="M285" s="36"/>
      <c r="N285" s="36">
        <f t="shared" si="12"/>
        <v>0</v>
      </c>
      <c r="O285" s="2"/>
    </row>
    <row r="286" spans="1:15" ht="144" customHeight="1">
      <c r="A286" s="9" t="s">
        <v>611</v>
      </c>
      <c r="B286" s="12" t="s">
        <v>10</v>
      </c>
      <c r="C286" s="14" t="s">
        <v>199</v>
      </c>
      <c r="D286" s="17"/>
      <c r="E286" s="18" t="s">
        <v>251</v>
      </c>
      <c r="F286" s="107" t="s">
        <v>1982</v>
      </c>
      <c r="G286" s="16"/>
      <c r="H286" s="100" t="s">
        <v>1449</v>
      </c>
      <c r="I286" s="32" t="s">
        <v>201</v>
      </c>
      <c r="J286" s="39">
        <v>0.08</v>
      </c>
      <c r="K286" s="7">
        <v>220</v>
      </c>
      <c r="L286" s="36" t="s">
        <v>632</v>
      </c>
      <c r="M286" s="36"/>
      <c r="N286" s="36">
        <f t="shared" si="12"/>
        <v>0</v>
      </c>
      <c r="O286" s="2"/>
    </row>
    <row r="287" spans="1:15" ht="144" customHeight="1">
      <c r="A287" s="9" t="s">
        <v>213</v>
      </c>
      <c r="B287" s="12" t="s">
        <v>10</v>
      </c>
      <c r="C287" s="14" t="s">
        <v>203</v>
      </c>
      <c r="D287" s="17"/>
      <c r="E287" s="18" t="s">
        <v>609</v>
      </c>
      <c r="F287" s="107" t="s">
        <v>669</v>
      </c>
      <c r="G287" s="37"/>
      <c r="H287" s="122" t="s">
        <v>1450</v>
      </c>
      <c r="I287" s="32" t="s">
        <v>202</v>
      </c>
      <c r="J287" s="39">
        <v>0.02</v>
      </c>
      <c r="K287" s="7">
        <v>240</v>
      </c>
      <c r="L287" s="36" t="s">
        <v>632</v>
      </c>
      <c r="M287" s="36"/>
      <c r="N287" s="36">
        <f t="shared" si="12"/>
        <v>0</v>
      </c>
      <c r="O287" s="2"/>
    </row>
    <row r="288" spans="1:15" ht="144" customHeight="1">
      <c r="A288" s="9" t="s">
        <v>215</v>
      </c>
      <c r="B288" s="12" t="s">
        <v>10</v>
      </c>
      <c r="C288" s="14" t="s">
        <v>194</v>
      </c>
      <c r="D288" s="17"/>
      <c r="E288" s="18" t="s">
        <v>205</v>
      </c>
      <c r="F288" s="107" t="s">
        <v>746</v>
      </c>
      <c r="G288" s="16"/>
      <c r="H288" s="100" t="s">
        <v>1451</v>
      </c>
      <c r="I288" s="32" t="s">
        <v>206</v>
      </c>
      <c r="J288" s="39">
        <v>0.05</v>
      </c>
      <c r="K288" s="7">
        <v>210</v>
      </c>
      <c r="L288" s="36" t="s">
        <v>632</v>
      </c>
      <c r="M288" s="36"/>
      <c r="N288" s="36">
        <f t="shared" si="12"/>
        <v>0</v>
      </c>
      <c r="O288" s="2"/>
    </row>
    <row r="289" spans="1:15" ht="144" customHeight="1">
      <c r="A289" s="9" t="s">
        <v>217</v>
      </c>
      <c r="B289" s="12" t="s">
        <v>10</v>
      </c>
      <c r="C289" s="14" t="s">
        <v>163</v>
      </c>
      <c r="D289" s="17"/>
      <c r="E289" s="18"/>
      <c r="F289" s="107" t="s">
        <v>1139</v>
      </c>
      <c r="G289" s="16"/>
      <c r="H289" s="100" t="s">
        <v>1452</v>
      </c>
      <c r="I289" s="16" t="s">
        <v>209</v>
      </c>
      <c r="J289" s="39">
        <v>0.09</v>
      </c>
      <c r="K289" s="7">
        <v>250</v>
      </c>
      <c r="L289" s="36" t="s">
        <v>632</v>
      </c>
      <c r="M289" s="36"/>
      <c r="N289" s="36">
        <f t="shared" si="12"/>
        <v>0</v>
      </c>
      <c r="O289" s="2"/>
    </row>
    <row r="290" spans="1:15" ht="144" customHeight="1">
      <c r="A290" s="9" t="s">
        <v>219</v>
      </c>
      <c r="B290" s="12" t="s">
        <v>10</v>
      </c>
      <c r="C290" s="14" t="s">
        <v>210</v>
      </c>
      <c r="D290" s="17"/>
      <c r="E290" s="18" t="s">
        <v>22</v>
      </c>
      <c r="F290" s="107" t="s">
        <v>690</v>
      </c>
      <c r="G290" s="16"/>
      <c r="H290" s="100" t="s">
        <v>1453</v>
      </c>
      <c r="I290" s="16" t="s">
        <v>211</v>
      </c>
      <c r="J290" s="39">
        <v>0.1</v>
      </c>
      <c r="K290" s="7">
        <v>324</v>
      </c>
      <c r="L290" s="36" t="s">
        <v>632</v>
      </c>
      <c r="M290" s="36"/>
      <c r="N290" s="36">
        <f t="shared" si="12"/>
        <v>0</v>
      </c>
      <c r="O290" s="2"/>
    </row>
    <row r="291" spans="1:15" ht="144" customHeight="1">
      <c r="A291" s="9" t="s">
        <v>219</v>
      </c>
      <c r="B291" s="12" t="s">
        <v>10</v>
      </c>
      <c r="C291" s="14" t="s">
        <v>210</v>
      </c>
      <c r="D291" s="17"/>
      <c r="E291" s="18" t="s">
        <v>70</v>
      </c>
      <c r="F291" s="107" t="s">
        <v>2009</v>
      </c>
      <c r="G291" s="16"/>
      <c r="H291" s="100" t="s">
        <v>1453</v>
      </c>
      <c r="I291" s="16" t="s">
        <v>211</v>
      </c>
      <c r="J291" s="39">
        <v>0.1</v>
      </c>
      <c r="K291" s="7">
        <v>324</v>
      </c>
      <c r="L291" s="36" t="s">
        <v>632</v>
      </c>
      <c r="M291" s="36"/>
      <c r="N291" s="36">
        <f t="shared" si="12"/>
        <v>0</v>
      </c>
      <c r="O291" s="2"/>
    </row>
    <row r="292" spans="1:15" ht="144" customHeight="1">
      <c r="A292" s="9" t="s">
        <v>612</v>
      </c>
      <c r="B292" s="12" t="s">
        <v>11</v>
      </c>
      <c r="C292" s="14" t="s">
        <v>214</v>
      </c>
      <c r="D292" s="17"/>
      <c r="E292" s="18" t="s">
        <v>89</v>
      </c>
      <c r="F292" s="107" t="s">
        <v>2022</v>
      </c>
      <c r="G292" s="16"/>
      <c r="H292" s="100" t="s">
        <v>1454</v>
      </c>
      <c r="I292" s="32" t="s">
        <v>216</v>
      </c>
      <c r="J292" s="39">
        <v>0.21</v>
      </c>
      <c r="K292" s="7">
        <v>460</v>
      </c>
      <c r="L292" s="36" t="s">
        <v>632</v>
      </c>
      <c r="M292" s="36"/>
      <c r="N292" s="36">
        <f t="shared" si="12"/>
        <v>0</v>
      </c>
      <c r="O292" s="2"/>
    </row>
    <row r="293" spans="1:15" ht="144" customHeight="1">
      <c r="A293" s="9" t="s">
        <v>606</v>
      </c>
      <c r="B293" s="12" t="s">
        <v>10</v>
      </c>
      <c r="C293" s="14" t="s">
        <v>218</v>
      </c>
      <c r="D293" s="17"/>
      <c r="E293" s="18" t="s">
        <v>76</v>
      </c>
      <c r="F293" s="107" t="s">
        <v>861</v>
      </c>
      <c r="G293" s="16"/>
      <c r="H293" s="100" t="s">
        <v>1455</v>
      </c>
      <c r="I293" s="32" t="s">
        <v>216</v>
      </c>
      <c r="J293" s="39">
        <v>0.22</v>
      </c>
      <c r="K293" s="7">
        <v>435</v>
      </c>
      <c r="L293" s="36" t="s">
        <v>632</v>
      </c>
      <c r="M293" s="36"/>
      <c r="N293" s="36">
        <f t="shared" si="12"/>
        <v>0</v>
      </c>
      <c r="O293" s="2"/>
    </row>
    <row r="294" spans="1:15" ht="144" customHeight="1">
      <c r="A294" s="9" t="s">
        <v>227</v>
      </c>
      <c r="B294" s="12" t="s">
        <v>10</v>
      </c>
      <c r="C294" s="14" t="s">
        <v>220</v>
      </c>
      <c r="D294" s="17"/>
      <c r="E294" s="18" t="s">
        <v>221</v>
      </c>
      <c r="F294" s="107" t="s">
        <v>690</v>
      </c>
      <c r="G294" s="16"/>
      <c r="H294" s="100" t="s">
        <v>1456</v>
      </c>
      <c r="I294" s="32" t="s">
        <v>216</v>
      </c>
      <c r="J294" s="39">
        <v>0.22</v>
      </c>
      <c r="K294" s="7">
        <v>435</v>
      </c>
      <c r="L294" s="36" t="s">
        <v>632</v>
      </c>
      <c r="M294" s="36"/>
      <c r="N294" s="36">
        <f t="shared" si="12"/>
        <v>0</v>
      </c>
      <c r="O294" s="2"/>
    </row>
    <row r="295" spans="1:15" ht="144" customHeight="1">
      <c r="A295" s="9" t="s">
        <v>607</v>
      </c>
      <c r="B295" s="12" t="s">
        <v>10</v>
      </c>
      <c r="C295" s="14" t="s">
        <v>222</v>
      </c>
      <c r="D295" s="17"/>
      <c r="E295" s="18" t="s">
        <v>42</v>
      </c>
      <c r="F295" s="107" t="s">
        <v>2089</v>
      </c>
      <c r="G295" s="16"/>
      <c r="H295" s="100" t="s">
        <v>1457</v>
      </c>
      <c r="I295" s="32" t="s">
        <v>212</v>
      </c>
      <c r="J295" s="39">
        <v>0.22</v>
      </c>
      <c r="K295" s="7">
        <v>430</v>
      </c>
      <c r="L295" s="36" t="s">
        <v>632</v>
      </c>
      <c r="M295" s="36"/>
      <c r="N295" s="36">
        <f t="shared" si="12"/>
        <v>0</v>
      </c>
      <c r="O295" s="2"/>
    </row>
    <row r="296" spans="1:15" ht="144" customHeight="1">
      <c r="A296" s="9" t="s">
        <v>249</v>
      </c>
      <c r="B296" s="12" t="s">
        <v>11</v>
      </c>
      <c r="C296" s="14" t="s">
        <v>568</v>
      </c>
      <c r="D296" s="17"/>
      <c r="E296" s="18" t="s">
        <v>147</v>
      </c>
      <c r="F296" s="107" t="s">
        <v>685</v>
      </c>
      <c r="G296" s="16" t="s">
        <v>240</v>
      </c>
      <c r="H296" s="100" t="s">
        <v>1458</v>
      </c>
      <c r="I296" s="32" t="s">
        <v>224</v>
      </c>
      <c r="J296" s="39">
        <v>0.19</v>
      </c>
      <c r="K296" s="7">
        <v>575</v>
      </c>
      <c r="L296" s="36" t="s">
        <v>632</v>
      </c>
      <c r="M296" s="36"/>
      <c r="N296" s="36">
        <f t="shared" si="12"/>
        <v>0</v>
      </c>
      <c r="O296" s="2"/>
    </row>
    <row r="297" spans="1:15" ht="144" customHeight="1">
      <c r="A297" s="9" t="s">
        <v>229</v>
      </c>
      <c r="B297" s="12" t="s">
        <v>11</v>
      </c>
      <c r="C297" s="14" t="s">
        <v>242</v>
      </c>
      <c r="D297" s="17"/>
      <c r="E297" s="18" t="s">
        <v>147</v>
      </c>
      <c r="F297" s="107" t="s">
        <v>638</v>
      </c>
      <c r="G297" s="16" t="s">
        <v>241</v>
      </c>
      <c r="H297" s="100" t="s">
        <v>1459</v>
      </c>
      <c r="I297" s="32" t="s">
        <v>225</v>
      </c>
      <c r="J297" s="39">
        <v>0.13</v>
      </c>
      <c r="K297" s="7">
        <v>490</v>
      </c>
      <c r="L297" s="36" t="s">
        <v>632</v>
      </c>
      <c r="M297" s="36"/>
      <c r="N297" s="36">
        <f t="shared" si="12"/>
        <v>0</v>
      </c>
      <c r="O297" s="2"/>
    </row>
    <row r="298" spans="1:15" ht="144" customHeight="1">
      <c r="A298" s="9" t="s">
        <v>229</v>
      </c>
      <c r="B298" s="12" t="s">
        <v>11</v>
      </c>
      <c r="C298" s="14" t="s">
        <v>242</v>
      </c>
      <c r="D298" s="37"/>
      <c r="E298" s="18" t="s">
        <v>243</v>
      </c>
      <c r="F298" s="107" t="s">
        <v>2135</v>
      </c>
      <c r="G298" s="16" t="s">
        <v>241</v>
      </c>
      <c r="H298" s="100" t="s">
        <v>1459</v>
      </c>
      <c r="I298" s="32" t="s">
        <v>225</v>
      </c>
      <c r="J298" s="39">
        <v>0.13</v>
      </c>
      <c r="K298" s="7">
        <v>490</v>
      </c>
      <c r="L298" s="36" t="s">
        <v>632</v>
      </c>
      <c r="M298" s="36"/>
      <c r="N298" s="36">
        <f t="shared" si="12"/>
        <v>0</v>
      </c>
      <c r="O298" s="2"/>
    </row>
    <row r="299" spans="1:15" ht="144" customHeight="1">
      <c r="A299" s="9" t="s">
        <v>230</v>
      </c>
      <c r="B299" s="12" t="s">
        <v>11</v>
      </c>
      <c r="C299" s="14" t="s">
        <v>239</v>
      </c>
      <c r="D299" s="18"/>
      <c r="E299" s="18" t="s">
        <v>147</v>
      </c>
      <c r="F299" s="107" t="s">
        <v>1981</v>
      </c>
      <c r="G299" s="16" t="s">
        <v>241</v>
      </c>
      <c r="H299" s="100" t="s">
        <v>1460</v>
      </c>
      <c r="I299" s="32" t="s">
        <v>226</v>
      </c>
      <c r="J299" s="39">
        <v>0.14000000000000001</v>
      </c>
      <c r="K299" s="7">
        <v>490</v>
      </c>
      <c r="L299" s="36" t="s">
        <v>632</v>
      </c>
      <c r="M299" s="36"/>
      <c r="N299" s="36">
        <f t="shared" si="12"/>
        <v>0</v>
      </c>
      <c r="O299" s="2"/>
    </row>
    <row r="300" spans="1:15" ht="144" customHeight="1">
      <c r="A300" s="9" t="s">
        <v>608</v>
      </c>
      <c r="B300" s="12" t="s">
        <v>10</v>
      </c>
      <c r="C300" s="14" t="s">
        <v>244</v>
      </c>
      <c r="D300" s="17"/>
      <c r="E300" s="18" t="s">
        <v>44</v>
      </c>
      <c r="F300" s="107" t="s">
        <v>715</v>
      </c>
      <c r="G300" s="16" t="s">
        <v>671</v>
      </c>
      <c r="H300" s="100" t="s">
        <v>1461</v>
      </c>
      <c r="I300" s="32" t="s">
        <v>228</v>
      </c>
      <c r="J300" s="39">
        <v>0.46</v>
      </c>
      <c r="K300" s="7">
        <v>895</v>
      </c>
      <c r="L300" s="36" t="s">
        <v>632</v>
      </c>
      <c r="M300" s="36"/>
      <c r="N300" s="36">
        <f t="shared" si="12"/>
        <v>0</v>
      </c>
      <c r="O300" s="2"/>
    </row>
    <row r="301" spans="1:15" ht="144" customHeight="1">
      <c r="A301" s="9" t="s">
        <v>608</v>
      </c>
      <c r="B301" s="12" t="s">
        <v>10</v>
      </c>
      <c r="C301" s="14" t="s">
        <v>244</v>
      </c>
      <c r="D301" s="17"/>
      <c r="E301" s="18" t="s">
        <v>26</v>
      </c>
      <c r="F301" s="107" t="s">
        <v>672</v>
      </c>
      <c r="G301" s="16" t="s">
        <v>671</v>
      </c>
      <c r="H301" s="100" t="s">
        <v>1461</v>
      </c>
      <c r="I301" s="32" t="s">
        <v>228</v>
      </c>
      <c r="J301" s="39">
        <v>0.46</v>
      </c>
      <c r="K301" s="7">
        <v>895</v>
      </c>
      <c r="L301" s="36" t="s">
        <v>632</v>
      </c>
      <c r="M301" s="36"/>
      <c r="N301" s="36">
        <f t="shared" si="12"/>
        <v>0</v>
      </c>
      <c r="O301" s="2"/>
    </row>
    <row r="302" spans="1:15" ht="144" customHeight="1">
      <c r="A302" s="9" t="s">
        <v>231</v>
      </c>
      <c r="B302" s="12" t="s">
        <v>11</v>
      </c>
      <c r="C302" s="14" t="s">
        <v>245</v>
      </c>
      <c r="D302" s="17"/>
      <c r="E302" s="18" t="s">
        <v>44</v>
      </c>
      <c r="F302" s="107" t="s">
        <v>2005</v>
      </c>
      <c r="G302" s="16"/>
      <c r="H302" s="100" t="s">
        <v>1465</v>
      </c>
      <c r="I302" s="32" t="s">
        <v>235</v>
      </c>
      <c r="J302" s="39">
        <v>0.46</v>
      </c>
      <c r="K302" s="7">
        <v>915</v>
      </c>
      <c r="L302" s="36" t="s">
        <v>632</v>
      </c>
      <c r="M302" s="36"/>
      <c r="N302" s="36">
        <f t="shared" si="12"/>
        <v>0</v>
      </c>
      <c r="O302" s="2"/>
    </row>
    <row r="303" spans="1:15" ht="144" customHeight="1">
      <c r="A303" s="9" t="s">
        <v>231</v>
      </c>
      <c r="B303" s="12" t="s">
        <v>11</v>
      </c>
      <c r="C303" s="14" t="s">
        <v>245</v>
      </c>
      <c r="D303" s="17"/>
      <c r="E303" s="18" t="s">
        <v>22</v>
      </c>
      <c r="F303" s="107" t="s">
        <v>1201</v>
      </c>
      <c r="G303" s="16"/>
      <c r="H303" s="100" t="s">
        <v>1465</v>
      </c>
      <c r="I303" s="32" t="s">
        <v>235</v>
      </c>
      <c r="J303" s="39">
        <v>0.46</v>
      </c>
      <c r="K303" s="7">
        <v>915</v>
      </c>
      <c r="L303" s="36" t="s">
        <v>632</v>
      </c>
      <c r="M303" s="36"/>
      <c r="N303" s="36">
        <f t="shared" si="12"/>
        <v>0</v>
      </c>
      <c r="O303" s="2"/>
    </row>
    <row r="304" spans="1:15" ht="144" customHeight="1">
      <c r="A304" s="9" t="s">
        <v>232</v>
      </c>
      <c r="B304" s="12" t="s">
        <v>11</v>
      </c>
      <c r="C304" s="14" t="s">
        <v>246</v>
      </c>
      <c r="D304" s="17"/>
      <c r="E304" s="18" t="s">
        <v>22</v>
      </c>
      <c r="F304" s="107" t="s">
        <v>651</v>
      </c>
      <c r="G304" s="16"/>
      <c r="H304" s="100" t="s">
        <v>1463</v>
      </c>
      <c r="I304" s="32" t="s">
        <v>236</v>
      </c>
      <c r="J304" s="39">
        <v>0.28999999999999998</v>
      </c>
      <c r="K304" s="7">
        <v>710</v>
      </c>
      <c r="L304" s="36" t="s">
        <v>632</v>
      </c>
      <c r="M304" s="36"/>
      <c r="N304" s="36">
        <f t="shared" si="12"/>
        <v>0</v>
      </c>
      <c r="O304" s="2"/>
    </row>
    <row r="305" spans="1:15" ht="144" customHeight="1">
      <c r="A305" s="9" t="s">
        <v>233</v>
      </c>
      <c r="B305" s="12" t="s">
        <v>10</v>
      </c>
      <c r="C305" s="14" t="s">
        <v>247</v>
      </c>
      <c r="D305" s="17"/>
      <c r="E305" s="18" t="s">
        <v>248</v>
      </c>
      <c r="F305" s="107" t="s">
        <v>2134</v>
      </c>
      <c r="G305" s="16"/>
      <c r="H305" s="100" t="s">
        <v>1464</v>
      </c>
      <c r="I305" s="32" t="s">
        <v>236</v>
      </c>
      <c r="J305" s="39">
        <v>0.31</v>
      </c>
      <c r="K305" s="7">
        <v>775</v>
      </c>
      <c r="L305" s="36" t="s">
        <v>632</v>
      </c>
      <c r="M305" s="36"/>
      <c r="N305" s="36">
        <f t="shared" si="12"/>
        <v>0</v>
      </c>
      <c r="O305" s="2"/>
    </row>
    <row r="306" spans="1:15" ht="144" customHeight="1">
      <c r="A306" s="9" t="s">
        <v>234</v>
      </c>
      <c r="B306" s="12" t="s">
        <v>11</v>
      </c>
      <c r="C306" s="14" t="s">
        <v>250</v>
      </c>
      <c r="D306" s="17"/>
      <c r="E306" s="18" t="s">
        <v>44</v>
      </c>
      <c r="F306" s="107" t="s">
        <v>673</v>
      </c>
      <c r="G306" s="16"/>
      <c r="H306" s="100" t="s">
        <v>1462</v>
      </c>
      <c r="I306" s="32" t="s">
        <v>236</v>
      </c>
      <c r="J306" s="39">
        <v>0.26</v>
      </c>
      <c r="K306" s="7">
        <v>765</v>
      </c>
      <c r="L306" s="36" t="s">
        <v>632</v>
      </c>
      <c r="M306" s="36"/>
      <c r="N306" s="36">
        <f t="shared" si="12"/>
        <v>0</v>
      </c>
      <c r="O306" s="2"/>
    </row>
    <row r="307" spans="1:15" ht="144" customHeight="1">
      <c r="A307" s="9" t="s">
        <v>255</v>
      </c>
      <c r="B307" s="12" t="s">
        <v>11</v>
      </c>
      <c r="C307" s="14" t="s">
        <v>252</v>
      </c>
      <c r="D307" s="17"/>
      <c r="E307" s="18" t="s">
        <v>89</v>
      </c>
      <c r="F307" s="107" t="s">
        <v>716</v>
      </c>
      <c r="G307" s="16"/>
      <c r="H307" s="100" t="s">
        <v>1467</v>
      </c>
      <c r="I307" s="32" t="s">
        <v>237</v>
      </c>
      <c r="J307" s="39">
        <v>0.08</v>
      </c>
      <c r="K307" s="7">
        <v>320</v>
      </c>
      <c r="L307" s="36" t="s">
        <v>632</v>
      </c>
      <c r="M307" s="36"/>
      <c r="N307" s="36">
        <f t="shared" si="12"/>
        <v>0</v>
      </c>
      <c r="O307" s="2"/>
    </row>
    <row r="308" spans="1:15" ht="135.75" customHeight="1">
      <c r="A308" s="9" t="s">
        <v>261</v>
      </c>
      <c r="B308" s="12" t="s">
        <v>10</v>
      </c>
      <c r="C308" s="14" t="s">
        <v>253</v>
      </c>
      <c r="D308" s="17"/>
      <c r="E308" s="18" t="s">
        <v>147</v>
      </c>
      <c r="F308" s="107" t="s">
        <v>696</v>
      </c>
      <c r="G308" s="16"/>
      <c r="H308" s="100" t="s">
        <v>1466</v>
      </c>
      <c r="I308" s="32" t="s">
        <v>238</v>
      </c>
      <c r="J308" s="39">
        <v>0.11</v>
      </c>
      <c r="K308" s="7">
        <v>285</v>
      </c>
      <c r="L308" s="36" t="s">
        <v>632</v>
      </c>
      <c r="M308" s="36"/>
      <c r="N308" s="36">
        <f t="shared" si="12"/>
        <v>0</v>
      </c>
      <c r="O308" s="2"/>
    </row>
    <row r="309" spans="1:15" ht="144" customHeight="1">
      <c r="A309" s="9" t="s">
        <v>266</v>
      </c>
      <c r="B309" s="12" t="s">
        <v>10</v>
      </c>
      <c r="C309" s="14" t="s">
        <v>262</v>
      </c>
      <c r="D309" s="17"/>
      <c r="E309" s="18" t="s">
        <v>42</v>
      </c>
      <c r="F309" s="107" t="s">
        <v>747</v>
      </c>
      <c r="G309" s="16" t="s">
        <v>717</v>
      </c>
      <c r="H309" s="100" t="s">
        <v>1468</v>
      </c>
      <c r="I309" s="32" t="s">
        <v>254</v>
      </c>
      <c r="J309" s="39">
        <v>0.15</v>
      </c>
      <c r="K309" s="7">
        <v>655</v>
      </c>
      <c r="L309" s="36" t="s">
        <v>632</v>
      </c>
      <c r="M309" s="36"/>
      <c r="N309" s="36">
        <f t="shared" si="12"/>
        <v>0</v>
      </c>
      <c r="O309" s="2"/>
    </row>
    <row r="310" spans="1:15" ht="144" customHeight="1">
      <c r="A310" s="9" t="s">
        <v>269</v>
      </c>
      <c r="B310" s="12" t="s">
        <v>10</v>
      </c>
      <c r="C310" s="14" t="s">
        <v>256</v>
      </c>
      <c r="D310" s="17"/>
      <c r="E310" s="18" t="s">
        <v>42</v>
      </c>
      <c r="F310" s="107" t="s">
        <v>674</v>
      </c>
      <c r="G310" s="16" t="s">
        <v>258</v>
      </c>
      <c r="H310" s="100" t="s">
        <v>1469</v>
      </c>
      <c r="I310" s="32" t="s">
        <v>257</v>
      </c>
      <c r="J310" s="39">
        <v>0.14000000000000001</v>
      </c>
      <c r="K310" s="7">
        <v>210</v>
      </c>
      <c r="L310" s="36" t="s">
        <v>632</v>
      </c>
      <c r="M310" s="36"/>
      <c r="N310" s="36">
        <f t="shared" si="12"/>
        <v>0</v>
      </c>
      <c r="O310" s="2"/>
    </row>
    <row r="311" spans="1:15" ht="144" customHeight="1">
      <c r="A311" s="9" t="s">
        <v>272</v>
      </c>
      <c r="B311" s="12" t="s">
        <v>10</v>
      </c>
      <c r="C311" s="14" t="s">
        <v>259</v>
      </c>
      <c r="D311" s="17"/>
      <c r="E311" s="18" t="s">
        <v>42</v>
      </c>
      <c r="F311" s="107" t="s">
        <v>687</v>
      </c>
      <c r="G311" s="16"/>
      <c r="H311" s="100" t="s">
        <v>1470</v>
      </c>
      <c r="I311" s="32" t="s">
        <v>260</v>
      </c>
      <c r="J311" s="39">
        <v>0.14000000000000001</v>
      </c>
      <c r="K311" s="7">
        <v>210</v>
      </c>
      <c r="L311" s="36" t="s">
        <v>632</v>
      </c>
      <c r="M311" s="36"/>
      <c r="N311" s="36">
        <f t="shared" si="12"/>
        <v>0</v>
      </c>
      <c r="O311" s="2"/>
    </row>
    <row r="312" spans="1:15" ht="144" customHeight="1">
      <c r="A312" s="9" t="s">
        <v>275</v>
      </c>
      <c r="B312" s="12" t="s">
        <v>11</v>
      </c>
      <c r="C312" s="14" t="s">
        <v>262</v>
      </c>
      <c r="D312" s="17"/>
      <c r="E312" s="18" t="s">
        <v>42</v>
      </c>
      <c r="F312" s="107" t="s">
        <v>2140</v>
      </c>
      <c r="G312" s="16"/>
      <c r="H312" s="100" t="s">
        <v>1471</v>
      </c>
      <c r="I312" s="32" t="s">
        <v>263</v>
      </c>
      <c r="J312" s="39">
        <v>0.09</v>
      </c>
      <c r="K312" s="7">
        <v>495</v>
      </c>
      <c r="L312" s="36" t="s">
        <v>632</v>
      </c>
      <c r="M312" s="36"/>
      <c r="N312" s="36">
        <f t="shared" si="12"/>
        <v>0</v>
      </c>
      <c r="O312" s="2"/>
    </row>
    <row r="313" spans="1:15" ht="144" customHeight="1">
      <c r="A313" s="9" t="s">
        <v>278</v>
      </c>
      <c r="B313" s="12" t="s">
        <v>11</v>
      </c>
      <c r="C313" s="14" t="s">
        <v>264</v>
      </c>
      <c r="D313" s="17"/>
      <c r="E313" s="18" t="s">
        <v>42</v>
      </c>
      <c r="F313" s="114" t="s">
        <v>718</v>
      </c>
      <c r="G313" s="16"/>
      <c r="H313" s="100" t="s">
        <v>1472</v>
      </c>
      <c r="I313" s="32" t="s">
        <v>265</v>
      </c>
      <c r="J313" s="39">
        <v>0.08</v>
      </c>
      <c r="K313" s="7">
        <v>390</v>
      </c>
      <c r="L313" s="36" t="s">
        <v>632</v>
      </c>
      <c r="M313" s="36"/>
      <c r="N313" s="36">
        <f t="shared" si="12"/>
        <v>0</v>
      </c>
      <c r="O313" s="2"/>
    </row>
    <row r="314" spans="1:15" ht="144" customHeight="1">
      <c r="A314" s="9" t="s">
        <v>280</v>
      </c>
      <c r="B314" s="12" t="s">
        <v>11</v>
      </c>
      <c r="C314" s="14" t="s">
        <v>267</v>
      </c>
      <c r="D314" s="17"/>
      <c r="E314" s="18" t="s">
        <v>42</v>
      </c>
      <c r="F314" s="114" t="s">
        <v>719</v>
      </c>
      <c r="G314" s="16"/>
      <c r="H314" s="100" t="s">
        <v>1473</v>
      </c>
      <c r="I314" s="32" t="s">
        <v>268</v>
      </c>
      <c r="J314" s="39">
        <v>0.21</v>
      </c>
      <c r="K314" s="7">
        <v>500</v>
      </c>
      <c r="L314" s="36" t="s">
        <v>632</v>
      </c>
      <c r="M314" s="36"/>
      <c r="N314" s="36">
        <f t="shared" si="12"/>
        <v>0</v>
      </c>
      <c r="O314" s="2"/>
    </row>
    <row r="315" spans="1:15" ht="144" customHeight="1">
      <c r="A315" s="9" t="s">
        <v>283</v>
      </c>
      <c r="B315" s="12" t="s">
        <v>11</v>
      </c>
      <c r="C315" s="14" t="s">
        <v>270</v>
      </c>
      <c r="D315" s="17"/>
      <c r="E315" s="18" t="s">
        <v>42</v>
      </c>
      <c r="F315" s="114" t="s">
        <v>720</v>
      </c>
      <c r="G315" s="16"/>
      <c r="H315" s="16"/>
      <c r="I315" s="32" t="s">
        <v>271</v>
      </c>
      <c r="J315" s="39">
        <v>0.1</v>
      </c>
      <c r="K315" s="7">
        <v>425</v>
      </c>
      <c r="L315" s="36" t="s">
        <v>632</v>
      </c>
      <c r="M315" s="36"/>
      <c r="N315" s="36">
        <f t="shared" si="12"/>
        <v>0</v>
      </c>
      <c r="O315" s="2"/>
    </row>
    <row r="316" spans="1:15" ht="144" customHeight="1">
      <c r="A316" s="9" t="s">
        <v>286</v>
      </c>
      <c r="B316" s="12" t="s">
        <v>11</v>
      </c>
      <c r="C316" s="14" t="s">
        <v>276</v>
      </c>
      <c r="D316" s="17"/>
      <c r="E316" s="18" t="s">
        <v>273</v>
      </c>
      <c r="F316" s="107" t="s">
        <v>1977</v>
      </c>
      <c r="G316" s="16"/>
      <c r="H316" s="100" t="s">
        <v>1474</v>
      </c>
      <c r="I316" s="32" t="s">
        <v>274</v>
      </c>
      <c r="J316" s="39">
        <v>0.33</v>
      </c>
      <c r="K316" s="7">
        <v>735</v>
      </c>
      <c r="L316" s="36" t="s">
        <v>632</v>
      </c>
      <c r="M316" s="36"/>
      <c r="N316" s="36">
        <f t="shared" si="12"/>
        <v>0</v>
      </c>
      <c r="O316" s="2"/>
    </row>
    <row r="317" spans="1:15" ht="144" customHeight="1">
      <c r="A317" s="9" t="s">
        <v>289</v>
      </c>
      <c r="B317" s="12" t="s">
        <v>11</v>
      </c>
      <c r="C317" s="14" t="s">
        <v>532</v>
      </c>
      <c r="D317" s="17"/>
      <c r="E317" s="18" t="s">
        <v>42</v>
      </c>
      <c r="F317" s="114" t="s">
        <v>1964</v>
      </c>
      <c r="G317" s="16"/>
      <c r="H317" s="100" t="s">
        <v>1475</v>
      </c>
      <c r="I317" s="32" t="s">
        <v>277</v>
      </c>
      <c r="J317" s="39">
        <v>7.0000000000000007E-2</v>
      </c>
      <c r="K317" s="7">
        <v>415</v>
      </c>
      <c r="L317" s="36" t="s">
        <v>632</v>
      </c>
      <c r="M317" s="36"/>
      <c r="N317" s="36">
        <f t="shared" si="12"/>
        <v>0</v>
      </c>
      <c r="O317" s="2"/>
    </row>
    <row r="318" spans="1:15" ht="144" customHeight="1">
      <c r="A318" s="9" t="s">
        <v>291</v>
      </c>
      <c r="B318" s="12" t="s">
        <v>11</v>
      </c>
      <c r="C318" s="14" t="s">
        <v>281</v>
      </c>
      <c r="D318" s="17"/>
      <c r="E318" s="18" t="s">
        <v>273</v>
      </c>
      <c r="F318" s="107" t="s">
        <v>721</v>
      </c>
      <c r="G318" s="16"/>
      <c r="H318" s="100" t="s">
        <v>1890</v>
      </c>
      <c r="I318" s="32" t="s">
        <v>279</v>
      </c>
      <c r="J318" s="39">
        <v>0.26</v>
      </c>
      <c r="K318" s="7">
        <v>705</v>
      </c>
      <c r="L318" s="36" t="s">
        <v>632</v>
      </c>
      <c r="M318" s="36"/>
      <c r="N318" s="36">
        <f t="shared" si="12"/>
        <v>0</v>
      </c>
      <c r="O318" s="2"/>
    </row>
    <row r="319" spans="1:15" ht="144" customHeight="1">
      <c r="A319" s="9" t="s">
        <v>295</v>
      </c>
      <c r="B319" s="12" t="s">
        <v>11</v>
      </c>
      <c r="C319" s="14" t="s">
        <v>60</v>
      </c>
      <c r="D319" s="17"/>
      <c r="E319" s="18" t="s">
        <v>94</v>
      </c>
      <c r="F319" s="107" t="s">
        <v>748</v>
      </c>
      <c r="G319" s="16" t="s">
        <v>635</v>
      </c>
      <c r="H319" s="100" t="s">
        <v>1476</v>
      </c>
      <c r="I319" s="32" t="s">
        <v>282</v>
      </c>
      <c r="J319" s="39">
        <v>0.37</v>
      </c>
      <c r="K319" s="7">
        <v>735</v>
      </c>
      <c r="L319" s="36" t="s">
        <v>632</v>
      </c>
      <c r="M319" s="36"/>
      <c r="N319" s="36">
        <f t="shared" si="12"/>
        <v>0</v>
      </c>
      <c r="O319" s="2"/>
    </row>
    <row r="320" spans="1:15" ht="144" customHeight="1">
      <c r="A320" s="9" t="s">
        <v>298</v>
      </c>
      <c r="B320" s="12" t="s">
        <v>11</v>
      </c>
      <c r="C320" s="14" t="s">
        <v>284</v>
      </c>
      <c r="D320" s="17"/>
      <c r="E320" s="18" t="s">
        <v>22</v>
      </c>
      <c r="F320" s="107" t="s">
        <v>2100</v>
      </c>
      <c r="G320" s="16"/>
      <c r="H320" s="100" t="s">
        <v>1477</v>
      </c>
      <c r="I320" s="15" t="s">
        <v>285</v>
      </c>
      <c r="J320" s="39">
        <v>0.18</v>
      </c>
      <c r="K320" s="7">
        <v>465</v>
      </c>
      <c r="L320" s="36" t="s">
        <v>632</v>
      </c>
      <c r="M320" s="36"/>
      <c r="N320" s="36">
        <f t="shared" si="12"/>
        <v>0</v>
      </c>
      <c r="O320" s="2"/>
    </row>
    <row r="321" spans="1:15" ht="144" customHeight="1">
      <c r="A321" s="9" t="s">
        <v>301</v>
      </c>
      <c r="B321" s="12" t="s">
        <v>11</v>
      </c>
      <c r="C321" s="14" t="s">
        <v>294</v>
      </c>
      <c r="D321" s="17"/>
      <c r="E321" s="18" t="s">
        <v>42</v>
      </c>
      <c r="F321" s="114" t="s">
        <v>722</v>
      </c>
      <c r="G321" s="16"/>
      <c r="H321" s="100" t="s">
        <v>1478</v>
      </c>
      <c r="I321" s="15" t="s">
        <v>287</v>
      </c>
      <c r="J321" s="39">
        <v>0.1</v>
      </c>
      <c r="K321" s="7">
        <v>465</v>
      </c>
      <c r="L321" s="36" t="s">
        <v>632</v>
      </c>
      <c r="M321" s="36"/>
      <c r="N321" s="36">
        <f t="shared" si="12"/>
        <v>0</v>
      </c>
      <c r="O321" s="2"/>
    </row>
    <row r="322" spans="1:15" ht="144" customHeight="1">
      <c r="A322" s="9" t="s">
        <v>302</v>
      </c>
      <c r="B322" s="12" t="s">
        <v>11</v>
      </c>
      <c r="C322" s="14" t="s">
        <v>293</v>
      </c>
      <c r="D322" s="17"/>
      <c r="E322" s="18" t="s">
        <v>42</v>
      </c>
      <c r="F322" s="114" t="s">
        <v>723</v>
      </c>
      <c r="G322" s="16"/>
      <c r="H322" s="100" t="s">
        <v>1479</v>
      </c>
      <c r="I322" s="32" t="s">
        <v>288</v>
      </c>
      <c r="J322" s="39">
        <v>0.13</v>
      </c>
      <c r="K322" s="7">
        <v>595</v>
      </c>
      <c r="L322" s="36" t="s">
        <v>632</v>
      </c>
      <c r="M322" s="36"/>
      <c r="N322" s="36">
        <f t="shared" si="12"/>
        <v>0</v>
      </c>
      <c r="O322" s="2"/>
    </row>
    <row r="323" spans="1:15" ht="144" customHeight="1">
      <c r="A323" s="9" t="s">
        <v>303</v>
      </c>
      <c r="B323" s="12" t="s">
        <v>11</v>
      </c>
      <c r="C323" s="14" t="s">
        <v>292</v>
      </c>
      <c r="D323" s="17"/>
      <c r="E323" s="18" t="s">
        <v>42</v>
      </c>
      <c r="F323" s="114" t="s">
        <v>2087</v>
      </c>
      <c r="G323" s="16"/>
      <c r="H323" s="100" t="s">
        <v>1480</v>
      </c>
      <c r="I323" s="32" t="s">
        <v>290</v>
      </c>
      <c r="J323" s="39">
        <v>0.12</v>
      </c>
      <c r="K323" s="7">
        <v>595</v>
      </c>
      <c r="L323" s="36" t="s">
        <v>632</v>
      </c>
      <c r="M323" s="36"/>
      <c r="N323" s="36">
        <f t="shared" si="12"/>
        <v>0</v>
      </c>
      <c r="O323" s="2"/>
    </row>
    <row r="324" spans="1:15" ht="144" customHeight="1">
      <c r="A324" s="9" t="s">
        <v>306</v>
      </c>
      <c r="B324" s="12" t="s">
        <v>10</v>
      </c>
      <c r="C324" s="14" t="s">
        <v>296</v>
      </c>
      <c r="D324" s="17"/>
      <c r="E324" s="18" t="s">
        <v>42</v>
      </c>
      <c r="F324" s="107" t="s">
        <v>2028</v>
      </c>
      <c r="G324" s="16"/>
      <c r="H324" s="100" t="s">
        <v>1481</v>
      </c>
      <c r="I324" s="32" t="s">
        <v>297</v>
      </c>
      <c r="J324" s="39">
        <v>0.1</v>
      </c>
      <c r="K324" s="7">
        <v>440</v>
      </c>
      <c r="L324" s="36" t="s">
        <v>632</v>
      </c>
      <c r="M324" s="36"/>
      <c r="N324" s="36">
        <f t="shared" si="12"/>
        <v>0</v>
      </c>
      <c r="O324" s="2"/>
    </row>
    <row r="325" spans="1:15" ht="144" customHeight="1">
      <c r="A325" s="9" t="s">
        <v>307</v>
      </c>
      <c r="B325" s="12" t="s">
        <v>10</v>
      </c>
      <c r="C325" s="14" t="s">
        <v>300</v>
      </c>
      <c r="D325" s="17"/>
      <c r="E325" s="18" t="s">
        <v>42</v>
      </c>
      <c r="F325" s="107" t="s">
        <v>699</v>
      </c>
      <c r="G325" s="16"/>
      <c r="H325" s="100" t="s">
        <v>1482</v>
      </c>
      <c r="I325" s="32" t="s">
        <v>299</v>
      </c>
      <c r="J325" s="39">
        <v>0.11</v>
      </c>
      <c r="K325" s="7">
        <v>450</v>
      </c>
      <c r="L325" s="36" t="s">
        <v>632</v>
      </c>
      <c r="M325" s="36"/>
      <c r="N325" s="36">
        <f t="shared" si="12"/>
        <v>0</v>
      </c>
      <c r="O325" s="2"/>
    </row>
    <row r="326" spans="1:15" ht="144" customHeight="1">
      <c r="A326" s="9" t="s">
        <v>315</v>
      </c>
      <c r="B326" s="12" t="s">
        <v>11</v>
      </c>
      <c r="C326" s="14" t="s">
        <v>305</v>
      </c>
      <c r="D326" s="17"/>
      <c r="E326" s="18" t="s">
        <v>42</v>
      </c>
      <c r="F326" s="107" t="s">
        <v>684</v>
      </c>
      <c r="G326" s="16"/>
      <c r="H326" s="100" t="s">
        <v>1483</v>
      </c>
      <c r="I326" s="32" t="s">
        <v>304</v>
      </c>
      <c r="J326" s="39">
        <v>0.08</v>
      </c>
      <c r="K326" s="7">
        <v>495</v>
      </c>
      <c r="L326" s="36" t="s">
        <v>632</v>
      </c>
      <c r="M326" s="36"/>
      <c r="N326" s="36">
        <f t="shared" si="12"/>
        <v>0</v>
      </c>
      <c r="O326" s="2"/>
    </row>
    <row r="327" spans="1:15" ht="144" customHeight="1">
      <c r="A327" s="9" t="s">
        <v>322</v>
      </c>
      <c r="B327" s="12" t="s">
        <v>10</v>
      </c>
      <c r="C327" s="14" t="s">
        <v>309</v>
      </c>
      <c r="D327" s="17"/>
      <c r="E327" s="18" t="s">
        <v>308</v>
      </c>
      <c r="F327" s="107" t="s">
        <v>2095</v>
      </c>
      <c r="G327" s="16"/>
      <c r="H327" s="100" t="s">
        <v>1484</v>
      </c>
      <c r="I327" s="32" t="s">
        <v>310</v>
      </c>
      <c r="J327" s="39">
        <v>0.54</v>
      </c>
      <c r="K327" s="7">
        <v>1020</v>
      </c>
      <c r="L327" s="36" t="s">
        <v>632</v>
      </c>
      <c r="M327" s="36"/>
      <c r="N327" s="36">
        <f t="shared" ref="N327:N368" si="13">M327*K327</f>
        <v>0</v>
      </c>
      <c r="O327" s="2"/>
    </row>
    <row r="328" spans="1:15" ht="144" customHeight="1">
      <c r="A328" s="9" t="s">
        <v>325</v>
      </c>
      <c r="B328" s="12" t="s">
        <v>11</v>
      </c>
      <c r="C328" s="14" t="s">
        <v>314</v>
      </c>
      <c r="D328" s="17"/>
      <c r="E328" s="18" t="s">
        <v>311</v>
      </c>
      <c r="F328" s="107" t="s">
        <v>670</v>
      </c>
      <c r="G328" s="16"/>
      <c r="H328" s="100" t="s">
        <v>1485</v>
      </c>
      <c r="I328" s="32" t="s">
        <v>312</v>
      </c>
      <c r="J328" s="39">
        <v>0.41</v>
      </c>
      <c r="K328" s="7">
        <v>745</v>
      </c>
      <c r="L328" s="36" t="s">
        <v>632</v>
      </c>
      <c r="M328" s="36"/>
      <c r="N328" s="36">
        <f t="shared" si="13"/>
        <v>0</v>
      </c>
      <c r="O328" s="2"/>
    </row>
    <row r="329" spans="1:15" ht="144" customHeight="1">
      <c r="A329" s="9" t="s">
        <v>326</v>
      </c>
      <c r="B329" s="12" t="s">
        <v>10</v>
      </c>
      <c r="C329" s="14" t="s">
        <v>313</v>
      </c>
      <c r="D329" s="17"/>
      <c r="E329" s="18" t="s">
        <v>70</v>
      </c>
      <c r="F329" s="107" t="s">
        <v>724</v>
      </c>
      <c r="G329" s="16"/>
      <c r="H329" s="100" t="s">
        <v>1486</v>
      </c>
      <c r="I329" s="32" t="s">
        <v>312</v>
      </c>
      <c r="J329" s="39">
        <v>0.49</v>
      </c>
      <c r="K329" s="7">
        <v>1020</v>
      </c>
      <c r="L329" s="36" t="s">
        <v>632</v>
      </c>
      <c r="M329" s="36"/>
      <c r="N329" s="36">
        <f t="shared" si="13"/>
        <v>0</v>
      </c>
      <c r="O329" s="2"/>
    </row>
    <row r="330" spans="1:15" ht="144" customHeight="1">
      <c r="A330" s="9" t="s">
        <v>327</v>
      </c>
      <c r="B330" s="12" t="s">
        <v>10</v>
      </c>
      <c r="C330" s="14" t="s">
        <v>317</v>
      </c>
      <c r="D330" s="17"/>
      <c r="E330" s="18" t="s">
        <v>94</v>
      </c>
      <c r="F330" s="107" t="s">
        <v>725</v>
      </c>
      <c r="G330" s="16"/>
      <c r="H330" s="100" t="s">
        <v>1487</v>
      </c>
      <c r="I330" s="32" t="s">
        <v>316</v>
      </c>
      <c r="J330" s="39">
        <v>0.16</v>
      </c>
      <c r="K330" s="7">
        <v>425</v>
      </c>
      <c r="L330" s="36" t="s">
        <v>632</v>
      </c>
      <c r="M330" s="36"/>
      <c r="N330" s="36">
        <f t="shared" si="13"/>
        <v>0</v>
      </c>
      <c r="O330" s="2"/>
    </row>
    <row r="331" spans="1:15" ht="144" customHeight="1">
      <c r="A331" s="9" t="s">
        <v>331</v>
      </c>
      <c r="B331" s="12" t="s">
        <v>10</v>
      </c>
      <c r="C331" s="14" t="s">
        <v>318</v>
      </c>
      <c r="D331" s="17"/>
      <c r="E331" s="18" t="s">
        <v>22</v>
      </c>
      <c r="F331" s="107" t="s">
        <v>640</v>
      </c>
      <c r="G331" s="16"/>
      <c r="H331" s="100" t="s">
        <v>1488</v>
      </c>
      <c r="I331" s="32" t="s">
        <v>319</v>
      </c>
      <c r="J331" s="39">
        <v>0.17</v>
      </c>
      <c r="K331" s="7">
        <v>415</v>
      </c>
      <c r="L331" s="36" t="s">
        <v>632</v>
      </c>
      <c r="M331" s="36"/>
      <c r="N331" s="36">
        <f t="shared" si="13"/>
        <v>0</v>
      </c>
      <c r="O331" s="2"/>
    </row>
    <row r="332" spans="1:15" ht="144" customHeight="1">
      <c r="A332" s="9" t="s">
        <v>333</v>
      </c>
      <c r="B332" s="12" t="s">
        <v>10</v>
      </c>
      <c r="C332" s="14" t="s">
        <v>320</v>
      </c>
      <c r="D332" s="17"/>
      <c r="E332" s="18" t="s">
        <v>70</v>
      </c>
      <c r="F332" s="107" t="s">
        <v>641</v>
      </c>
      <c r="G332" s="16"/>
      <c r="H332" s="100" t="s">
        <v>1489</v>
      </c>
      <c r="I332" s="32" t="s">
        <v>321</v>
      </c>
      <c r="J332" s="39">
        <v>0.15</v>
      </c>
      <c r="K332" s="7">
        <v>350</v>
      </c>
      <c r="L332" s="36" t="s">
        <v>632</v>
      </c>
      <c r="M332" s="36"/>
      <c r="N332" s="36">
        <f t="shared" si="13"/>
        <v>0</v>
      </c>
      <c r="O332" s="2"/>
    </row>
    <row r="333" spans="1:15" ht="144" customHeight="1">
      <c r="A333" s="9" t="s">
        <v>333</v>
      </c>
      <c r="B333" s="12" t="s">
        <v>10</v>
      </c>
      <c r="C333" s="14" t="s">
        <v>320</v>
      </c>
      <c r="D333" s="17"/>
      <c r="E333" s="18" t="s">
        <v>22</v>
      </c>
      <c r="F333" s="107" t="s">
        <v>749</v>
      </c>
      <c r="G333" s="16"/>
      <c r="H333" s="100" t="s">
        <v>1489</v>
      </c>
      <c r="I333" s="32" t="s">
        <v>321</v>
      </c>
      <c r="J333" s="39">
        <v>0.15</v>
      </c>
      <c r="K333" s="7">
        <v>350</v>
      </c>
      <c r="L333" s="36" t="s">
        <v>632</v>
      </c>
      <c r="M333" s="36"/>
      <c r="N333" s="36">
        <f t="shared" si="13"/>
        <v>0</v>
      </c>
      <c r="O333" s="2"/>
    </row>
    <row r="334" spans="1:15" ht="144" customHeight="1">
      <c r="A334" s="9" t="s">
        <v>335</v>
      </c>
      <c r="B334" s="12" t="s">
        <v>10</v>
      </c>
      <c r="C334" s="14" t="s">
        <v>323</v>
      </c>
      <c r="D334" s="17"/>
      <c r="E334" s="18" t="s">
        <v>22</v>
      </c>
      <c r="F334" s="107" t="s">
        <v>695</v>
      </c>
      <c r="G334" s="16"/>
      <c r="H334" s="100" t="s">
        <v>1490</v>
      </c>
      <c r="I334" s="32" t="s">
        <v>324</v>
      </c>
      <c r="J334" s="39">
        <v>0.15</v>
      </c>
      <c r="K334" s="7">
        <v>350</v>
      </c>
      <c r="L334" s="36" t="s">
        <v>632</v>
      </c>
      <c r="M334" s="36"/>
      <c r="N334" s="36">
        <f t="shared" si="13"/>
        <v>0</v>
      </c>
      <c r="O334" s="2"/>
    </row>
    <row r="335" spans="1:15" ht="144" customHeight="1">
      <c r="A335" s="9" t="s">
        <v>335</v>
      </c>
      <c r="B335" s="12" t="s">
        <v>10</v>
      </c>
      <c r="C335" s="14" t="s">
        <v>323</v>
      </c>
      <c r="D335" s="17"/>
      <c r="E335" s="18" t="s">
        <v>70</v>
      </c>
      <c r="F335" s="107" t="s">
        <v>641</v>
      </c>
      <c r="G335" s="16"/>
      <c r="H335" s="100" t="s">
        <v>1490</v>
      </c>
      <c r="I335" s="32" t="s">
        <v>324</v>
      </c>
      <c r="J335" s="39">
        <v>0.15</v>
      </c>
      <c r="K335" s="7">
        <v>350</v>
      </c>
      <c r="L335" s="36" t="s">
        <v>632</v>
      </c>
      <c r="M335" s="36"/>
      <c r="N335" s="36">
        <f t="shared" si="13"/>
        <v>0</v>
      </c>
      <c r="O335" s="2"/>
    </row>
    <row r="336" spans="1:15" ht="144" customHeight="1">
      <c r="A336" s="9" t="s">
        <v>342</v>
      </c>
      <c r="B336" s="12" t="s">
        <v>11</v>
      </c>
      <c r="C336" s="14" t="s">
        <v>328</v>
      </c>
      <c r="D336" s="17"/>
      <c r="E336" s="18" t="s">
        <v>329</v>
      </c>
      <c r="F336" s="107" t="s">
        <v>726</v>
      </c>
      <c r="G336" s="16"/>
      <c r="H336" s="100" t="s">
        <v>1491</v>
      </c>
      <c r="I336" s="32" t="s">
        <v>330</v>
      </c>
      <c r="J336" s="39">
        <v>7.0000000000000007E-2</v>
      </c>
      <c r="K336" s="7">
        <v>385</v>
      </c>
      <c r="L336" s="36" t="s">
        <v>632</v>
      </c>
      <c r="M336" s="36"/>
      <c r="N336" s="36">
        <f t="shared" si="13"/>
        <v>0</v>
      </c>
      <c r="O336" s="2"/>
    </row>
    <row r="337" spans="1:15" ht="144" customHeight="1">
      <c r="A337" s="9" t="s">
        <v>346</v>
      </c>
      <c r="B337" s="12" t="s">
        <v>10</v>
      </c>
      <c r="C337" s="14" t="s">
        <v>332</v>
      </c>
      <c r="D337" s="17"/>
      <c r="E337" s="18" t="s">
        <v>334</v>
      </c>
      <c r="F337" s="107" t="s">
        <v>2108</v>
      </c>
      <c r="G337" s="16"/>
      <c r="H337" s="16"/>
      <c r="I337" s="32"/>
      <c r="J337" s="39">
        <v>0.04</v>
      </c>
      <c r="K337" s="7">
        <v>140</v>
      </c>
      <c r="L337" s="36" t="s">
        <v>632</v>
      </c>
      <c r="M337" s="36"/>
      <c r="N337" s="36">
        <f t="shared" si="13"/>
        <v>0</v>
      </c>
      <c r="O337" s="2"/>
    </row>
    <row r="338" spans="1:15" ht="144" customHeight="1">
      <c r="A338" s="9" t="s">
        <v>350</v>
      </c>
      <c r="B338" s="12" t="s">
        <v>11</v>
      </c>
      <c r="C338" s="14" t="s">
        <v>332</v>
      </c>
      <c r="D338" s="17"/>
      <c r="E338" s="18" t="s">
        <v>337</v>
      </c>
      <c r="F338" s="107" t="s">
        <v>336</v>
      </c>
      <c r="G338" s="16"/>
      <c r="H338" s="16"/>
      <c r="I338" s="32"/>
      <c r="J338" s="39">
        <v>0.03</v>
      </c>
      <c r="K338" s="7">
        <v>145</v>
      </c>
      <c r="L338" s="36" t="s">
        <v>632</v>
      </c>
      <c r="M338" s="36"/>
      <c r="N338" s="36">
        <f t="shared" si="13"/>
        <v>0</v>
      </c>
      <c r="O338" s="2"/>
    </row>
    <row r="339" spans="1:15" ht="144" customHeight="1">
      <c r="A339" s="9" t="s">
        <v>354</v>
      </c>
      <c r="B339" s="12" t="s">
        <v>11</v>
      </c>
      <c r="C339" s="14" t="s">
        <v>332</v>
      </c>
      <c r="D339" s="17"/>
      <c r="E339" s="18" t="s">
        <v>338</v>
      </c>
      <c r="F339" s="107" t="s">
        <v>339</v>
      </c>
      <c r="G339" s="16"/>
      <c r="H339" s="16"/>
      <c r="I339" s="32"/>
      <c r="J339" s="39">
        <v>0.05</v>
      </c>
      <c r="K339" s="7">
        <v>150</v>
      </c>
      <c r="L339" s="36" t="s">
        <v>632</v>
      </c>
      <c r="M339" s="36"/>
      <c r="N339" s="36">
        <f t="shared" si="13"/>
        <v>0</v>
      </c>
      <c r="O339" s="2"/>
    </row>
    <row r="340" spans="1:15" ht="144" customHeight="1">
      <c r="A340" s="9" t="s">
        <v>355</v>
      </c>
      <c r="B340" s="12" t="s">
        <v>11</v>
      </c>
      <c r="C340" s="14" t="s">
        <v>340</v>
      </c>
      <c r="D340" s="17"/>
      <c r="E340" s="18" t="s">
        <v>89</v>
      </c>
      <c r="F340" s="107" t="s">
        <v>341</v>
      </c>
      <c r="G340" s="16"/>
      <c r="H340" s="16"/>
      <c r="I340" s="32"/>
      <c r="J340" s="39">
        <v>0.03</v>
      </c>
      <c r="K340" s="7">
        <v>140</v>
      </c>
      <c r="L340" s="36" t="s">
        <v>632</v>
      </c>
      <c r="M340" s="36"/>
      <c r="N340" s="36">
        <f t="shared" si="13"/>
        <v>0</v>
      </c>
      <c r="O340" s="2"/>
    </row>
    <row r="341" spans="1:15" ht="144" customHeight="1">
      <c r="A341" s="9" t="s">
        <v>356</v>
      </c>
      <c r="B341" s="12" t="s">
        <v>11</v>
      </c>
      <c r="C341" s="14" t="s">
        <v>340</v>
      </c>
      <c r="D341" s="17"/>
      <c r="E341" s="18" t="s">
        <v>343</v>
      </c>
      <c r="F341" s="107" t="s">
        <v>341</v>
      </c>
      <c r="G341" s="16"/>
      <c r="H341" s="16"/>
      <c r="I341" s="32"/>
      <c r="J341" s="39">
        <v>0.02</v>
      </c>
      <c r="K341" s="7">
        <v>140</v>
      </c>
      <c r="L341" s="36" t="s">
        <v>632</v>
      </c>
      <c r="M341" s="36"/>
      <c r="N341" s="36">
        <f t="shared" si="13"/>
        <v>0</v>
      </c>
      <c r="O341" s="2"/>
    </row>
    <row r="342" spans="1:15" ht="144" customHeight="1">
      <c r="A342" s="9" t="s">
        <v>357</v>
      </c>
      <c r="B342" s="12" t="s">
        <v>11</v>
      </c>
      <c r="C342" s="14" t="s">
        <v>344</v>
      </c>
      <c r="D342" s="17"/>
      <c r="E342" s="18" t="s">
        <v>329</v>
      </c>
      <c r="F342" s="107" t="s">
        <v>1997</v>
      </c>
      <c r="G342" s="16"/>
      <c r="H342" s="100" t="s">
        <v>1492</v>
      </c>
      <c r="I342" s="32" t="s">
        <v>345</v>
      </c>
      <c r="J342" s="39">
        <v>7.0000000000000007E-2</v>
      </c>
      <c r="K342" s="7">
        <v>370</v>
      </c>
      <c r="L342" s="36" t="s">
        <v>632</v>
      </c>
      <c r="M342" s="36"/>
      <c r="N342" s="36">
        <f t="shared" si="13"/>
        <v>0</v>
      </c>
      <c r="O342" s="2"/>
    </row>
    <row r="343" spans="1:15" ht="144" customHeight="1">
      <c r="A343" s="9" t="s">
        <v>358</v>
      </c>
      <c r="B343" s="12" t="s">
        <v>10</v>
      </c>
      <c r="C343" s="14" t="s">
        <v>150</v>
      </c>
      <c r="D343" s="17"/>
      <c r="E343" s="18" t="s">
        <v>44</v>
      </c>
      <c r="F343" s="107" t="s">
        <v>750</v>
      </c>
      <c r="G343" s="16"/>
      <c r="H343" s="100" t="s">
        <v>1493</v>
      </c>
      <c r="I343" s="32" t="s">
        <v>349</v>
      </c>
      <c r="J343" s="39">
        <v>0.11</v>
      </c>
      <c r="K343" s="7">
        <v>400</v>
      </c>
      <c r="L343" s="36" t="s">
        <v>632</v>
      </c>
      <c r="M343" s="36"/>
      <c r="N343" s="36">
        <f t="shared" si="13"/>
        <v>0</v>
      </c>
      <c r="O343" s="2"/>
    </row>
    <row r="344" spans="1:15" ht="144" customHeight="1">
      <c r="A344" s="9" t="s">
        <v>362</v>
      </c>
      <c r="B344" s="12" t="s">
        <v>11</v>
      </c>
      <c r="C344" s="14" t="s">
        <v>347</v>
      </c>
      <c r="D344" s="17"/>
      <c r="E344" s="18" t="s">
        <v>89</v>
      </c>
      <c r="F344" s="107" t="s">
        <v>2102</v>
      </c>
      <c r="G344" s="16"/>
      <c r="H344" s="100" t="s">
        <v>1494</v>
      </c>
      <c r="I344" s="32" t="s">
        <v>348</v>
      </c>
      <c r="J344" s="39">
        <v>0.05</v>
      </c>
      <c r="K344" s="7">
        <v>270</v>
      </c>
      <c r="L344" s="36" t="s">
        <v>632</v>
      </c>
      <c r="M344" s="36"/>
      <c r="N344" s="36">
        <f t="shared" si="13"/>
        <v>0</v>
      </c>
      <c r="O344" s="2"/>
    </row>
    <row r="345" spans="1:15" ht="144" customHeight="1">
      <c r="A345" s="9" t="s">
        <v>364</v>
      </c>
      <c r="B345" s="12" t="s">
        <v>11</v>
      </c>
      <c r="C345" s="14" t="s">
        <v>352</v>
      </c>
      <c r="D345" s="17"/>
      <c r="E345" s="18" t="s">
        <v>353</v>
      </c>
      <c r="F345" s="107" t="s">
        <v>2122</v>
      </c>
      <c r="G345" s="16"/>
      <c r="H345" s="100" t="s">
        <v>1495</v>
      </c>
      <c r="I345" s="32"/>
      <c r="J345" s="39">
        <v>0.33</v>
      </c>
      <c r="K345" s="7">
        <v>1220</v>
      </c>
      <c r="L345" s="36" t="s">
        <v>632</v>
      </c>
      <c r="M345" s="36"/>
      <c r="N345" s="36">
        <f t="shared" si="13"/>
        <v>0</v>
      </c>
      <c r="O345" s="2"/>
    </row>
    <row r="346" spans="1:15" ht="144" customHeight="1">
      <c r="A346" s="9" t="s">
        <v>368</v>
      </c>
      <c r="B346" s="12" t="s">
        <v>11</v>
      </c>
      <c r="C346" s="14" t="s">
        <v>351</v>
      </c>
      <c r="D346" s="17"/>
      <c r="E346" s="18" t="s">
        <v>70</v>
      </c>
      <c r="F346" s="107" t="s">
        <v>2116</v>
      </c>
      <c r="G346" s="16"/>
      <c r="H346" s="100" t="s">
        <v>1496</v>
      </c>
      <c r="I346" s="32"/>
      <c r="J346" s="39">
        <v>0.16</v>
      </c>
      <c r="K346" s="7">
        <v>1040</v>
      </c>
      <c r="L346" s="36" t="s">
        <v>632</v>
      </c>
      <c r="M346" s="36"/>
      <c r="N346" s="36">
        <f t="shared" si="13"/>
        <v>0</v>
      </c>
      <c r="O346" s="2"/>
    </row>
    <row r="347" spans="1:15" ht="144" customHeight="1">
      <c r="A347" s="9" t="s">
        <v>372</v>
      </c>
      <c r="B347" s="12" t="s">
        <v>11</v>
      </c>
      <c r="C347" s="14" t="s">
        <v>592</v>
      </c>
      <c r="D347" s="17"/>
      <c r="E347" s="18" t="s">
        <v>70</v>
      </c>
      <c r="F347" s="107" t="s">
        <v>2099</v>
      </c>
      <c r="G347" s="16"/>
      <c r="H347" s="100" t="s">
        <v>1497</v>
      </c>
      <c r="I347" s="32"/>
      <c r="J347" s="39">
        <v>0.06</v>
      </c>
      <c r="K347" s="7">
        <v>255</v>
      </c>
      <c r="L347" s="36" t="s">
        <v>632</v>
      </c>
      <c r="M347" s="36"/>
      <c r="N347" s="36">
        <f t="shared" si="13"/>
        <v>0</v>
      </c>
      <c r="O347" s="2"/>
    </row>
    <row r="348" spans="1:15" ht="144" customHeight="1">
      <c r="A348" s="9" t="s">
        <v>374</v>
      </c>
      <c r="B348" s="12" t="s">
        <v>11</v>
      </c>
      <c r="C348" s="14" t="s">
        <v>361</v>
      </c>
      <c r="D348" s="17"/>
      <c r="E348" s="18" t="s">
        <v>42</v>
      </c>
      <c r="F348" s="107" t="s">
        <v>642</v>
      </c>
      <c r="G348" s="16"/>
      <c r="H348" s="100" t="s">
        <v>1498</v>
      </c>
      <c r="I348" s="32"/>
      <c r="J348" s="39">
        <v>7.0000000000000007E-2</v>
      </c>
      <c r="K348" s="7">
        <v>415</v>
      </c>
      <c r="L348" s="36" t="s">
        <v>632</v>
      </c>
      <c r="M348" s="36"/>
      <c r="N348" s="36">
        <f t="shared" si="13"/>
        <v>0</v>
      </c>
      <c r="O348" s="2"/>
    </row>
    <row r="349" spans="1:15" ht="144" customHeight="1">
      <c r="A349" s="9" t="s">
        <v>377</v>
      </c>
      <c r="B349" s="12" t="s">
        <v>10</v>
      </c>
      <c r="C349" s="14" t="s">
        <v>363</v>
      </c>
      <c r="D349" s="17"/>
      <c r="E349" s="18" t="s">
        <v>155</v>
      </c>
      <c r="F349" s="107" t="s">
        <v>643</v>
      </c>
      <c r="G349" s="16"/>
      <c r="H349" s="100" t="s">
        <v>1499</v>
      </c>
      <c r="I349" s="32"/>
      <c r="J349" s="39">
        <v>0.16</v>
      </c>
      <c r="K349" s="7">
        <v>620</v>
      </c>
      <c r="L349" s="36" t="s">
        <v>632</v>
      </c>
      <c r="M349" s="36"/>
      <c r="N349" s="36">
        <f t="shared" si="13"/>
        <v>0</v>
      </c>
      <c r="O349" s="2"/>
    </row>
    <row r="350" spans="1:15" ht="144" customHeight="1">
      <c r="A350" s="9" t="s">
        <v>371</v>
      </c>
      <c r="B350" s="12" t="s">
        <v>10</v>
      </c>
      <c r="C350" s="14" t="s">
        <v>365</v>
      </c>
      <c r="D350" s="17"/>
      <c r="E350" s="18" t="s">
        <v>26</v>
      </c>
      <c r="F350" s="107" t="s">
        <v>752</v>
      </c>
      <c r="G350" s="16"/>
      <c r="H350" s="100" t="s">
        <v>1500</v>
      </c>
      <c r="I350" s="32"/>
      <c r="J350" s="39">
        <v>0.19</v>
      </c>
      <c r="K350" s="7">
        <v>310</v>
      </c>
      <c r="L350" s="36" t="s">
        <v>632</v>
      </c>
      <c r="M350" s="36"/>
      <c r="N350" s="36">
        <f t="shared" si="13"/>
        <v>0</v>
      </c>
      <c r="O350" s="2"/>
    </row>
    <row r="351" spans="1:15" ht="144" customHeight="1">
      <c r="A351" s="9" t="s">
        <v>382</v>
      </c>
      <c r="B351" s="12" t="s">
        <v>11</v>
      </c>
      <c r="C351" s="14" t="s">
        <v>366</v>
      </c>
      <c r="D351" s="17"/>
      <c r="E351" s="18" t="s">
        <v>66</v>
      </c>
      <c r="F351" s="107" t="s">
        <v>675</v>
      </c>
      <c r="G351" s="16"/>
      <c r="H351" s="100" t="s">
        <v>1501</v>
      </c>
      <c r="I351" s="32" t="s">
        <v>419</v>
      </c>
      <c r="J351" s="39">
        <v>0.31</v>
      </c>
      <c r="K351" s="7">
        <v>800</v>
      </c>
      <c r="L351" s="36" t="s">
        <v>632</v>
      </c>
      <c r="M351" s="36"/>
      <c r="N351" s="36">
        <f t="shared" si="13"/>
        <v>0</v>
      </c>
      <c r="O351" s="2"/>
    </row>
    <row r="352" spans="1:15" ht="144" customHeight="1">
      <c r="A352" s="9" t="s">
        <v>384</v>
      </c>
      <c r="B352" s="12" t="s">
        <v>11</v>
      </c>
      <c r="C352" s="14" t="s">
        <v>367</v>
      </c>
      <c r="D352" s="17"/>
      <c r="E352" s="18" t="s">
        <v>89</v>
      </c>
      <c r="F352" s="107" t="s">
        <v>2084</v>
      </c>
      <c r="G352" s="16"/>
      <c r="H352" s="100" t="s">
        <v>1502</v>
      </c>
      <c r="I352" s="32"/>
      <c r="J352" s="39">
        <v>0.1</v>
      </c>
      <c r="K352" s="7">
        <v>380</v>
      </c>
      <c r="L352" s="36" t="s">
        <v>632</v>
      </c>
      <c r="M352" s="36"/>
      <c r="N352" s="36">
        <f t="shared" si="13"/>
        <v>0</v>
      </c>
      <c r="O352" s="2"/>
    </row>
    <row r="353" spans="1:15" ht="144" customHeight="1">
      <c r="A353" s="9" t="s">
        <v>385</v>
      </c>
      <c r="B353" s="12" t="s">
        <v>207</v>
      </c>
      <c r="C353" s="14" t="s">
        <v>369</v>
      </c>
      <c r="D353" s="17"/>
      <c r="E353" s="18" t="s">
        <v>370</v>
      </c>
      <c r="F353" s="107" t="s">
        <v>2023</v>
      </c>
      <c r="G353" s="16"/>
      <c r="H353" s="100" t="s">
        <v>1503</v>
      </c>
      <c r="I353" s="32"/>
      <c r="J353" s="39">
        <v>0.19</v>
      </c>
      <c r="K353" s="7">
        <v>425</v>
      </c>
      <c r="L353" s="36" t="s">
        <v>632</v>
      </c>
      <c r="M353" s="36"/>
      <c r="N353" s="36">
        <f t="shared" si="13"/>
        <v>0</v>
      </c>
      <c r="O353" s="2"/>
    </row>
    <row r="354" spans="1:15" ht="144" customHeight="1">
      <c r="A354" s="9" t="s">
        <v>386</v>
      </c>
      <c r="B354" s="12" t="s">
        <v>11</v>
      </c>
      <c r="C354" s="14" t="s">
        <v>373</v>
      </c>
      <c r="D354" s="17"/>
      <c r="E354" s="18" t="s">
        <v>370</v>
      </c>
      <c r="F354" s="107" t="s">
        <v>2124</v>
      </c>
      <c r="G354" s="16"/>
      <c r="H354" s="100" t="s">
        <v>1504</v>
      </c>
      <c r="I354" s="32"/>
      <c r="J354" s="39">
        <v>0.15</v>
      </c>
      <c r="K354" s="7">
        <v>295</v>
      </c>
      <c r="L354" s="36" t="s">
        <v>632</v>
      </c>
      <c r="M354" s="36"/>
      <c r="N354" s="36">
        <f t="shared" si="13"/>
        <v>0</v>
      </c>
      <c r="O354" s="2"/>
    </row>
    <row r="355" spans="1:15" ht="144" customHeight="1">
      <c r="A355" s="9" t="s">
        <v>387</v>
      </c>
      <c r="B355" s="12" t="s">
        <v>10</v>
      </c>
      <c r="C355" s="14" t="s">
        <v>375</v>
      </c>
      <c r="D355" s="17"/>
      <c r="E355" s="18" t="s">
        <v>376</v>
      </c>
      <c r="F355" s="107" t="s">
        <v>2018</v>
      </c>
      <c r="G355" s="16"/>
      <c r="H355" s="100" t="s">
        <v>1505</v>
      </c>
      <c r="I355" s="32"/>
      <c r="J355" s="39">
        <v>0.15</v>
      </c>
      <c r="K355" s="7">
        <v>310</v>
      </c>
      <c r="L355" s="36" t="s">
        <v>632</v>
      </c>
      <c r="M355" s="36"/>
      <c r="N355" s="36">
        <f t="shared" si="13"/>
        <v>0</v>
      </c>
      <c r="O355" s="2"/>
    </row>
    <row r="356" spans="1:15" ht="144" customHeight="1">
      <c r="A356" s="9" t="s">
        <v>388</v>
      </c>
      <c r="B356" s="12" t="s">
        <v>10</v>
      </c>
      <c r="C356" s="14" t="s">
        <v>378</v>
      </c>
      <c r="D356" s="17"/>
      <c r="E356" s="18"/>
      <c r="F356" s="107" t="s">
        <v>2019</v>
      </c>
      <c r="G356" s="16"/>
      <c r="H356" s="100" t="s">
        <v>1506</v>
      </c>
      <c r="I356" s="32"/>
      <c r="J356" s="39">
        <v>0.08</v>
      </c>
      <c r="K356" s="7">
        <v>220</v>
      </c>
      <c r="L356" s="36" t="s">
        <v>632</v>
      </c>
      <c r="M356" s="36"/>
      <c r="N356" s="36">
        <f t="shared" si="13"/>
        <v>0</v>
      </c>
      <c r="O356" s="2"/>
    </row>
    <row r="357" spans="1:15" ht="144" customHeight="1">
      <c r="A357" s="9" t="s">
        <v>391</v>
      </c>
      <c r="B357" s="12" t="s">
        <v>10</v>
      </c>
      <c r="C357" s="14" t="s">
        <v>379</v>
      </c>
      <c r="D357" s="17"/>
      <c r="E357" s="18" t="s">
        <v>380</v>
      </c>
      <c r="F357" s="107" t="s">
        <v>2024</v>
      </c>
      <c r="G357" s="16"/>
      <c r="H357" s="100" t="s">
        <v>1507</v>
      </c>
      <c r="I357" s="32"/>
      <c r="J357" s="39">
        <v>0.4</v>
      </c>
      <c r="K357" s="7">
        <v>770</v>
      </c>
      <c r="L357" s="36" t="s">
        <v>632</v>
      </c>
      <c r="M357" s="36"/>
      <c r="N357" s="36">
        <f t="shared" si="13"/>
        <v>0</v>
      </c>
      <c r="O357" s="2"/>
    </row>
    <row r="358" spans="1:15" ht="144" customHeight="1">
      <c r="A358" s="9" t="s">
        <v>391</v>
      </c>
      <c r="B358" s="12" t="s">
        <v>10</v>
      </c>
      <c r="C358" s="14" t="s">
        <v>379</v>
      </c>
      <c r="D358" s="17"/>
      <c r="E358" s="18" t="s">
        <v>70</v>
      </c>
      <c r="F358" s="107" t="s">
        <v>678</v>
      </c>
      <c r="G358" s="16"/>
      <c r="H358" s="100" t="s">
        <v>1507</v>
      </c>
      <c r="I358" s="32"/>
      <c r="J358" s="39">
        <v>0.4</v>
      </c>
      <c r="K358" s="7">
        <v>770</v>
      </c>
      <c r="L358" s="36" t="s">
        <v>632</v>
      </c>
      <c r="M358" s="36"/>
      <c r="N358" s="36">
        <f t="shared" si="13"/>
        <v>0</v>
      </c>
      <c r="O358" s="2"/>
    </row>
    <row r="359" spans="1:15" ht="144" customHeight="1">
      <c r="A359" s="9" t="s">
        <v>392</v>
      </c>
      <c r="B359" s="12" t="s">
        <v>10</v>
      </c>
      <c r="C359" s="14" t="s">
        <v>381</v>
      </c>
      <c r="D359" s="17"/>
      <c r="E359" s="18" t="s">
        <v>26</v>
      </c>
      <c r="F359" s="107" t="s">
        <v>679</v>
      </c>
      <c r="G359" s="16"/>
      <c r="H359" s="100" t="s">
        <v>1508</v>
      </c>
      <c r="I359" s="32"/>
      <c r="J359" s="39">
        <v>0.4</v>
      </c>
      <c r="K359" s="7">
        <v>770</v>
      </c>
      <c r="L359" s="36" t="s">
        <v>632</v>
      </c>
      <c r="M359" s="36"/>
      <c r="N359" s="36">
        <f t="shared" si="13"/>
        <v>0</v>
      </c>
      <c r="O359" s="2"/>
    </row>
    <row r="360" spans="1:15" ht="144" customHeight="1">
      <c r="A360" s="9" t="s">
        <v>395</v>
      </c>
      <c r="B360" s="12" t="s">
        <v>10</v>
      </c>
      <c r="C360" s="14" t="s">
        <v>383</v>
      </c>
      <c r="D360" s="17"/>
      <c r="E360" s="18" t="s">
        <v>70</v>
      </c>
      <c r="F360" s="107" t="s">
        <v>678</v>
      </c>
      <c r="G360" s="16"/>
      <c r="H360" s="100" t="s">
        <v>1509</v>
      </c>
      <c r="I360" s="32"/>
      <c r="J360" s="39">
        <v>0.17</v>
      </c>
      <c r="K360" s="7">
        <v>380</v>
      </c>
      <c r="L360" s="36" t="s">
        <v>632</v>
      </c>
      <c r="M360" s="36"/>
      <c r="N360" s="36">
        <f t="shared" si="13"/>
        <v>0</v>
      </c>
      <c r="O360" s="2"/>
    </row>
    <row r="361" spans="1:15" ht="144" customHeight="1">
      <c r="A361" s="9" t="s">
        <v>399</v>
      </c>
      <c r="B361" s="12" t="s">
        <v>10</v>
      </c>
      <c r="C361" s="14" t="s">
        <v>383</v>
      </c>
      <c r="D361" s="17"/>
      <c r="E361" s="18" t="s">
        <v>26</v>
      </c>
      <c r="F361" s="107" t="s">
        <v>756</v>
      </c>
      <c r="G361" s="16"/>
      <c r="H361" s="100" t="s">
        <v>1510</v>
      </c>
      <c r="I361" s="32"/>
      <c r="J361" s="39">
        <v>0.17</v>
      </c>
      <c r="K361" s="7">
        <v>380</v>
      </c>
      <c r="L361" s="36" t="s">
        <v>632</v>
      </c>
      <c r="M361" s="36"/>
      <c r="N361" s="36">
        <f t="shared" si="13"/>
        <v>0</v>
      </c>
      <c r="O361" s="2"/>
    </row>
    <row r="362" spans="1:15" ht="144" customHeight="1">
      <c r="A362" s="9" t="s">
        <v>400</v>
      </c>
      <c r="B362" s="12" t="s">
        <v>207</v>
      </c>
      <c r="C362" s="14" t="s">
        <v>389</v>
      </c>
      <c r="D362" s="17"/>
      <c r="E362" s="18"/>
      <c r="F362" s="107" t="s">
        <v>390</v>
      </c>
      <c r="G362" s="16"/>
      <c r="H362" s="16"/>
      <c r="I362" s="32"/>
      <c r="J362" s="39">
        <v>0.06</v>
      </c>
      <c r="K362" s="7">
        <v>130</v>
      </c>
      <c r="L362" s="36" t="s">
        <v>632</v>
      </c>
      <c r="M362" s="36"/>
      <c r="N362" s="36">
        <f t="shared" si="13"/>
        <v>0</v>
      </c>
      <c r="O362" s="2"/>
    </row>
    <row r="363" spans="1:15" ht="144" customHeight="1">
      <c r="A363" s="9" t="s">
        <v>403</v>
      </c>
      <c r="B363" s="12" t="s">
        <v>207</v>
      </c>
      <c r="C363" s="14" t="s">
        <v>613</v>
      </c>
      <c r="D363" s="17"/>
      <c r="E363" s="18"/>
      <c r="F363" s="107"/>
      <c r="G363" s="16"/>
      <c r="H363" s="16"/>
      <c r="I363" s="32"/>
      <c r="J363" s="39">
        <v>0.02</v>
      </c>
      <c r="K363" s="7">
        <v>45</v>
      </c>
      <c r="L363" s="36" t="s">
        <v>632</v>
      </c>
      <c r="M363" s="36"/>
      <c r="N363" s="36">
        <f t="shared" si="13"/>
        <v>0</v>
      </c>
      <c r="O363" s="2"/>
    </row>
    <row r="364" spans="1:15" ht="144" customHeight="1">
      <c r="A364" s="9" t="s">
        <v>409</v>
      </c>
      <c r="B364" s="12" t="s">
        <v>10</v>
      </c>
      <c r="C364" s="14" t="s">
        <v>393</v>
      </c>
      <c r="D364" s="17"/>
      <c r="E364" s="18" t="s">
        <v>397</v>
      </c>
      <c r="F364" s="107" t="s">
        <v>727</v>
      </c>
      <c r="G364" s="16"/>
      <c r="H364" s="100" t="s">
        <v>1511</v>
      </c>
      <c r="I364" s="32" t="s">
        <v>394</v>
      </c>
      <c r="J364" s="39">
        <v>0.16</v>
      </c>
      <c r="K364" s="7">
        <v>435</v>
      </c>
      <c r="L364" s="36" t="s">
        <v>632</v>
      </c>
      <c r="M364" s="36"/>
      <c r="N364" s="36">
        <f t="shared" si="13"/>
        <v>0</v>
      </c>
      <c r="O364" s="2"/>
    </row>
    <row r="365" spans="1:15" ht="144" customHeight="1">
      <c r="A365" s="9" t="s">
        <v>411</v>
      </c>
      <c r="B365" s="12" t="s">
        <v>11</v>
      </c>
      <c r="C365" s="14" t="s">
        <v>396</v>
      </c>
      <c r="D365" s="17"/>
      <c r="E365" s="18" t="s">
        <v>70</v>
      </c>
      <c r="F365" s="107" t="s">
        <v>727</v>
      </c>
      <c r="G365" s="16"/>
      <c r="H365" s="100" t="s">
        <v>1512</v>
      </c>
      <c r="I365" s="32" t="s">
        <v>398</v>
      </c>
      <c r="J365" s="39">
        <v>0.19</v>
      </c>
      <c r="K365" s="7">
        <v>480</v>
      </c>
      <c r="L365" s="36" t="s">
        <v>632</v>
      </c>
      <c r="M365" s="36"/>
      <c r="N365" s="36">
        <f t="shared" si="13"/>
        <v>0</v>
      </c>
      <c r="O365" s="2"/>
    </row>
    <row r="366" spans="1:15" ht="144" customHeight="1">
      <c r="A366" s="9" t="s">
        <v>418</v>
      </c>
      <c r="B366" s="12" t="s">
        <v>11</v>
      </c>
      <c r="C366" s="14" t="s">
        <v>401</v>
      </c>
      <c r="D366" s="17"/>
      <c r="E366" s="18" t="s">
        <v>26</v>
      </c>
      <c r="F366" s="107" t="s">
        <v>735</v>
      </c>
      <c r="G366" s="16"/>
      <c r="H366" s="100" t="s">
        <v>1513</v>
      </c>
      <c r="I366" s="32" t="s">
        <v>402</v>
      </c>
      <c r="J366" s="39">
        <v>0.25</v>
      </c>
      <c r="K366" s="7">
        <v>645</v>
      </c>
      <c r="L366" s="36" t="s">
        <v>632</v>
      </c>
      <c r="M366" s="36"/>
      <c r="N366" s="36">
        <f t="shared" si="13"/>
        <v>0</v>
      </c>
      <c r="O366" s="2"/>
    </row>
    <row r="367" spans="1:15" ht="144" customHeight="1">
      <c r="A367" s="9" t="s">
        <v>420</v>
      </c>
      <c r="B367" s="12" t="s">
        <v>10</v>
      </c>
      <c r="C367" s="14" t="s">
        <v>404</v>
      </c>
      <c r="D367" s="17"/>
      <c r="E367" s="18" t="s">
        <v>94</v>
      </c>
      <c r="F367" s="107" t="s">
        <v>880</v>
      </c>
      <c r="G367" s="16"/>
      <c r="H367" s="100" t="s">
        <v>1514</v>
      </c>
      <c r="I367" s="32" t="s">
        <v>405</v>
      </c>
      <c r="J367" s="39">
        <v>0.28999999999999998</v>
      </c>
      <c r="K367" s="7">
        <v>530</v>
      </c>
      <c r="L367" s="36" t="s">
        <v>632</v>
      </c>
      <c r="M367" s="36"/>
      <c r="N367" s="36">
        <f t="shared" si="13"/>
        <v>0</v>
      </c>
      <c r="O367" s="2"/>
    </row>
    <row r="368" spans="1:15" ht="144" customHeight="1">
      <c r="A368" s="9" t="s">
        <v>421</v>
      </c>
      <c r="B368" s="12" t="s">
        <v>11</v>
      </c>
      <c r="C368" s="14" t="s">
        <v>407</v>
      </c>
      <c r="D368" s="17"/>
      <c r="E368" s="18" t="s">
        <v>22</v>
      </c>
      <c r="F368" s="107" t="s">
        <v>1985</v>
      </c>
      <c r="G368" s="16"/>
      <c r="H368" s="100" t="s">
        <v>1515</v>
      </c>
      <c r="I368" s="32" t="s">
        <v>408</v>
      </c>
      <c r="J368" s="39">
        <v>0.09</v>
      </c>
      <c r="K368" s="7">
        <v>237</v>
      </c>
      <c r="L368" s="36" t="s">
        <v>632</v>
      </c>
      <c r="M368" s="36"/>
      <c r="N368" s="36">
        <f t="shared" si="13"/>
        <v>0</v>
      </c>
      <c r="O368" s="2"/>
    </row>
    <row r="369" spans="1:15" ht="144" customHeight="1">
      <c r="A369" s="9" t="s">
        <v>421</v>
      </c>
      <c r="B369" s="12" t="s">
        <v>11</v>
      </c>
      <c r="C369" s="14" t="s">
        <v>406</v>
      </c>
      <c r="D369" s="17"/>
      <c r="E369" s="18" t="s">
        <v>94</v>
      </c>
      <c r="F369" s="107" t="s">
        <v>678</v>
      </c>
      <c r="G369" s="16"/>
      <c r="H369" s="100" t="s">
        <v>1515</v>
      </c>
      <c r="I369" s="32" t="s">
        <v>408</v>
      </c>
      <c r="J369" s="39">
        <v>0.09</v>
      </c>
      <c r="K369" s="7">
        <v>237</v>
      </c>
      <c r="L369" s="36" t="s">
        <v>632</v>
      </c>
      <c r="M369" s="36"/>
      <c r="N369" s="36">
        <f t="shared" ref="N369:N400" si="14">M369*K369</f>
        <v>0</v>
      </c>
      <c r="O369" s="2"/>
    </row>
    <row r="370" spans="1:15" ht="144" customHeight="1">
      <c r="A370" s="9" t="s">
        <v>422</v>
      </c>
      <c r="B370" s="12" t="s">
        <v>11</v>
      </c>
      <c r="C370" s="14" t="s">
        <v>406</v>
      </c>
      <c r="D370" s="17"/>
      <c r="E370" s="18" t="s">
        <v>22</v>
      </c>
      <c r="F370" s="107" t="s">
        <v>2107</v>
      </c>
      <c r="G370" s="16"/>
      <c r="H370" s="100" t="s">
        <v>1516</v>
      </c>
      <c r="I370" s="32" t="s">
        <v>410</v>
      </c>
      <c r="J370" s="39">
        <v>0.12</v>
      </c>
      <c r="K370" s="7">
        <v>270</v>
      </c>
      <c r="L370" s="36" t="s">
        <v>632</v>
      </c>
      <c r="M370" s="36"/>
      <c r="N370" s="36">
        <f t="shared" si="14"/>
        <v>0</v>
      </c>
      <c r="O370" s="2"/>
    </row>
    <row r="371" spans="1:15" ht="144" customHeight="1">
      <c r="A371" s="9" t="s">
        <v>422</v>
      </c>
      <c r="B371" s="12" t="s">
        <v>11</v>
      </c>
      <c r="C371" s="14" t="s">
        <v>406</v>
      </c>
      <c r="D371" s="17"/>
      <c r="E371" s="18" t="s">
        <v>94</v>
      </c>
      <c r="F371" s="107" t="s">
        <v>2104</v>
      </c>
      <c r="G371" s="16"/>
      <c r="H371" s="100" t="s">
        <v>1516</v>
      </c>
      <c r="I371" s="32" t="s">
        <v>410</v>
      </c>
      <c r="J371" s="39">
        <v>0.12</v>
      </c>
      <c r="K371" s="7">
        <v>270</v>
      </c>
      <c r="L371" s="36" t="s">
        <v>632</v>
      </c>
      <c r="M371" s="36"/>
      <c r="N371" s="36">
        <f t="shared" si="14"/>
        <v>0</v>
      </c>
      <c r="O371" s="2"/>
    </row>
    <row r="372" spans="1:15" ht="144" customHeight="1">
      <c r="A372" s="9" t="s">
        <v>425</v>
      </c>
      <c r="B372" s="12" t="s">
        <v>11</v>
      </c>
      <c r="C372" s="14" t="s">
        <v>412</v>
      </c>
      <c r="D372" s="17"/>
      <c r="E372" s="18" t="s">
        <v>414</v>
      </c>
      <c r="F372" s="107" t="s">
        <v>2010</v>
      </c>
      <c r="G372" s="16"/>
      <c r="H372" s="100" t="s">
        <v>1517</v>
      </c>
      <c r="I372" s="32" t="s">
        <v>413</v>
      </c>
      <c r="J372" s="39">
        <v>0.23</v>
      </c>
      <c r="K372" s="7">
        <v>560</v>
      </c>
      <c r="L372" s="36" t="s">
        <v>632</v>
      </c>
      <c r="M372" s="36"/>
      <c r="N372" s="36">
        <f t="shared" si="14"/>
        <v>0</v>
      </c>
      <c r="O372" s="2"/>
    </row>
    <row r="373" spans="1:15" ht="144" customHeight="1">
      <c r="A373" s="9" t="s">
        <v>429</v>
      </c>
      <c r="B373" s="12" t="s">
        <v>11</v>
      </c>
      <c r="C373" s="14" t="s">
        <v>415</v>
      </c>
      <c r="D373" s="17"/>
      <c r="E373" s="18" t="s">
        <v>417</v>
      </c>
      <c r="F373" s="107" t="s">
        <v>686</v>
      </c>
      <c r="G373" s="16"/>
      <c r="H373" s="100" t="s">
        <v>1518</v>
      </c>
      <c r="I373" s="32" t="s">
        <v>416</v>
      </c>
      <c r="J373" s="39">
        <v>0.23</v>
      </c>
      <c r="K373" s="7">
        <v>625</v>
      </c>
      <c r="L373" s="36" t="s">
        <v>632</v>
      </c>
      <c r="M373" s="36"/>
      <c r="N373" s="36">
        <f t="shared" si="14"/>
        <v>0</v>
      </c>
      <c r="O373" s="2"/>
    </row>
    <row r="374" spans="1:15" ht="144" customHeight="1">
      <c r="A374" s="9" t="s">
        <v>441</v>
      </c>
      <c r="B374" s="12" t="s">
        <v>11</v>
      </c>
      <c r="C374" s="14" t="s">
        <v>423</v>
      </c>
      <c r="D374" s="17"/>
      <c r="E374" s="18"/>
      <c r="F374" s="107" t="s">
        <v>1975</v>
      </c>
      <c r="G374" s="16"/>
      <c r="H374" s="100" t="s">
        <v>1891</v>
      </c>
      <c r="I374" s="32" t="s">
        <v>424</v>
      </c>
      <c r="J374" s="39">
        <v>0.59</v>
      </c>
      <c r="K374" s="7">
        <v>1650</v>
      </c>
      <c r="L374" s="36" t="s">
        <v>632</v>
      </c>
      <c r="M374" s="36"/>
      <c r="N374" s="36">
        <f t="shared" si="14"/>
        <v>0</v>
      </c>
      <c r="O374" s="2"/>
    </row>
    <row r="375" spans="1:15" ht="151.5" customHeight="1">
      <c r="A375" s="9" t="s">
        <v>443</v>
      </c>
      <c r="B375" s="12" t="s">
        <v>10</v>
      </c>
      <c r="C375" s="14" t="s">
        <v>426</v>
      </c>
      <c r="D375" s="17"/>
      <c r="E375" s="18" t="s">
        <v>427</v>
      </c>
      <c r="F375" s="107" t="s">
        <v>1861</v>
      </c>
      <c r="G375" s="16"/>
      <c r="H375" s="100" t="s">
        <v>1519</v>
      </c>
      <c r="I375" s="32" t="s">
        <v>428</v>
      </c>
      <c r="J375" s="39">
        <v>0.35</v>
      </c>
      <c r="K375" s="7">
        <v>1415</v>
      </c>
      <c r="L375" s="36" t="s">
        <v>632</v>
      </c>
      <c r="M375" s="36"/>
      <c r="N375" s="36">
        <f t="shared" si="14"/>
        <v>0</v>
      </c>
      <c r="O375" s="2"/>
    </row>
    <row r="376" spans="1:15" ht="144" customHeight="1">
      <c r="A376" s="9" t="s">
        <v>444</v>
      </c>
      <c r="B376" s="12" t="s">
        <v>11</v>
      </c>
      <c r="C376" s="14" t="s">
        <v>430</v>
      </c>
      <c r="D376" s="17"/>
      <c r="E376" s="18" t="s">
        <v>205</v>
      </c>
      <c r="F376" s="107" t="s">
        <v>1861</v>
      </c>
      <c r="G376" s="16"/>
      <c r="H376" s="100" t="s">
        <v>1520</v>
      </c>
      <c r="I376" s="32" t="s">
        <v>431</v>
      </c>
      <c r="J376" s="39">
        <v>0.27</v>
      </c>
      <c r="K376" s="7">
        <v>1030</v>
      </c>
      <c r="L376" s="36" t="s">
        <v>632</v>
      </c>
      <c r="M376" s="36"/>
      <c r="N376" s="36">
        <f t="shared" si="14"/>
        <v>0</v>
      </c>
      <c r="O376" s="2"/>
    </row>
    <row r="377" spans="1:15" ht="144" customHeight="1">
      <c r="A377" s="9" t="s">
        <v>446</v>
      </c>
      <c r="B377" s="12" t="s">
        <v>11</v>
      </c>
      <c r="C377" s="14" t="s">
        <v>432</v>
      </c>
      <c r="D377" s="17"/>
      <c r="E377" s="18" t="s">
        <v>433</v>
      </c>
      <c r="F377" s="107" t="s">
        <v>644</v>
      </c>
      <c r="G377" s="16"/>
      <c r="H377" s="100" t="s">
        <v>1521</v>
      </c>
      <c r="I377" s="32" t="s">
        <v>434</v>
      </c>
      <c r="J377" s="39">
        <v>0.32</v>
      </c>
      <c r="K377" s="7">
        <v>1760</v>
      </c>
      <c r="L377" s="36" t="s">
        <v>632</v>
      </c>
      <c r="M377" s="36"/>
      <c r="N377" s="36">
        <f t="shared" si="14"/>
        <v>0</v>
      </c>
      <c r="O377" s="2"/>
    </row>
    <row r="378" spans="1:15" ht="144" customHeight="1">
      <c r="A378" s="9" t="s">
        <v>447</v>
      </c>
      <c r="B378" s="12" t="s">
        <v>10</v>
      </c>
      <c r="C378" s="14" t="s">
        <v>435</v>
      </c>
      <c r="D378" s="17"/>
      <c r="E378" s="18" t="s">
        <v>22</v>
      </c>
      <c r="F378" s="107" t="s">
        <v>1983</v>
      </c>
      <c r="G378" s="16"/>
      <c r="H378" s="100" t="s">
        <v>1522</v>
      </c>
      <c r="I378" s="32" t="s">
        <v>436</v>
      </c>
      <c r="J378" s="39">
        <v>0.13</v>
      </c>
      <c r="K378" s="7">
        <v>530</v>
      </c>
      <c r="L378" s="36" t="s">
        <v>632</v>
      </c>
      <c r="M378" s="36"/>
      <c r="N378" s="36">
        <f t="shared" si="14"/>
        <v>0</v>
      </c>
      <c r="O378" s="2"/>
    </row>
    <row r="379" spans="1:15" ht="144" customHeight="1">
      <c r="A379" s="9" t="s">
        <v>448</v>
      </c>
      <c r="B379" s="12" t="s">
        <v>11</v>
      </c>
      <c r="C379" s="14" t="s">
        <v>437</v>
      </c>
      <c r="D379" s="17"/>
      <c r="E379" s="18" t="s">
        <v>353</v>
      </c>
      <c r="F379" s="107" t="s">
        <v>1391</v>
      </c>
      <c r="G379" s="16" t="s">
        <v>439</v>
      </c>
      <c r="H379" s="100" t="s">
        <v>1523</v>
      </c>
      <c r="I379" s="32" t="s">
        <v>438</v>
      </c>
      <c r="J379" s="39">
        <v>0.15</v>
      </c>
      <c r="K379" s="7">
        <v>430</v>
      </c>
      <c r="L379" s="36" t="s">
        <v>632</v>
      </c>
      <c r="M379" s="36"/>
      <c r="N379" s="36">
        <f t="shared" si="14"/>
        <v>0</v>
      </c>
      <c r="O379" s="2"/>
    </row>
    <row r="380" spans="1:15" ht="144" customHeight="1">
      <c r="A380" s="9" t="s">
        <v>448</v>
      </c>
      <c r="B380" s="12" t="s">
        <v>11</v>
      </c>
      <c r="C380" s="14" t="s">
        <v>437</v>
      </c>
      <c r="D380" s="17"/>
      <c r="E380" s="18" t="s">
        <v>70</v>
      </c>
      <c r="F380" s="107" t="s">
        <v>2013</v>
      </c>
      <c r="G380" s="16" t="s">
        <v>439</v>
      </c>
      <c r="H380" s="100" t="s">
        <v>1523</v>
      </c>
      <c r="I380" s="32" t="s">
        <v>438</v>
      </c>
      <c r="J380" s="39">
        <v>0.15</v>
      </c>
      <c r="K380" s="7">
        <v>430</v>
      </c>
      <c r="L380" s="36" t="s">
        <v>632</v>
      </c>
      <c r="M380" s="36"/>
      <c r="N380" s="36">
        <f t="shared" si="14"/>
        <v>0</v>
      </c>
      <c r="O380" s="2"/>
    </row>
    <row r="381" spans="1:15" ht="144" customHeight="1">
      <c r="A381" s="9" t="s">
        <v>449</v>
      </c>
      <c r="B381" s="12" t="s">
        <v>11</v>
      </c>
      <c r="C381" s="14" t="s">
        <v>437</v>
      </c>
      <c r="D381" s="17"/>
      <c r="E381" s="18" t="s">
        <v>427</v>
      </c>
      <c r="F381" s="107" t="s">
        <v>708</v>
      </c>
      <c r="G381" s="16" t="s">
        <v>439</v>
      </c>
      <c r="H381" s="100" t="s">
        <v>1524</v>
      </c>
      <c r="I381" s="32" t="s">
        <v>440</v>
      </c>
      <c r="J381" s="39">
        <v>0.12</v>
      </c>
      <c r="K381" s="7">
        <v>430</v>
      </c>
      <c r="L381" s="36" t="s">
        <v>632</v>
      </c>
      <c r="M381" s="36"/>
      <c r="N381" s="36">
        <f t="shared" si="14"/>
        <v>0</v>
      </c>
      <c r="O381" s="2"/>
    </row>
    <row r="382" spans="1:15" ht="144" customHeight="1">
      <c r="A382" s="9" t="s">
        <v>454</v>
      </c>
      <c r="B382" s="12" t="s">
        <v>10</v>
      </c>
      <c r="C382" s="14" t="s">
        <v>442</v>
      </c>
      <c r="D382" s="17"/>
      <c r="E382" s="18" t="s">
        <v>44</v>
      </c>
      <c r="F382" s="107" t="s">
        <v>1583</v>
      </c>
      <c r="G382" s="16"/>
      <c r="H382" s="100" t="s">
        <v>1525</v>
      </c>
      <c r="I382" s="32"/>
      <c r="J382" s="39">
        <v>0.31</v>
      </c>
      <c r="K382" s="7">
        <v>815</v>
      </c>
      <c r="L382" s="36" t="s">
        <v>632</v>
      </c>
      <c r="M382" s="36"/>
      <c r="N382" s="36">
        <f t="shared" si="14"/>
        <v>0</v>
      </c>
      <c r="O382" s="2"/>
    </row>
    <row r="383" spans="1:15" ht="144" customHeight="1">
      <c r="A383" s="9" t="s">
        <v>455</v>
      </c>
      <c r="B383" s="12" t="s">
        <v>10</v>
      </c>
      <c r="C383" s="14" t="s">
        <v>150</v>
      </c>
      <c r="D383" s="17"/>
      <c r="E383" s="18" t="s">
        <v>94</v>
      </c>
      <c r="F383" s="107" t="s">
        <v>728</v>
      </c>
      <c r="G383" s="16"/>
      <c r="H383" s="100" t="s">
        <v>1526</v>
      </c>
      <c r="I383" s="32"/>
      <c r="J383" s="39">
        <v>0.28999999999999998</v>
      </c>
      <c r="K383" s="7">
        <v>710</v>
      </c>
      <c r="L383" s="36" t="s">
        <v>632</v>
      </c>
      <c r="M383" s="36"/>
      <c r="N383" s="36">
        <f t="shared" si="14"/>
        <v>0</v>
      </c>
      <c r="O383" s="2"/>
    </row>
    <row r="384" spans="1:15" ht="144" customHeight="1">
      <c r="A384" s="9" t="s">
        <v>455</v>
      </c>
      <c r="B384" s="12" t="s">
        <v>11</v>
      </c>
      <c r="C384" s="14" t="s">
        <v>150</v>
      </c>
      <c r="D384" s="17"/>
      <c r="E384" s="18" t="s">
        <v>445</v>
      </c>
      <c r="F384" s="107" t="s">
        <v>697</v>
      </c>
      <c r="G384" s="16"/>
      <c r="H384" s="100" t="s">
        <v>1527</v>
      </c>
      <c r="I384" s="32"/>
      <c r="J384" s="39">
        <v>0.28999999999999998</v>
      </c>
      <c r="K384" s="7">
        <v>710</v>
      </c>
      <c r="L384" s="36" t="s">
        <v>632</v>
      </c>
      <c r="M384" s="36"/>
      <c r="N384" s="36">
        <f t="shared" si="14"/>
        <v>0</v>
      </c>
      <c r="O384" s="2"/>
    </row>
    <row r="385" spans="1:15" ht="144" customHeight="1">
      <c r="A385" s="9" t="s">
        <v>459</v>
      </c>
      <c r="B385" s="12" t="s">
        <v>11</v>
      </c>
      <c r="C385" s="14" t="s">
        <v>450</v>
      </c>
      <c r="D385" s="17"/>
      <c r="E385" s="18"/>
      <c r="F385" s="107" t="s">
        <v>1139</v>
      </c>
      <c r="G385" s="16"/>
      <c r="H385" s="100" t="s">
        <v>1528</v>
      </c>
      <c r="I385" s="32"/>
      <c r="J385" s="39">
        <v>0.06</v>
      </c>
      <c r="K385" s="7">
        <v>300</v>
      </c>
      <c r="L385" s="36" t="s">
        <v>632</v>
      </c>
      <c r="M385" s="36"/>
      <c r="N385" s="36">
        <f t="shared" si="14"/>
        <v>0</v>
      </c>
      <c r="O385" s="2"/>
    </row>
    <row r="386" spans="1:15" ht="144" customHeight="1">
      <c r="A386" s="9" t="s">
        <v>462</v>
      </c>
      <c r="B386" s="12" t="s">
        <v>11</v>
      </c>
      <c r="C386" s="14" t="s">
        <v>451</v>
      </c>
      <c r="D386" s="17"/>
      <c r="E386" s="18" t="s">
        <v>452</v>
      </c>
      <c r="F386" s="107" t="s">
        <v>654</v>
      </c>
      <c r="G386" s="16"/>
      <c r="H386" s="100" t="s">
        <v>1529</v>
      </c>
      <c r="I386" s="32"/>
      <c r="J386" s="39">
        <v>0.06</v>
      </c>
      <c r="K386" s="7">
        <v>295</v>
      </c>
      <c r="L386" s="36" t="s">
        <v>632</v>
      </c>
      <c r="M386" s="36"/>
      <c r="N386" s="36">
        <f t="shared" si="14"/>
        <v>0</v>
      </c>
      <c r="O386" s="2"/>
    </row>
    <row r="387" spans="1:15" ht="144" customHeight="1">
      <c r="A387" s="9" t="s">
        <v>463</v>
      </c>
      <c r="B387" s="12" t="s">
        <v>10</v>
      </c>
      <c r="C387" s="14" t="s">
        <v>453</v>
      </c>
      <c r="D387" s="17"/>
      <c r="E387" s="18" t="s">
        <v>42</v>
      </c>
      <c r="F387" s="107" t="s">
        <v>730</v>
      </c>
      <c r="G387" s="16"/>
      <c r="H387" s="100" t="s">
        <v>1531</v>
      </c>
      <c r="I387" s="32"/>
      <c r="J387" s="39">
        <v>0.11</v>
      </c>
      <c r="K387" s="7">
        <v>213</v>
      </c>
      <c r="L387" s="36" t="s">
        <v>632</v>
      </c>
      <c r="M387" s="36"/>
      <c r="N387" s="36">
        <f t="shared" si="14"/>
        <v>0</v>
      </c>
      <c r="O387" s="2"/>
    </row>
    <row r="388" spans="1:15" ht="135.75" customHeight="1">
      <c r="A388" s="9" t="s">
        <v>463</v>
      </c>
      <c r="B388" s="12" t="s">
        <v>10</v>
      </c>
      <c r="C388" s="14" t="s">
        <v>453</v>
      </c>
      <c r="D388" s="17"/>
      <c r="E388" s="18" t="s">
        <v>70</v>
      </c>
      <c r="F388" s="107" t="s">
        <v>2030</v>
      </c>
      <c r="G388" s="16"/>
      <c r="H388" s="100" t="s">
        <v>1531</v>
      </c>
      <c r="I388" s="32"/>
      <c r="J388" s="39">
        <v>0.11</v>
      </c>
      <c r="K388" s="7">
        <v>213</v>
      </c>
      <c r="L388" s="36" t="s">
        <v>632</v>
      </c>
      <c r="M388" s="36"/>
      <c r="N388" s="36">
        <f t="shared" si="14"/>
        <v>0</v>
      </c>
      <c r="O388" s="2"/>
    </row>
    <row r="389" spans="1:15" ht="144" customHeight="1">
      <c r="A389" s="9" t="s">
        <v>465</v>
      </c>
      <c r="B389" s="12" t="s">
        <v>10</v>
      </c>
      <c r="C389" s="14" t="s">
        <v>453</v>
      </c>
      <c r="D389" s="17"/>
      <c r="E389" s="18" t="s">
        <v>42</v>
      </c>
      <c r="F389" s="107" t="s">
        <v>2092</v>
      </c>
      <c r="G389" s="16"/>
      <c r="H389" s="100" t="s">
        <v>1530</v>
      </c>
      <c r="I389" s="32"/>
      <c r="J389" s="39">
        <v>0.13</v>
      </c>
      <c r="K389" s="7">
        <v>270</v>
      </c>
      <c r="L389" s="36" t="s">
        <v>632</v>
      </c>
      <c r="M389" s="36"/>
      <c r="N389" s="36">
        <f t="shared" si="14"/>
        <v>0</v>
      </c>
      <c r="O389" s="2"/>
    </row>
    <row r="390" spans="1:15" ht="144" customHeight="1">
      <c r="A390" s="9" t="s">
        <v>465</v>
      </c>
      <c r="B390" s="12" t="s">
        <v>10</v>
      </c>
      <c r="C390" s="14" t="s">
        <v>453</v>
      </c>
      <c r="D390" s="17"/>
      <c r="E390" s="18" t="s">
        <v>70</v>
      </c>
      <c r="F390" s="107" t="s">
        <v>680</v>
      </c>
      <c r="G390" s="16"/>
      <c r="H390" s="100" t="s">
        <v>1530</v>
      </c>
      <c r="I390" s="32"/>
      <c r="J390" s="39">
        <v>0.13</v>
      </c>
      <c r="K390" s="7">
        <v>270</v>
      </c>
      <c r="L390" s="36" t="s">
        <v>632</v>
      </c>
      <c r="M390" s="36"/>
      <c r="N390" s="36">
        <f t="shared" si="14"/>
        <v>0</v>
      </c>
      <c r="O390" s="2"/>
    </row>
    <row r="391" spans="1:15" ht="144" customHeight="1">
      <c r="A391" s="9" t="s">
        <v>466</v>
      </c>
      <c r="B391" s="12" t="s">
        <v>10</v>
      </c>
      <c r="C391" s="14" t="s">
        <v>453</v>
      </c>
      <c r="D391" s="17"/>
      <c r="E391" s="18" t="s">
        <v>26</v>
      </c>
      <c r="F391" s="107" t="s">
        <v>731</v>
      </c>
      <c r="G391" s="16"/>
      <c r="H391" s="100" t="s">
        <v>1532</v>
      </c>
      <c r="I391" s="32"/>
      <c r="J391" s="39">
        <v>0.1</v>
      </c>
      <c r="K391" s="7">
        <v>253</v>
      </c>
      <c r="L391" s="36" t="s">
        <v>632</v>
      </c>
      <c r="M391" s="36"/>
      <c r="N391" s="36">
        <f t="shared" si="14"/>
        <v>0</v>
      </c>
      <c r="O391" s="2"/>
    </row>
    <row r="392" spans="1:15" ht="144" customHeight="1">
      <c r="A392" s="9" t="s">
        <v>468</v>
      </c>
      <c r="B392" s="12" t="s">
        <v>10</v>
      </c>
      <c r="C392" s="14" t="s">
        <v>453</v>
      </c>
      <c r="D392" s="17"/>
      <c r="E392" s="18" t="s">
        <v>76</v>
      </c>
      <c r="F392" s="107" t="s">
        <v>2127</v>
      </c>
      <c r="G392" s="16"/>
      <c r="H392" s="100" t="s">
        <v>1533</v>
      </c>
      <c r="I392" s="32"/>
      <c r="J392" s="39">
        <v>0.11</v>
      </c>
      <c r="K392" s="7">
        <v>265</v>
      </c>
      <c r="L392" s="36" t="s">
        <v>632</v>
      </c>
      <c r="M392" s="36"/>
      <c r="N392" s="36">
        <f t="shared" si="14"/>
        <v>0</v>
      </c>
      <c r="O392" s="2"/>
    </row>
    <row r="393" spans="1:15" ht="144" customHeight="1">
      <c r="A393" s="9" t="s">
        <v>469</v>
      </c>
      <c r="B393" s="12" t="s">
        <v>11</v>
      </c>
      <c r="C393" s="14" t="s">
        <v>456</v>
      </c>
      <c r="D393" s="17"/>
      <c r="E393" s="18" t="s">
        <v>22</v>
      </c>
      <c r="F393" s="107" t="s">
        <v>1978</v>
      </c>
      <c r="G393" s="16" t="s">
        <v>457</v>
      </c>
      <c r="H393" s="100" t="s">
        <v>1534</v>
      </c>
      <c r="I393" s="32"/>
      <c r="J393" s="39">
        <v>0.28999999999999998</v>
      </c>
      <c r="K393" s="7">
        <v>725</v>
      </c>
      <c r="L393" s="36" t="s">
        <v>632</v>
      </c>
      <c r="M393" s="36"/>
      <c r="N393" s="36">
        <f t="shared" si="14"/>
        <v>0</v>
      </c>
      <c r="O393" s="2"/>
    </row>
    <row r="394" spans="1:15" ht="144" customHeight="1">
      <c r="A394" s="9" t="s">
        <v>469</v>
      </c>
      <c r="B394" s="12" t="s">
        <v>11</v>
      </c>
      <c r="C394" s="14" t="s">
        <v>456</v>
      </c>
      <c r="D394" s="17"/>
      <c r="E394" s="18" t="s">
        <v>70</v>
      </c>
      <c r="F394" s="107" t="s">
        <v>2082</v>
      </c>
      <c r="G394" s="16" t="s">
        <v>457</v>
      </c>
      <c r="H394" s="100" t="s">
        <v>1534</v>
      </c>
      <c r="I394" s="32"/>
      <c r="J394" s="39">
        <v>0.28999999999999998</v>
      </c>
      <c r="K394" s="7">
        <v>725</v>
      </c>
      <c r="L394" s="36" t="s">
        <v>632</v>
      </c>
      <c r="M394" s="36"/>
      <c r="N394" s="36">
        <f t="shared" si="14"/>
        <v>0</v>
      </c>
      <c r="O394" s="2"/>
    </row>
    <row r="395" spans="1:15" ht="144" customHeight="1">
      <c r="A395" s="9" t="s">
        <v>1979</v>
      </c>
      <c r="B395" s="12" t="s">
        <v>10</v>
      </c>
      <c r="C395" s="14" t="s">
        <v>458</v>
      </c>
      <c r="D395" s="17"/>
      <c r="E395" s="18"/>
      <c r="F395" s="107" t="s">
        <v>1980</v>
      </c>
      <c r="G395" s="16"/>
      <c r="H395" s="100" t="s">
        <v>1535</v>
      </c>
      <c r="I395" s="32"/>
      <c r="J395" s="39">
        <v>0.12</v>
      </c>
      <c r="K395" s="7">
        <v>535</v>
      </c>
      <c r="L395" s="36" t="s">
        <v>632</v>
      </c>
      <c r="M395" s="36"/>
      <c r="N395" s="36">
        <f t="shared" si="14"/>
        <v>0</v>
      </c>
      <c r="O395" s="2"/>
    </row>
    <row r="396" spans="1:15" ht="144" customHeight="1">
      <c r="A396" s="9" t="s">
        <v>475</v>
      </c>
      <c r="B396" s="12" t="s">
        <v>11</v>
      </c>
      <c r="C396" s="14" t="s">
        <v>460</v>
      </c>
      <c r="D396" s="17"/>
      <c r="E396" s="18" t="s">
        <v>461</v>
      </c>
      <c r="F396" s="107"/>
      <c r="G396" s="16"/>
      <c r="H396" s="100" t="s">
        <v>1536</v>
      </c>
      <c r="I396" s="32"/>
      <c r="J396" s="39">
        <v>0.4</v>
      </c>
      <c r="K396" s="7">
        <v>1060</v>
      </c>
      <c r="L396" s="36" t="s">
        <v>632</v>
      </c>
      <c r="M396" s="36"/>
      <c r="N396" s="36">
        <f t="shared" si="14"/>
        <v>0</v>
      </c>
      <c r="O396" s="2"/>
    </row>
    <row r="397" spans="1:15" ht="144" customHeight="1">
      <c r="A397" s="9" t="s">
        <v>477</v>
      </c>
      <c r="B397" s="12" t="s">
        <v>10</v>
      </c>
      <c r="C397" s="14" t="s">
        <v>460</v>
      </c>
      <c r="D397" s="17"/>
      <c r="E397" s="18"/>
      <c r="F397" s="107"/>
      <c r="G397" s="16"/>
      <c r="H397" s="100" t="s">
        <v>1537</v>
      </c>
      <c r="I397" s="32"/>
      <c r="J397" s="39">
        <v>0.4</v>
      </c>
      <c r="K397" s="7">
        <v>1060</v>
      </c>
      <c r="L397" s="36" t="s">
        <v>632</v>
      </c>
      <c r="M397" s="36"/>
      <c r="N397" s="36">
        <f t="shared" si="14"/>
        <v>0</v>
      </c>
      <c r="O397" s="2"/>
    </row>
    <row r="398" spans="1:15" ht="144" customHeight="1">
      <c r="A398" s="9" t="s">
        <v>478</v>
      </c>
      <c r="B398" s="12" t="s">
        <v>11</v>
      </c>
      <c r="C398" s="14" t="s">
        <v>464</v>
      </c>
      <c r="D398" s="17"/>
      <c r="E398" s="18" t="s">
        <v>461</v>
      </c>
      <c r="F398" s="107"/>
      <c r="G398" s="16"/>
      <c r="H398" s="100" t="s">
        <v>1538</v>
      </c>
      <c r="I398" s="32"/>
      <c r="J398" s="39">
        <v>0.3</v>
      </c>
      <c r="K398" s="7">
        <v>700</v>
      </c>
      <c r="L398" s="36" t="s">
        <v>632</v>
      </c>
      <c r="M398" s="36"/>
      <c r="N398" s="36">
        <f t="shared" si="14"/>
        <v>0</v>
      </c>
      <c r="O398" s="2"/>
    </row>
    <row r="399" spans="1:15" ht="144" customHeight="1">
      <c r="A399" s="9" t="s">
        <v>482</v>
      </c>
      <c r="B399" s="12" t="s">
        <v>11</v>
      </c>
      <c r="C399" s="14" t="s">
        <v>464</v>
      </c>
      <c r="D399" s="17"/>
      <c r="E399" s="18"/>
      <c r="F399" s="107"/>
      <c r="G399" s="16"/>
      <c r="H399" s="100" t="s">
        <v>1539</v>
      </c>
      <c r="I399" s="32"/>
      <c r="J399" s="39">
        <v>0.3</v>
      </c>
      <c r="K399" s="7">
        <v>700</v>
      </c>
      <c r="L399" s="36" t="s">
        <v>632</v>
      </c>
      <c r="M399" s="36"/>
      <c r="N399" s="36">
        <f t="shared" si="14"/>
        <v>0</v>
      </c>
      <c r="O399" s="2"/>
    </row>
    <row r="400" spans="1:15" ht="144" customHeight="1">
      <c r="A400" s="9" t="s">
        <v>485</v>
      </c>
      <c r="B400" s="12" t="s">
        <v>11</v>
      </c>
      <c r="C400" s="14" t="s">
        <v>467</v>
      </c>
      <c r="D400" s="17"/>
      <c r="E400" s="18" t="s">
        <v>42</v>
      </c>
      <c r="F400" s="107" t="s">
        <v>732</v>
      </c>
      <c r="G400" s="16"/>
      <c r="H400" s="100" t="s">
        <v>1540</v>
      </c>
      <c r="I400" s="32"/>
      <c r="J400" s="39">
        <v>0.06</v>
      </c>
      <c r="K400" s="7">
        <v>185</v>
      </c>
      <c r="L400" s="36" t="s">
        <v>632</v>
      </c>
      <c r="M400" s="36"/>
      <c r="N400" s="36">
        <f t="shared" si="14"/>
        <v>0</v>
      </c>
      <c r="O400" s="2"/>
    </row>
    <row r="401" spans="1:15" ht="144" customHeight="1">
      <c r="A401" s="9" t="s">
        <v>487</v>
      </c>
      <c r="B401" s="12" t="s">
        <v>10</v>
      </c>
      <c r="C401" s="14" t="s">
        <v>470</v>
      </c>
      <c r="D401" s="17"/>
      <c r="E401" s="18" t="s">
        <v>26</v>
      </c>
      <c r="F401" s="107" t="s">
        <v>645</v>
      </c>
      <c r="G401" s="16"/>
      <c r="H401" s="100" t="s">
        <v>1541</v>
      </c>
      <c r="I401" s="32"/>
      <c r="J401" s="39">
        <v>0.06</v>
      </c>
      <c r="K401" s="7">
        <v>373</v>
      </c>
      <c r="L401" s="36" t="s">
        <v>632</v>
      </c>
      <c r="M401" s="36"/>
      <c r="N401" s="36">
        <f t="shared" ref="N401:N441" si="15">M401*K401</f>
        <v>0</v>
      </c>
      <c r="O401" s="2"/>
    </row>
    <row r="402" spans="1:15" ht="144" customHeight="1">
      <c r="A402" s="9" t="s">
        <v>492</v>
      </c>
      <c r="B402" s="12" t="s">
        <v>10</v>
      </c>
      <c r="C402" s="14" t="s">
        <v>474</v>
      </c>
      <c r="D402" s="17"/>
      <c r="E402" s="18" t="s">
        <v>26</v>
      </c>
      <c r="F402" s="107" t="s">
        <v>751</v>
      </c>
      <c r="G402" s="16"/>
      <c r="H402" s="100" t="s">
        <v>1542</v>
      </c>
      <c r="I402" s="32"/>
      <c r="J402" s="39">
        <v>0.06</v>
      </c>
      <c r="K402" s="7">
        <v>373</v>
      </c>
      <c r="L402" s="36" t="s">
        <v>632</v>
      </c>
      <c r="M402" s="36"/>
      <c r="N402" s="36">
        <f t="shared" si="15"/>
        <v>0</v>
      </c>
      <c r="O402" s="2"/>
    </row>
    <row r="403" spans="1:15" ht="144" customHeight="1">
      <c r="A403" s="9" t="s">
        <v>496</v>
      </c>
      <c r="B403" s="12" t="s">
        <v>10</v>
      </c>
      <c r="C403" s="14" t="s">
        <v>473</v>
      </c>
      <c r="D403" s="17"/>
      <c r="E403" s="18"/>
      <c r="F403" s="107" t="s">
        <v>2139</v>
      </c>
      <c r="G403" s="16"/>
      <c r="H403" s="100" t="s">
        <v>1543</v>
      </c>
      <c r="I403" s="32"/>
      <c r="J403" s="39">
        <v>0.06</v>
      </c>
      <c r="K403" s="7">
        <v>373</v>
      </c>
      <c r="L403" s="36" t="s">
        <v>632</v>
      </c>
      <c r="M403" s="36"/>
      <c r="N403" s="36">
        <f t="shared" si="15"/>
        <v>0</v>
      </c>
      <c r="O403" s="2"/>
    </row>
    <row r="404" spans="1:15" ht="144" customHeight="1">
      <c r="A404" s="9" t="s">
        <v>499</v>
      </c>
      <c r="B404" s="12" t="s">
        <v>10</v>
      </c>
      <c r="C404" s="14" t="s">
        <v>262</v>
      </c>
      <c r="D404" s="17"/>
      <c r="E404" s="18" t="s">
        <v>471</v>
      </c>
      <c r="F404" s="107" t="s">
        <v>691</v>
      </c>
      <c r="G404" s="16"/>
      <c r="H404" s="100" t="s">
        <v>1544</v>
      </c>
      <c r="I404" s="32"/>
      <c r="J404" s="39">
        <v>0.06</v>
      </c>
      <c r="K404" s="7">
        <v>373</v>
      </c>
      <c r="L404" s="36" t="s">
        <v>632</v>
      </c>
      <c r="M404" s="36"/>
      <c r="N404" s="36">
        <f t="shared" si="15"/>
        <v>0</v>
      </c>
      <c r="O404" s="2"/>
    </row>
    <row r="405" spans="1:15" ht="144" customHeight="1">
      <c r="A405" s="9" t="s">
        <v>502</v>
      </c>
      <c r="B405" s="12" t="s">
        <v>10</v>
      </c>
      <c r="C405" s="14" t="s">
        <v>472</v>
      </c>
      <c r="D405" s="17"/>
      <c r="E405" s="18" t="s">
        <v>42</v>
      </c>
      <c r="F405" s="107" t="s">
        <v>2027</v>
      </c>
      <c r="G405" s="16"/>
      <c r="H405" s="100" t="s">
        <v>1545</v>
      </c>
      <c r="I405" s="32"/>
      <c r="J405" s="39">
        <v>0.06</v>
      </c>
      <c r="K405" s="7">
        <v>373</v>
      </c>
      <c r="L405" s="36" t="s">
        <v>632</v>
      </c>
      <c r="M405" s="36"/>
      <c r="N405" s="36">
        <f t="shared" si="15"/>
        <v>0</v>
      </c>
      <c r="O405" s="2"/>
    </row>
    <row r="406" spans="1:15" ht="144" customHeight="1">
      <c r="A406" s="9" t="s">
        <v>504</v>
      </c>
      <c r="B406" s="12" t="s">
        <v>11</v>
      </c>
      <c r="C406" s="14" t="s">
        <v>476</v>
      </c>
      <c r="D406" s="17"/>
      <c r="E406" s="18" t="s">
        <v>80</v>
      </c>
      <c r="F406" s="107" t="s">
        <v>1045</v>
      </c>
      <c r="G406" s="16"/>
      <c r="H406" s="16"/>
      <c r="I406" s="32"/>
      <c r="J406" s="39">
        <v>0.16</v>
      </c>
      <c r="K406" s="7">
        <v>580</v>
      </c>
      <c r="L406" s="36" t="s">
        <v>632</v>
      </c>
      <c r="M406" s="36"/>
      <c r="N406" s="36">
        <f t="shared" si="15"/>
        <v>0</v>
      </c>
      <c r="O406" s="2"/>
    </row>
    <row r="407" spans="1:15" ht="144" customHeight="1">
      <c r="A407" s="9" t="s">
        <v>505</v>
      </c>
      <c r="B407" s="12" t="s">
        <v>10</v>
      </c>
      <c r="C407" s="14" t="s">
        <v>479</v>
      </c>
      <c r="D407" s="17"/>
      <c r="E407" s="18" t="s">
        <v>481</v>
      </c>
      <c r="F407" s="107" t="s">
        <v>2011</v>
      </c>
      <c r="G407" s="16" t="s">
        <v>480</v>
      </c>
      <c r="H407" s="100" t="s">
        <v>1546</v>
      </c>
      <c r="I407" s="32"/>
      <c r="J407" s="39">
        <v>0.14000000000000001</v>
      </c>
      <c r="K407" s="7">
        <v>555</v>
      </c>
      <c r="L407" s="36" t="s">
        <v>632</v>
      </c>
      <c r="M407" s="36"/>
      <c r="N407" s="36">
        <f t="shared" si="15"/>
        <v>0</v>
      </c>
      <c r="O407" s="2"/>
    </row>
    <row r="408" spans="1:15" ht="144" customHeight="1">
      <c r="A408" s="9" t="s">
        <v>616</v>
      </c>
      <c r="B408" s="12" t="s">
        <v>10</v>
      </c>
      <c r="C408" s="14" t="s">
        <v>483</v>
      </c>
      <c r="D408" s="17"/>
      <c r="E408" s="18" t="s">
        <v>80</v>
      </c>
      <c r="F408" s="107" t="s">
        <v>2021</v>
      </c>
      <c r="G408" s="16"/>
      <c r="H408" s="100" t="s">
        <v>1547</v>
      </c>
      <c r="I408" s="32"/>
      <c r="J408" s="39">
        <v>0.16</v>
      </c>
      <c r="K408" s="7">
        <v>635</v>
      </c>
      <c r="L408" s="36" t="s">
        <v>632</v>
      </c>
      <c r="M408" s="36"/>
      <c r="N408" s="36">
        <f t="shared" si="15"/>
        <v>0</v>
      </c>
      <c r="O408" s="2"/>
    </row>
    <row r="409" spans="1:15" ht="144" customHeight="1">
      <c r="A409" s="9" t="s">
        <v>509</v>
      </c>
      <c r="B409" s="12" t="s">
        <v>11</v>
      </c>
      <c r="C409" s="14" t="s">
        <v>486</v>
      </c>
      <c r="D409" s="17"/>
      <c r="E409" s="18" t="s">
        <v>370</v>
      </c>
      <c r="F409" s="107" t="s">
        <v>656</v>
      </c>
      <c r="G409" s="16"/>
      <c r="H409" s="16"/>
      <c r="I409" s="32"/>
      <c r="J409" s="39">
        <v>0.04</v>
      </c>
      <c r="K409" s="7">
        <v>96</v>
      </c>
      <c r="L409" s="36" t="s">
        <v>632</v>
      </c>
      <c r="M409" s="36"/>
      <c r="N409" s="36">
        <f t="shared" si="15"/>
        <v>0</v>
      </c>
      <c r="O409" s="2"/>
    </row>
    <row r="410" spans="1:15" ht="144" customHeight="1">
      <c r="A410" s="9" t="s">
        <v>511</v>
      </c>
      <c r="B410" s="12" t="s">
        <v>11</v>
      </c>
      <c r="C410" s="14" t="s">
        <v>490</v>
      </c>
      <c r="D410" s="17"/>
      <c r="E410" s="18" t="s">
        <v>42</v>
      </c>
      <c r="F410" s="107" t="s">
        <v>488</v>
      </c>
      <c r="G410" s="16"/>
      <c r="H410" s="16"/>
      <c r="I410" s="32"/>
      <c r="J410" s="39">
        <v>0.05</v>
      </c>
      <c r="K410" s="7">
        <v>105</v>
      </c>
      <c r="L410" s="36" t="s">
        <v>632</v>
      </c>
      <c r="M410" s="36"/>
      <c r="N410" s="36">
        <f t="shared" si="15"/>
        <v>0</v>
      </c>
      <c r="O410" s="2"/>
    </row>
    <row r="411" spans="1:15" ht="144" customHeight="1">
      <c r="A411" s="9" t="s">
        <v>512</v>
      </c>
      <c r="B411" s="12" t="s">
        <v>11</v>
      </c>
      <c r="C411" s="14" t="s">
        <v>489</v>
      </c>
      <c r="D411" s="17"/>
      <c r="E411" s="18" t="s">
        <v>42</v>
      </c>
      <c r="F411" s="107" t="s">
        <v>491</v>
      </c>
      <c r="G411" s="16"/>
      <c r="H411" s="16"/>
      <c r="I411" s="32"/>
      <c r="J411" s="39">
        <v>0.05</v>
      </c>
      <c r="K411" s="7">
        <v>105</v>
      </c>
      <c r="L411" s="36" t="s">
        <v>632</v>
      </c>
      <c r="M411" s="36"/>
      <c r="N411" s="36">
        <f t="shared" si="15"/>
        <v>0</v>
      </c>
      <c r="O411" s="2"/>
    </row>
    <row r="412" spans="1:15" ht="144" customHeight="1">
      <c r="A412" s="9" t="s">
        <v>514</v>
      </c>
      <c r="B412" s="12" t="s">
        <v>10</v>
      </c>
      <c r="C412" s="14" t="s">
        <v>493</v>
      </c>
      <c r="D412" s="17"/>
      <c r="E412" s="18" t="s">
        <v>494</v>
      </c>
      <c r="F412" s="107" t="s">
        <v>495</v>
      </c>
      <c r="G412" s="16"/>
      <c r="H412" s="16"/>
      <c r="I412" s="32"/>
      <c r="J412" s="39">
        <v>0.03</v>
      </c>
      <c r="K412" s="7">
        <v>45</v>
      </c>
      <c r="L412" s="36" t="s">
        <v>632</v>
      </c>
      <c r="M412" s="36"/>
      <c r="N412" s="36">
        <f t="shared" si="15"/>
        <v>0</v>
      </c>
      <c r="O412" s="2"/>
    </row>
    <row r="413" spans="1:15" ht="144" customHeight="1">
      <c r="A413" s="9" t="s">
        <v>517</v>
      </c>
      <c r="B413" s="12" t="s">
        <v>10</v>
      </c>
      <c r="C413" s="14" t="s">
        <v>497</v>
      </c>
      <c r="D413" s="17"/>
      <c r="E413" s="18"/>
      <c r="F413" s="107" t="s">
        <v>498</v>
      </c>
      <c r="G413" s="16"/>
      <c r="H413" s="16"/>
      <c r="I413" s="32"/>
      <c r="J413" s="39">
        <v>0.03</v>
      </c>
      <c r="K413" s="7">
        <v>45</v>
      </c>
      <c r="L413" s="36" t="s">
        <v>632</v>
      </c>
      <c r="M413" s="36"/>
      <c r="N413" s="36">
        <f t="shared" si="15"/>
        <v>0</v>
      </c>
      <c r="O413" s="2"/>
    </row>
    <row r="414" spans="1:15" ht="144" customHeight="1">
      <c r="A414" s="9" t="s">
        <v>518</v>
      </c>
      <c r="B414" s="12" t="s">
        <v>11</v>
      </c>
      <c r="C414" s="14" t="s">
        <v>500</v>
      </c>
      <c r="D414" s="17"/>
      <c r="E414" s="18"/>
      <c r="F414" s="107" t="s">
        <v>501</v>
      </c>
      <c r="G414" s="16"/>
      <c r="H414" s="16"/>
      <c r="I414" s="32"/>
      <c r="J414" s="39">
        <v>0.03</v>
      </c>
      <c r="K414" s="7">
        <v>45</v>
      </c>
      <c r="L414" s="36" t="s">
        <v>632</v>
      </c>
      <c r="M414" s="36"/>
      <c r="N414" s="36">
        <f t="shared" si="15"/>
        <v>0</v>
      </c>
      <c r="O414" s="2"/>
    </row>
    <row r="415" spans="1:15" ht="144" customHeight="1">
      <c r="A415" s="9" t="s">
        <v>519</v>
      </c>
      <c r="B415" s="12" t="s">
        <v>11</v>
      </c>
      <c r="C415" s="14" t="s">
        <v>500</v>
      </c>
      <c r="D415" s="17"/>
      <c r="E415" s="18"/>
      <c r="F415" s="107" t="s">
        <v>498</v>
      </c>
      <c r="G415" s="16"/>
      <c r="H415" s="16"/>
      <c r="I415" s="32"/>
      <c r="J415" s="39">
        <v>0.03</v>
      </c>
      <c r="K415" s="7">
        <v>45</v>
      </c>
      <c r="L415" s="36" t="s">
        <v>632</v>
      </c>
      <c r="M415" s="36"/>
      <c r="N415" s="36">
        <f t="shared" si="15"/>
        <v>0</v>
      </c>
      <c r="O415" s="2"/>
    </row>
    <row r="416" spans="1:15" ht="144" customHeight="1">
      <c r="A416" s="9" t="s">
        <v>520</v>
      </c>
      <c r="B416" s="12" t="s">
        <v>11</v>
      </c>
      <c r="C416" s="14" t="s">
        <v>503</v>
      </c>
      <c r="D416" s="17"/>
      <c r="E416" s="18" t="s">
        <v>22</v>
      </c>
      <c r="F416" s="107" t="s">
        <v>733</v>
      </c>
      <c r="G416" s="16"/>
      <c r="H416" s="100" t="s">
        <v>1548</v>
      </c>
      <c r="I416" s="32"/>
      <c r="J416" s="39">
        <v>0.15</v>
      </c>
      <c r="K416" s="7">
        <v>650</v>
      </c>
      <c r="L416" s="36" t="s">
        <v>632</v>
      </c>
      <c r="M416" s="36"/>
      <c r="N416" s="36">
        <f t="shared" si="15"/>
        <v>0</v>
      </c>
      <c r="O416" s="2"/>
    </row>
    <row r="417" spans="1:15" ht="144" customHeight="1">
      <c r="A417" s="9" t="s">
        <v>520</v>
      </c>
      <c r="B417" s="12" t="s">
        <v>11</v>
      </c>
      <c r="C417" s="14" t="s">
        <v>503</v>
      </c>
      <c r="D417" s="17"/>
      <c r="E417" s="18" t="s">
        <v>94</v>
      </c>
      <c r="F417" s="107" t="s">
        <v>646</v>
      </c>
      <c r="G417" s="16"/>
      <c r="H417" s="100" t="s">
        <v>1548</v>
      </c>
      <c r="I417" s="32"/>
      <c r="J417" s="39">
        <v>0.15</v>
      </c>
      <c r="K417" s="7">
        <v>650</v>
      </c>
      <c r="L417" s="36" t="s">
        <v>632</v>
      </c>
      <c r="M417" s="36"/>
      <c r="N417" s="36">
        <f t="shared" si="15"/>
        <v>0</v>
      </c>
      <c r="O417" s="2"/>
    </row>
    <row r="418" spans="1:15" ht="144" customHeight="1">
      <c r="A418" s="9" t="s">
        <v>526</v>
      </c>
      <c r="B418" s="12" t="s">
        <v>10</v>
      </c>
      <c r="C418" s="14" t="s">
        <v>570</v>
      </c>
      <c r="D418" s="17"/>
      <c r="E418" s="18" t="s">
        <v>94</v>
      </c>
      <c r="F418" s="107" t="s">
        <v>734</v>
      </c>
      <c r="G418" s="16"/>
      <c r="H418" s="100" t="s">
        <v>1549</v>
      </c>
      <c r="I418" s="32"/>
      <c r="J418" s="39">
        <v>0.41</v>
      </c>
      <c r="K418" s="7">
        <v>615</v>
      </c>
      <c r="L418" s="36" t="s">
        <v>632</v>
      </c>
      <c r="M418" s="36"/>
      <c r="N418" s="36">
        <f t="shared" si="15"/>
        <v>0</v>
      </c>
      <c r="O418" s="2"/>
    </row>
    <row r="419" spans="1:15" ht="144" customHeight="1">
      <c r="A419" s="9" t="s">
        <v>527</v>
      </c>
      <c r="B419" s="12" t="s">
        <v>11</v>
      </c>
      <c r="C419" s="14" t="s">
        <v>506</v>
      </c>
      <c r="D419" s="17"/>
      <c r="E419" s="18" t="s">
        <v>26</v>
      </c>
      <c r="F419" s="114" t="s">
        <v>735</v>
      </c>
      <c r="G419" s="16"/>
      <c r="H419" s="100" t="s">
        <v>1550</v>
      </c>
      <c r="I419" s="32"/>
      <c r="J419" s="39">
        <v>0.5</v>
      </c>
      <c r="K419" s="7">
        <v>1210</v>
      </c>
      <c r="L419" s="36" t="s">
        <v>632</v>
      </c>
      <c r="M419" s="36"/>
      <c r="N419" s="36">
        <f t="shared" si="15"/>
        <v>0</v>
      </c>
      <c r="O419" s="2"/>
    </row>
    <row r="420" spans="1:15" ht="144" customHeight="1">
      <c r="A420" s="9" t="s">
        <v>527</v>
      </c>
      <c r="B420" s="12" t="s">
        <v>11</v>
      </c>
      <c r="C420" s="14" t="s">
        <v>506</v>
      </c>
      <c r="D420" s="17"/>
      <c r="E420" s="18" t="s">
        <v>89</v>
      </c>
      <c r="F420" s="114" t="s">
        <v>676</v>
      </c>
      <c r="G420" s="16"/>
      <c r="H420" s="100" t="s">
        <v>1550</v>
      </c>
      <c r="I420" s="32"/>
      <c r="J420" s="39">
        <v>0.5</v>
      </c>
      <c r="K420" s="7">
        <v>1210</v>
      </c>
      <c r="L420" s="36" t="s">
        <v>632</v>
      </c>
      <c r="M420" s="36"/>
      <c r="N420" s="36">
        <f t="shared" si="15"/>
        <v>0</v>
      </c>
      <c r="O420" s="2"/>
    </row>
    <row r="421" spans="1:15" ht="144" customHeight="1">
      <c r="A421" s="9" t="s">
        <v>527</v>
      </c>
      <c r="B421" s="12" t="s">
        <v>11</v>
      </c>
      <c r="C421" s="14" t="s">
        <v>506</v>
      </c>
      <c r="D421" s="17"/>
      <c r="E421" s="18" t="s">
        <v>52</v>
      </c>
      <c r="F421" s="114" t="s">
        <v>2006</v>
      </c>
      <c r="G421" s="16"/>
      <c r="H421" s="100" t="s">
        <v>1550</v>
      </c>
      <c r="I421" s="32"/>
      <c r="J421" s="39">
        <v>0.5</v>
      </c>
      <c r="K421" s="7">
        <v>1210</v>
      </c>
      <c r="L421" s="36" t="s">
        <v>632</v>
      </c>
      <c r="M421" s="36"/>
      <c r="N421" s="36">
        <f t="shared" si="15"/>
        <v>0</v>
      </c>
      <c r="O421" s="2"/>
    </row>
    <row r="422" spans="1:15" ht="144" customHeight="1">
      <c r="A422" s="9" t="s">
        <v>530</v>
      </c>
      <c r="B422" s="12" t="s">
        <v>10</v>
      </c>
      <c r="C422" s="14" t="s">
        <v>508</v>
      </c>
      <c r="D422" s="17"/>
      <c r="E422" s="18" t="s">
        <v>44</v>
      </c>
      <c r="F422" s="107" t="s">
        <v>667</v>
      </c>
      <c r="G422" s="16"/>
      <c r="H422" s="100" t="s">
        <v>1551</v>
      </c>
      <c r="I422" s="32"/>
      <c r="J422" s="39">
        <v>0.19</v>
      </c>
      <c r="K422" s="7">
        <v>690</v>
      </c>
      <c r="L422" s="36" t="s">
        <v>632</v>
      </c>
      <c r="M422" s="36"/>
      <c r="N422" s="36">
        <f t="shared" si="15"/>
        <v>0</v>
      </c>
      <c r="O422" s="2"/>
    </row>
    <row r="423" spans="1:15" ht="144" customHeight="1">
      <c r="A423" s="9" t="s">
        <v>530</v>
      </c>
      <c r="B423" s="12" t="s">
        <v>10</v>
      </c>
      <c r="C423" s="14" t="s">
        <v>508</v>
      </c>
      <c r="D423" s="17"/>
      <c r="E423" s="18" t="s">
        <v>26</v>
      </c>
      <c r="F423" s="107" t="s">
        <v>736</v>
      </c>
      <c r="G423" s="16"/>
      <c r="H423" s="100" t="s">
        <v>1551</v>
      </c>
      <c r="I423" s="32"/>
      <c r="J423" s="39">
        <v>0.19</v>
      </c>
      <c r="K423" s="7">
        <v>690</v>
      </c>
      <c r="L423" s="36" t="s">
        <v>632</v>
      </c>
      <c r="M423" s="36"/>
      <c r="N423" s="36">
        <f t="shared" si="15"/>
        <v>0</v>
      </c>
      <c r="O423" s="2"/>
    </row>
    <row r="424" spans="1:15" ht="144" customHeight="1">
      <c r="A424" s="9" t="s">
        <v>530</v>
      </c>
      <c r="B424" s="12" t="s">
        <v>207</v>
      </c>
      <c r="C424" s="14" t="s">
        <v>508</v>
      </c>
      <c r="D424" s="17"/>
      <c r="E424" s="18" t="s">
        <v>510</v>
      </c>
      <c r="F424" s="107" t="s">
        <v>681</v>
      </c>
      <c r="G424" s="16"/>
      <c r="H424" s="100" t="s">
        <v>1551</v>
      </c>
      <c r="I424" s="32"/>
      <c r="J424" s="39">
        <v>0.19</v>
      </c>
      <c r="K424" s="7">
        <v>690</v>
      </c>
      <c r="L424" s="36" t="s">
        <v>632</v>
      </c>
      <c r="M424" s="36"/>
      <c r="N424" s="36">
        <f t="shared" si="15"/>
        <v>0</v>
      </c>
      <c r="O424" s="2"/>
    </row>
    <row r="425" spans="1:15" ht="144" customHeight="1">
      <c r="A425" s="9" t="s">
        <v>533</v>
      </c>
      <c r="B425" s="12" t="s">
        <v>11</v>
      </c>
      <c r="C425" s="14" t="s">
        <v>508</v>
      </c>
      <c r="D425" s="17"/>
      <c r="E425" s="18" t="s">
        <v>42</v>
      </c>
      <c r="F425" s="107" t="s">
        <v>681</v>
      </c>
      <c r="G425" s="16"/>
      <c r="H425" s="100" t="s">
        <v>1552</v>
      </c>
      <c r="I425" s="32"/>
      <c r="J425" s="39">
        <v>0.19</v>
      </c>
      <c r="K425" s="7">
        <v>690</v>
      </c>
      <c r="L425" s="36" t="s">
        <v>632</v>
      </c>
      <c r="M425" s="36"/>
      <c r="N425" s="36">
        <f t="shared" si="15"/>
        <v>0</v>
      </c>
      <c r="O425" s="2"/>
    </row>
    <row r="426" spans="1:15" ht="144" customHeight="1">
      <c r="A426" s="9" t="s">
        <v>535</v>
      </c>
      <c r="B426" s="12" t="s">
        <v>11</v>
      </c>
      <c r="C426" s="14" t="s">
        <v>507</v>
      </c>
      <c r="D426" s="17"/>
      <c r="E426" s="18" t="s">
        <v>484</v>
      </c>
      <c r="F426" s="107" t="s">
        <v>1987</v>
      </c>
      <c r="G426" s="16"/>
      <c r="H426" s="100" t="s">
        <v>1553</v>
      </c>
      <c r="I426" s="32"/>
      <c r="J426" s="39">
        <v>0.44</v>
      </c>
      <c r="K426" s="7">
        <v>1020</v>
      </c>
      <c r="L426" s="36" t="s">
        <v>632</v>
      </c>
      <c r="M426" s="36"/>
      <c r="N426" s="36">
        <f t="shared" si="15"/>
        <v>0</v>
      </c>
      <c r="O426" s="2"/>
    </row>
    <row r="427" spans="1:15" ht="144" customHeight="1">
      <c r="A427" s="9" t="s">
        <v>537</v>
      </c>
      <c r="B427" s="12" t="s">
        <v>10</v>
      </c>
      <c r="C427" s="14" t="s">
        <v>513</v>
      </c>
      <c r="D427" s="17"/>
      <c r="E427" s="18" t="s">
        <v>70</v>
      </c>
      <c r="F427" s="107" t="s">
        <v>1202</v>
      </c>
      <c r="G427" s="16"/>
      <c r="H427" s="100" t="s">
        <v>1554</v>
      </c>
      <c r="I427" s="32"/>
      <c r="J427" s="39">
        <v>0.12</v>
      </c>
      <c r="K427" s="7">
        <v>285</v>
      </c>
      <c r="L427" s="36" t="s">
        <v>632</v>
      </c>
      <c r="M427" s="36"/>
      <c r="N427" s="36">
        <f t="shared" si="15"/>
        <v>0</v>
      </c>
      <c r="O427" s="2"/>
    </row>
    <row r="428" spans="1:15" ht="144" customHeight="1">
      <c r="A428" s="9" t="s">
        <v>540</v>
      </c>
      <c r="B428" s="12" t="s">
        <v>11</v>
      </c>
      <c r="C428" s="14" t="s">
        <v>515</v>
      </c>
      <c r="D428" s="17"/>
      <c r="E428" s="18" t="s">
        <v>516</v>
      </c>
      <c r="F428" s="107" t="s">
        <v>669</v>
      </c>
      <c r="G428" s="16"/>
      <c r="H428" s="100" t="s">
        <v>1555</v>
      </c>
      <c r="I428" s="32"/>
      <c r="J428" s="39">
        <v>0.11</v>
      </c>
      <c r="K428" s="7">
        <v>295</v>
      </c>
      <c r="L428" s="36" t="s">
        <v>632</v>
      </c>
      <c r="M428" s="36"/>
      <c r="N428" s="36">
        <f t="shared" si="15"/>
        <v>0</v>
      </c>
      <c r="O428" s="2"/>
    </row>
    <row r="429" spans="1:15" ht="144" customHeight="1">
      <c r="A429" s="9" t="s">
        <v>543</v>
      </c>
      <c r="B429" s="12" t="s">
        <v>11</v>
      </c>
      <c r="C429" s="14" t="s">
        <v>513</v>
      </c>
      <c r="D429" s="17"/>
      <c r="E429" s="18" t="s">
        <v>516</v>
      </c>
      <c r="F429" s="107" t="s">
        <v>2020</v>
      </c>
      <c r="G429" s="16"/>
      <c r="H429" s="100" t="s">
        <v>1556</v>
      </c>
      <c r="I429" s="32"/>
      <c r="J429" s="39">
        <v>0.1</v>
      </c>
      <c r="K429" s="7">
        <v>330</v>
      </c>
      <c r="L429" s="36" t="s">
        <v>632</v>
      </c>
      <c r="M429" s="36"/>
      <c r="N429" s="36">
        <f t="shared" si="15"/>
        <v>0</v>
      </c>
      <c r="O429" s="2"/>
    </row>
    <row r="430" spans="1:15" ht="144" customHeight="1">
      <c r="A430" s="9" t="s">
        <v>546</v>
      </c>
      <c r="B430" s="12" t="s">
        <v>11</v>
      </c>
      <c r="C430" s="14" t="s">
        <v>515</v>
      </c>
      <c r="D430" s="17"/>
      <c r="E430" s="18" t="s">
        <v>510</v>
      </c>
      <c r="F430" s="107" t="s">
        <v>692</v>
      </c>
      <c r="G430" s="16"/>
      <c r="H430" s="100" t="s">
        <v>1557</v>
      </c>
      <c r="I430" s="32"/>
      <c r="J430" s="39">
        <v>0.1</v>
      </c>
      <c r="K430" s="7">
        <v>295</v>
      </c>
      <c r="L430" s="36" t="s">
        <v>632</v>
      </c>
      <c r="M430" s="36"/>
      <c r="N430" s="36">
        <f t="shared" si="15"/>
        <v>0</v>
      </c>
      <c r="O430" s="2"/>
    </row>
    <row r="431" spans="1:15" ht="144" customHeight="1">
      <c r="A431" s="9" t="s">
        <v>547</v>
      </c>
      <c r="B431" s="12" t="s">
        <v>10</v>
      </c>
      <c r="C431" s="14" t="s">
        <v>515</v>
      </c>
      <c r="D431" s="17"/>
      <c r="E431" s="18" t="s">
        <v>22</v>
      </c>
      <c r="F431" s="107" t="s">
        <v>752</v>
      </c>
      <c r="G431" s="16"/>
      <c r="H431" s="100" t="s">
        <v>1558</v>
      </c>
      <c r="I431" s="32"/>
      <c r="J431" s="39">
        <v>0.12</v>
      </c>
      <c r="K431" s="7">
        <v>295</v>
      </c>
      <c r="L431" s="36" t="s">
        <v>632</v>
      </c>
      <c r="M431" s="36"/>
      <c r="N431" s="36">
        <f t="shared" si="15"/>
        <v>0</v>
      </c>
      <c r="O431" s="2"/>
    </row>
    <row r="432" spans="1:15" ht="144" customHeight="1">
      <c r="A432" s="9" t="s">
        <v>549</v>
      </c>
      <c r="B432" s="12" t="s">
        <v>10</v>
      </c>
      <c r="C432" s="14" t="s">
        <v>521</v>
      </c>
      <c r="D432" s="17"/>
      <c r="E432" s="18" t="s">
        <v>22</v>
      </c>
      <c r="F432" s="107" t="s">
        <v>737</v>
      </c>
      <c r="G432" s="16"/>
      <c r="H432" s="16"/>
      <c r="I432" s="32"/>
      <c r="J432" s="39">
        <v>0.22</v>
      </c>
      <c r="K432" s="7">
        <v>505</v>
      </c>
      <c r="L432" s="36" t="s">
        <v>632</v>
      </c>
      <c r="M432" s="36"/>
      <c r="N432" s="36">
        <f t="shared" si="15"/>
        <v>0</v>
      </c>
      <c r="O432" s="2"/>
    </row>
    <row r="433" spans="1:15" ht="144" customHeight="1">
      <c r="A433" s="9" t="s">
        <v>550</v>
      </c>
      <c r="B433" s="12" t="s">
        <v>10</v>
      </c>
      <c r="C433" s="14" t="s">
        <v>522</v>
      </c>
      <c r="D433" s="17"/>
      <c r="E433" s="18" t="s">
        <v>22</v>
      </c>
      <c r="F433" s="107" t="s">
        <v>2149</v>
      </c>
      <c r="G433" s="16"/>
      <c r="H433" s="16"/>
      <c r="I433" s="32"/>
      <c r="J433" s="39">
        <v>0.14000000000000001</v>
      </c>
      <c r="K433" s="7">
        <v>505</v>
      </c>
      <c r="L433" s="36" t="s">
        <v>632</v>
      </c>
      <c r="M433" s="36"/>
      <c r="N433" s="36">
        <f t="shared" si="15"/>
        <v>0</v>
      </c>
      <c r="O433" s="2"/>
    </row>
    <row r="434" spans="1:15" ht="144" customHeight="1">
      <c r="A434" s="9" t="s">
        <v>614</v>
      </c>
      <c r="B434" s="12" t="s">
        <v>10</v>
      </c>
      <c r="C434" s="14" t="s">
        <v>523</v>
      </c>
      <c r="D434" s="17"/>
      <c r="E434" s="18" t="s">
        <v>524</v>
      </c>
      <c r="F434" s="107" t="s">
        <v>1993</v>
      </c>
      <c r="G434" s="16"/>
      <c r="H434" s="16"/>
      <c r="I434" s="32"/>
      <c r="J434" s="39">
        <v>0.14000000000000001</v>
      </c>
      <c r="K434" s="7">
        <v>505</v>
      </c>
      <c r="L434" s="36" t="s">
        <v>632</v>
      </c>
      <c r="M434" s="36"/>
      <c r="N434" s="36">
        <f t="shared" si="15"/>
        <v>0</v>
      </c>
      <c r="O434" s="2"/>
    </row>
    <row r="435" spans="1:15" ht="144" customHeight="1">
      <c r="A435" s="9" t="s">
        <v>551</v>
      </c>
      <c r="B435" s="12" t="s">
        <v>11</v>
      </c>
      <c r="C435" s="14" t="s">
        <v>525</v>
      </c>
      <c r="D435" s="17"/>
      <c r="E435" s="18" t="s">
        <v>22</v>
      </c>
      <c r="F435" s="107" t="s">
        <v>701</v>
      </c>
      <c r="G435" s="16"/>
      <c r="H435" s="16"/>
      <c r="I435" s="32"/>
      <c r="J435" s="39">
        <v>0.14000000000000001</v>
      </c>
      <c r="K435" s="7">
        <v>505</v>
      </c>
      <c r="L435" s="36" t="s">
        <v>632</v>
      </c>
      <c r="M435" s="36"/>
      <c r="N435" s="36">
        <f t="shared" si="15"/>
        <v>0</v>
      </c>
      <c r="O435" s="2"/>
    </row>
    <row r="436" spans="1:15" ht="144" customHeight="1">
      <c r="A436" s="9" t="s">
        <v>617</v>
      </c>
      <c r="B436" s="12" t="s">
        <v>11</v>
      </c>
      <c r="C436" s="14" t="s">
        <v>528</v>
      </c>
      <c r="D436" s="17"/>
      <c r="E436" s="18" t="s">
        <v>26</v>
      </c>
      <c r="F436" s="107" t="s">
        <v>698</v>
      </c>
      <c r="G436" s="16"/>
      <c r="H436" s="16"/>
      <c r="I436" s="32"/>
      <c r="J436" s="39">
        <v>0.14000000000000001</v>
      </c>
      <c r="K436" s="7">
        <v>510</v>
      </c>
      <c r="L436" s="36" t="s">
        <v>632</v>
      </c>
      <c r="M436" s="36"/>
      <c r="N436" s="36">
        <f t="shared" si="15"/>
        <v>0</v>
      </c>
      <c r="O436" s="2"/>
    </row>
    <row r="437" spans="1:15" ht="144" customHeight="1">
      <c r="A437" s="9" t="s">
        <v>552</v>
      </c>
      <c r="B437" s="12" t="s">
        <v>11</v>
      </c>
      <c r="C437" s="14" t="s">
        <v>529</v>
      </c>
      <c r="D437" s="17"/>
      <c r="E437" s="18" t="s">
        <v>22</v>
      </c>
      <c r="F437" s="107" t="s">
        <v>701</v>
      </c>
      <c r="G437" s="16"/>
      <c r="H437" s="100" t="s">
        <v>1559</v>
      </c>
      <c r="I437" s="32"/>
      <c r="J437" s="39">
        <v>0.14000000000000001</v>
      </c>
      <c r="K437" s="7">
        <v>480</v>
      </c>
      <c r="L437" s="36" t="s">
        <v>632</v>
      </c>
      <c r="M437" s="36"/>
      <c r="N437" s="36">
        <f t="shared" si="15"/>
        <v>0</v>
      </c>
      <c r="O437" s="2"/>
    </row>
    <row r="438" spans="1:15" ht="144" customHeight="1">
      <c r="A438" s="9" t="s">
        <v>553</v>
      </c>
      <c r="B438" s="12" t="s">
        <v>10</v>
      </c>
      <c r="C438" s="14" t="s">
        <v>150</v>
      </c>
      <c r="D438" s="17"/>
      <c r="E438" s="18" t="s">
        <v>380</v>
      </c>
      <c r="F438" s="107" t="s">
        <v>1974</v>
      </c>
      <c r="G438" s="16" t="s">
        <v>531</v>
      </c>
      <c r="H438" s="100" t="s">
        <v>1560</v>
      </c>
      <c r="I438" s="32"/>
      <c r="J438" s="39">
        <v>0.43</v>
      </c>
      <c r="K438" s="7">
        <v>610</v>
      </c>
      <c r="L438" s="36" t="s">
        <v>632</v>
      </c>
      <c r="M438" s="36"/>
      <c r="N438" s="36">
        <f t="shared" si="15"/>
        <v>0</v>
      </c>
      <c r="O438" s="2"/>
    </row>
    <row r="439" spans="1:15" ht="144" customHeight="1">
      <c r="A439" s="9" t="s">
        <v>557</v>
      </c>
      <c r="B439" s="12" t="s">
        <v>10</v>
      </c>
      <c r="C439" s="14" t="s">
        <v>534</v>
      </c>
      <c r="D439" s="17"/>
      <c r="E439" s="18" t="s">
        <v>70</v>
      </c>
      <c r="F439" s="107" t="s">
        <v>2089</v>
      </c>
      <c r="G439" s="16" t="s">
        <v>682</v>
      </c>
      <c r="H439" s="100" t="s">
        <v>1561</v>
      </c>
      <c r="I439" s="32"/>
      <c r="J439" s="39">
        <v>0.13</v>
      </c>
      <c r="K439" s="7">
        <v>430</v>
      </c>
      <c r="L439" s="36" t="s">
        <v>632</v>
      </c>
      <c r="M439" s="36"/>
      <c r="N439" s="36">
        <f t="shared" si="15"/>
        <v>0</v>
      </c>
      <c r="O439" s="2"/>
    </row>
    <row r="440" spans="1:15" ht="144" customHeight="1">
      <c r="A440" s="9" t="s">
        <v>560</v>
      </c>
      <c r="B440" s="12" t="s">
        <v>10</v>
      </c>
      <c r="C440" s="14" t="s">
        <v>536</v>
      </c>
      <c r="D440" s="17"/>
      <c r="E440" s="18" t="s">
        <v>205</v>
      </c>
      <c r="F440" s="107" t="s">
        <v>1984</v>
      </c>
      <c r="G440" s="16"/>
      <c r="H440" s="16"/>
      <c r="I440" s="32"/>
      <c r="J440" s="39">
        <v>7.0000000000000007E-2</v>
      </c>
      <c r="K440" s="7">
        <v>260</v>
      </c>
      <c r="L440" s="36" t="s">
        <v>632</v>
      </c>
      <c r="M440" s="36"/>
      <c r="N440" s="36">
        <f t="shared" si="15"/>
        <v>0</v>
      </c>
      <c r="O440" s="2"/>
    </row>
    <row r="441" spans="1:15" ht="144" customHeight="1">
      <c r="A441" s="9" t="s">
        <v>561</v>
      </c>
      <c r="B441" s="12" t="s">
        <v>10</v>
      </c>
      <c r="C441" s="14" t="s">
        <v>538</v>
      </c>
      <c r="D441" s="17"/>
      <c r="E441" s="18" t="s">
        <v>539</v>
      </c>
      <c r="F441" s="107" t="s">
        <v>738</v>
      </c>
      <c r="G441" s="16"/>
      <c r="H441" s="100" t="s">
        <v>1562</v>
      </c>
      <c r="I441" s="32"/>
      <c r="J441" s="39">
        <v>0.08</v>
      </c>
      <c r="K441" s="7">
        <v>260</v>
      </c>
      <c r="L441" s="36" t="s">
        <v>632</v>
      </c>
      <c r="M441" s="36"/>
      <c r="N441" s="36">
        <f t="shared" si="15"/>
        <v>0</v>
      </c>
      <c r="O441" s="2"/>
    </row>
    <row r="442" spans="1:15" ht="144" customHeight="1">
      <c r="A442" s="9" t="s">
        <v>562</v>
      </c>
      <c r="B442" s="12" t="s">
        <v>10</v>
      </c>
      <c r="C442" s="14" t="s">
        <v>541</v>
      </c>
      <c r="D442" s="17"/>
      <c r="E442" s="18" t="s">
        <v>542</v>
      </c>
      <c r="F442" s="107" t="s">
        <v>2036</v>
      </c>
      <c r="G442" s="16"/>
      <c r="H442" s="100" t="s">
        <v>1563</v>
      </c>
      <c r="I442" s="32"/>
      <c r="J442" s="39">
        <v>0.08</v>
      </c>
      <c r="K442" s="7">
        <v>260</v>
      </c>
      <c r="L442" s="36" t="s">
        <v>632</v>
      </c>
      <c r="M442" s="36"/>
      <c r="N442" s="36">
        <f t="shared" ref="N442:N476" si="16">M442*K442</f>
        <v>0</v>
      </c>
      <c r="O442" s="2"/>
    </row>
    <row r="443" spans="1:15" ht="144" customHeight="1">
      <c r="A443" s="9" t="s">
        <v>569</v>
      </c>
      <c r="B443" s="12" t="s">
        <v>10</v>
      </c>
      <c r="C443" s="14" t="s">
        <v>544</v>
      </c>
      <c r="D443" s="17"/>
      <c r="E443" s="18" t="s">
        <v>545</v>
      </c>
      <c r="F443" s="107" t="s">
        <v>2115</v>
      </c>
      <c r="G443" s="16"/>
      <c r="H443" s="100" t="s">
        <v>1564</v>
      </c>
      <c r="I443" s="32"/>
      <c r="J443" s="39">
        <v>0.11</v>
      </c>
      <c r="K443" s="7">
        <v>455</v>
      </c>
      <c r="L443" s="36" t="s">
        <v>632</v>
      </c>
      <c r="M443" s="36"/>
      <c r="N443" s="36">
        <f t="shared" si="16"/>
        <v>0</v>
      </c>
      <c r="O443" s="2"/>
    </row>
    <row r="444" spans="1:15" ht="144" customHeight="1">
      <c r="A444" s="9" t="s">
        <v>569</v>
      </c>
      <c r="B444" s="12" t="s">
        <v>10</v>
      </c>
      <c r="C444" s="14" t="s">
        <v>544</v>
      </c>
      <c r="D444" s="17"/>
      <c r="E444" s="18" t="s">
        <v>52</v>
      </c>
      <c r="F444" s="107" t="s">
        <v>2014</v>
      </c>
      <c r="G444" s="16"/>
      <c r="H444" s="100" t="s">
        <v>1564</v>
      </c>
      <c r="I444" s="32"/>
      <c r="J444" s="39">
        <v>0.11</v>
      </c>
      <c r="K444" s="7">
        <v>455</v>
      </c>
      <c r="L444" s="36" t="s">
        <v>632</v>
      </c>
      <c r="M444" s="36"/>
      <c r="N444" s="36">
        <f t="shared" si="16"/>
        <v>0</v>
      </c>
      <c r="O444" s="2"/>
    </row>
    <row r="445" spans="1:15" ht="144" customHeight="1">
      <c r="A445" s="9" t="s">
        <v>573</v>
      </c>
      <c r="B445" s="12" t="s">
        <v>10</v>
      </c>
      <c r="C445" s="14" t="s">
        <v>62</v>
      </c>
      <c r="D445" s="17"/>
      <c r="E445" s="18" t="s">
        <v>66</v>
      </c>
      <c r="F445" s="107" t="s">
        <v>683</v>
      </c>
      <c r="G445" s="16"/>
      <c r="H445" s="100" t="s">
        <v>1565</v>
      </c>
      <c r="I445" s="32"/>
      <c r="J445" s="39">
        <v>0.06</v>
      </c>
      <c r="K445" s="7">
        <v>265</v>
      </c>
      <c r="L445" s="36" t="s">
        <v>632</v>
      </c>
      <c r="M445" s="36"/>
      <c r="N445" s="36">
        <f t="shared" si="16"/>
        <v>0</v>
      </c>
      <c r="O445" s="2"/>
    </row>
    <row r="446" spans="1:15" ht="144" customHeight="1">
      <c r="A446" s="9" t="s">
        <v>576</v>
      </c>
      <c r="B446" s="12" t="s">
        <v>207</v>
      </c>
      <c r="C446" s="14" t="s">
        <v>548</v>
      </c>
      <c r="D446" s="17"/>
      <c r="E446" s="18" t="s">
        <v>66</v>
      </c>
      <c r="F446" s="107" t="s">
        <v>2129</v>
      </c>
      <c r="G446" s="16"/>
      <c r="H446" s="100" t="s">
        <v>1566</v>
      </c>
      <c r="I446" s="32"/>
      <c r="J446" s="39">
        <v>0.44</v>
      </c>
      <c r="K446" s="7">
        <v>850</v>
      </c>
      <c r="L446" s="36" t="s">
        <v>632</v>
      </c>
      <c r="M446" s="36"/>
      <c r="N446" s="36">
        <f t="shared" si="16"/>
        <v>0</v>
      </c>
      <c r="O446" s="2"/>
    </row>
    <row r="447" spans="1:15" ht="144" customHeight="1">
      <c r="A447" s="9" t="s">
        <v>576</v>
      </c>
      <c r="B447" s="12" t="s">
        <v>11</v>
      </c>
      <c r="C447" s="14" t="s">
        <v>548</v>
      </c>
      <c r="D447" s="17"/>
      <c r="E447" s="18" t="s">
        <v>89</v>
      </c>
      <c r="F447" s="107" t="s">
        <v>739</v>
      </c>
      <c r="G447" s="16"/>
      <c r="H447" s="100" t="s">
        <v>1566</v>
      </c>
      <c r="I447" s="32"/>
      <c r="J447" s="39">
        <v>0.44</v>
      </c>
      <c r="K447" s="7">
        <v>850</v>
      </c>
      <c r="L447" s="36" t="s">
        <v>632</v>
      </c>
      <c r="M447" s="36"/>
      <c r="N447" s="36">
        <f t="shared" si="16"/>
        <v>0</v>
      </c>
      <c r="O447" s="2"/>
    </row>
    <row r="448" spans="1:15" ht="144" customHeight="1">
      <c r="A448" s="9" t="s">
        <v>581</v>
      </c>
      <c r="B448" s="12" t="s">
        <v>11</v>
      </c>
      <c r="C448" s="14" t="s">
        <v>615</v>
      </c>
      <c r="D448" s="37"/>
      <c r="E448" s="18" t="s">
        <v>26</v>
      </c>
      <c r="F448" s="107" t="s">
        <v>700</v>
      </c>
      <c r="G448" s="16" t="s">
        <v>682</v>
      </c>
      <c r="H448" s="16"/>
      <c r="I448" s="32"/>
      <c r="J448" s="39">
        <v>0.21</v>
      </c>
      <c r="K448" s="7">
        <v>440</v>
      </c>
      <c r="L448" s="36" t="s">
        <v>632</v>
      </c>
      <c r="M448" s="36"/>
      <c r="N448" s="36">
        <f t="shared" si="16"/>
        <v>0</v>
      </c>
      <c r="O448" s="2"/>
    </row>
    <row r="449" spans="1:15" ht="144" customHeight="1">
      <c r="A449" s="9" t="s">
        <v>585</v>
      </c>
      <c r="B449" s="12" t="s">
        <v>10</v>
      </c>
      <c r="C449" s="14" t="s">
        <v>598</v>
      </c>
      <c r="D449" s="17"/>
      <c r="E449" s="18" t="s">
        <v>599</v>
      </c>
      <c r="F449" s="107" t="s">
        <v>2096</v>
      </c>
      <c r="G449" s="16" t="s">
        <v>682</v>
      </c>
      <c r="H449" s="100" t="s">
        <v>1567</v>
      </c>
      <c r="I449" s="32"/>
      <c r="J449" s="39">
        <v>0.28999999999999998</v>
      </c>
      <c r="K449" s="7">
        <v>595</v>
      </c>
      <c r="L449" s="36" t="s">
        <v>632</v>
      </c>
      <c r="M449" s="36"/>
      <c r="N449" s="36">
        <f t="shared" si="16"/>
        <v>0</v>
      </c>
      <c r="O449" s="2"/>
    </row>
    <row r="450" spans="1:15" ht="144" customHeight="1">
      <c r="A450" s="9" t="s">
        <v>587</v>
      </c>
      <c r="B450" s="12" t="s">
        <v>10</v>
      </c>
      <c r="C450" s="14" t="s">
        <v>554</v>
      </c>
      <c r="D450" s="17"/>
      <c r="E450" s="18" t="s">
        <v>22</v>
      </c>
      <c r="F450" s="107" t="s">
        <v>740</v>
      </c>
      <c r="G450" s="16"/>
      <c r="H450" s="100" t="s">
        <v>1568</v>
      </c>
      <c r="I450" s="32"/>
      <c r="J450" s="39">
        <v>0.55000000000000004</v>
      </c>
      <c r="K450" s="7">
        <v>995</v>
      </c>
      <c r="L450" s="36" t="s">
        <v>632</v>
      </c>
      <c r="M450" s="36"/>
      <c r="N450" s="36">
        <f t="shared" si="16"/>
        <v>0</v>
      </c>
      <c r="O450" s="2"/>
    </row>
    <row r="451" spans="1:15" ht="144" customHeight="1">
      <c r="A451" s="9" t="s">
        <v>586</v>
      </c>
      <c r="B451" s="12" t="s">
        <v>10</v>
      </c>
      <c r="C451" s="14" t="s">
        <v>554</v>
      </c>
      <c r="D451" s="17"/>
      <c r="E451" s="18" t="s">
        <v>22</v>
      </c>
      <c r="F451" s="107" t="s">
        <v>741</v>
      </c>
      <c r="G451" s="16"/>
      <c r="H451" s="100" t="s">
        <v>1569</v>
      </c>
      <c r="I451" s="32"/>
      <c r="J451" s="39">
        <v>0.28000000000000003</v>
      </c>
      <c r="K451" s="7">
        <v>605</v>
      </c>
      <c r="L451" s="36" t="s">
        <v>632</v>
      </c>
      <c r="M451" s="36"/>
      <c r="N451" s="36">
        <f t="shared" si="16"/>
        <v>0</v>
      </c>
      <c r="O451" s="2"/>
    </row>
    <row r="452" spans="1:15" ht="144" customHeight="1">
      <c r="A452" s="9" t="s">
        <v>586</v>
      </c>
      <c r="B452" s="12" t="s">
        <v>10</v>
      </c>
      <c r="C452" s="14" t="s">
        <v>554</v>
      </c>
      <c r="D452" s="17"/>
      <c r="E452" s="18" t="s">
        <v>94</v>
      </c>
      <c r="F452" s="107" t="s">
        <v>2031</v>
      </c>
      <c r="G452" s="16"/>
      <c r="H452" s="100" t="s">
        <v>1570</v>
      </c>
      <c r="I452" s="32"/>
      <c r="J452" s="39">
        <v>0.21</v>
      </c>
      <c r="K452" s="7">
        <v>605</v>
      </c>
      <c r="L452" s="36" t="s">
        <v>632</v>
      </c>
      <c r="M452" s="36"/>
      <c r="N452" s="36">
        <f t="shared" si="16"/>
        <v>0</v>
      </c>
      <c r="O452" s="2"/>
    </row>
    <row r="453" spans="1:15" ht="144" customHeight="1">
      <c r="A453" s="9" t="s">
        <v>588</v>
      </c>
      <c r="B453" s="12" t="s">
        <v>10</v>
      </c>
      <c r="C453" s="14" t="s">
        <v>556</v>
      </c>
      <c r="D453" s="17"/>
      <c r="E453" s="18" t="s">
        <v>205</v>
      </c>
      <c r="F453" s="107" t="s">
        <v>1967</v>
      </c>
      <c r="G453" s="16"/>
      <c r="H453" s="100" t="s">
        <v>1571</v>
      </c>
      <c r="I453" s="32"/>
      <c r="J453" s="39">
        <v>0.47</v>
      </c>
      <c r="K453" s="7">
        <v>965</v>
      </c>
      <c r="L453" s="36" t="s">
        <v>632</v>
      </c>
      <c r="M453" s="36"/>
      <c r="N453" s="36">
        <f t="shared" si="16"/>
        <v>0</v>
      </c>
      <c r="O453" s="2"/>
    </row>
    <row r="454" spans="1:15" ht="144" customHeight="1">
      <c r="A454" s="9" t="s">
        <v>1999</v>
      </c>
      <c r="B454" s="12" t="s">
        <v>207</v>
      </c>
      <c r="C454" s="14" t="s">
        <v>558</v>
      </c>
      <c r="D454" s="17"/>
      <c r="E454" s="18"/>
      <c r="F454" s="107" t="s">
        <v>2000</v>
      </c>
      <c r="G454" s="16"/>
      <c r="H454" s="100"/>
      <c r="I454" s="32"/>
      <c r="J454" s="39">
        <v>0.37</v>
      </c>
      <c r="K454" s="7">
        <v>440</v>
      </c>
      <c r="L454" s="36" t="s">
        <v>632</v>
      </c>
      <c r="M454" s="36"/>
      <c r="N454" s="36">
        <f t="shared" ref="N454" si="17">M454*K454</f>
        <v>0</v>
      </c>
      <c r="O454" s="2"/>
    </row>
    <row r="455" spans="1:15" ht="144" customHeight="1">
      <c r="A455" s="9" t="s">
        <v>2001</v>
      </c>
      <c r="B455" s="12" t="s">
        <v>207</v>
      </c>
      <c r="C455" s="14" t="s">
        <v>558</v>
      </c>
      <c r="D455" s="17"/>
      <c r="E455" s="18"/>
      <c r="F455" s="107" t="s">
        <v>753</v>
      </c>
      <c r="G455" s="16"/>
      <c r="H455" s="100"/>
      <c r="I455" s="32"/>
      <c r="J455" s="39">
        <v>0.37</v>
      </c>
      <c r="K455" s="7">
        <v>440</v>
      </c>
      <c r="L455" s="36" t="s">
        <v>632</v>
      </c>
      <c r="M455" s="36"/>
      <c r="N455" s="36">
        <f t="shared" ref="N455" si="18">M455*K455</f>
        <v>0</v>
      </c>
      <c r="O455" s="2"/>
    </row>
    <row r="456" spans="1:15" ht="144" customHeight="1">
      <c r="A456" s="9" t="s">
        <v>618</v>
      </c>
      <c r="B456" s="12" t="s">
        <v>11</v>
      </c>
      <c r="C456" s="14" t="s">
        <v>558</v>
      </c>
      <c r="D456" s="17"/>
      <c r="E456" s="18" t="s">
        <v>563</v>
      </c>
      <c r="F456" s="107" t="s">
        <v>1998</v>
      </c>
      <c r="G456" s="16"/>
      <c r="H456" s="100" t="s">
        <v>1572</v>
      </c>
      <c r="I456" s="32"/>
      <c r="J456" s="39">
        <v>0.37</v>
      </c>
      <c r="K456" s="7">
        <v>440</v>
      </c>
      <c r="L456" s="36" t="s">
        <v>632</v>
      </c>
      <c r="M456" s="36"/>
      <c r="N456" s="36">
        <f t="shared" si="16"/>
        <v>0</v>
      </c>
      <c r="O456" s="2"/>
    </row>
    <row r="457" spans="1:15" ht="144" customHeight="1">
      <c r="A457" s="9" t="s">
        <v>619</v>
      </c>
      <c r="B457" s="12" t="s">
        <v>10</v>
      </c>
      <c r="C457" s="14" t="s">
        <v>571</v>
      </c>
      <c r="D457" s="17"/>
      <c r="E457" s="18" t="s">
        <v>94</v>
      </c>
      <c r="F457" s="107" t="s">
        <v>572</v>
      </c>
      <c r="G457" s="16"/>
      <c r="H457" s="100" t="s">
        <v>1573</v>
      </c>
      <c r="I457" s="32"/>
      <c r="J457" s="39">
        <v>0.71</v>
      </c>
      <c r="K457" s="7">
        <v>1135</v>
      </c>
      <c r="L457" s="36" t="s">
        <v>632</v>
      </c>
      <c r="M457" s="36"/>
      <c r="N457" s="36">
        <f t="shared" si="16"/>
        <v>0</v>
      </c>
      <c r="O457" s="2"/>
    </row>
    <row r="458" spans="1:15" ht="144" customHeight="1">
      <c r="A458" s="9" t="s">
        <v>619</v>
      </c>
      <c r="B458" s="12" t="s">
        <v>10</v>
      </c>
      <c r="C458" s="14" t="s">
        <v>571</v>
      </c>
      <c r="D458" s="17"/>
      <c r="E458" s="18" t="s">
        <v>22</v>
      </c>
      <c r="F458" s="107" t="s">
        <v>742</v>
      </c>
      <c r="G458" s="16"/>
      <c r="H458" s="100" t="s">
        <v>1573</v>
      </c>
      <c r="I458" s="32"/>
      <c r="J458" s="39">
        <v>0.71</v>
      </c>
      <c r="K458" s="7">
        <v>1135</v>
      </c>
      <c r="L458" s="36" t="s">
        <v>632</v>
      </c>
      <c r="M458" s="36"/>
      <c r="N458" s="36">
        <f t="shared" si="16"/>
        <v>0</v>
      </c>
      <c r="O458" s="2"/>
    </row>
    <row r="459" spans="1:15" ht="144" customHeight="1">
      <c r="A459" s="9" t="s">
        <v>620</v>
      </c>
      <c r="B459" s="12" t="s">
        <v>10</v>
      </c>
      <c r="C459" s="14" t="s">
        <v>574</v>
      </c>
      <c r="D459" s="17"/>
      <c r="E459" s="18" t="s">
        <v>575</v>
      </c>
      <c r="F459" s="107" t="s">
        <v>2017</v>
      </c>
      <c r="G459" s="16"/>
      <c r="H459" s="100" t="s">
        <v>1574</v>
      </c>
      <c r="I459" s="32"/>
      <c r="J459" s="39">
        <v>0.16</v>
      </c>
      <c r="K459" s="7">
        <v>295</v>
      </c>
      <c r="L459" s="36" t="s">
        <v>632</v>
      </c>
      <c r="M459" s="36"/>
      <c r="N459" s="36">
        <f t="shared" si="16"/>
        <v>0</v>
      </c>
      <c r="O459" s="2"/>
    </row>
    <row r="460" spans="1:15" ht="144" customHeight="1">
      <c r="A460" s="9" t="s">
        <v>621</v>
      </c>
      <c r="B460" s="12" t="s">
        <v>10</v>
      </c>
      <c r="C460" s="14" t="s">
        <v>578</v>
      </c>
      <c r="D460" s="17"/>
      <c r="E460" s="18"/>
      <c r="F460" s="107"/>
      <c r="G460" s="16"/>
      <c r="H460" s="100" t="s">
        <v>1575</v>
      </c>
      <c r="I460" s="32"/>
      <c r="J460" s="39" t="e">
        <f>#REF!/#REF!</f>
        <v>#REF!</v>
      </c>
      <c r="K460" s="7">
        <v>50</v>
      </c>
      <c r="L460" s="36" t="s">
        <v>632</v>
      </c>
      <c r="M460" s="36"/>
      <c r="N460" s="36">
        <f t="shared" si="16"/>
        <v>0</v>
      </c>
      <c r="O460" s="2"/>
    </row>
    <row r="461" spans="1:15" ht="144" customHeight="1">
      <c r="A461" s="9" t="s">
        <v>622</v>
      </c>
      <c r="B461" s="12" t="s">
        <v>10</v>
      </c>
      <c r="C461" s="14" t="s">
        <v>580</v>
      </c>
      <c r="D461" s="17"/>
      <c r="E461" s="18" t="s">
        <v>26</v>
      </c>
      <c r="F461" s="107">
        <v>6</v>
      </c>
      <c r="G461" s="16"/>
      <c r="H461" s="100" t="s">
        <v>1576</v>
      </c>
      <c r="I461" s="32"/>
      <c r="J461" s="39">
        <v>0.16</v>
      </c>
      <c r="K461" s="7">
        <v>270</v>
      </c>
      <c r="L461" s="36" t="s">
        <v>632</v>
      </c>
      <c r="M461" s="36"/>
      <c r="N461" s="36">
        <f t="shared" si="16"/>
        <v>0</v>
      </c>
      <c r="O461" s="2"/>
    </row>
    <row r="462" spans="1:15" ht="144" customHeight="1">
      <c r="A462" s="9" t="s">
        <v>623</v>
      </c>
      <c r="B462" s="12" t="s">
        <v>10</v>
      </c>
      <c r="C462" s="14" t="s">
        <v>582</v>
      </c>
      <c r="D462" s="17"/>
      <c r="E462" s="18" t="s">
        <v>559</v>
      </c>
      <c r="F462" s="107" t="s">
        <v>2146</v>
      </c>
      <c r="G462" s="16"/>
      <c r="H462" s="100" t="s">
        <v>1577</v>
      </c>
      <c r="I462" s="32"/>
      <c r="J462" s="39">
        <v>0.16</v>
      </c>
      <c r="K462" s="7">
        <v>335</v>
      </c>
      <c r="L462" s="36" t="s">
        <v>632</v>
      </c>
      <c r="M462" s="36"/>
      <c r="N462" s="36">
        <f t="shared" si="16"/>
        <v>0</v>
      </c>
      <c r="O462" s="2"/>
    </row>
    <row r="463" spans="1:15" ht="144" customHeight="1">
      <c r="A463" s="9" t="s">
        <v>624</v>
      </c>
      <c r="B463" s="12" t="s">
        <v>10</v>
      </c>
      <c r="C463" s="14" t="s">
        <v>583</v>
      </c>
      <c r="D463" s="17"/>
      <c r="E463" s="18" t="s">
        <v>559</v>
      </c>
      <c r="F463" s="107" t="s">
        <v>743</v>
      </c>
      <c r="G463" s="16"/>
      <c r="H463" s="100" t="s">
        <v>1578</v>
      </c>
      <c r="I463" s="32"/>
      <c r="J463" s="39">
        <v>0.16</v>
      </c>
      <c r="K463" s="7">
        <v>335</v>
      </c>
      <c r="L463" s="36" t="s">
        <v>632</v>
      </c>
      <c r="M463" s="36"/>
      <c r="N463" s="36">
        <f t="shared" si="16"/>
        <v>0</v>
      </c>
      <c r="O463" s="2"/>
    </row>
    <row r="464" spans="1:15" ht="144" customHeight="1">
      <c r="A464" s="9" t="s">
        <v>625</v>
      </c>
      <c r="B464" s="12" t="s">
        <v>10</v>
      </c>
      <c r="C464" s="14" t="s">
        <v>577</v>
      </c>
      <c r="D464" s="17"/>
      <c r="E464" s="18" t="s">
        <v>584</v>
      </c>
      <c r="F464" s="107" t="s">
        <v>755</v>
      </c>
      <c r="G464" s="16"/>
      <c r="H464" s="100" t="s">
        <v>1579</v>
      </c>
      <c r="I464" s="32"/>
      <c r="J464" s="39">
        <v>0.19</v>
      </c>
      <c r="K464" s="7">
        <v>395</v>
      </c>
      <c r="L464" s="36" t="s">
        <v>632</v>
      </c>
      <c r="M464" s="36"/>
      <c r="N464" s="36">
        <f t="shared" si="16"/>
        <v>0</v>
      </c>
      <c r="O464" s="2"/>
    </row>
    <row r="465" spans="1:15" ht="144" customHeight="1">
      <c r="A465" s="9" t="s">
        <v>626</v>
      </c>
      <c r="B465" s="12" t="s">
        <v>207</v>
      </c>
      <c r="C465" s="14" t="s">
        <v>689</v>
      </c>
      <c r="D465" s="17"/>
      <c r="E465" s="18" t="s">
        <v>89</v>
      </c>
      <c r="F465" s="107"/>
      <c r="G465" s="16"/>
      <c r="H465" s="16"/>
      <c r="I465" s="32"/>
      <c r="J465" s="39">
        <v>0.19</v>
      </c>
      <c r="K465" s="7">
        <v>360</v>
      </c>
      <c r="L465" s="36" t="s">
        <v>632</v>
      </c>
      <c r="M465" s="36"/>
      <c r="N465" s="36">
        <f t="shared" si="16"/>
        <v>0</v>
      </c>
      <c r="O465" s="2"/>
    </row>
    <row r="466" spans="1:15" ht="144" customHeight="1">
      <c r="A466" s="9" t="s">
        <v>627</v>
      </c>
      <c r="B466" s="12" t="s">
        <v>207</v>
      </c>
      <c r="C466" s="14" t="s">
        <v>589</v>
      </c>
      <c r="D466" s="17"/>
      <c r="E466" s="18"/>
      <c r="F466" s="107">
        <v>2</v>
      </c>
      <c r="G466" s="16"/>
      <c r="H466" s="100" t="s">
        <v>1580</v>
      </c>
      <c r="I466" s="32"/>
      <c r="J466" s="39">
        <v>0.13</v>
      </c>
      <c r="K466" s="7">
        <v>315</v>
      </c>
      <c r="L466" s="36" t="s">
        <v>632</v>
      </c>
      <c r="M466" s="36"/>
      <c r="N466" s="36">
        <f t="shared" si="16"/>
        <v>0</v>
      </c>
      <c r="O466" s="2"/>
    </row>
    <row r="467" spans="1:15" ht="144" customHeight="1">
      <c r="A467" s="9" t="s">
        <v>628</v>
      </c>
      <c r="B467" s="12" t="s">
        <v>207</v>
      </c>
      <c r="C467" s="14" t="s">
        <v>590</v>
      </c>
      <c r="D467" s="17"/>
      <c r="E467" s="18"/>
      <c r="F467" s="107"/>
      <c r="G467" s="16"/>
      <c r="H467" s="100" t="s">
        <v>1892</v>
      </c>
      <c r="I467" s="32"/>
      <c r="J467" s="39">
        <v>0.17</v>
      </c>
      <c r="K467" s="7">
        <v>320</v>
      </c>
      <c r="L467" s="36" t="s">
        <v>632</v>
      </c>
      <c r="M467" s="36"/>
      <c r="N467" s="36">
        <f t="shared" si="16"/>
        <v>0</v>
      </c>
      <c r="O467" s="2"/>
    </row>
    <row r="468" spans="1:15" ht="144" customHeight="1">
      <c r="A468" s="43" t="s">
        <v>629</v>
      </c>
      <c r="B468" s="44" t="s">
        <v>207</v>
      </c>
      <c r="C468" s="45" t="s">
        <v>591</v>
      </c>
      <c r="D468" s="46"/>
      <c r="E468" s="47"/>
      <c r="F468" s="115"/>
      <c r="G468" s="48"/>
      <c r="H468" s="128" t="s">
        <v>1893</v>
      </c>
      <c r="I468" s="49"/>
      <c r="J468" s="50">
        <v>0.17</v>
      </c>
      <c r="K468" s="51">
        <v>465</v>
      </c>
      <c r="L468" s="52" t="s">
        <v>632</v>
      </c>
      <c r="M468" s="52"/>
      <c r="N468" s="52">
        <f t="shared" si="16"/>
        <v>0</v>
      </c>
      <c r="O468" s="2"/>
    </row>
    <row r="469" spans="1:15" ht="144" customHeight="1">
      <c r="A469" s="58" t="s">
        <v>1761</v>
      </c>
      <c r="B469" s="12" t="s">
        <v>11</v>
      </c>
      <c r="C469" s="14" t="s">
        <v>1762</v>
      </c>
      <c r="D469" s="59"/>
      <c r="E469" s="67" t="s">
        <v>2063</v>
      </c>
      <c r="F469" s="28" t="s">
        <v>1737</v>
      </c>
      <c r="G469" s="124" t="s">
        <v>1763</v>
      </c>
      <c r="H469" s="120" t="s">
        <v>1894</v>
      </c>
      <c r="I469" s="64"/>
      <c r="J469" s="124">
        <v>0.1</v>
      </c>
      <c r="K469" s="7">
        <v>425</v>
      </c>
      <c r="L469" s="36" t="s">
        <v>1618</v>
      </c>
      <c r="M469" s="37"/>
      <c r="N469" s="37">
        <f t="shared" si="16"/>
        <v>0</v>
      </c>
      <c r="O469" s="2"/>
    </row>
    <row r="470" spans="1:15" ht="144" customHeight="1">
      <c r="A470" s="58" t="s">
        <v>1764</v>
      </c>
      <c r="B470" s="12" t="s">
        <v>11</v>
      </c>
      <c r="C470" s="14" t="s">
        <v>1765</v>
      </c>
      <c r="D470" s="59"/>
      <c r="E470" s="67" t="s">
        <v>2062</v>
      </c>
      <c r="F470" s="28" t="s">
        <v>2044</v>
      </c>
      <c r="G470" s="124" t="s">
        <v>1766</v>
      </c>
      <c r="H470" s="120" t="s">
        <v>1895</v>
      </c>
      <c r="I470" s="64"/>
      <c r="J470" s="124">
        <v>0.1</v>
      </c>
      <c r="K470" s="7">
        <v>735</v>
      </c>
      <c r="L470" s="36" t="s">
        <v>1618</v>
      </c>
      <c r="M470" s="37"/>
      <c r="N470" s="37">
        <f t="shared" si="16"/>
        <v>0</v>
      </c>
      <c r="O470" s="53"/>
    </row>
    <row r="471" spans="1:15" ht="144" customHeight="1">
      <c r="A471" s="58" t="s">
        <v>1768</v>
      </c>
      <c r="B471" s="12" t="s">
        <v>11</v>
      </c>
      <c r="C471" s="14" t="s">
        <v>1769</v>
      </c>
      <c r="D471" s="64"/>
      <c r="E471" s="123" t="s">
        <v>2065</v>
      </c>
      <c r="F471" s="28" t="s">
        <v>2064</v>
      </c>
      <c r="G471" s="124" t="s">
        <v>1770</v>
      </c>
      <c r="H471" s="120" t="s">
        <v>1896</v>
      </c>
      <c r="I471" s="64"/>
      <c r="J471" s="124">
        <v>0.1</v>
      </c>
      <c r="K471" s="7">
        <v>615</v>
      </c>
      <c r="L471" s="36"/>
      <c r="M471" s="37"/>
      <c r="N471" s="37">
        <f t="shared" si="16"/>
        <v>0</v>
      </c>
      <c r="O471" s="37"/>
    </row>
    <row r="472" spans="1:15" ht="144" customHeight="1">
      <c r="A472" s="58" t="s">
        <v>1771</v>
      </c>
      <c r="B472" s="12" t="s">
        <v>11</v>
      </c>
      <c r="C472" s="14" t="s">
        <v>1772</v>
      </c>
      <c r="D472" s="64"/>
      <c r="E472" s="123" t="s">
        <v>1773</v>
      </c>
      <c r="F472" s="28" t="s">
        <v>2066</v>
      </c>
      <c r="G472" s="124" t="s">
        <v>1774</v>
      </c>
      <c r="H472" s="120" t="s">
        <v>1897</v>
      </c>
      <c r="I472" s="64"/>
      <c r="J472" s="124">
        <v>0.1</v>
      </c>
      <c r="K472" s="7">
        <v>360</v>
      </c>
      <c r="L472" s="36" t="s">
        <v>1618</v>
      </c>
      <c r="M472" s="37"/>
      <c r="N472" s="37">
        <f t="shared" si="16"/>
        <v>0</v>
      </c>
      <c r="O472" s="37"/>
    </row>
    <row r="473" spans="1:15" ht="144" customHeight="1">
      <c r="A473" s="58" t="s">
        <v>1775</v>
      </c>
      <c r="B473" s="12" t="s">
        <v>11</v>
      </c>
      <c r="C473" s="14" t="s">
        <v>1776</v>
      </c>
      <c r="D473" s="64"/>
      <c r="E473" s="123" t="s">
        <v>1777</v>
      </c>
      <c r="F473" s="28" t="s">
        <v>1778</v>
      </c>
      <c r="G473" s="124" t="s">
        <v>1774</v>
      </c>
      <c r="H473" s="120" t="s">
        <v>1898</v>
      </c>
      <c r="I473" s="64"/>
      <c r="J473" s="124">
        <v>0.1</v>
      </c>
      <c r="K473" s="7">
        <v>740</v>
      </c>
      <c r="L473" s="36" t="s">
        <v>1618</v>
      </c>
      <c r="M473" s="37"/>
      <c r="N473" s="37">
        <f t="shared" si="16"/>
        <v>0</v>
      </c>
      <c r="O473" s="37"/>
    </row>
    <row r="474" spans="1:15" ht="144" customHeight="1">
      <c r="A474" s="58" t="s">
        <v>1779</v>
      </c>
      <c r="B474" s="12" t="s">
        <v>11</v>
      </c>
      <c r="C474" s="14" t="s">
        <v>1780</v>
      </c>
      <c r="D474" s="59"/>
      <c r="E474" s="67" t="s">
        <v>1781</v>
      </c>
      <c r="F474" s="28" t="s">
        <v>1782</v>
      </c>
      <c r="G474" s="124" t="s">
        <v>1783</v>
      </c>
      <c r="H474" s="120" t="s">
        <v>1899</v>
      </c>
      <c r="I474" s="64"/>
      <c r="J474" s="124">
        <v>0.1</v>
      </c>
      <c r="K474" s="7">
        <v>485</v>
      </c>
      <c r="L474" s="36" t="s">
        <v>1618</v>
      </c>
      <c r="M474" s="37"/>
      <c r="N474" s="37">
        <f t="shared" si="16"/>
        <v>0</v>
      </c>
      <c r="O474" s="37"/>
    </row>
    <row r="475" spans="1:15" ht="144" customHeight="1">
      <c r="A475" s="58" t="s">
        <v>1784</v>
      </c>
      <c r="B475" s="12" t="s">
        <v>11</v>
      </c>
      <c r="C475" s="14" t="s">
        <v>1785</v>
      </c>
      <c r="D475" s="59"/>
      <c r="E475" s="67" t="s">
        <v>1786</v>
      </c>
      <c r="F475" s="28" t="s">
        <v>1767</v>
      </c>
      <c r="G475" s="124" t="s">
        <v>1766</v>
      </c>
      <c r="H475" s="120" t="s">
        <v>1900</v>
      </c>
      <c r="I475" s="64"/>
      <c r="J475" s="124">
        <v>0.1</v>
      </c>
      <c r="K475" s="7">
        <v>675</v>
      </c>
      <c r="L475" s="36" t="s">
        <v>1618</v>
      </c>
      <c r="M475" s="37"/>
      <c r="N475" s="37">
        <f t="shared" si="16"/>
        <v>0</v>
      </c>
      <c r="O475" s="37"/>
    </row>
    <row r="476" spans="1:15" ht="144" customHeight="1">
      <c r="A476" s="58" t="s">
        <v>1787</v>
      </c>
      <c r="B476" s="12" t="s">
        <v>11</v>
      </c>
      <c r="C476" s="14" t="s">
        <v>1788</v>
      </c>
      <c r="D476" s="59"/>
      <c r="E476" s="67" t="s">
        <v>1596</v>
      </c>
      <c r="F476" s="28" t="s">
        <v>1767</v>
      </c>
      <c r="G476" s="124" t="s">
        <v>1766</v>
      </c>
      <c r="H476" s="120" t="s">
        <v>1901</v>
      </c>
      <c r="I476" s="64"/>
      <c r="J476" s="124">
        <v>0.1</v>
      </c>
      <c r="K476" s="7">
        <v>675</v>
      </c>
      <c r="L476" s="36" t="s">
        <v>1618</v>
      </c>
      <c r="M476" s="37"/>
      <c r="N476" s="37">
        <f t="shared" si="16"/>
        <v>0</v>
      </c>
      <c r="O476" s="37"/>
    </row>
    <row r="477" spans="1:15" ht="144" customHeight="1">
      <c r="A477" s="58" t="s">
        <v>1789</v>
      </c>
      <c r="B477" s="12" t="s">
        <v>11</v>
      </c>
      <c r="C477" s="14" t="s">
        <v>1790</v>
      </c>
      <c r="D477" s="59"/>
      <c r="E477" s="67" t="s">
        <v>1591</v>
      </c>
      <c r="F477" s="28" t="s">
        <v>2067</v>
      </c>
      <c r="G477" s="124" t="s">
        <v>1791</v>
      </c>
      <c r="H477" s="120" t="s">
        <v>1902</v>
      </c>
      <c r="I477" s="64"/>
      <c r="J477" s="124">
        <v>0.1</v>
      </c>
      <c r="K477" s="7">
        <v>325</v>
      </c>
      <c r="L477" s="36" t="s">
        <v>1618</v>
      </c>
      <c r="M477" s="37"/>
      <c r="N477" s="37"/>
      <c r="O477" s="37"/>
    </row>
    <row r="478" spans="1:15" ht="144" customHeight="1">
      <c r="A478" s="58" t="s">
        <v>1792</v>
      </c>
      <c r="B478" s="12" t="s">
        <v>11</v>
      </c>
      <c r="C478" s="14" t="s">
        <v>1793</v>
      </c>
      <c r="D478" s="59"/>
      <c r="E478" s="67" t="s">
        <v>1794</v>
      </c>
      <c r="F478" s="28" t="s">
        <v>2043</v>
      </c>
      <c r="G478" s="124" t="s">
        <v>1766</v>
      </c>
      <c r="H478" s="120" t="s">
        <v>1903</v>
      </c>
      <c r="I478" s="64"/>
      <c r="J478" s="124">
        <v>0.1</v>
      </c>
      <c r="K478" s="7">
        <v>550</v>
      </c>
      <c r="L478" s="36" t="s">
        <v>1618</v>
      </c>
      <c r="M478" s="37"/>
      <c r="N478" s="37"/>
      <c r="O478" s="37"/>
    </row>
    <row r="479" spans="1:15" ht="144" customHeight="1">
      <c r="A479" s="58" t="s">
        <v>1625</v>
      </c>
      <c r="B479" s="12" t="s">
        <v>11</v>
      </c>
      <c r="C479" s="14" t="s">
        <v>1626</v>
      </c>
      <c r="D479" s="64"/>
      <c r="E479" s="123" t="s">
        <v>1627</v>
      </c>
      <c r="F479" s="28" t="s">
        <v>1628</v>
      </c>
      <c r="G479" s="124" t="s">
        <v>1588</v>
      </c>
      <c r="H479" s="120" t="s">
        <v>1904</v>
      </c>
      <c r="I479" s="64"/>
      <c r="J479" s="124">
        <v>0.1</v>
      </c>
      <c r="K479" s="7">
        <v>420</v>
      </c>
      <c r="L479" s="36" t="s">
        <v>1618</v>
      </c>
      <c r="M479" s="37"/>
      <c r="N479" s="37"/>
      <c r="O479" s="37"/>
    </row>
    <row r="480" spans="1:15" ht="161.44999999999999" customHeight="1">
      <c r="A480" s="58" t="s">
        <v>1630</v>
      </c>
      <c r="B480" s="12" t="s">
        <v>11</v>
      </c>
      <c r="C480" s="14" t="s">
        <v>1631</v>
      </c>
      <c r="D480" s="59"/>
      <c r="E480" s="123" t="s">
        <v>1586</v>
      </c>
      <c r="F480" s="28" t="s">
        <v>1964</v>
      </c>
      <c r="G480" s="124" t="s">
        <v>1588</v>
      </c>
      <c r="H480" s="120" t="s">
        <v>1905</v>
      </c>
      <c r="I480" s="64"/>
      <c r="J480" s="28">
        <v>0.34</v>
      </c>
      <c r="K480" s="7">
        <v>640</v>
      </c>
      <c r="L480" s="36" t="s">
        <v>632</v>
      </c>
      <c r="M480" s="37"/>
      <c r="N480" s="37"/>
      <c r="O480" s="37"/>
    </row>
    <row r="481" spans="1:15" ht="149.25" customHeight="1">
      <c r="A481" s="58" t="s">
        <v>1645</v>
      </c>
      <c r="B481" s="12" t="s">
        <v>11</v>
      </c>
      <c r="C481" s="14" t="s">
        <v>1646</v>
      </c>
      <c r="D481" s="59"/>
      <c r="E481" s="67" t="s">
        <v>1647</v>
      </c>
      <c r="F481" s="28" t="s">
        <v>1635</v>
      </c>
      <c r="G481" s="124" t="s">
        <v>1636</v>
      </c>
      <c r="H481" s="120" t="s">
        <v>1906</v>
      </c>
      <c r="I481" s="64"/>
      <c r="J481" s="124">
        <v>0.15</v>
      </c>
      <c r="K481" s="7">
        <v>870</v>
      </c>
      <c r="L481" s="36" t="s">
        <v>1618</v>
      </c>
      <c r="M481" s="37"/>
      <c r="N481" s="37"/>
      <c r="O481" s="37"/>
    </row>
    <row r="482" spans="1:15" ht="152.25" customHeight="1">
      <c r="A482" s="58" t="s">
        <v>1648</v>
      </c>
      <c r="B482" s="12" t="s">
        <v>11</v>
      </c>
      <c r="C482" s="14" t="s">
        <v>1633</v>
      </c>
      <c r="D482" s="59"/>
      <c r="E482" s="123" t="s">
        <v>1634</v>
      </c>
      <c r="F482" s="28"/>
      <c r="G482" s="124" t="s">
        <v>1636</v>
      </c>
      <c r="H482" s="120" t="s">
        <v>1907</v>
      </c>
      <c r="I482" s="64"/>
      <c r="J482" s="124">
        <v>0.15</v>
      </c>
      <c r="K482" s="7">
        <v>870</v>
      </c>
      <c r="L482" s="36" t="s">
        <v>1618</v>
      </c>
      <c r="M482" s="37"/>
      <c r="N482" s="37"/>
      <c r="O482" s="37"/>
    </row>
    <row r="483" spans="1:15" ht="158.25" customHeight="1">
      <c r="A483" s="58" t="s">
        <v>1632</v>
      </c>
      <c r="B483" s="12" t="s">
        <v>11</v>
      </c>
      <c r="C483" s="14" t="s">
        <v>1633</v>
      </c>
      <c r="D483" s="59"/>
      <c r="E483" s="123" t="s">
        <v>1634</v>
      </c>
      <c r="F483" s="28" t="s">
        <v>1635</v>
      </c>
      <c r="G483" s="124" t="s">
        <v>1636</v>
      </c>
      <c r="H483" s="120" t="s">
        <v>1907</v>
      </c>
      <c r="I483" s="64"/>
      <c r="J483" s="124">
        <v>0.15</v>
      </c>
      <c r="K483" s="7">
        <v>870</v>
      </c>
      <c r="L483" s="125" t="s">
        <v>1618</v>
      </c>
      <c r="M483" s="37"/>
      <c r="N483" s="37"/>
      <c r="O483" s="37"/>
    </row>
    <row r="484" spans="1:15" ht="138.75" customHeight="1">
      <c r="A484" s="58" t="s">
        <v>1637</v>
      </c>
      <c r="B484" s="12" t="s">
        <v>11</v>
      </c>
      <c r="C484" s="14" t="s">
        <v>1638</v>
      </c>
      <c r="D484" s="59"/>
      <c r="E484" s="123" t="s">
        <v>1639</v>
      </c>
      <c r="F484" s="28" t="s">
        <v>1640</v>
      </c>
      <c r="G484" s="124" t="s">
        <v>1636</v>
      </c>
      <c r="H484" s="120" t="s">
        <v>1908</v>
      </c>
      <c r="I484" s="64"/>
      <c r="J484" s="124">
        <v>0.15</v>
      </c>
      <c r="K484" s="7">
        <v>870</v>
      </c>
      <c r="L484" s="36" t="s">
        <v>1618</v>
      </c>
      <c r="M484" s="37"/>
      <c r="N484" s="37"/>
      <c r="O484" s="37"/>
    </row>
    <row r="485" spans="1:15" ht="145.5" customHeight="1">
      <c r="A485" s="58" t="s">
        <v>1641</v>
      </c>
      <c r="B485" s="12" t="s">
        <v>11</v>
      </c>
      <c r="C485" s="14" t="s">
        <v>1642</v>
      </c>
      <c r="D485" s="59"/>
      <c r="E485" s="123" t="s">
        <v>1643</v>
      </c>
      <c r="F485" s="28" t="s">
        <v>1644</v>
      </c>
      <c r="G485" s="124" t="s">
        <v>1636</v>
      </c>
      <c r="H485" s="120" t="s">
        <v>1909</v>
      </c>
      <c r="I485" s="64"/>
      <c r="J485" s="124">
        <v>0.13</v>
      </c>
      <c r="K485" s="7">
        <v>760</v>
      </c>
      <c r="L485" s="36" t="s">
        <v>1618</v>
      </c>
      <c r="M485" s="37"/>
      <c r="N485" s="37"/>
      <c r="O485" s="37"/>
    </row>
    <row r="486" spans="1:15" ht="153.75" customHeight="1">
      <c r="A486" s="58" t="s">
        <v>1702</v>
      </c>
      <c r="B486" s="12" t="s">
        <v>11</v>
      </c>
      <c r="C486" s="14" t="s">
        <v>1703</v>
      </c>
      <c r="D486" s="64"/>
      <c r="E486" s="123" t="s">
        <v>1704</v>
      </c>
      <c r="F486" s="28" t="s">
        <v>2068</v>
      </c>
      <c r="G486" s="124" t="s">
        <v>1705</v>
      </c>
      <c r="H486" s="120" t="s">
        <v>1910</v>
      </c>
      <c r="I486" s="64"/>
      <c r="J486" s="124">
        <v>0.32</v>
      </c>
      <c r="K486" s="7">
        <v>3180</v>
      </c>
      <c r="L486" s="36" t="s">
        <v>1706</v>
      </c>
      <c r="M486" s="37"/>
      <c r="N486" s="37"/>
      <c r="O486" s="37"/>
    </row>
    <row r="487" spans="1:15" ht="137.25" customHeight="1">
      <c r="A487" s="58" t="s">
        <v>1707</v>
      </c>
      <c r="B487" s="12" t="s">
        <v>11</v>
      </c>
      <c r="C487" s="14" t="s">
        <v>1708</v>
      </c>
      <c r="D487" s="59"/>
      <c r="E487" s="123" t="s">
        <v>2069</v>
      </c>
      <c r="F487" s="28" t="s">
        <v>2125</v>
      </c>
      <c r="G487" s="124" t="s">
        <v>2070</v>
      </c>
      <c r="H487" s="120" t="s">
        <v>1911</v>
      </c>
      <c r="I487" s="64"/>
      <c r="J487" s="124">
        <v>0.78</v>
      </c>
      <c r="K487" s="7">
        <v>6720</v>
      </c>
      <c r="L487" s="36" t="s">
        <v>1706</v>
      </c>
      <c r="M487" s="37"/>
      <c r="N487" s="37"/>
      <c r="O487" s="37"/>
    </row>
    <row r="488" spans="1:15" ht="141" customHeight="1">
      <c r="A488" s="58" t="s">
        <v>1709</v>
      </c>
      <c r="B488" s="12" t="s">
        <v>11</v>
      </c>
      <c r="C488" s="14" t="s">
        <v>1710</v>
      </c>
      <c r="D488" s="59"/>
      <c r="E488" s="123" t="s">
        <v>1711</v>
      </c>
      <c r="F488" s="28" t="s">
        <v>2088</v>
      </c>
      <c r="G488" s="124" t="s">
        <v>2071</v>
      </c>
      <c r="H488" s="120" t="s">
        <v>1912</v>
      </c>
      <c r="I488" s="64"/>
      <c r="J488" s="124">
        <v>0.68</v>
      </c>
      <c r="K488" s="7">
        <v>5640</v>
      </c>
      <c r="L488" s="36" t="s">
        <v>1706</v>
      </c>
      <c r="M488" s="37"/>
      <c r="N488" s="37"/>
      <c r="O488" s="37"/>
    </row>
    <row r="489" spans="1:15" ht="142.5" customHeight="1">
      <c r="A489" s="9" t="s">
        <v>2072</v>
      </c>
      <c r="B489" s="12" t="s">
        <v>10</v>
      </c>
      <c r="C489" s="14" t="s">
        <v>2073</v>
      </c>
      <c r="D489" s="14"/>
      <c r="E489" s="72" t="s">
        <v>2074</v>
      </c>
      <c r="F489" s="16" t="s">
        <v>2076</v>
      </c>
      <c r="G489" s="124" t="s">
        <v>2075</v>
      </c>
      <c r="H489" s="120"/>
      <c r="I489" s="64"/>
      <c r="J489" s="124">
        <v>0.68</v>
      </c>
      <c r="K489" s="7">
        <v>5560</v>
      </c>
      <c r="L489" s="36" t="s">
        <v>1706</v>
      </c>
      <c r="M489" s="37"/>
      <c r="N489" s="37"/>
      <c r="O489" s="37"/>
    </row>
    <row r="490" spans="1:15" ht="146.25" customHeight="1">
      <c r="A490" s="58" t="s">
        <v>1758</v>
      </c>
      <c r="B490" s="12" t="s">
        <v>11</v>
      </c>
      <c r="C490" s="14" t="s">
        <v>1759</v>
      </c>
      <c r="D490" s="59"/>
      <c r="E490" s="123" t="s">
        <v>1591</v>
      </c>
      <c r="F490" s="28" t="s">
        <v>1628</v>
      </c>
      <c r="G490" s="28" t="s">
        <v>1597</v>
      </c>
      <c r="H490" s="28"/>
      <c r="I490" s="101" t="s">
        <v>1760</v>
      </c>
      <c r="J490" s="28">
        <v>0.1</v>
      </c>
      <c r="K490" s="7">
        <v>250</v>
      </c>
      <c r="L490" s="36" t="s">
        <v>1592</v>
      </c>
      <c r="M490" s="37"/>
      <c r="N490" s="37"/>
      <c r="O490" s="37"/>
    </row>
    <row r="491" spans="1:15" ht="157.5" customHeight="1">
      <c r="A491" s="58" t="s">
        <v>1735</v>
      </c>
      <c r="B491" s="12" t="s">
        <v>11</v>
      </c>
      <c r="C491" s="14" t="s">
        <v>1736</v>
      </c>
      <c r="D491" s="59"/>
      <c r="E491" s="123" t="s">
        <v>931</v>
      </c>
      <c r="F491" s="28" t="s">
        <v>1737</v>
      </c>
      <c r="G491" s="28" t="s">
        <v>1597</v>
      </c>
      <c r="H491" s="28"/>
      <c r="I491" s="101" t="s">
        <v>1738</v>
      </c>
      <c r="J491" s="28">
        <v>0.14000000000000001</v>
      </c>
      <c r="K491" s="7">
        <v>340</v>
      </c>
      <c r="L491" s="36" t="s">
        <v>632</v>
      </c>
      <c r="M491" s="37"/>
      <c r="N491" s="37"/>
      <c r="O491" s="37"/>
    </row>
    <row r="492" spans="1:15" ht="146.25" customHeight="1">
      <c r="A492" s="58" t="s">
        <v>1739</v>
      </c>
      <c r="B492" s="12" t="s">
        <v>11</v>
      </c>
      <c r="C492" s="14" t="s">
        <v>1740</v>
      </c>
      <c r="D492" s="59"/>
      <c r="E492" s="123" t="s">
        <v>1591</v>
      </c>
      <c r="F492" s="28">
        <v>54</v>
      </c>
      <c r="G492" s="28" t="s">
        <v>1597</v>
      </c>
      <c r="H492" s="28"/>
      <c r="I492" s="101" t="s">
        <v>1741</v>
      </c>
      <c r="J492" s="28">
        <v>0.1</v>
      </c>
      <c r="K492" s="7">
        <v>230</v>
      </c>
      <c r="L492" s="36" t="s">
        <v>1592</v>
      </c>
      <c r="M492" s="37"/>
      <c r="N492" s="37"/>
      <c r="O492" s="37"/>
    </row>
    <row r="493" spans="1:15" ht="143.25" customHeight="1">
      <c r="A493" s="58" t="s">
        <v>1742</v>
      </c>
      <c r="B493" s="12" t="s">
        <v>11</v>
      </c>
      <c r="C493" s="14" t="s">
        <v>1743</v>
      </c>
      <c r="D493" s="59"/>
      <c r="E493" s="123" t="s">
        <v>1744</v>
      </c>
      <c r="F493" s="28" t="s">
        <v>1737</v>
      </c>
      <c r="G493" s="28" t="s">
        <v>1745</v>
      </c>
      <c r="H493" s="28"/>
      <c r="I493" s="101" t="s">
        <v>1746</v>
      </c>
      <c r="J493" s="28">
        <v>0.1</v>
      </c>
      <c r="K493" s="7">
        <v>230</v>
      </c>
      <c r="L493" s="36" t="s">
        <v>1592</v>
      </c>
      <c r="M493" s="37"/>
      <c r="N493" s="37"/>
      <c r="O493" s="37"/>
    </row>
    <row r="494" spans="1:15" ht="138" customHeight="1">
      <c r="A494" s="58" t="s">
        <v>1747</v>
      </c>
      <c r="B494" s="12" t="s">
        <v>11</v>
      </c>
      <c r="C494" s="14" t="s">
        <v>1748</v>
      </c>
      <c r="D494" s="59"/>
      <c r="E494" s="123" t="s">
        <v>1749</v>
      </c>
      <c r="F494" s="28" t="s">
        <v>1750</v>
      </c>
      <c r="G494" s="124"/>
      <c r="H494" s="120" t="s">
        <v>1913</v>
      </c>
      <c r="I494" s="64"/>
      <c r="J494" s="124">
        <v>0.22</v>
      </c>
      <c r="K494" s="7">
        <v>1290</v>
      </c>
      <c r="L494" s="36" t="s">
        <v>1618</v>
      </c>
      <c r="M494" s="37"/>
      <c r="N494" s="37"/>
      <c r="O494" s="37"/>
    </row>
    <row r="495" spans="1:15" ht="143.25" customHeight="1">
      <c r="A495" s="58" t="s">
        <v>1751</v>
      </c>
      <c r="B495" s="12" t="s">
        <v>11</v>
      </c>
      <c r="C495" s="14" t="s">
        <v>1752</v>
      </c>
      <c r="D495" s="37"/>
      <c r="E495" s="123" t="s">
        <v>1753</v>
      </c>
      <c r="F495" s="28" t="s">
        <v>2077</v>
      </c>
      <c r="G495" s="124"/>
      <c r="H495" s="120" t="s">
        <v>1914</v>
      </c>
      <c r="I495" s="64"/>
      <c r="J495" s="124">
        <v>0.34</v>
      </c>
      <c r="K495" s="7">
        <v>1450</v>
      </c>
      <c r="L495" s="36" t="s">
        <v>1618</v>
      </c>
      <c r="M495" s="37"/>
      <c r="N495" s="37"/>
      <c r="O495" s="37"/>
    </row>
    <row r="496" spans="1:15" ht="143.25" customHeight="1">
      <c r="A496" s="58" t="s">
        <v>1754</v>
      </c>
      <c r="B496" s="12" t="s">
        <v>11</v>
      </c>
      <c r="C496" s="14" t="s">
        <v>1755</v>
      </c>
      <c r="D496" s="59"/>
      <c r="E496" s="123" t="s">
        <v>1753</v>
      </c>
      <c r="F496" s="26" t="s">
        <v>2105</v>
      </c>
      <c r="G496" s="124"/>
      <c r="H496" s="120" t="s">
        <v>1915</v>
      </c>
      <c r="I496" s="64"/>
      <c r="J496" s="124">
        <v>0.38</v>
      </c>
      <c r="K496" s="7">
        <v>1520</v>
      </c>
      <c r="L496" s="36" t="s">
        <v>1618</v>
      </c>
      <c r="M496" s="37"/>
      <c r="N496" s="37"/>
      <c r="O496" s="37"/>
    </row>
    <row r="497" spans="1:15" ht="145.5" customHeight="1">
      <c r="A497" s="58" t="s">
        <v>1756</v>
      </c>
      <c r="B497" s="12" t="s">
        <v>11</v>
      </c>
      <c r="C497" s="14" t="s">
        <v>1757</v>
      </c>
      <c r="D497" s="59"/>
      <c r="E497" s="123" t="s">
        <v>1749</v>
      </c>
      <c r="F497" s="126" t="s">
        <v>1750</v>
      </c>
      <c r="G497" s="124"/>
      <c r="H497" s="120" t="s">
        <v>1916</v>
      </c>
      <c r="I497" s="64"/>
      <c r="J497" s="28">
        <v>0.27</v>
      </c>
      <c r="K497" s="7">
        <v>1340</v>
      </c>
      <c r="L497" s="36" t="s">
        <v>1618</v>
      </c>
      <c r="M497" s="37"/>
      <c r="N497" s="37"/>
      <c r="O497" s="37"/>
    </row>
    <row r="498" spans="1:15" ht="150" customHeight="1">
      <c r="A498" s="58" t="s">
        <v>1808</v>
      </c>
      <c r="B498" s="12" t="s">
        <v>11</v>
      </c>
      <c r="C498" s="14" t="s">
        <v>1807</v>
      </c>
      <c r="D498" s="59"/>
      <c r="E498" s="67" t="s">
        <v>1809</v>
      </c>
      <c r="F498" s="66"/>
      <c r="G498" s="66"/>
      <c r="H498" s="102" t="s">
        <v>1917</v>
      </c>
      <c r="I498" s="64"/>
      <c r="J498" s="124">
        <v>0.09</v>
      </c>
      <c r="K498" s="7">
        <v>190</v>
      </c>
      <c r="L498" s="36" t="s">
        <v>632</v>
      </c>
      <c r="M498" s="37"/>
      <c r="N498" s="37"/>
      <c r="O498" s="37"/>
    </row>
    <row r="499" spans="1:15" ht="141.75" customHeight="1">
      <c r="A499" s="58" t="s">
        <v>1816</v>
      </c>
      <c r="B499" s="12" t="s">
        <v>11</v>
      </c>
      <c r="C499" s="14" t="s">
        <v>1807</v>
      </c>
      <c r="D499" s="59"/>
      <c r="E499" s="67" t="s">
        <v>1586</v>
      </c>
      <c r="F499" s="59">
        <v>50</v>
      </c>
      <c r="G499" s="66"/>
      <c r="H499" s="102" t="s">
        <v>1918</v>
      </c>
      <c r="I499" s="64"/>
      <c r="J499" s="66">
        <v>0.09</v>
      </c>
      <c r="K499" s="7">
        <v>335</v>
      </c>
      <c r="L499" s="36" t="s">
        <v>632</v>
      </c>
      <c r="M499" s="37"/>
      <c r="N499" s="37"/>
      <c r="O499" s="37"/>
    </row>
    <row r="500" spans="1:15" ht="149.25" customHeight="1">
      <c r="A500" s="58" t="s">
        <v>1817</v>
      </c>
      <c r="B500" s="12" t="s">
        <v>11</v>
      </c>
      <c r="C500" s="14" t="s">
        <v>1807</v>
      </c>
      <c r="D500" s="59"/>
      <c r="E500" s="67" t="s">
        <v>1586</v>
      </c>
      <c r="F500" s="59" t="s">
        <v>1818</v>
      </c>
      <c r="G500" s="124"/>
      <c r="H500" s="120" t="s">
        <v>1919</v>
      </c>
      <c r="I500" s="64"/>
      <c r="J500" s="66">
        <v>0.12</v>
      </c>
      <c r="K500" s="7">
        <v>395</v>
      </c>
      <c r="L500" s="36" t="s">
        <v>632</v>
      </c>
      <c r="M500" s="37"/>
      <c r="N500" s="37"/>
      <c r="O500" s="37"/>
    </row>
    <row r="501" spans="1:15" ht="144.75" customHeight="1">
      <c r="A501" s="58" t="s">
        <v>1819</v>
      </c>
      <c r="B501" s="12" t="s">
        <v>11</v>
      </c>
      <c r="C501" s="14" t="s">
        <v>1820</v>
      </c>
      <c r="D501" s="17"/>
      <c r="E501" s="65" t="s">
        <v>1586</v>
      </c>
      <c r="F501" s="66"/>
      <c r="G501" s="66" t="s">
        <v>1821</v>
      </c>
      <c r="H501" s="102" t="s">
        <v>1920</v>
      </c>
      <c r="I501" s="64"/>
      <c r="J501" s="124">
        <v>0.05</v>
      </c>
      <c r="K501" s="7">
        <v>70</v>
      </c>
      <c r="L501" s="36" t="s">
        <v>632</v>
      </c>
      <c r="M501" s="37"/>
      <c r="N501" s="37"/>
      <c r="O501" s="37"/>
    </row>
    <row r="502" spans="1:15" ht="141" customHeight="1">
      <c r="A502" s="58" t="s">
        <v>1822</v>
      </c>
      <c r="B502" s="12" t="s">
        <v>11</v>
      </c>
      <c r="C502" s="14" t="s">
        <v>1820</v>
      </c>
      <c r="D502" s="59"/>
      <c r="E502" s="67" t="s">
        <v>1586</v>
      </c>
      <c r="F502" s="66"/>
      <c r="G502" s="66" t="s">
        <v>1821</v>
      </c>
      <c r="H502" s="102" t="s">
        <v>1921</v>
      </c>
      <c r="I502" s="64"/>
      <c r="J502" s="66">
        <v>0.05</v>
      </c>
      <c r="K502" s="7">
        <v>70</v>
      </c>
      <c r="L502" s="36" t="s">
        <v>632</v>
      </c>
      <c r="M502" s="37"/>
      <c r="N502" s="37"/>
      <c r="O502" s="37"/>
    </row>
    <row r="503" spans="1:15" ht="144" customHeight="1">
      <c r="A503" s="58" t="s">
        <v>1823</v>
      </c>
      <c r="B503" s="12" t="s">
        <v>11</v>
      </c>
      <c r="C503" s="14" t="s">
        <v>1820</v>
      </c>
      <c r="D503" s="59"/>
      <c r="E503" s="67" t="s">
        <v>1586</v>
      </c>
      <c r="F503" s="66"/>
      <c r="G503" s="66" t="s">
        <v>1821</v>
      </c>
      <c r="H503" s="102" t="s">
        <v>1922</v>
      </c>
      <c r="I503" s="64"/>
      <c r="J503" s="66">
        <v>0.05</v>
      </c>
      <c r="K503" s="7">
        <v>70</v>
      </c>
      <c r="L503" s="36" t="s">
        <v>632</v>
      </c>
      <c r="M503" s="37"/>
      <c r="N503" s="37"/>
      <c r="O503" s="37"/>
    </row>
    <row r="504" spans="1:15" ht="144" customHeight="1">
      <c r="A504" s="58" t="s">
        <v>1824</v>
      </c>
      <c r="B504" s="12" t="s">
        <v>11</v>
      </c>
      <c r="C504" s="14" t="s">
        <v>1807</v>
      </c>
      <c r="D504" s="59"/>
      <c r="E504" s="67" t="s">
        <v>1586</v>
      </c>
      <c r="F504" s="66" t="s">
        <v>1825</v>
      </c>
      <c r="G504" s="124" t="s">
        <v>1826</v>
      </c>
      <c r="H504" s="120" t="s">
        <v>1924</v>
      </c>
      <c r="I504" s="64"/>
      <c r="J504" s="66">
        <v>0.05</v>
      </c>
      <c r="K504" s="7">
        <v>100</v>
      </c>
      <c r="L504" s="36" t="s">
        <v>632</v>
      </c>
      <c r="M504" s="37"/>
      <c r="N504" s="37"/>
      <c r="O504" s="37"/>
    </row>
    <row r="505" spans="1:15" ht="144" customHeight="1">
      <c r="A505" s="58" t="s">
        <v>1827</v>
      </c>
      <c r="B505" s="12" t="s">
        <v>11</v>
      </c>
      <c r="C505" s="14" t="s">
        <v>1820</v>
      </c>
      <c r="D505" s="59"/>
      <c r="E505" s="67" t="s">
        <v>1586</v>
      </c>
      <c r="F505" s="66"/>
      <c r="G505" s="66" t="s">
        <v>1821</v>
      </c>
      <c r="H505" s="102" t="s">
        <v>1923</v>
      </c>
      <c r="I505" s="64"/>
      <c r="J505" s="124">
        <v>0.05</v>
      </c>
      <c r="K505" s="7">
        <v>80</v>
      </c>
      <c r="L505" s="36" t="s">
        <v>632</v>
      </c>
      <c r="M505" s="37"/>
      <c r="N505" s="37"/>
      <c r="O505" s="37"/>
    </row>
    <row r="506" spans="1:15" ht="144" customHeight="1">
      <c r="A506" s="58" t="s">
        <v>1828</v>
      </c>
      <c r="B506" s="12" t="s">
        <v>11</v>
      </c>
      <c r="C506" s="14" t="s">
        <v>1807</v>
      </c>
      <c r="D506" s="59"/>
      <c r="E506" s="67" t="s">
        <v>1586</v>
      </c>
      <c r="F506" s="66" t="s">
        <v>1829</v>
      </c>
      <c r="G506" s="124" t="s">
        <v>1588</v>
      </c>
      <c r="H506" s="120" t="s">
        <v>1925</v>
      </c>
      <c r="I506" s="64"/>
      <c r="J506" s="66">
        <v>0.05</v>
      </c>
      <c r="K506" s="7">
        <v>310</v>
      </c>
      <c r="L506" s="36" t="s">
        <v>632</v>
      </c>
      <c r="M506" s="37"/>
      <c r="N506" s="37"/>
      <c r="O506" s="37"/>
    </row>
    <row r="507" spans="1:15" ht="144" customHeight="1">
      <c r="A507" s="58" t="s">
        <v>1830</v>
      </c>
      <c r="B507" s="12" t="s">
        <v>11</v>
      </c>
      <c r="C507" s="14" t="s">
        <v>1807</v>
      </c>
      <c r="D507" s="59"/>
      <c r="E507" s="67" t="s">
        <v>2136</v>
      </c>
      <c r="F507" s="66" t="s">
        <v>1831</v>
      </c>
      <c r="G507" s="124" t="s">
        <v>1588</v>
      </c>
      <c r="H507" s="120" t="s">
        <v>1926</v>
      </c>
      <c r="I507" s="64"/>
      <c r="J507" s="124">
        <v>0.05</v>
      </c>
      <c r="K507" s="7">
        <v>180</v>
      </c>
      <c r="L507" s="36" t="s">
        <v>632</v>
      </c>
      <c r="M507" s="37"/>
      <c r="N507" s="37"/>
      <c r="O507" s="37"/>
    </row>
    <row r="508" spans="1:15" ht="136.9" customHeight="1">
      <c r="A508" s="58" t="s">
        <v>1832</v>
      </c>
      <c r="B508" s="12" t="s">
        <v>11</v>
      </c>
      <c r="C508" s="14" t="s">
        <v>1807</v>
      </c>
      <c r="D508" s="59"/>
      <c r="E508" s="67" t="s">
        <v>1586</v>
      </c>
      <c r="F508" s="66" t="s">
        <v>1833</v>
      </c>
      <c r="G508" s="124" t="s">
        <v>1588</v>
      </c>
      <c r="H508" s="120" t="s">
        <v>1927</v>
      </c>
      <c r="I508" s="64"/>
      <c r="J508" s="66">
        <v>0.05</v>
      </c>
      <c r="K508" s="7">
        <v>240</v>
      </c>
      <c r="L508" s="36" t="s">
        <v>632</v>
      </c>
      <c r="M508" s="37"/>
      <c r="N508" s="37"/>
      <c r="O508" s="37"/>
    </row>
    <row r="509" spans="1:15" ht="136.9" customHeight="1">
      <c r="A509" s="58" t="s">
        <v>1834</v>
      </c>
      <c r="B509" s="12" t="s">
        <v>11</v>
      </c>
      <c r="C509" s="14" t="s">
        <v>1807</v>
      </c>
      <c r="D509" s="59"/>
      <c r="E509" s="67" t="s">
        <v>1586</v>
      </c>
      <c r="F509" s="66" t="s">
        <v>1835</v>
      </c>
      <c r="G509" s="124" t="s">
        <v>1588</v>
      </c>
      <c r="H509" s="120" t="s">
        <v>1928</v>
      </c>
      <c r="I509" s="64"/>
      <c r="J509" s="124">
        <v>0.1</v>
      </c>
      <c r="K509" s="7">
        <v>250</v>
      </c>
      <c r="L509" s="36" t="s">
        <v>632</v>
      </c>
      <c r="M509" s="37"/>
      <c r="N509" s="37"/>
      <c r="O509" s="37"/>
    </row>
    <row r="510" spans="1:15" ht="144" customHeight="1">
      <c r="A510" s="58" t="s">
        <v>1836</v>
      </c>
      <c r="B510" s="12" t="s">
        <v>11</v>
      </c>
      <c r="C510" s="14" t="s">
        <v>1807</v>
      </c>
      <c r="D510" s="59"/>
      <c r="E510" s="67" t="s">
        <v>1586</v>
      </c>
      <c r="F510" s="66" t="s">
        <v>1837</v>
      </c>
      <c r="G510" s="124" t="s">
        <v>1588</v>
      </c>
      <c r="H510" s="120" t="s">
        <v>1929</v>
      </c>
      <c r="I510" s="64"/>
      <c r="J510" s="124">
        <v>0.05</v>
      </c>
      <c r="K510" s="7">
        <v>235</v>
      </c>
      <c r="L510" s="36" t="s">
        <v>632</v>
      </c>
      <c r="M510" s="37"/>
      <c r="N510" s="37"/>
      <c r="O510" s="37"/>
    </row>
    <row r="511" spans="1:15" ht="144" customHeight="1">
      <c r="A511" s="58" t="s">
        <v>1838</v>
      </c>
      <c r="B511" s="12" t="s">
        <v>11</v>
      </c>
      <c r="C511" s="14" t="s">
        <v>1807</v>
      </c>
      <c r="D511" s="59"/>
      <c r="E511" s="123" t="s">
        <v>1586</v>
      </c>
      <c r="F511" s="66" t="s">
        <v>1839</v>
      </c>
      <c r="G511" s="66"/>
      <c r="H511" s="102" t="s">
        <v>1930</v>
      </c>
      <c r="I511" s="64"/>
      <c r="J511" s="124">
        <v>0.04</v>
      </c>
      <c r="K511" s="7">
        <v>200</v>
      </c>
      <c r="L511" s="36" t="s">
        <v>632</v>
      </c>
      <c r="M511" s="37"/>
      <c r="N511" s="37"/>
      <c r="O511" s="37"/>
    </row>
    <row r="512" spans="1:15" ht="144" customHeight="1">
      <c r="A512" s="58" t="s">
        <v>1840</v>
      </c>
      <c r="B512" s="12" t="s">
        <v>11</v>
      </c>
      <c r="C512" s="14" t="s">
        <v>1807</v>
      </c>
      <c r="D512" s="59"/>
      <c r="E512" s="67" t="s">
        <v>1586</v>
      </c>
      <c r="F512" s="66">
        <v>52</v>
      </c>
      <c r="G512" s="124" t="s">
        <v>1588</v>
      </c>
      <c r="H512" s="120" t="s">
        <v>1931</v>
      </c>
      <c r="I512" s="64"/>
      <c r="J512" s="66">
        <v>0.05</v>
      </c>
      <c r="K512" s="7">
        <v>200</v>
      </c>
      <c r="L512" s="36" t="s">
        <v>632</v>
      </c>
      <c r="M512" s="37"/>
      <c r="N512" s="37"/>
      <c r="O512" s="37"/>
    </row>
    <row r="513" spans="1:15" ht="144" customHeight="1">
      <c r="A513" s="58" t="s">
        <v>1841</v>
      </c>
      <c r="B513" s="12" t="s">
        <v>11</v>
      </c>
      <c r="C513" s="14" t="s">
        <v>1807</v>
      </c>
      <c r="D513" s="59"/>
      <c r="E513" s="67" t="s">
        <v>1586</v>
      </c>
      <c r="F513" s="66" t="s">
        <v>1842</v>
      </c>
      <c r="G513" s="124" t="s">
        <v>1588</v>
      </c>
      <c r="H513" s="120" t="s">
        <v>1932</v>
      </c>
      <c r="I513" s="64"/>
      <c r="J513" s="66">
        <v>0.04</v>
      </c>
      <c r="K513" s="7">
        <v>200</v>
      </c>
      <c r="L513" s="36" t="s">
        <v>632</v>
      </c>
      <c r="M513" s="37"/>
      <c r="N513" s="37"/>
      <c r="O513" s="37"/>
    </row>
    <row r="514" spans="1:15" ht="144" customHeight="1">
      <c r="A514" s="58" t="s">
        <v>1843</v>
      </c>
      <c r="B514" s="12" t="s">
        <v>10</v>
      </c>
      <c r="C514" s="14" t="s">
        <v>1631</v>
      </c>
      <c r="D514" s="59"/>
      <c r="E514" s="123" t="s">
        <v>1586</v>
      </c>
      <c r="F514" s="28" t="s">
        <v>1964</v>
      </c>
      <c r="G514" s="124" t="s">
        <v>1588</v>
      </c>
      <c r="H514" s="120" t="s">
        <v>1933</v>
      </c>
      <c r="I514" s="64"/>
      <c r="J514" s="124">
        <v>0.3</v>
      </c>
      <c r="K514" s="7">
        <v>480</v>
      </c>
      <c r="L514" s="36" t="s">
        <v>632</v>
      </c>
      <c r="M514" s="37"/>
      <c r="N514" s="37"/>
      <c r="O514" s="37"/>
    </row>
    <row r="515" spans="1:15" ht="144" customHeight="1">
      <c r="A515" s="58" t="s">
        <v>1962</v>
      </c>
      <c r="B515" s="12" t="s">
        <v>10</v>
      </c>
      <c r="C515" s="14" t="s">
        <v>1963</v>
      </c>
      <c r="D515" s="17"/>
      <c r="E515" s="123"/>
      <c r="F515" s="28" t="s">
        <v>861</v>
      </c>
      <c r="G515" s="124"/>
      <c r="H515" s="120" t="s">
        <v>1965</v>
      </c>
      <c r="I515" s="64"/>
      <c r="J515" s="124"/>
      <c r="K515" s="7">
        <v>830</v>
      </c>
      <c r="L515" s="36" t="s">
        <v>632</v>
      </c>
      <c r="M515" s="37"/>
      <c r="N515" s="37"/>
      <c r="O515" s="37"/>
    </row>
    <row r="516" spans="1:15" ht="144" customHeight="1">
      <c r="A516" s="58" t="s">
        <v>1968</v>
      </c>
      <c r="B516" s="12" t="s">
        <v>11</v>
      </c>
      <c r="C516" s="14" t="s">
        <v>1969</v>
      </c>
      <c r="D516" s="17"/>
      <c r="E516" s="123"/>
      <c r="F516" s="28" t="s">
        <v>1967</v>
      </c>
      <c r="G516" s="124"/>
      <c r="H516" s="120" t="s">
        <v>1966</v>
      </c>
      <c r="I516" s="64"/>
      <c r="J516" s="124">
        <v>0.48</v>
      </c>
      <c r="K516" s="7">
        <v>860</v>
      </c>
      <c r="L516" s="36" t="s">
        <v>632</v>
      </c>
      <c r="M516" s="37"/>
      <c r="N516" s="37"/>
      <c r="O516" s="37"/>
    </row>
    <row r="517" spans="1:15" ht="144" customHeight="1">
      <c r="A517" s="58" t="s">
        <v>1854</v>
      </c>
      <c r="B517" s="12" t="s">
        <v>11</v>
      </c>
      <c r="C517" s="14" t="s">
        <v>1855</v>
      </c>
      <c r="D517" s="17"/>
      <c r="E517" s="66" t="s">
        <v>22</v>
      </c>
      <c r="F517" s="28" t="s">
        <v>880</v>
      </c>
      <c r="G517" s="28" t="s">
        <v>1856</v>
      </c>
      <c r="H517" s="101" t="s">
        <v>1857</v>
      </c>
      <c r="I517" s="37"/>
      <c r="J517" s="28">
        <v>0.18</v>
      </c>
      <c r="K517" s="7">
        <v>480</v>
      </c>
      <c r="L517" s="36" t="s">
        <v>632</v>
      </c>
      <c r="M517" s="37"/>
      <c r="N517" s="37"/>
      <c r="O517" s="37"/>
    </row>
    <row r="518" spans="1:15" ht="144" customHeight="1">
      <c r="A518" s="58" t="s">
        <v>1844</v>
      </c>
      <c r="B518" s="12" t="s">
        <v>11</v>
      </c>
      <c r="C518" s="14" t="s">
        <v>1845</v>
      </c>
      <c r="D518" s="59"/>
      <c r="E518" s="123" t="s">
        <v>1711</v>
      </c>
      <c r="F518" s="28" t="s">
        <v>861</v>
      </c>
      <c r="G518" s="124" t="s">
        <v>1597</v>
      </c>
      <c r="H518" s="120" t="s">
        <v>1934</v>
      </c>
      <c r="I518" s="64"/>
      <c r="J518" s="59">
        <v>0.32</v>
      </c>
      <c r="K518" s="7">
        <v>680</v>
      </c>
      <c r="L518" s="36" t="s">
        <v>632</v>
      </c>
      <c r="M518" s="37"/>
      <c r="N518" s="37"/>
      <c r="O518" s="37"/>
    </row>
    <row r="519" spans="1:15" ht="144" customHeight="1">
      <c r="A519" s="96" t="s">
        <v>1142</v>
      </c>
      <c r="B519" s="12" t="s">
        <v>11</v>
      </c>
      <c r="C519" s="14" t="s">
        <v>1141</v>
      </c>
      <c r="D519" s="68"/>
      <c r="E519" s="55" t="s">
        <v>66</v>
      </c>
      <c r="F519" s="106" t="s">
        <v>1143</v>
      </c>
      <c r="G519" s="26"/>
      <c r="H519" s="99" t="s">
        <v>1581</v>
      </c>
      <c r="I519" s="26"/>
      <c r="J519" s="15">
        <v>0.18</v>
      </c>
      <c r="K519" s="95">
        <v>610</v>
      </c>
      <c r="L519" s="36" t="s">
        <v>632</v>
      </c>
      <c r="M519" s="2">
        <f>K519*N519</f>
        <v>0</v>
      </c>
      <c r="N519" s="36"/>
      <c r="O519" s="37"/>
    </row>
    <row r="520" spans="1:15" ht="144" customHeight="1">
      <c r="A520" s="58" t="s">
        <v>1846</v>
      </c>
      <c r="B520" s="12" t="s">
        <v>11</v>
      </c>
      <c r="C520" s="14" t="s">
        <v>1847</v>
      </c>
      <c r="D520" s="59"/>
      <c r="E520" s="123" t="s">
        <v>1586</v>
      </c>
      <c r="F520" s="28" t="s">
        <v>2078</v>
      </c>
      <c r="G520" s="124" t="s">
        <v>1588</v>
      </c>
      <c r="H520" s="120" t="s">
        <v>1935</v>
      </c>
      <c r="I520" s="64"/>
      <c r="J520" s="124"/>
      <c r="K520" s="7">
        <v>660</v>
      </c>
      <c r="L520" s="127" t="s">
        <v>1848</v>
      </c>
      <c r="M520" s="37"/>
      <c r="N520" s="37"/>
      <c r="O520" s="37"/>
    </row>
    <row r="521" spans="1:15" ht="144" customHeight="1">
      <c r="A521" s="9" t="s">
        <v>1158</v>
      </c>
      <c r="B521" s="41" t="s">
        <v>11</v>
      </c>
      <c r="C521" s="12" t="s">
        <v>1159</v>
      </c>
      <c r="D521" s="17"/>
      <c r="E521" s="20" t="s">
        <v>26</v>
      </c>
      <c r="F521" s="106" t="s">
        <v>2008</v>
      </c>
      <c r="G521" s="26"/>
      <c r="H521" s="99" t="s">
        <v>1196</v>
      </c>
      <c r="I521" s="26"/>
      <c r="J521" s="15">
        <v>0.5</v>
      </c>
      <c r="K521" s="7">
        <v>1135</v>
      </c>
      <c r="L521" s="36" t="s">
        <v>1160</v>
      </c>
      <c r="M521" s="36"/>
      <c r="N521" s="2">
        <f t="shared" ref="N521:N528" si="19">M521*K521</f>
        <v>0</v>
      </c>
      <c r="O521" s="36"/>
    </row>
    <row r="522" spans="1:15" ht="144" customHeight="1">
      <c r="A522" s="9" t="s">
        <v>1161</v>
      </c>
      <c r="B522" s="41" t="s">
        <v>11</v>
      </c>
      <c r="C522" s="12" t="s">
        <v>1162</v>
      </c>
      <c r="D522" s="17"/>
      <c r="E522" s="20" t="s">
        <v>89</v>
      </c>
      <c r="F522" s="106" t="s">
        <v>1163</v>
      </c>
      <c r="G522" s="26"/>
      <c r="H522" s="99" t="s">
        <v>1939</v>
      </c>
      <c r="I522" s="26"/>
      <c r="J522" s="15">
        <v>0.5</v>
      </c>
      <c r="K522" s="7">
        <v>1025</v>
      </c>
      <c r="L522" s="36" t="s">
        <v>1160</v>
      </c>
      <c r="M522" s="36"/>
      <c r="N522" s="2">
        <f t="shared" si="19"/>
        <v>0</v>
      </c>
      <c r="O522" s="37"/>
    </row>
    <row r="523" spans="1:15" ht="144" customHeight="1">
      <c r="A523" s="9" t="s">
        <v>1164</v>
      </c>
      <c r="B523" s="41" t="s">
        <v>207</v>
      </c>
      <c r="C523" s="12" t="s">
        <v>1162</v>
      </c>
      <c r="D523" s="17"/>
      <c r="E523" s="20" t="s">
        <v>66</v>
      </c>
      <c r="F523" s="106" t="s">
        <v>2081</v>
      </c>
      <c r="G523" s="26"/>
      <c r="H523" s="99" t="s">
        <v>1197</v>
      </c>
      <c r="I523" s="26"/>
      <c r="J523" s="15">
        <v>0.5</v>
      </c>
      <c r="K523" s="7">
        <v>1025</v>
      </c>
      <c r="L523" s="36" t="s">
        <v>1160</v>
      </c>
      <c r="M523" s="36"/>
      <c r="N523" s="2">
        <f t="shared" si="19"/>
        <v>0</v>
      </c>
      <c r="O523" s="37"/>
    </row>
    <row r="524" spans="1:15" ht="144" customHeight="1">
      <c r="A524" s="9" t="s">
        <v>1165</v>
      </c>
      <c r="B524" s="12" t="s">
        <v>10</v>
      </c>
      <c r="C524" s="14" t="s">
        <v>1159</v>
      </c>
      <c r="D524" s="17"/>
      <c r="E524" s="20" t="s">
        <v>66</v>
      </c>
      <c r="F524" s="106" t="s">
        <v>1166</v>
      </c>
      <c r="G524" s="26"/>
      <c r="H524" s="99" t="s">
        <v>1940</v>
      </c>
      <c r="I524" s="26"/>
      <c r="J524" s="15">
        <v>0.6</v>
      </c>
      <c r="K524" s="7">
        <v>1045</v>
      </c>
      <c r="L524" s="36" t="s">
        <v>1160</v>
      </c>
      <c r="M524" s="36"/>
      <c r="N524" s="2">
        <f t="shared" si="19"/>
        <v>0</v>
      </c>
      <c r="O524" s="37"/>
    </row>
    <row r="525" spans="1:15" ht="144" customHeight="1">
      <c r="A525" s="9" t="s">
        <v>1167</v>
      </c>
      <c r="B525" s="12" t="s">
        <v>10</v>
      </c>
      <c r="C525" s="14" t="s">
        <v>1860</v>
      </c>
      <c r="D525" s="17"/>
      <c r="E525" s="20" t="s">
        <v>70</v>
      </c>
      <c r="F525" s="106" t="s">
        <v>1168</v>
      </c>
      <c r="G525" s="26"/>
      <c r="H525" s="99" t="s">
        <v>1941</v>
      </c>
      <c r="I525" s="26"/>
      <c r="J525" s="15">
        <v>1.3</v>
      </c>
      <c r="K525" s="7">
        <v>2980</v>
      </c>
      <c r="L525" s="36" t="s">
        <v>1160</v>
      </c>
      <c r="M525" s="36"/>
      <c r="N525" s="2">
        <f t="shared" si="19"/>
        <v>0</v>
      </c>
      <c r="O525" s="37"/>
    </row>
    <row r="526" spans="1:15" ht="144" customHeight="1">
      <c r="A526" s="9" t="s">
        <v>1172</v>
      </c>
      <c r="B526" s="12" t="s">
        <v>11</v>
      </c>
      <c r="C526" s="14" t="s">
        <v>1170</v>
      </c>
      <c r="D526" s="17"/>
      <c r="E526" s="18" t="s">
        <v>89</v>
      </c>
      <c r="F526" s="107" t="s">
        <v>1171</v>
      </c>
      <c r="G526" s="16"/>
      <c r="H526" s="16"/>
      <c r="I526" s="16"/>
      <c r="J526" s="15">
        <v>0.1</v>
      </c>
      <c r="K526" s="7">
        <v>515</v>
      </c>
      <c r="L526" s="36" t="s">
        <v>1160</v>
      </c>
      <c r="M526" s="36"/>
      <c r="N526" s="2">
        <f t="shared" si="19"/>
        <v>0</v>
      </c>
      <c r="O526" s="37"/>
    </row>
    <row r="527" spans="1:15" ht="144" customHeight="1">
      <c r="A527" s="9" t="s">
        <v>1173</v>
      </c>
      <c r="B527" s="12" t="s">
        <v>11</v>
      </c>
      <c r="C527" s="14" t="s">
        <v>1170</v>
      </c>
      <c r="D527" s="17"/>
      <c r="E527" s="18" t="s">
        <v>870</v>
      </c>
      <c r="F527" s="107" t="s">
        <v>1171</v>
      </c>
      <c r="G527" s="16"/>
      <c r="H527" s="16"/>
      <c r="I527" s="16"/>
      <c r="J527" s="15">
        <v>0.1</v>
      </c>
      <c r="K527" s="7">
        <v>515</v>
      </c>
      <c r="L527" s="36" t="s">
        <v>1160</v>
      </c>
      <c r="M527" s="36"/>
      <c r="N527" s="2">
        <f t="shared" si="19"/>
        <v>0</v>
      </c>
      <c r="O527" s="37"/>
    </row>
    <row r="528" spans="1:15" ht="150" customHeight="1">
      <c r="A528" s="9" t="s">
        <v>1174</v>
      </c>
      <c r="B528" s="12" t="s">
        <v>11</v>
      </c>
      <c r="C528" s="14" t="s">
        <v>1175</v>
      </c>
      <c r="D528" s="17"/>
      <c r="E528" s="18"/>
      <c r="F528" s="107" t="s">
        <v>1176</v>
      </c>
      <c r="G528" s="16"/>
      <c r="H528" s="16"/>
      <c r="I528" s="16"/>
      <c r="J528" s="15">
        <v>0.08</v>
      </c>
      <c r="K528" s="7">
        <v>455</v>
      </c>
      <c r="L528" s="36" t="s">
        <v>1160</v>
      </c>
      <c r="M528" s="36"/>
      <c r="N528" s="2">
        <f t="shared" si="19"/>
        <v>0</v>
      </c>
      <c r="O528" s="37"/>
    </row>
    <row r="529" spans="1:15" ht="123.6" customHeight="1">
      <c r="A529" s="9" t="s">
        <v>1169</v>
      </c>
      <c r="B529" s="12" t="s">
        <v>207</v>
      </c>
      <c r="C529" s="14" t="s">
        <v>1182</v>
      </c>
      <c r="D529" s="17"/>
      <c r="E529" s="18"/>
      <c r="F529" s="107" t="s">
        <v>1176</v>
      </c>
      <c r="G529" s="16"/>
      <c r="H529" s="16"/>
      <c r="I529" s="16"/>
      <c r="J529" s="15">
        <v>0.1</v>
      </c>
      <c r="K529" s="7">
        <v>405</v>
      </c>
      <c r="L529" s="36" t="s">
        <v>1160</v>
      </c>
      <c r="M529" s="36"/>
      <c r="N529" s="2">
        <f t="shared" ref="N529:N539" si="20">M529*K529</f>
        <v>0</v>
      </c>
      <c r="O529" s="37"/>
    </row>
    <row r="530" spans="1:15" ht="144" customHeight="1">
      <c r="A530" s="9" t="s">
        <v>1174</v>
      </c>
      <c r="B530" s="12" t="s">
        <v>11</v>
      </c>
      <c r="C530" s="14" t="s">
        <v>1175</v>
      </c>
      <c r="D530" s="17"/>
      <c r="E530" s="18"/>
      <c r="F530" s="107" t="s">
        <v>1176</v>
      </c>
      <c r="G530" s="16"/>
      <c r="H530" s="16"/>
      <c r="I530" s="16"/>
      <c r="J530" s="15">
        <v>0.08</v>
      </c>
      <c r="K530" s="7">
        <v>455</v>
      </c>
      <c r="L530" s="36" t="s">
        <v>1160</v>
      </c>
      <c r="M530" s="36"/>
      <c r="N530" s="2">
        <f t="shared" si="20"/>
        <v>0</v>
      </c>
      <c r="O530" s="37"/>
    </row>
    <row r="531" spans="1:15" ht="144" customHeight="1">
      <c r="A531" s="9" t="s">
        <v>1177</v>
      </c>
      <c r="B531" s="12" t="s">
        <v>11</v>
      </c>
      <c r="C531" s="14" t="s">
        <v>1178</v>
      </c>
      <c r="D531" s="17"/>
      <c r="E531" s="18" t="s">
        <v>89</v>
      </c>
      <c r="F531" s="107" t="s">
        <v>1938</v>
      </c>
      <c r="G531" s="16"/>
      <c r="H531" s="16"/>
      <c r="I531" s="16"/>
      <c r="J531" s="15">
        <v>0.08</v>
      </c>
      <c r="K531" s="7">
        <v>455</v>
      </c>
      <c r="L531" s="36" t="s">
        <v>1160</v>
      </c>
      <c r="M531" s="36"/>
      <c r="N531" s="2">
        <f t="shared" si="20"/>
        <v>0</v>
      </c>
      <c r="O531" s="37"/>
    </row>
    <row r="532" spans="1:15" ht="144" customHeight="1">
      <c r="A532" s="9" t="s">
        <v>1179</v>
      </c>
      <c r="B532" s="12" t="s">
        <v>10</v>
      </c>
      <c r="C532" s="14" t="s">
        <v>1178</v>
      </c>
      <c r="D532" s="17"/>
      <c r="E532" s="18" t="s">
        <v>94</v>
      </c>
      <c r="F532" s="107" t="s">
        <v>1937</v>
      </c>
      <c r="G532" s="16"/>
      <c r="H532" s="16"/>
      <c r="I532" s="16"/>
      <c r="J532" s="15">
        <v>0.08</v>
      </c>
      <c r="K532" s="7">
        <v>450</v>
      </c>
      <c r="L532" s="36" t="s">
        <v>1160</v>
      </c>
      <c r="M532" s="36"/>
      <c r="N532" s="2">
        <f t="shared" si="20"/>
        <v>0</v>
      </c>
      <c r="O532" s="37"/>
    </row>
    <row r="533" spans="1:15" ht="144" customHeight="1">
      <c r="A533" s="9" t="s">
        <v>1180</v>
      </c>
      <c r="B533" s="12" t="s">
        <v>10</v>
      </c>
      <c r="C533" s="14" t="s">
        <v>1181</v>
      </c>
      <c r="D533" s="17"/>
      <c r="E533" s="20" t="s">
        <v>42</v>
      </c>
      <c r="F533" s="106" t="s">
        <v>2103</v>
      </c>
      <c r="G533" s="26"/>
      <c r="H533" s="26"/>
      <c r="I533" s="26"/>
      <c r="J533" s="15">
        <v>1.3</v>
      </c>
      <c r="K533" s="7">
        <v>3150</v>
      </c>
      <c r="L533" s="36" t="s">
        <v>1160</v>
      </c>
      <c r="M533" s="36"/>
      <c r="N533" s="2">
        <f>M533*K533</f>
        <v>0</v>
      </c>
      <c r="O533" s="37"/>
    </row>
    <row r="534" spans="1:15" ht="144" customHeight="1">
      <c r="A534" s="9" t="s">
        <v>1183</v>
      </c>
      <c r="B534" s="12" t="s">
        <v>11</v>
      </c>
      <c r="C534" s="14" t="s">
        <v>1184</v>
      </c>
      <c r="D534" s="17"/>
      <c r="E534" s="18" t="s">
        <v>26</v>
      </c>
      <c r="F534" s="107" t="s">
        <v>2085</v>
      </c>
      <c r="G534" s="16"/>
      <c r="H534" s="100" t="s">
        <v>1198</v>
      </c>
      <c r="I534" s="16"/>
      <c r="J534" s="15">
        <v>0.65</v>
      </c>
      <c r="K534" s="7">
        <v>1780</v>
      </c>
      <c r="L534" s="36" t="s">
        <v>1160</v>
      </c>
      <c r="M534" s="36"/>
      <c r="N534" s="2">
        <f t="shared" si="20"/>
        <v>0</v>
      </c>
      <c r="O534" s="37"/>
    </row>
    <row r="535" spans="1:15" ht="144" customHeight="1">
      <c r="A535" s="9" t="s">
        <v>1185</v>
      </c>
      <c r="B535" s="12" t="s">
        <v>10</v>
      </c>
      <c r="C535" s="14" t="s">
        <v>1186</v>
      </c>
      <c r="D535" s="17"/>
      <c r="E535" s="20"/>
      <c r="F535" s="28" t="s">
        <v>2003</v>
      </c>
      <c r="G535" s="26"/>
      <c r="H535" s="99" t="s">
        <v>1199</v>
      </c>
      <c r="I535" s="26"/>
      <c r="J535" s="15">
        <v>0.9</v>
      </c>
      <c r="K535" s="7">
        <v>2800</v>
      </c>
      <c r="L535" s="36" t="s">
        <v>1160</v>
      </c>
      <c r="M535" s="36"/>
      <c r="N535" s="2">
        <f t="shared" si="20"/>
        <v>0</v>
      </c>
      <c r="O535" s="62"/>
    </row>
    <row r="536" spans="1:15" ht="144" customHeight="1">
      <c r="A536" s="9" t="s">
        <v>1187</v>
      </c>
      <c r="B536" s="12" t="s">
        <v>10</v>
      </c>
      <c r="C536" s="14" t="s">
        <v>1188</v>
      </c>
      <c r="D536" s="17"/>
      <c r="E536" s="18" t="s">
        <v>94</v>
      </c>
      <c r="F536" s="106" t="s">
        <v>2079</v>
      </c>
      <c r="G536" s="26"/>
      <c r="H536" s="26"/>
      <c r="I536" s="26"/>
      <c r="J536" s="15">
        <v>0.7</v>
      </c>
      <c r="K536" s="7">
        <v>1770</v>
      </c>
      <c r="L536" s="36" t="s">
        <v>1160</v>
      </c>
      <c r="M536" s="36"/>
      <c r="N536" s="2">
        <f t="shared" si="20"/>
        <v>0</v>
      </c>
      <c r="O536" s="62"/>
    </row>
    <row r="537" spans="1:15" ht="144" customHeight="1">
      <c r="A537" s="9" t="s">
        <v>1189</v>
      </c>
      <c r="B537" s="12" t="s">
        <v>10</v>
      </c>
      <c r="C537" s="14" t="s">
        <v>1190</v>
      </c>
      <c r="D537" s="17"/>
      <c r="E537" s="18" t="s">
        <v>94</v>
      </c>
      <c r="F537" s="106" t="s">
        <v>2083</v>
      </c>
      <c r="G537" s="26"/>
      <c r="H537" s="26"/>
      <c r="I537" s="26"/>
      <c r="J537" s="15">
        <v>0.7</v>
      </c>
      <c r="K537" s="7">
        <v>1550</v>
      </c>
      <c r="L537" s="36" t="s">
        <v>1160</v>
      </c>
      <c r="M537" s="36"/>
      <c r="N537" s="2">
        <f t="shared" si="20"/>
        <v>0</v>
      </c>
      <c r="O537" s="62"/>
    </row>
    <row r="538" spans="1:15" ht="144" customHeight="1">
      <c r="A538" s="9" t="s">
        <v>1191</v>
      </c>
      <c r="B538" s="12" t="s">
        <v>11</v>
      </c>
      <c r="C538" s="14" t="s">
        <v>1192</v>
      </c>
      <c r="D538" s="17"/>
      <c r="E538" s="18" t="s">
        <v>870</v>
      </c>
      <c r="F538" s="107" t="s">
        <v>1193</v>
      </c>
      <c r="G538" s="16"/>
      <c r="H538" s="16"/>
      <c r="I538" s="16"/>
      <c r="J538" s="15">
        <v>0.1</v>
      </c>
      <c r="K538" s="7">
        <v>515</v>
      </c>
      <c r="L538" s="36" t="s">
        <v>1160</v>
      </c>
      <c r="M538" s="36"/>
      <c r="N538" s="2">
        <f t="shared" si="20"/>
        <v>0</v>
      </c>
      <c r="O538" s="62"/>
    </row>
    <row r="539" spans="1:15" ht="144" customHeight="1">
      <c r="A539" s="58" t="s">
        <v>1858</v>
      </c>
      <c r="B539" s="12" t="s">
        <v>11</v>
      </c>
      <c r="C539" s="14" t="s">
        <v>1859</v>
      </c>
      <c r="D539" s="64"/>
      <c r="E539" s="123" t="s">
        <v>1586</v>
      </c>
      <c r="F539" s="28" t="s">
        <v>2080</v>
      </c>
      <c r="G539" s="124" t="s">
        <v>1588</v>
      </c>
      <c r="H539" s="120" t="s">
        <v>1936</v>
      </c>
      <c r="I539" s="64"/>
      <c r="J539" s="124">
        <v>0.2</v>
      </c>
      <c r="K539" s="7">
        <v>890</v>
      </c>
      <c r="L539" s="36" t="s">
        <v>960</v>
      </c>
      <c r="M539" s="37"/>
      <c r="N539" s="37">
        <f t="shared" si="20"/>
        <v>0</v>
      </c>
      <c r="O539" s="62"/>
    </row>
    <row r="540" spans="1:15" ht="144" customHeight="1">
      <c r="A540" s="143" t="s">
        <v>648</v>
      </c>
      <c r="B540" s="143"/>
      <c r="C540" s="143"/>
      <c r="D540" s="143"/>
      <c r="E540" s="143"/>
      <c r="F540" s="143"/>
      <c r="G540" s="143"/>
      <c r="H540" s="143"/>
      <c r="I540" s="143"/>
      <c r="J540" s="143"/>
      <c r="K540" s="143"/>
      <c r="L540" s="143"/>
      <c r="M540" s="62"/>
      <c r="N540" s="62"/>
      <c r="O540" s="37"/>
    </row>
    <row r="541" spans="1:15" ht="144" customHeight="1"/>
    <row r="542" spans="1:15" ht="144" customHeight="1"/>
    <row r="543" spans="1:15" ht="144" customHeight="1"/>
    <row r="544" spans="1:15" ht="144" customHeight="1"/>
    <row r="545" spans="6:17" ht="144" customHeight="1"/>
    <row r="546" spans="6:17" ht="144" customHeight="1">
      <c r="F546" s="107"/>
    </row>
    <row r="547" spans="6:17" ht="144" customHeight="1"/>
    <row r="548" spans="6:17" ht="144" customHeight="1"/>
    <row r="549" spans="6:17" ht="144" customHeight="1">
      <c r="P549" s="1" t="e">
        <f>#REF!+#REF!</f>
        <v>#REF!</v>
      </c>
      <c r="Q549" s="1" t="e">
        <f>P549*1.3</f>
        <v>#REF!</v>
      </c>
    </row>
    <row r="550" spans="6:17" ht="144" customHeight="1"/>
    <row r="551" spans="6:17" ht="144" customHeight="1"/>
    <row r="552" spans="6:17" ht="144" customHeight="1"/>
    <row r="553" spans="6:17" ht="144" customHeight="1"/>
    <row r="554" spans="6:17" ht="144" customHeight="1"/>
    <row r="555" spans="6:17" ht="144" customHeight="1"/>
    <row r="556" spans="6:17" ht="144" customHeight="1"/>
    <row r="557" spans="6:17" ht="144" customHeight="1"/>
    <row r="558" spans="6:17" ht="144" customHeight="1"/>
    <row r="559" spans="6:17" ht="144" customHeight="1"/>
    <row r="560" spans="6:17" ht="144" customHeight="1"/>
    <row r="561" ht="144" customHeight="1"/>
    <row r="562" ht="126" customHeight="1"/>
    <row r="563" ht="161.25" customHeight="1"/>
    <row r="564" ht="144" customHeight="1"/>
    <row r="565" ht="144" customHeight="1"/>
    <row r="566" ht="51" customHeight="1"/>
    <row r="567" ht="144" customHeight="1"/>
    <row r="568" ht="144" customHeight="1"/>
    <row r="569" ht="144" customHeight="1"/>
    <row r="570" ht="144" customHeight="1"/>
    <row r="571" ht="144" customHeight="1"/>
    <row r="572" ht="144" customHeight="1"/>
    <row r="573" ht="144" customHeight="1"/>
    <row r="574" ht="144" customHeight="1"/>
    <row r="575" ht="144" customHeight="1"/>
    <row r="576" ht="144" customHeight="1"/>
    <row r="577" ht="144" customHeight="1"/>
    <row r="578" ht="144" customHeight="1"/>
    <row r="579" ht="120" customHeight="1"/>
    <row r="580" ht="45" customHeight="1"/>
    <row r="581" ht="150.75" customHeight="1"/>
    <row r="582" ht="159" customHeight="1"/>
    <row r="583" ht="150" customHeight="1"/>
    <row r="584" ht="154.5" customHeight="1"/>
    <row r="585" ht="126.75" customHeight="1"/>
    <row r="586" ht="120" customHeight="1"/>
    <row r="587" ht="168.75" customHeight="1"/>
    <row r="588" ht="136.5" customHeight="1"/>
    <row r="589" ht="123.75" customHeight="1"/>
    <row r="590" ht="132" customHeight="1"/>
    <row r="591" ht="135.75" customHeight="1"/>
    <row r="592" ht="165.75" customHeight="1"/>
    <row r="593" ht="131.25" customHeight="1"/>
    <row r="594" ht="131.25" customHeight="1"/>
    <row r="595" ht="135.75" customHeight="1"/>
    <row r="596" ht="140.25" customHeight="1"/>
    <row r="597" ht="127.5" customHeight="1"/>
    <row r="598" ht="139.5" customHeight="1"/>
    <row r="599" ht="118.5" customHeight="1"/>
    <row r="600" ht="136.5" customHeight="1"/>
    <row r="601" ht="141" customHeight="1"/>
    <row r="602" ht="159" customHeight="1"/>
    <row r="603" ht="146.25" customHeight="1"/>
    <row r="604" ht="141.75" customHeight="1"/>
    <row r="605" ht="144" customHeight="1"/>
    <row r="606" ht="153.75" customHeight="1"/>
    <row r="607" ht="141.75" customHeight="1"/>
    <row r="609" ht="129" customHeight="1"/>
    <row r="610" ht="138" customHeight="1"/>
    <row r="611" ht="136.5" customHeight="1"/>
    <row r="612" ht="135" customHeight="1"/>
    <row r="613" ht="120.75" customHeight="1"/>
    <row r="614" ht="132" customHeight="1"/>
    <row r="615" ht="118.5" customHeight="1"/>
    <row r="616" ht="162.75" customHeight="1"/>
    <row r="617" ht="159.75" customHeight="1"/>
    <row r="618" ht="93.75" customHeight="1"/>
  </sheetData>
  <sheetProtection selectLockedCells="1"/>
  <mergeCells count="3">
    <mergeCell ref="A1:O1"/>
    <mergeCell ref="A540:L540"/>
    <mergeCell ref="A2:O2"/>
  </mergeCells>
  <phoneticPr fontId="0" type="noConversion"/>
  <hyperlinks>
    <hyperlink ref="H534" r:id="rId1"/>
    <hyperlink ref="H535" r:id="rId2"/>
    <hyperlink ref="H4" r:id="rId3"/>
    <hyperlink ref="H27" r:id="rId4"/>
    <hyperlink ref="H28" r:id="rId5"/>
    <hyperlink ref="H29" r:id="rId6"/>
    <hyperlink ref="H39" r:id="rId7"/>
    <hyperlink ref="H40" r:id="rId8"/>
    <hyperlink ref="H46" r:id="rId9"/>
    <hyperlink ref="H45" r:id="rId10"/>
    <hyperlink ref="H47" r:id="rId11"/>
    <hyperlink ref="H48" r:id="rId12"/>
    <hyperlink ref="H49" r:id="rId13"/>
    <hyperlink ref="H50" r:id="rId14"/>
    <hyperlink ref="H51" r:id="rId15"/>
    <hyperlink ref="H52" r:id="rId16"/>
    <hyperlink ref="H61" r:id="rId17"/>
    <hyperlink ref="H62" r:id="rId18"/>
    <hyperlink ref="H63" r:id="rId19"/>
    <hyperlink ref="H41" r:id="rId20"/>
    <hyperlink ref="H42" r:id="rId21"/>
    <hyperlink ref="H43" r:id="rId22"/>
    <hyperlink ref="H54" r:id="rId23"/>
    <hyperlink ref="H55" r:id="rId24"/>
    <hyperlink ref="H64" r:id="rId25"/>
    <hyperlink ref="H65" r:id="rId26"/>
    <hyperlink ref="H66" r:id="rId27"/>
    <hyperlink ref="H67" r:id="rId28"/>
    <hyperlink ref="H68" r:id="rId29"/>
    <hyperlink ref="H69" r:id="rId30"/>
    <hyperlink ref="H70" r:id="rId31"/>
    <hyperlink ref="H71" r:id="rId32"/>
    <hyperlink ref="H73" r:id="rId33"/>
    <hyperlink ref="H72" r:id="rId34"/>
    <hyperlink ref="H74" r:id="rId35"/>
    <hyperlink ref="H75" r:id="rId36"/>
    <hyperlink ref="H77" r:id="rId37"/>
    <hyperlink ref="H78" r:id="rId38"/>
    <hyperlink ref="H80" r:id="rId39"/>
    <hyperlink ref="H81" r:id="rId40"/>
    <hyperlink ref="H82" r:id="rId41"/>
    <hyperlink ref="H85" r:id="rId42"/>
    <hyperlink ref="H93" r:id="rId43"/>
    <hyperlink ref="H94" r:id="rId44"/>
    <hyperlink ref="H95" r:id="rId45"/>
    <hyperlink ref="H96" r:id="rId46"/>
    <hyperlink ref="H97" r:id="rId47"/>
    <hyperlink ref="H100" r:id="rId48"/>
    <hyperlink ref="H98" r:id="rId49"/>
    <hyperlink ref="H99" r:id="rId50"/>
    <hyperlink ref="H101" r:id="rId51"/>
    <hyperlink ref="H102" r:id="rId52"/>
    <hyperlink ref="H104" r:id="rId53"/>
    <hyperlink ref="H103" r:id="rId54"/>
    <hyperlink ref="H105" r:id="rId55"/>
    <hyperlink ref="H106" r:id="rId56"/>
    <hyperlink ref="H108" r:id="rId57"/>
    <hyperlink ref="H110" r:id="rId58"/>
    <hyperlink ref="H109" r:id="rId59"/>
    <hyperlink ref="H111" r:id="rId60"/>
    <hyperlink ref="H112" r:id="rId61"/>
    <hyperlink ref="H113" r:id="rId62"/>
    <hyperlink ref="H114" r:id="rId63"/>
    <hyperlink ref="H115" r:id="rId64"/>
    <hyperlink ref="H116" r:id="rId65"/>
    <hyperlink ref="H117" r:id="rId66"/>
    <hyperlink ref="H118" r:id="rId67"/>
    <hyperlink ref="H119" r:id="rId68"/>
    <hyperlink ref="H120" r:id="rId69"/>
    <hyperlink ref="H121" r:id="rId70"/>
    <hyperlink ref="H122" r:id="rId71"/>
    <hyperlink ref="H123" r:id="rId72"/>
    <hyperlink ref="H124" r:id="rId73"/>
    <hyperlink ref="H125" r:id="rId74"/>
    <hyperlink ref="H129" r:id="rId75"/>
    <hyperlink ref="H130" r:id="rId76"/>
    <hyperlink ref="H131" r:id="rId77"/>
    <hyperlink ref="H132" r:id="rId78"/>
    <hyperlink ref="H133" r:id="rId79"/>
    <hyperlink ref="H137" r:id="rId80"/>
    <hyperlink ref="H134" r:id="rId81"/>
    <hyperlink ref="H135" r:id="rId82"/>
    <hyperlink ref="H136" r:id="rId83"/>
    <hyperlink ref="H138" r:id="rId84"/>
    <hyperlink ref="H89" r:id="rId85"/>
    <hyperlink ref="H127" r:id="rId86"/>
    <hyperlink ref="H128" r:id="rId87"/>
    <hyperlink ref="H143" r:id="rId88"/>
    <hyperlink ref="H144" r:id="rId89"/>
    <hyperlink ref="H145" r:id="rId90"/>
    <hyperlink ref="H146" r:id="rId91"/>
    <hyperlink ref="H147" r:id="rId92"/>
    <hyperlink ref="H148" r:id="rId93"/>
    <hyperlink ref="H149" r:id="rId94"/>
    <hyperlink ref="H150" r:id="rId95"/>
    <hyperlink ref="H151" r:id="rId96"/>
    <hyperlink ref="H152" r:id="rId97"/>
    <hyperlink ref="H153" r:id="rId98"/>
    <hyperlink ref="H154" r:id="rId99"/>
    <hyperlink ref="H155" r:id="rId100"/>
    <hyperlink ref="H156" r:id="rId101"/>
    <hyperlink ref="H157" r:id="rId102"/>
    <hyperlink ref="H158" r:id="rId103"/>
    <hyperlink ref="H159" r:id="rId104"/>
    <hyperlink ref="H160" r:id="rId105"/>
    <hyperlink ref="H161" r:id="rId106"/>
    <hyperlink ref="H162" r:id="rId107"/>
    <hyperlink ref="H163" r:id="rId108"/>
    <hyperlink ref="H164" r:id="rId109"/>
    <hyperlink ref="H165" r:id="rId110"/>
    <hyperlink ref="H166" r:id="rId111"/>
    <hyperlink ref="H126" r:id="rId112"/>
    <hyperlink ref="H167" r:id="rId113"/>
    <hyperlink ref="H168" r:id="rId114"/>
    <hyperlink ref="H169" r:id="rId115"/>
    <hyperlink ref="H170" r:id="rId116"/>
    <hyperlink ref="H171" r:id="rId117"/>
    <hyperlink ref="H174" r:id="rId118"/>
    <hyperlink ref="H175" r:id="rId119"/>
    <hyperlink ref="H176" r:id="rId120"/>
    <hyperlink ref="H177" r:id="rId121"/>
    <hyperlink ref="H178" r:id="rId122"/>
    <hyperlink ref="H179" r:id="rId123"/>
    <hyperlink ref="H180" r:id="rId124"/>
    <hyperlink ref="H181" r:id="rId125"/>
    <hyperlink ref="H182" r:id="rId126"/>
    <hyperlink ref="H183" r:id="rId127"/>
    <hyperlink ref="H184" r:id="rId128"/>
    <hyperlink ref="H185" r:id="rId129"/>
    <hyperlink ref="H186" r:id="rId130"/>
    <hyperlink ref="H187" r:id="rId131"/>
    <hyperlink ref="H188" r:id="rId132"/>
    <hyperlink ref="H189" r:id="rId133"/>
    <hyperlink ref="H190" r:id="rId134"/>
    <hyperlink ref="H191" r:id="rId135"/>
    <hyperlink ref="H193" r:id="rId136"/>
    <hyperlink ref="H192" r:id="rId137"/>
    <hyperlink ref="H194" r:id="rId138"/>
    <hyperlink ref="H196" r:id="rId139"/>
    <hyperlink ref="H197" r:id="rId140"/>
    <hyperlink ref="H198" r:id="rId141"/>
    <hyperlink ref="H199" r:id="rId142"/>
    <hyperlink ref="H200" r:id="rId143"/>
    <hyperlink ref="H201" r:id="rId144"/>
    <hyperlink ref="H202" r:id="rId145"/>
    <hyperlink ref="H203" r:id="rId146"/>
    <hyperlink ref="H204" r:id="rId147"/>
    <hyperlink ref="H205" r:id="rId148"/>
    <hyperlink ref="H206" r:id="rId149"/>
    <hyperlink ref="H207" r:id="rId150"/>
    <hyperlink ref="H208" r:id="rId151"/>
    <hyperlink ref="H210" r:id="rId152"/>
    <hyperlink ref="H209" r:id="rId153"/>
    <hyperlink ref="H211" r:id="rId154"/>
    <hyperlink ref="H212" r:id="rId155"/>
    <hyperlink ref="H213" r:id="rId156"/>
    <hyperlink ref="H214" r:id="rId157"/>
    <hyperlink ref="H215" r:id="rId158"/>
    <hyperlink ref="H216" r:id="rId159"/>
    <hyperlink ref="H217" r:id="rId160"/>
    <hyperlink ref="H218" r:id="rId161"/>
    <hyperlink ref="H219" r:id="rId162"/>
    <hyperlink ref="H220" r:id="rId163"/>
    <hyperlink ref="H221" r:id="rId164"/>
    <hyperlink ref="H222" r:id="rId165"/>
    <hyperlink ref="H223" r:id="rId166"/>
    <hyperlink ref="H224" r:id="rId167"/>
    <hyperlink ref="H30" r:id="rId168"/>
    <hyperlink ref="H225" r:id="rId169"/>
    <hyperlink ref="H226" r:id="rId170"/>
    <hyperlink ref="H227" r:id="rId171"/>
    <hyperlink ref="H228" r:id="rId172"/>
    <hyperlink ref="H229" r:id="rId173"/>
    <hyperlink ref="H230" r:id="rId174"/>
    <hyperlink ref="H231" r:id="rId175"/>
    <hyperlink ref="H233" r:id="rId176"/>
    <hyperlink ref="H234" r:id="rId177"/>
    <hyperlink ref="H235" r:id="rId178"/>
    <hyperlink ref="H236" r:id="rId179"/>
    <hyperlink ref="H237" r:id="rId180"/>
    <hyperlink ref="H238" r:id="rId181"/>
    <hyperlink ref="H240" r:id="rId182"/>
    <hyperlink ref="H241" r:id="rId183"/>
    <hyperlink ref="H242" r:id="rId184"/>
    <hyperlink ref="H243" r:id="rId185"/>
    <hyperlink ref="H244" r:id="rId186"/>
    <hyperlink ref="H245" r:id="rId187"/>
    <hyperlink ref="H246" r:id="rId188"/>
    <hyperlink ref="H247" r:id="rId189"/>
    <hyperlink ref="H249" r:id="rId190"/>
    <hyperlink ref="H250" r:id="rId191"/>
    <hyperlink ref="H251" r:id="rId192"/>
    <hyperlink ref="H252" r:id="rId193"/>
    <hyperlink ref="H253" r:id="rId194"/>
    <hyperlink ref="H254" r:id="rId195"/>
    <hyperlink ref="H255" r:id="rId196"/>
    <hyperlink ref="H257" r:id="rId197"/>
    <hyperlink ref="G258" r:id="rId198"/>
    <hyperlink ref="G259" r:id="rId199"/>
    <hyperlink ref="G260" r:id="rId200"/>
    <hyperlink ref="G261" r:id="rId201"/>
    <hyperlink ref="H262" r:id="rId202"/>
    <hyperlink ref="H263" r:id="rId203"/>
    <hyperlink ref="H264" r:id="rId204"/>
    <hyperlink ref="H265" r:id="rId205"/>
    <hyperlink ref="H266" r:id="rId206"/>
    <hyperlink ref="H267" r:id="rId207"/>
    <hyperlink ref="H268" r:id="rId208"/>
    <hyperlink ref="H269" r:id="rId209"/>
    <hyperlink ref="H270" r:id="rId210"/>
    <hyperlink ref="H271" r:id="rId211"/>
    <hyperlink ref="H272" r:id="rId212"/>
    <hyperlink ref="H273" r:id="rId213"/>
    <hyperlink ref="H274" r:id="rId214"/>
    <hyperlink ref="H275" r:id="rId215"/>
    <hyperlink ref="H276" r:id="rId216"/>
    <hyperlink ref="H277" r:id="rId217"/>
    <hyperlink ref="H278" r:id="rId218"/>
    <hyperlink ref="H279" r:id="rId219"/>
    <hyperlink ref="H280" r:id="rId220"/>
    <hyperlink ref="H282" r:id="rId221"/>
    <hyperlink ref="H283" r:id="rId222"/>
    <hyperlink ref="H284" r:id="rId223"/>
    <hyperlink ref="H285" r:id="rId224"/>
    <hyperlink ref="H286" r:id="rId225"/>
    <hyperlink ref="H287" r:id="rId226"/>
    <hyperlink ref="H288" r:id="rId227"/>
    <hyperlink ref="H289" r:id="rId228"/>
    <hyperlink ref="H290" r:id="rId229"/>
    <hyperlink ref="H291" r:id="rId230"/>
    <hyperlink ref="H292" r:id="rId231"/>
    <hyperlink ref="H293" r:id="rId232"/>
    <hyperlink ref="H294" r:id="rId233"/>
    <hyperlink ref="H295" r:id="rId234"/>
    <hyperlink ref="H296" r:id="rId235"/>
    <hyperlink ref="H297" r:id="rId236"/>
    <hyperlink ref="H298" r:id="rId237"/>
    <hyperlink ref="H299" r:id="rId238"/>
    <hyperlink ref="H300" r:id="rId239"/>
    <hyperlink ref="H301" r:id="rId240"/>
    <hyperlink ref="H304" r:id="rId241"/>
    <hyperlink ref="H305" r:id="rId242"/>
    <hyperlink ref="H302" r:id="rId243"/>
    <hyperlink ref="H303" r:id="rId244"/>
    <hyperlink ref="H306" r:id="rId245"/>
    <hyperlink ref="H308" r:id="rId246"/>
    <hyperlink ref="H307" r:id="rId247"/>
    <hyperlink ref="H309" r:id="rId248"/>
    <hyperlink ref="H310" r:id="rId249"/>
    <hyperlink ref="H311" r:id="rId250"/>
    <hyperlink ref="H312" r:id="rId251"/>
    <hyperlink ref="H313" r:id="rId252"/>
    <hyperlink ref="H314" r:id="rId253"/>
    <hyperlink ref="H316" r:id="rId254"/>
    <hyperlink ref="H317" r:id="rId255"/>
    <hyperlink ref="H319" r:id="rId256"/>
    <hyperlink ref="H320" r:id="rId257"/>
    <hyperlink ref="H321" r:id="rId258"/>
    <hyperlink ref="H322" r:id="rId259"/>
    <hyperlink ref="H323" r:id="rId260"/>
    <hyperlink ref="H324" r:id="rId261"/>
    <hyperlink ref="H325" r:id="rId262"/>
    <hyperlink ref="H326" r:id="rId263"/>
    <hyperlink ref="H327" r:id="rId264"/>
    <hyperlink ref="H328" r:id="rId265"/>
    <hyperlink ref="H329" r:id="rId266"/>
    <hyperlink ref="H330" r:id="rId267"/>
    <hyperlink ref="H331" r:id="rId268"/>
    <hyperlink ref="H332" r:id="rId269"/>
    <hyperlink ref="H333" r:id="rId270"/>
    <hyperlink ref="H334" r:id="rId271"/>
    <hyperlink ref="H335" r:id="rId272"/>
    <hyperlink ref="H336" r:id="rId273"/>
    <hyperlink ref="H342" r:id="rId274"/>
    <hyperlink ref="H343" r:id="rId275"/>
    <hyperlink ref="H344" r:id="rId276"/>
    <hyperlink ref="H345" r:id="rId277"/>
    <hyperlink ref="H346" r:id="rId278"/>
    <hyperlink ref="H347" r:id="rId279"/>
    <hyperlink ref="H348" r:id="rId280"/>
    <hyperlink ref="H349" r:id="rId281"/>
    <hyperlink ref="H350" r:id="rId282"/>
    <hyperlink ref="H351" r:id="rId283"/>
    <hyperlink ref="H352" r:id="rId284"/>
    <hyperlink ref="H353" r:id="rId285"/>
    <hyperlink ref="H354" r:id="rId286"/>
    <hyperlink ref="H355" r:id="rId287"/>
    <hyperlink ref="H356" r:id="rId288"/>
    <hyperlink ref="H357" r:id="rId289"/>
    <hyperlink ref="H358" r:id="rId290"/>
    <hyperlink ref="H359" r:id="rId291"/>
    <hyperlink ref="H360" r:id="rId292"/>
    <hyperlink ref="H361" r:id="rId293"/>
    <hyperlink ref="H364" r:id="rId294"/>
    <hyperlink ref="H365" r:id="rId295"/>
    <hyperlink ref="H366" r:id="rId296"/>
    <hyperlink ref="H367" r:id="rId297"/>
    <hyperlink ref="H368" r:id="rId298"/>
    <hyperlink ref="H369" r:id="rId299"/>
    <hyperlink ref="H370" r:id="rId300"/>
    <hyperlink ref="H371" r:id="rId301"/>
    <hyperlink ref="H372" r:id="rId302"/>
    <hyperlink ref="H373" r:id="rId303"/>
    <hyperlink ref="H375" r:id="rId304"/>
    <hyperlink ref="H376" r:id="rId305"/>
    <hyperlink ref="H377" r:id="rId306"/>
    <hyperlink ref="H378" r:id="rId307"/>
    <hyperlink ref="H379" r:id="rId308"/>
    <hyperlink ref="H380" r:id="rId309"/>
    <hyperlink ref="H381" r:id="rId310"/>
    <hyperlink ref="H382" r:id="rId311"/>
    <hyperlink ref="H383" r:id="rId312"/>
    <hyperlink ref="H384" r:id="rId313"/>
    <hyperlink ref="H385" r:id="rId314"/>
    <hyperlink ref="H386" r:id="rId315"/>
    <hyperlink ref="H389" r:id="rId316"/>
    <hyperlink ref="H390" r:id="rId317"/>
    <hyperlink ref="H387" r:id="rId318"/>
    <hyperlink ref="H388" r:id="rId319"/>
    <hyperlink ref="H391" r:id="rId320"/>
    <hyperlink ref="H392" r:id="rId321"/>
    <hyperlink ref="H393" r:id="rId322"/>
    <hyperlink ref="H394" r:id="rId323"/>
    <hyperlink ref="H395" r:id="rId324"/>
    <hyperlink ref="H396" r:id="rId325"/>
    <hyperlink ref="H397" r:id="rId326"/>
    <hyperlink ref="H398" r:id="rId327"/>
    <hyperlink ref="H399" r:id="rId328"/>
    <hyperlink ref="H400" r:id="rId329"/>
    <hyperlink ref="H401" r:id="rId330"/>
    <hyperlink ref="H402" r:id="rId331"/>
    <hyperlink ref="H403" r:id="rId332"/>
    <hyperlink ref="H404" r:id="rId333"/>
    <hyperlink ref="H405" r:id="rId334"/>
    <hyperlink ref="H407" r:id="rId335"/>
    <hyperlink ref="H408" r:id="rId336"/>
    <hyperlink ref="H416" r:id="rId337"/>
    <hyperlink ref="H417" r:id="rId338"/>
    <hyperlink ref="H418" r:id="rId339"/>
    <hyperlink ref="H419" r:id="rId340"/>
    <hyperlink ref="H420" r:id="rId341"/>
    <hyperlink ref="H421" r:id="rId342"/>
    <hyperlink ref="H422" r:id="rId343"/>
    <hyperlink ref="H423" r:id="rId344"/>
    <hyperlink ref="H424" r:id="rId345"/>
    <hyperlink ref="H425" r:id="rId346"/>
    <hyperlink ref="H426" r:id="rId347"/>
    <hyperlink ref="H427" r:id="rId348"/>
    <hyperlink ref="H428" r:id="rId349"/>
    <hyperlink ref="H429" r:id="rId350"/>
    <hyperlink ref="H430" r:id="rId351"/>
    <hyperlink ref="H431" r:id="rId352"/>
    <hyperlink ref="H437" r:id="rId353"/>
    <hyperlink ref="H438" r:id="rId354"/>
    <hyperlink ref="H439" r:id="rId355"/>
    <hyperlink ref="H441" r:id="rId356"/>
    <hyperlink ref="H442" r:id="rId357"/>
    <hyperlink ref="H443" r:id="rId358"/>
    <hyperlink ref="H444" r:id="rId359"/>
    <hyperlink ref="H445" r:id="rId360"/>
    <hyperlink ref="H446" r:id="rId361"/>
    <hyperlink ref="H447" r:id="rId362"/>
    <hyperlink ref="H449" r:id="rId363"/>
    <hyperlink ref="H450" r:id="rId364"/>
    <hyperlink ref="H451" r:id="rId365"/>
    <hyperlink ref="H452" r:id="rId366"/>
    <hyperlink ref="H453" r:id="rId367"/>
    <hyperlink ref="H456" r:id="rId368"/>
    <hyperlink ref="H457" r:id="rId369"/>
    <hyperlink ref="H458" r:id="rId370"/>
    <hyperlink ref="H459" r:id="rId371"/>
    <hyperlink ref="H460" r:id="rId372"/>
    <hyperlink ref="H461" r:id="rId373"/>
    <hyperlink ref="H462" r:id="rId374"/>
    <hyperlink ref="H463" r:id="rId375"/>
    <hyperlink ref="H464" r:id="rId376"/>
    <hyperlink ref="H466" r:id="rId377"/>
    <hyperlink ref="I86" r:id="rId378"/>
    <hyperlink ref="I91" r:id="rId379"/>
    <hyperlink ref="I90" r:id="rId380"/>
    <hyperlink ref="H142" r:id="rId381"/>
    <hyperlink ref="H6" r:id="rId382"/>
    <hyperlink ref="I7" r:id="rId383"/>
    <hyperlink ref="I8" r:id="rId384"/>
    <hyperlink ref="I9" r:id="rId385"/>
    <hyperlink ref="H19" r:id="rId386"/>
    <hyperlink ref="H33" r:id="rId387"/>
    <hyperlink ref="H34" r:id="rId388"/>
    <hyperlink ref="H23" r:id="rId389"/>
    <hyperlink ref="H31" r:id="rId390"/>
    <hyperlink ref="H32" r:id="rId391"/>
    <hyperlink ref="H25" r:id="rId392"/>
    <hyperlink ref="H26" r:id="rId393"/>
    <hyperlink ref="H38" r:id="rId394"/>
    <hyperlink ref="H521" r:id="rId395"/>
    <hyperlink ref="H523" r:id="rId396"/>
    <hyperlink ref="H519" r:id="rId397"/>
    <hyperlink ref="H35" r:id="rId398"/>
    <hyperlink ref="H517" r:id="rId399"/>
    <hyperlink ref="H10" r:id="rId400"/>
    <hyperlink ref="H11" r:id="rId401"/>
    <hyperlink ref="H12" r:id="rId402"/>
    <hyperlink ref="H13" r:id="rId403"/>
    <hyperlink ref="H14" r:id="rId404"/>
    <hyperlink ref="H15" r:id="rId405"/>
    <hyperlink ref="H5" r:id="rId406"/>
    <hyperlink ref="H17" r:id="rId407"/>
    <hyperlink ref="H18" r:id="rId408"/>
    <hyperlink ref="H20" r:id="rId409"/>
    <hyperlink ref="H21" r:id="rId410"/>
    <hyperlink ref="H24" r:id="rId411"/>
    <hyperlink ref="H36" r:id="rId412"/>
    <hyperlink ref="H37" r:id="rId413"/>
    <hyperlink ref="H53" r:id="rId414"/>
    <hyperlink ref="H56" r:id="rId415"/>
    <hyperlink ref="H57" r:id="rId416"/>
    <hyperlink ref="H58" r:id="rId417"/>
    <hyperlink ref="H59" r:id="rId418"/>
    <hyperlink ref="H60" r:id="rId419"/>
    <hyperlink ref="H76" r:id="rId420"/>
    <hyperlink ref="H92" r:id="rId421"/>
    <hyperlink ref="H139" r:id="rId422"/>
    <hyperlink ref="H140" r:id="rId423"/>
    <hyperlink ref="H141" r:id="rId424"/>
    <hyperlink ref="H195" r:id="rId425"/>
    <hyperlink ref="H248" r:id="rId426"/>
    <hyperlink ref="H256" r:id="rId427"/>
    <hyperlink ref="H318" r:id="rId428"/>
    <hyperlink ref="H374" r:id="rId429"/>
    <hyperlink ref="H467" r:id="rId430"/>
    <hyperlink ref="H468" r:id="rId431"/>
    <hyperlink ref="H469" r:id="rId432"/>
    <hyperlink ref="H470" r:id="rId433"/>
    <hyperlink ref="H471" r:id="rId434"/>
    <hyperlink ref="H472" r:id="rId435"/>
    <hyperlink ref="H473" r:id="rId436"/>
    <hyperlink ref="H474" r:id="rId437"/>
    <hyperlink ref="H475" r:id="rId438"/>
    <hyperlink ref="H476" r:id="rId439"/>
    <hyperlink ref="H477" r:id="rId440"/>
    <hyperlink ref="H478" r:id="rId441"/>
    <hyperlink ref="H479" r:id="rId442"/>
    <hyperlink ref="H480" r:id="rId443"/>
    <hyperlink ref="H481" r:id="rId444"/>
    <hyperlink ref="H482" r:id="rId445"/>
    <hyperlink ref="H483" r:id="rId446"/>
    <hyperlink ref="H484" r:id="rId447"/>
    <hyperlink ref="H485" r:id="rId448"/>
    <hyperlink ref="H486" r:id="rId449"/>
    <hyperlink ref="H487" r:id="rId450"/>
    <hyperlink ref="H488" r:id="rId451"/>
    <hyperlink ref="H494" r:id="rId452"/>
    <hyperlink ref="H495" r:id="rId453"/>
    <hyperlink ref="H496" r:id="rId454"/>
    <hyperlink ref="H497" r:id="rId455"/>
    <hyperlink ref="H498" r:id="rId456"/>
    <hyperlink ref="H499" r:id="rId457"/>
    <hyperlink ref="H500" r:id="rId458"/>
    <hyperlink ref="H501" r:id="rId459"/>
    <hyperlink ref="H502" r:id="rId460"/>
    <hyperlink ref="H503" r:id="rId461"/>
    <hyperlink ref="H505" r:id="rId462"/>
    <hyperlink ref="H504" r:id="rId463"/>
    <hyperlink ref="H506" r:id="rId464"/>
    <hyperlink ref="H507" r:id="rId465"/>
    <hyperlink ref="H508" r:id="rId466"/>
    <hyperlink ref="H509" r:id="rId467"/>
    <hyperlink ref="H510" r:id="rId468"/>
    <hyperlink ref="H511" r:id="rId469"/>
    <hyperlink ref="H512" r:id="rId470"/>
    <hyperlink ref="H513" r:id="rId471"/>
    <hyperlink ref="H514" r:id="rId472"/>
    <hyperlink ref="H518" r:id="rId473"/>
    <hyperlink ref="H520" r:id="rId474"/>
    <hyperlink ref="H539" r:id="rId475"/>
    <hyperlink ref="H522" r:id="rId476"/>
    <hyperlink ref="H524" r:id="rId477"/>
    <hyperlink ref="H525" r:id="rId478"/>
    <hyperlink ref="H88" r:id="rId479"/>
    <hyperlink ref="H87" r:id="rId480"/>
    <hyperlink ref="H22" r:id="rId481"/>
    <hyperlink ref="H44" r:id="rId482"/>
    <hyperlink ref="H515" r:id="rId483"/>
    <hyperlink ref="H516" r:id="rId484"/>
    <hyperlink ref="C16" r:id="rId485"/>
    <hyperlink ref="H16" r:id="rId486"/>
    <hyperlink ref="H79" r:id="rId487"/>
    <hyperlink ref="I491" r:id="rId488"/>
    <hyperlink ref="I490" r:id="rId489"/>
    <hyperlink ref="H173" r:id="rId490"/>
    <hyperlink ref="H172" r:id="rId491"/>
  </hyperlinks>
  <pageMargins left="0.74803149606299213" right="0.74803149606299213" top="0.19685039370078741" bottom="0.19685039370078741" header="0.51181102362204722" footer="0.51181102362204722"/>
  <pageSetup paperSize="9" scale="46" fitToHeight="0" orientation="portrait" horizontalDpi="1200" verticalDpi="1200" r:id="rId492"/>
  <headerFooter alignWithMargins="0"/>
  <drawing r:id="rId49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Заказ товара</vt:lpstr>
      <vt:lpstr>'Заказ товара'!Область_печати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Corporation</dc:creator>
  <cp:lastModifiedBy>sportivnaya</cp:lastModifiedBy>
  <cp:lastPrinted>2014-05-27T03:44:28Z</cp:lastPrinted>
  <dcterms:created xsi:type="dcterms:W3CDTF">1996-10-08T23:32:33Z</dcterms:created>
  <dcterms:modified xsi:type="dcterms:W3CDTF">2015-12-23T12:29:52Z</dcterms:modified>
</cp:coreProperties>
</file>