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60" windowWidth="24240" windowHeight="11895" activeTab="0"/>
  </bookViews>
  <sheets>
    <sheet name="Ответы на форму (1)" sheetId="1" r:id="rId1"/>
  </sheets>
  <definedNames>
    <definedName name="_xlnm._FilterDatabase" localSheetId="0" hidden="1">'Ответы на форму (1)'!$A$1:$G$193</definedName>
  </definedNames>
  <calcPr fullCalcOnLoad="1"/>
</workbook>
</file>

<file path=xl/sharedStrings.xml><?xml version="1.0" encoding="utf-8"?>
<sst xmlns="http://schemas.openxmlformats.org/spreadsheetml/2006/main" count="361" uniqueCount="219">
  <si>
    <t>НИК</t>
  </si>
  <si>
    <t>Наименование</t>
  </si>
  <si>
    <t>Цена</t>
  </si>
  <si>
    <t>Количество</t>
  </si>
  <si>
    <t>Viki07</t>
  </si>
  <si>
    <t>Кетчуп Heinz 1 кг</t>
  </si>
  <si>
    <t>Очищенные томаты K-menu 400 гр</t>
  </si>
  <si>
    <t>Белка_хотелка</t>
  </si>
  <si>
    <t>Разрыхлитель Pirkka 100 гр</t>
  </si>
  <si>
    <t>Пекарский порошок Dr.Oetker 100 гр</t>
  </si>
  <si>
    <t>Ванилин Dr.Oetker 100 гр</t>
  </si>
  <si>
    <t>_Helga_</t>
  </si>
  <si>
    <t>Макароны (бантики) Pirkka 500 гр</t>
  </si>
  <si>
    <t>Шампунь Syoss Professional (интенсивное восстанавление) 500 мл</t>
  </si>
  <si>
    <t>морская0703</t>
  </si>
  <si>
    <t>Шампунь Cien (Против перхоти) для жирных волос 300 мл</t>
  </si>
  <si>
    <t>Капсулы Bellarom Espresso Ristretto 10шт</t>
  </si>
  <si>
    <t>Капсулы Bellarom Espresso Classico 10шт</t>
  </si>
  <si>
    <t>Зубная нить Dentalux interdental mint 2 шт</t>
  </si>
  <si>
    <t>Рыбный паштет Pirkka 100 гр</t>
  </si>
  <si>
    <t>Паштет из дичи Pirkka 100 гр</t>
  </si>
  <si>
    <t>Куриный паштет Pirkka 100 гр</t>
  </si>
  <si>
    <t>Паштет из говядины Pirkka 100 гр</t>
  </si>
  <si>
    <t>Сухой корм Bilanx Grain Free 750 гр</t>
  </si>
  <si>
    <t>nsit2010</t>
  </si>
  <si>
    <t>Крем Herbamedicus (облепиха) 250 мл</t>
  </si>
  <si>
    <t>Кофе заварной Kulta Katriina 500 гр</t>
  </si>
  <si>
    <t>Кондиционер Pirkka 2 л</t>
  </si>
  <si>
    <t>Сыр Valio Oltermanni 1 кг</t>
  </si>
  <si>
    <t>Кофе заварной Lavazza Tierra 250 гр</t>
  </si>
  <si>
    <t>дарюся</t>
  </si>
  <si>
    <t>Очищающий крем для всего дома Astonish 550 мл</t>
  </si>
  <si>
    <t>Семена огурца "Hokus" 2 гр</t>
  </si>
  <si>
    <t xml:space="preserve">Семена краснокочанной капусты </t>
  </si>
  <si>
    <t>Семена капусты белокочанной 2 гр</t>
  </si>
  <si>
    <t>Семена томата "Red Cherry" 0,3 гр</t>
  </si>
  <si>
    <t>Семена томата "Moneymaker" 0.75 гр</t>
  </si>
  <si>
    <t>Семена моркови " Amsterdam" 3 гр</t>
  </si>
  <si>
    <t>tyurina77</t>
  </si>
  <si>
    <t>Зубная паста X-tra Hammastahna 125 мл</t>
  </si>
  <si>
    <t>Зубная паста Dentalux (мятная) 125 гр</t>
  </si>
  <si>
    <t>Зубная паста Dentalux (лечебные травы) 125 гр</t>
  </si>
  <si>
    <t>safit310</t>
  </si>
  <si>
    <t>Кофе заварной Lofbergs Lila Medium Roast 500 гр</t>
  </si>
  <si>
    <t>Рубленые томаты в собственном соку X-tra 400 гр</t>
  </si>
  <si>
    <t>Мясной паштет в соусе X-tra 415 гр</t>
  </si>
  <si>
    <t>Ароматизатор воздуха Sanhytec ( лаванда) 2 шт</t>
  </si>
  <si>
    <t>Гель для унитаза Pirkka ( лимон ) 750 мл</t>
  </si>
  <si>
    <t>Аля0601</t>
  </si>
  <si>
    <t>Шоколад Schogetten Black &amp; White (с кремом) 100 гр</t>
  </si>
  <si>
    <t>Сахарные сладкие фигурки Dr. Oetker 12 шт</t>
  </si>
  <si>
    <t>Глазурь сахарная контурная (белая ) Dr. Oetker 125 гр</t>
  </si>
  <si>
    <t>Шоколадные животные Maitre Truffout 100 гр</t>
  </si>
  <si>
    <t>les82</t>
  </si>
  <si>
    <t>Жидкое мыло Nestesaippua (лаванда) 3 л</t>
  </si>
  <si>
    <t>Кофе растворимый Cafeclub 200 гр</t>
  </si>
  <si>
    <t>Таблетки для п/машины W5 60 шт</t>
  </si>
  <si>
    <t>Леденцы "Woogie" ментоловые 200 гр</t>
  </si>
  <si>
    <t>Конфеты шоколадные ассорти "Delicious" 150 гр</t>
  </si>
  <si>
    <t>Средство для очистки п/машин At Home 2 шт</t>
  </si>
  <si>
    <t>Таблетки для п/машины Cleffekt All in one 50 шт</t>
  </si>
  <si>
    <t>kuzia16</t>
  </si>
  <si>
    <t>Отруби Pirkka 850 гр</t>
  </si>
  <si>
    <t>Шоколадные скелетики Sorini 100 гр</t>
  </si>
  <si>
    <t>Гель для душа Pirkka ( имбирь и мандарин ) 300 мл</t>
  </si>
  <si>
    <t>Гель для душа Pirkka ( для мужчин ) 2 in 1 300мл</t>
  </si>
  <si>
    <t>Жидкое мыло Pirkka 300 мл (цитрус)</t>
  </si>
  <si>
    <t>Чистящее средство для унитаза Pirkka 750 мл</t>
  </si>
  <si>
    <t>Гель Pirkka (для цветного) 1,5 л</t>
  </si>
  <si>
    <t>Гель для стирки белого белья LUMME 800 мл</t>
  </si>
  <si>
    <t>Гель для стирки черного и темного белья Rainbow 1 л</t>
  </si>
  <si>
    <t>Кофе растворимый Nescafe Kulta 180 гр</t>
  </si>
  <si>
    <t>Кофе растворимый Gevalia 200гр</t>
  </si>
  <si>
    <t>olkavk</t>
  </si>
  <si>
    <t>Кондиционер Cien ( восстановление и уход ) 300 мл</t>
  </si>
  <si>
    <t xml:space="preserve"> Шампунь Cien (Против перхоти) для чувствительной кожи 300 мл</t>
  </si>
  <si>
    <t>Дезодорант шариковый Cien X-Bolt 50 мл</t>
  </si>
  <si>
    <t xml:space="preserve"> Лак "объём" , степень фиксации № 4 Cien 400 мл</t>
  </si>
  <si>
    <t>Викторина</t>
  </si>
  <si>
    <t>Жидкость для мытья посуды Fairy Sensitive 500 мл</t>
  </si>
  <si>
    <t>Какао Pirkka 500 гр</t>
  </si>
  <si>
    <t>Мюсли Pirkka (клубника) 750 гр</t>
  </si>
  <si>
    <t>Шампунь Garnier fructis (свежесть) 250 мл</t>
  </si>
  <si>
    <t>Шампунь Mrs. Potter's ( против перхоти ) 500 мл</t>
  </si>
  <si>
    <t>Шампунь Clairol 5 in 1 "влажность" 200 мл</t>
  </si>
  <si>
    <t>Увлажняющий крем для лица LV 75 мл</t>
  </si>
  <si>
    <t>Тоник для лица LV 250 мл</t>
  </si>
  <si>
    <t>Шоколад Mister CHOC (мята) 200 гр</t>
  </si>
  <si>
    <t>Шоколад Fin Carre (чёрный) 200 гр</t>
  </si>
  <si>
    <t>Марципановая конфета Qualitats 50 гр</t>
  </si>
  <si>
    <t>Марципановая конфета Maitre Truffout 100 гр</t>
  </si>
  <si>
    <t>Набор марципановых конфет Maitre Truffout 125 гр</t>
  </si>
  <si>
    <t>Набор марципановых конфет Marzipan 200 гр</t>
  </si>
  <si>
    <t>Спрей для унитаза Kiilto (без запаха) 500 мл</t>
  </si>
  <si>
    <t>Перчатки 100 шт</t>
  </si>
  <si>
    <t>Гель для мытья посуды Rainbow Sensitive 500 мл</t>
  </si>
  <si>
    <t>Средство для мытья посуды Ecover 500 мл</t>
  </si>
  <si>
    <t>Зубная паста Pearl drops Sensitive 50 мл</t>
  </si>
  <si>
    <t>Тампоны O.B. Super 48 шт</t>
  </si>
  <si>
    <t>Гель для бритья Gibellini (Sensitive) 250 мл с алоэ вера</t>
  </si>
  <si>
    <t>lenamordvinkova</t>
  </si>
  <si>
    <t>Порошок LV (для цветного) 2 кг</t>
  </si>
  <si>
    <t>marina29</t>
  </si>
  <si>
    <t>Оливковое масло Basso рафинированное 1 л Артикул: 004480</t>
  </si>
  <si>
    <t>Оливковое масло Iliada Drops 1 L Артикул: 113534</t>
  </si>
  <si>
    <t>Чай зелёный Forsman "семь самураев" 60 гр Артикул: 001153</t>
  </si>
  <si>
    <t>Чай черный Forsman "Экстаз" 60 грАртикул: 002655</t>
  </si>
  <si>
    <t>Чай черный Forsman "тет-а-тет" 60 гр Артикул: 001382</t>
  </si>
  <si>
    <t>Витамины Multivitamin 100 таб Артикул: 001464</t>
  </si>
  <si>
    <t>Ksundra</t>
  </si>
  <si>
    <t>Таблетки для п.машины Finish 3 в 1 ( 60 шт)</t>
  </si>
  <si>
    <t>Таблетки для п.машины power and pure 45 шт</t>
  </si>
  <si>
    <t xml:space="preserve">Детская зубная паста Nickelodeon "Черепашки ниндзя" </t>
  </si>
  <si>
    <t xml:space="preserve">Детская зубная паста Colgate (Человек Паук) </t>
  </si>
  <si>
    <t>Детская зубная паста Elmex Junior</t>
  </si>
  <si>
    <t>bamr512</t>
  </si>
  <si>
    <t>Шоколад X-tra (молочный) 100 гр</t>
  </si>
  <si>
    <t>bambr512</t>
  </si>
  <si>
    <t>Шоколад X-tra (фундук) 100 гр</t>
  </si>
  <si>
    <t>Шоколадные конфеты "Ракушки" Maitre Truffout 250 гр</t>
  </si>
  <si>
    <t>Шоколадные конфеты (водка) Panda 350 гр</t>
  </si>
  <si>
    <t>Оливковое масло Iliada Drops 1 L</t>
  </si>
  <si>
    <t>Чистящий крем для стеклокерамики Astonish 235 мл</t>
  </si>
  <si>
    <t>Жидкость для мытья окон X-tra 1 л</t>
  </si>
  <si>
    <t>Освежитель воздуха Pan Aroma ( свежесть полевых цветов ) 150 гр</t>
  </si>
  <si>
    <t>Спрей для борьбы с пылью Mr Sheen 300 мл</t>
  </si>
  <si>
    <t>Жевательная резинка X-tra (мята) 180 гр</t>
  </si>
  <si>
    <t>Lycaste</t>
  </si>
  <si>
    <t>Шампунь Pirkka Sitruuna &amp; Greippi (лимон и грейпфрут) 500 мл</t>
  </si>
  <si>
    <t>Джем Maribel (черничный) 450 гр</t>
  </si>
  <si>
    <t>Мармелад Maribel ( апельсиновый ) 400 гр</t>
  </si>
  <si>
    <t>Сыр Chene D'Argent Camembert</t>
  </si>
  <si>
    <t>ovl</t>
  </si>
  <si>
    <t>Пищевая добавка Glucosamin 750 mg 120 шт</t>
  </si>
  <si>
    <t>Кофе заварной Lofbergs Organic 500 гр</t>
  </si>
  <si>
    <t>Оливки Baresa 680 гр</t>
  </si>
  <si>
    <t>Крем Hautbalsam (для доения) 250 мл</t>
  </si>
  <si>
    <t>natcat</t>
  </si>
  <si>
    <t xml:space="preserve"> Кондиционер Comfort (солнечные луга) 4 л</t>
  </si>
  <si>
    <t xml:space="preserve"> Кондиционер Comfort (свежесть) 4 л</t>
  </si>
  <si>
    <t>Порошок Ariel Color Actilift (для цветного) 6,737 кг</t>
  </si>
  <si>
    <t xml:space="preserve"> Таблетки для п/машины Fairy Platinum 70 шт</t>
  </si>
  <si>
    <t>Pavel11</t>
  </si>
  <si>
    <t>Кетчуп 1 кг</t>
  </si>
  <si>
    <t>Кетчуп K-menu 1 кг</t>
  </si>
  <si>
    <t>Sezhka</t>
  </si>
  <si>
    <t>Таблетки для п/машины Fairy Citron All in One 90 шт</t>
  </si>
  <si>
    <t>Рита86</t>
  </si>
  <si>
    <t>Сыр Valio Oltermanni 900 гр</t>
  </si>
  <si>
    <t>Кофейный напиток Nescafe Cappuccino 225 гр</t>
  </si>
  <si>
    <t>Кофейный напиток Jacobs cappuccino classico 500 гр</t>
  </si>
  <si>
    <t>LeeLoog</t>
  </si>
  <si>
    <t>Семена томата "Moneymaker"</t>
  </si>
  <si>
    <t>ostrovska</t>
  </si>
  <si>
    <t>Какао Fazer 200 гр</t>
  </si>
  <si>
    <t>Мыло (морская свежесть) Cien 2 шт х 150 гр</t>
  </si>
  <si>
    <t>Мыло (оливковое) Cien 2 шт х 150 гр</t>
  </si>
  <si>
    <t>Кофе заварной LavAzza Perfetto Espresso 250 гр</t>
  </si>
  <si>
    <t>Чай Lipton Forest Frout (ягодный) 150 гр</t>
  </si>
  <si>
    <t>Бальзамический уксус Modena 250 мл</t>
  </si>
  <si>
    <t>Средство для уборки Сillit Вang 1,5 л</t>
  </si>
  <si>
    <t>natani</t>
  </si>
  <si>
    <t>Кофе заварной Lavazza Dek 250 гр</t>
  </si>
  <si>
    <t>Lirinka80</t>
  </si>
  <si>
    <t>Масло Basso Olio di Semi di Mais 1 л</t>
  </si>
  <si>
    <t>Сыр Rainbow Kermajuusto 1 кг</t>
  </si>
  <si>
    <t>Томатная паста Rainbow 70 гр</t>
  </si>
  <si>
    <t>Шампунь Dove (интенсивное восстановление) 250 мл</t>
  </si>
  <si>
    <t>Бальзам Dove (интенсивное восстановление) 200 мл</t>
  </si>
  <si>
    <t>Шампунь Dove (контроль) 250 мл</t>
  </si>
  <si>
    <t>Какао X-tra 1 кг</t>
  </si>
  <si>
    <t>Шоколад X-tra (чёрный) 100 гр</t>
  </si>
  <si>
    <t>Глазурь сахарная контурная Dr. Oetker 125 гр</t>
  </si>
  <si>
    <t>Таблетки для п. машины Finish Powerball 110 шт</t>
  </si>
  <si>
    <t>Жидкость для мытья посуды Fairy Original 900 мл</t>
  </si>
  <si>
    <t>lenapo</t>
  </si>
  <si>
    <t>djudjuka</t>
  </si>
  <si>
    <t>Термобельё женское (голубой меланж)</t>
  </si>
  <si>
    <t>elmirael</t>
  </si>
  <si>
    <t>Сыр Chene D'Argent Camembert 250 гр</t>
  </si>
  <si>
    <t>Сыр Castello Blue 150 гр</t>
  </si>
  <si>
    <t>Сыр Oltermanni Cheddar 900 гр</t>
  </si>
  <si>
    <t>Гель LV (для цветного) 2,3 л</t>
  </si>
  <si>
    <t>Сумма</t>
  </si>
  <si>
    <t>Со скидкой</t>
  </si>
  <si>
    <t>С орг%</t>
  </si>
  <si>
    <t>Шоколадные конфеты</t>
  </si>
  <si>
    <t>_Helga_ Итог</t>
  </si>
  <si>
    <t>bambr512 Итог</t>
  </si>
  <si>
    <t>bamr512 Итог</t>
  </si>
  <si>
    <t>djudjuka Итог</t>
  </si>
  <si>
    <t>elmirael Итог</t>
  </si>
  <si>
    <t>Ksundra Итог</t>
  </si>
  <si>
    <t>kuzia16 Итог</t>
  </si>
  <si>
    <t>LeeLoog Итог</t>
  </si>
  <si>
    <t>lenamordvinkova Итог</t>
  </si>
  <si>
    <t>lenapo Итог</t>
  </si>
  <si>
    <t>les82 Итог</t>
  </si>
  <si>
    <t>Lirinka80 Итог</t>
  </si>
  <si>
    <t>Lycaste Итог</t>
  </si>
  <si>
    <t>marina29 Итог</t>
  </si>
  <si>
    <t>natani Итог</t>
  </si>
  <si>
    <t>natcat Итог</t>
  </si>
  <si>
    <t>nsit2010 Итог</t>
  </si>
  <si>
    <t>olkavk Итог</t>
  </si>
  <si>
    <t>ostrovska Итог</t>
  </si>
  <si>
    <t>ovl Итог</t>
  </si>
  <si>
    <t>Pavel11 Итог</t>
  </si>
  <si>
    <t>safit310 Итог</t>
  </si>
  <si>
    <t>Sezhka Итог</t>
  </si>
  <si>
    <t>tyurina77 Итог</t>
  </si>
  <si>
    <t>Viki07 Итог</t>
  </si>
  <si>
    <t>Аля0601 Итог</t>
  </si>
  <si>
    <t>Белка_хотелка Итог</t>
  </si>
  <si>
    <t>Викторина Итог</t>
  </si>
  <si>
    <t>дарюся Итог</t>
  </si>
  <si>
    <t>морская0703 Итог</t>
  </si>
  <si>
    <t>Рита86 Итог</t>
  </si>
  <si>
    <t>ТР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</si>
</sst>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/d/yyyy\ h:mm:ss"/>
    <numFmt numFmtId="173" formatCode="0.0000"/>
  </numFmts>
  <fonts count="49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sz val="14"/>
      <color indexed="8"/>
      <name val="Arial"/>
      <family val="2"/>
    </font>
    <font>
      <sz val="8"/>
      <name val="Tahoma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rgb="FF0000FF"/>
      <name val="Arial"/>
      <family val="2"/>
    </font>
    <font>
      <sz val="14"/>
      <color rgb="FF000000"/>
      <name val="Arial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46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46" fillId="0" borderId="11" xfId="0" applyFont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2" fontId="47" fillId="33" borderId="10" xfId="0" applyNumberFormat="1" applyFont="1" applyFill="1" applyBorder="1" applyAlignment="1">
      <alignment/>
    </xf>
    <xf numFmtId="173" fontId="0" fillId="0" borderId="0" xfId="0" applyNumberFormat="1" applyFont="1" applyAlignment="1">
      <alignment/>
    </xf>
    <xf numFmtId="1" fontId="48" fillId="34" borderId="0" xfId="0" applyNumberFormat="1" applyFont="1" applyFill="1" applyAlignment="1">
      <alignment/>
    </xf>
    <xf numFmtId="1" fontId="48" fillId="34" borderId="10" xfId="0" applyNumberFormat="1" applyFont="1" applyFill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inzakaz.com/products/vsyo-dlya-doma/product-perchatki-100-sht" TargetMode="External" /><Relationship Id="rId2" Type="http://schemas.openxmlformats.org/officeDocument/2006/relationships/hyperlink" Target="http://finzakaz.com/products/maslo-olivkovoe-uksus/olivkovoe-i-aromatizirovannoe/product-olivkovoe-maslo-iliada-drops-1-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9"/>
  <sheetViews>
    <sheetView tabSelected="1" zoomScalePageLayoutView="0" workbookViewId="0" topLeftCell="A1">
      <pane ySplit="1" topLeftCell="A104" activePane="bottomLeft" state="frozen"/>
      <selection pane="topLeft" activeCell="A1" sqref="A1"/>
      <selection pane="bottomLeft" activeCell="G199" sqref="G199"/>
    </sheetView>
  </sheetViews>
  <sheetFormatPr defaultColWidth="14.421875" defaultRowHeight="15.75" customHeight="1" outlineLevelRow="2"/>
  <cols>
    <col min="1" max="1" width="29.28125" style="0" customWidth="1"/>
    <col min="2" max="2" width="51.140625" style="0" customWidth="1"/>
    <col min="3" max="3" width="12.140625" style="0" customWidth="1"/>
    <col min="4" max="4" width="10.57421875" style="0" customWidth="1"/>
    <col min="5" max="6" width="12.00390625" style="0" customWidth="1"/>
    <col min="7" max="7" width="23.421875" style="4" customWidth="1"/>
    <col min="8" max="8" width="6.8515625" style="0" customWidth="1"/>
  </cols>
  <sheetData>
    <row r="1" spans="1:8" ht="15.75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183</v>
      </c>
      <c r="F1" s="12" t="s">
        <v>184</v>
      </c>
      <c r="G1" s="13" t="s">
        <v>185</v>
      </c>
      <c r="H1" s="17" t="s">
        <v>218</v>
      </c>
    </row>
    <row r="2" spans="1:8" ht="15.75" customHeight="1" hidden="1" outlineLevel="2">
      <c r="A2" s="2" t="s">
        <v>11</v>
      </c>
      <c r="B2" s="2" t="s">
        <v>12</v>
      </c>
      <c r="C2" s="2">
        <v>109</v>
      </c>
      <c r="D2" s="2">
        <v>1</v>
      </c>
      <c r="E2" s="1">
        <f>C2*D2</f>
        <v>109</v>
      </c>
      <c r="F2" s="1">
        <f>E2-E2*0.1</f>
        <v>98.1</v>
      </c>
      <c r="G2" s="3">
        <f>F2*1.11</f>
        <v>108.891</v>
      </c>
      <c r="H2" s="15">
        <f>G2*0.02</f>
        <v>2.17782</v>
      </c>
    </row>
    <row r="3" spans="1:8" ht="15.75" customHeight="1" hidden="1" outlineLevel="2">
      <c r="A3" s="2" t="s">
        <v>11</v>
      </c>
      <c r="B3" s="2" t="s">
        <v>160</v>
      </c>
      <c r="C3" s="2">
        <v>457</v>
      </c>
      <c r="D3" s="2">
        <v>1</v>
      </c>
      <c r="E3" s="1">
        <f>C3*D3</f>
        <v>457</v>
      </c>
      <c r="F3" s="1">
        <f>E3-E3*0.1</f>
        <v>411.3</v>
      </c>
      <c r="G3" s="3">
        <f>F3*1.11</f>
        <v>456.54300000000006</v>
      </c>
      <c r="H3" s="15">
        <f>G3*0.02</f>
        <v>9.130860000000002</v>
      </c>
    </row>
    <row r="4" spans="1:8" ht="15.75" customHeight="1" hidden="1" outlineLevel="2">
      <c r="A4" s="2" t="s">
        <v>11</v>
      </c>
      <c r="B4" s="2" t="s">
        <v>13</v>
      </c>
      <c r="C4" s="2">
        <v>841</v>
      </c>
      <c r="D4" s="2">
        <v>1</v>
      </c>
      <c r="E4" s="1">
        <f>C4*D4</f>
        <v>841</v>
      </c>
      <c r="F4" s="1">
        <f>E4-E4*0.1</f>
        <v>756.9</v>
      </c>
      <c r="G4" s="3">
        <f>F4*1.11</f>
        <v>840.1590000000001</v>
      </c>
      <c r="H4" s="15">
        <f>G4*0.02</f>
        <v>16.80318</v>
      </c>
    </row>
    <row r="5" spans="1:8" ht="15.75" customHeight="1" outlineLevel="1" collapsed="1">
      <c r="A5" s="10" t="s">
        <v>187</v>
      </c>
      <c r="B5" s="11"/>
      <c r="C5" s="11"/>
      <c r="D5" s="11"/>
      <c r="E5" s="12"/>
      <c r="F5" s="12"/>
      <c r="G5" s="13">
        <f>SUBTOTAL(9,G2:G4)</f>
        <v>1405.5930000000003</v>
      </c>
      <c r="H5" s="16">
        <f>G5*0.02</f>
        <v>28.111860000000007</v>
      </c>
    </row>
    <row r="6" spans="1:8" ht="15.75" customHeight="1" hidden="1" outlineLevel="2">
      <c r="A6" s="2" t="s">
        <v>117</v>
      </c>
      <c r="B6" s="5" t="s">
        <v>186</v>
      </c>
      <c r="C6" s="2">
        <v>428</v>
      </c>
      <c r="D6" s="2">
        <v>1</v>
      </c>
      <c r="E6" s="1">
        <f aca="true" t="shared" si="0" ref="E6:E16">C6*D6</f>
        <v>428</v>
      </c>
      <c r="F6" s="1">
        <f aca="true" t="shared" si="1" ref="F6:F16">E6-E6*0.1</f>
        <v>385.2</v>
      </c>
      <c r="G6" s="3">
        <f aca="true" t="shared" si="2" ref="G6:G16">F6*1.11</f>
        <v>427.572</v>
      </c>
      <c r="H6" s="16">
        <f aca="true" t="shared" si="3" ref="H6:H69">G6*0.02</f>
        <v>8.55144</v>
      </c>
    </row>
    <row r="7" spans="1:8" ht="15.75" customHeight="1" hidden="1" outlineLevel="2">
      <c r="A7" s="2" t="s">
        <v>117</v>
      </c>
      <c r="B7" s="2" t="s">
        <v>126</v>
      </c>
      <c r="C7" s="2">
        <v>237</v>
      </c>
      <c r="D7" s="2">
        <v>2</v>
      </c>
      <c r="E7" s="1">
        <f t="shared" si="0"/>
        <v>474</v>
      </c>
      <c r="F7" s="1">
        <f t="shared" si="1"/>
        <v>426.6</v>
      </c>
      <c r="G7" s="3">
        <f t="shared" si="2"/>
        <v>473.52600000000007</v>
      </c>
      <c r="H7" s="16">
        <f t="shared" si="3"/>
        <v>9.470520000000002</v>
      </c>
    </row>
    <row r="8" spans="1:8" ht="15.75" customHeight="1" hidden="1" outlineLevel="2">
      <c r="A8" s="2" t="s">
        <v>117</v>
      </c>
      <c r="B8" s="2" t="s">
        <v>123</v>
      </c>
      <c r="C8" s="2">
        <v>184</v>
      </c>
      <c r="D8" s="2">
        <v>1</v>
      </c>
      <c r="E8" s="1">
        <f t="shared" si="0"/>
        <v>184</v>
      </c>
      <c r="F8" s="1">
        <f t="shared" si="1"/>
        <v>165.6</v>
      </c>
      <c r="G8" s="3">
        <f t="shared" si="2"/>
        <v>183.816</v>
      </c>
      <c r="H8" s="16">
        <f t="shared" si="3"/>
        <v>3.67632</v>
      </c>
    </row>
    <row r="9" spans="1:8" ht="15.75" customHeight="1" hidden="1" outlineLevel="2">
      <c r="A9" s="2" t="s">
        <v>117</v>
      </c>
      <c r="B9" s="2" t="s">
        <v>121</v>
      </c>
      <c r="C9" s="2">
        <v>462</v>
      </c>
      <c r="D9" s="2">
        <v>2</v>
      </c>
      <c r="E9" s="1">
        <f t="shared" si="0"/>
        <v>924</v>
      </c>
      <c r="F9" s="1">
        <f t="shared" si="1"/>
        <v>831.6</v>
      </c>
      <c r="G9" s="3">
        <f t="shared" si="2"/>
        <v>923.0760000000001</v>
      </c>
      <c r="H9" s="16">
        <f t="shared" si="3"/>
        <v>18.461520000000004</v>
      </c>
    </row>
    <row r="10" spans="1:8" ht="15.75" customHeight="1" hidden="1" outlineLevel="2">
      <c r="A10" s="2" t="s">
        <v>117</v>
      </c>
      <c r="B10" s="2" t="s">
        <v>124</v>
      </c>
      <c r="C10" s="2">
        <v>174</v>
      </c>
      <c r="D10" s="2">
        <v>2</v>
      </c>
      <c r="E10" s="1">
        <f t="shared" si="0"/>
        <v>348</v>
      </c>
      <c r="F10" s="1">
        <f t="shared" si="1"/>
        <v>313.2</v>
      </c>
      <c r="G10" s="3">
        <f t="shared" si="2"/>
        <v>347.65200000000004</v>
      </c>
      <c r="H10" s="16">
        <f t="shared" si="3"/>
        <v>6.953040000000001</v>
      </c>
    </row>
    <row r="11" spans="1:8" ht="15.75" customHeight="1" hidden="1" outlineLevel="2">
      <c r="A11" s="2" t="s">
        <v>117</v>
      </c>
      <c r="B11" s="2" t="s">
        <v>31</v>
      </c>
      <c r="C11" s="2">
        <v>185</v>
      </c>
      <c r="D11" s="2">
        <v>1</v>
      </c>
      <c r="E11" s="1">
        <f t="shared" si="0"/>
        <v>185</v>
      </c>
      <c r="F11" s="1">
        <f t="shared" si="1"/>
        <v>166.5</v>
      </c>
      <c r="G11" s="3">
        <f t="shared" si="2"/>
        <v>184.81500000000003</v>
      </c>
      <c r="H11" s="16">
        <f t="shared" si="3"/>
        <v>3.696300000000001</v>
      </c>
    </row>
    <row r="12" spans="1:8" ht="15.75" customHeight="1" hidden="1" outlineLevel="2">
      <c r="A12" s="2" t="s">
        <v>117</v>
      </c>
      <c r="B12" s="2" t="s">
        <v>125</v>
      </c>
      <c r="C12" s="2">
        <v>208</v>
      </c>
      <c r="D12" s="2">
        <v>1</v>
      </c>
      <c r="E12" s="1">
        <f t="shared" si="0"/>
        <v>208</v>
      </c>
      <c r="F12" s="1">
        <f t="shared" si="1"/>
        <v>187.2</v>
      </c>
      <c r="G12" s="3">
        <f t="shared" si="2"/>
        <v>207.792</v>
      </c>
      <c r="H12" s="16">
        <f t="shared" si="3"/>
        <v>4.15584</v>
      </c>
    </row>
    <row r="13" spans="1:8" ht="15.75" customHeight="1" hidden="1" outlineLevel="2">
      <c r="A13" s="2" t="s">
        <v>117</v>
      </c>
      <c r="B13" s="2" t="s">
        <v>122</v>
      </c>
      <c r="C13" s="2">
        <v>185</v>
      </c>
      <c r="D13" s="2">
        <v>1</v>
      </c>
      <c r="E13" s="1">
        <f t="shared" si="0"/>
        <v>185</v>
      </c>
      <c r="F13" s="1">
        <f t="shared" si="1"/>
        <v>166.5</v>
      </c>
      <c r="G13" s="3">
        <f t="shared" si="2"/>
        <v>184.81500000000003</v>
      </c>
      <c r="H13" s="16">
        <f t="shared" si="3"/>
        <v>3.696300000000001</v>
      </c>
    </row>
    <row r="14" spans="1:8" ht="15.75" customHeight="1" hidden="1" outlineLevel="2">
      <c r="A14" s="2" t="s">
        <v>117</v>
      </c>
      <c r="B14" s="2" t="s">
        <v>118</v>
      </c>
      <c r="C14" s="2">
        <v>91</v>
      </c>
      <c r="D14" s="2">
        <v>2</v>
      </c>
      <c r="E14" s="1">
        <f t="shared" si="0"/>
        <v>182</v>
      </c>
      <c r="F14" s="1">
        <f t="shared" si="1"/>
        <v>163.8</v>
      </c>
      <c r="G14" s="3">
        <f t="shared" si="2"/>
        <v>181.81800000000004</v>
      </c>
      <c r="H14" s="16">
        <f t="shared" si="3"/>
        <v>3.6363600000000007</v>
      </c>
    </row>
    <row r="15" spans="1:8" ht="15.75" customHeight="1" hidden="1" outlineLevel="2">
      <c r="A15" s="2" t="s">
        <v>117</v>
      </c>
      <c r="B15" s="2" t="s">
        <v>119</v>
      </c>
      <c r="C15" s="2">
        <v>260</v>
      </c>
      <c r="D15" s="2">
        <v>1</v>
      </c>
      <c r="E15" s="1">
        <f t="shared" si="0"/>
        <v>260</v>
      </c>
      <c r="F15" s="1">
        <f t="shared" si="1"/>
        <v>234</v>
      </c>
      <c r="G15" s="3">
        <f t="shared" si="2"/>
        <v>259.74</v>
      </c>
      <c r="H15" s="16">
        <f t="shared" si="3"/>
        <v>5.1948</v>
      </c>
    </row>
    <row r="16" spans="1:8" ht="15.75" customHeight="1" hidden="1" outlineLevel="2">
      <c r="A16" s="2" t="s">
        <v>117</v>
      </c>
      <c r="B16" s="2" t="s">
        <v>120</v>
      </c>
      <c r="C16" s="2">
        <v>428</v>
      </c>
      <c r="D16" s="2">
        <v>1</v>
      </c>
      <c r="E16" s="1">
        <f t="shared" si="0"/>
        <v>428</v>
      </c>
      <c r="F16" s="1">
        <f t="shared" si="1"/>
        <v>385.2</v>
      </c>
      <c r="G16" s="3">
        <f t="shared" si="2"/>
        <v>427.572</v>
      </c>
      <c r="H16" s="16">
        <f t="shared" si="3"/>
        <v>8.55144</v>
      </c>
    </row>
    <row r="17" spans="1:8" ht="15.75" customHeight="1" outlineLevel="1" collapsed="1">
      <c r="A17" s="10" t="s">
        <v>188</v>
      </c>
      <c r="B17" s="11"/>
      <c r="C17" s="11"/>
      <c r="D17" s="11"/>
      <c r="E17" s="12"/>
      <c r="F17" s="12"/>
      <c r="G17" s="13">
        <f>SUBTOTAL(9,G6:G16)</f>
        <v>3802.1940000000004</v>
      </c>
      <c r="H17" s="16">
        <f t="shared" si="3"/>
        <v>76.04388000000002</v>
      </c>
    </row>
    <row r="18" spans="1:8" ht="15.75" customHeight="1" hidden="1" outlineLevel="2">
      <c r="A18" s="2" t="s">
        <v>115</v>
      </c>
      <c r="B18" s="2" t="s">
        <v>116</v>
      </c>
      <c r="C18" s="2">
        <v>91</v>
      </c>
      <c r="D18" s="2">
        <v>2</v>
      </c>
      <c r="E18" s="1">
        <f>C18*D18</f>
        <v>182</v>
      </c>
      <c r="F18" s="1">
        <f>E18-E18*0.1</f>
        <v>163.8</v>
      </c>
      <c r="G18" s="3">
        <f>F18*1.11</f>
        <v>181.81800000000004</v>
      </c>
      <c r="H18" s="16">
        <f t="shared" si="3"/>
        <v>3.6363600000000007</v>
      </c>
    </row>
    <row r="19" spans="1:8" ht="15.75" customHeight="1" outlineLevel="1" collapsed="1">
      <c r="A19" s="10" t="s">
        <v>189</v>
      </c>
      <c r="B19" s="11"/>
      <c r="C19" s="11"/>
      <c r="D19" s="11"/>
      <c r="E19" s="12"/>
      <c r="F19" s="12"/>
      <c r="G19" s="13">
        <f>SUBTOTAL(9,G18:G18)</f>
        <v>181.81800000000004</v>
      </c>
      <c r="H19" s="16">
        <f t="shared" si="3"/>
        <v>3.6363600000000007</v>
      </c>
    </row>
    <row r="20" spans="1:8" ht="15.75" customHeight="1" hidden="1" outlineLevel="2">
      <c r="A20" s="2" t="s">
        <v>176</v>
      </c>
      <c r="B20" s="2" t="s">
        <v>177</v>
      </c>
      <c r="C20" s="2">
        <v>1591</v>
      </c>
      <c r="D20" s="2">
        <v>1</v>
      </c>
      <c r="E20" s="1">
        <f>C20*D20</f>
        <v>1591</v>
      </c>
      <c r="F20" s="1">
        <f>E20-E20*0.1</f>
        <v>1431.9</v>
      </c>
      <c r="G20" s="3">
        <f>F20*1.11</f>
        <v>1589.4090000000003</v>
      </c>
      <c r="H20" s="16">
        <f t="shared" si="3"/>
        <v>31.788180000000008</v>
      </c>
    </row>
    <row r="21" spans="1:8" ht="15.75" customHeight="1" outlineLevel="1" collapsed="1">
      <c r="A21" s="10" t="s">
        <v>190</v>
      </c>
      <c r="B21" s="11"/>
      <c r="C21" s="11"/>
      <c r="D21" s="11"/>
      <c r="E21" s="12"/>
      <c r="F21" s="12"/>
      <c r="G21" s="13">
        <f>SUBTOTAL(9,G20:G20)</f>
        <v>1589.4090000000003</v>
      </c>
      <c r="H21" s="16">
        <f t="shared" si="3"/>
        <v>31.788180000000008</v>
      </c>
    </row>
    <row r="22" spans="1:8" ht="15.75" customHeight="1" hidden="1" outlineLevel="2">
      <c r="A22" s="2" t="s">
        <v>178</v>
      </c>
      <c r="B22" s="2" t="s">
        <v>182</v>
      </c>
      <c r="C22" s="2">
        <v>920</v>
      </c>
      <c r="D22" s="2">
        <v>1</v>
      </c>
      <c r="E22" s="1">
        <f>C22*D22</f>
        <v>920</v>
      </c>
      <c r="F22" s="1">
        <f>E22-E22*0.1</f>
        <v>828</v>
      </c>
      <c r="G22" s="3">
        <f>F22*1.11</f>
        <v>919.08</v>
      </c>
      <c r="H22" s="16">
        <f t="shared" si="3"/>
        <v>18.381600000000002</v>
      </c>
    </row>
    <row r="23" spans="1:8" ht="15.75" customHeight="1" hidden="1" outlineLevel="2">
      <c r="A23" s="2" t="s">
        <v>178</v>
      </c>
      <c r="B23" s="2" t="s">
        <v>180</v>
      </c>
      <c r="C23" s="2">
        <v>214</v>
      </c>
      <c r="D23" s="2">
        <v>1</v>
      </c>
      <c r="E23" s="1">
        <f>C23*D23</f>
        <v>214</v>
      </c>
      <c r="F23" s="1">
        <f>E23-E23*0.1</f>
        <v>192.6</v>
      </c>
      <c r="G23" s="3">
        <f>F23*1.11</f>
        <v>213.786</v>
      </c>
      <c r="H23" s="16">
        <f t="shared" si="3"/>
        <v>4.27572</v>
      </c>
    </row>
    <row r="24" spans="1:8" ht="15.75" customHeight="1" hidden="1" outlineLevel="2">
      <c r="A24" s="2" t="s">
        <v>178</v>
      </c>
      <c r="B24" s="2" t="s">
        <v>179</v>
      </c>
      <c r="C24" s="2">
        <v>311</v>
      </c>
      <c r="D24" s="2">
        <v>1</v>
      </c>
      <c r="E24" s="1">
        <f>C24*D24</f>
        <v>311</v>
      </c>
      <c r="F24" s="1">
        <f>E24-E24*0.1</f>
        <v>279.9</v>
      </c>
      <c r="G24" s="3">
        <f>F24*1.11</f>
        <v>310.689</v>
      </c>
      <c r="H24" s="16">
        <f t="shared" si="3"/>
        <v>6.213780000000001</v>
      </c>
    </row>
    <row r="25" spans="1:8" ht="15.75" customHeight="1" hidden="1" outlineLevel="2">
      <c r="A25" s="2" t="s">
        <v>178</v>
      </c>
      <c r="B25" s="2" t="s">
        <v>181</v>
      </c>
      <c r="C25" s="2">
        <v>694</v>
      </c>
      <c r="D25" s="2">
        <v>2</v>
      </c>
      <c r="E25" s="1">
        <f>C25*D25</f>
        <v>1388</v>
      </c>
      <c r="F25" s="1">
        <f>E25-E25*0.1</f>
        <v>1249.2</v>
      </c>
      <c r="G25" s="3">
        <f>F25*1.11</f>
        <v>1386.612</v>
      </c>
      <c r="H25" s="16">
        <f t="shared" si="3"/>
        <v>27.73224</v>
      </c>
    </row>
    <row r="26" spans="1:8" ht="15.75" customHeight="1" hidden="1" outlineLevel="2">
      <c r="A26" s="2" t="s">
        <v>178</v>
      </c>
      <c r="B26" s="2" t="s">
        <v>148</v>
      </c>
      <c r="C26" s="2">
        <v>670</v>
      </c>
      <c r="D26" s="2">
        <v>1</v>
      </c>
      <c r="E26" s="1">
        <f>C26*D26</f>
        <v>670</v>
      </c>
      <c r="F26" s="1">
        <f>E26-E26*0.1</f>
        <v>603</v>
      </c>
      <c r="G26" s="3">
        <f>F26*1.11</f>
        <v>669.33</v>
      </c>
      <c r="H26" s="16">
        <f t="shared" si="3"/>
        <v>13.386600000000001</v>
      </c>
    </row>
    <row r="27" spans="1:8" ht="15.75" customHeight="1" outlineLevel="1" collapsed="1">
      <c r="A27" s="10" t="s">
        <v>191</v>
      </c>
      <c r="B27" s="11"/>
      <c r="C27" s="11"/>
      <c r="D27" s="11"/>
      <c r="E27" s="12"/>
      <c r="F27" s="12"/>
      <c r="G27" s="13">
        <f>SUBTOTAL(9,G22:G26)</f>
        <v>3499.4970000000003</v>
      </c>
      <c r="H27" s="16">
        <f t="shared" si="3"/>
        <v>69.98994</v>
      </c>
    </row>
    <row r="28" spans="1:8" ht="15.75" customHeight="1" hidden="1" outlineLevel="2">
      <c r="A28" s="2" t="s">
        <v>109</v>
      </c>
      <c r="B28" s="2" t="s">
        <v>113</v>
      </c>
      <c r="C28" s="2">
        <v>172</v>
      </c>
      <c r="D28" s="2">
        <v>1</v>
      </c>
      <c r="E28" s="1">
        <f>C28*D28</f>
        <v>172</v>
      </c>
      <c r="F28" s="1">
        <f>E28-E28*0.1</f>
        <v>154.8</v>
      </c>
      <c r="G28" s="3">
        <f>F28*1.11</f>
        <v>171.82800000000003</v>
      </c>
      <c r="H28" s="16">
        <f t="shared" si="3"/>
        <v>3.4365600000000005</v>
      </c>
    </row>
    <row r="29" spans="1:8" ht="15.75" customHeight="1" hidden="1" outlineLevel="2">
      <c r="A29" s="2" t="s">
        <v>109</v>
      </c>
      <c r="B29" s="2" t="s">
        <v>114</v>
      </c>
      <c r="C29" s="2">
        <v>346</v>
      </c>
      <c r="D29" s="2">
        <v>1</v>
      </c>
      <c r="E29" s="1">
        <f>C29*D29</f>
        <v>346</v>
      </c>
      <c r="F29" s="1">
        <f>E29-E29*0.1</f>
        <v>311.4</v>
      </c>
      <c r="G29" s="3">
        <f>F29*1.11</f>
        <v>345.654</v>
      </c>
      <c r="H29" s="16">
        <f t="shared" si="3"/>
        <v>6.91308</v>
      </c>
    </row>
    <row r="30" spans="1:8" ht="15.75" customHeight="1" hidden="1" outlineLevel="2">
      <c r="A30" s="2" t="s">
        <v>109</v>
      </c>
      <c r="B30" s="2" t="s">
        <v>112</v>
      </c>
      <c r="C30" s="2">
        <v>185</v>
      </c>
      <c r="D30" s="2">
        <v>1</v>
      </c>
      <c r="E30" s="1">
        <f>C30*D30</f>
        <v>185</v>
      </c>
      <c r="F30" s="1">
        <f>E30-E30*0.1</f>
        <v>166.5</v>
      </c>
      <c r="G30" s="3">
        <f>F30*1.11</f>
        <v>184.81500000000003</v>
      </c>
      <c r="H30" s="16">
        <f t="shared" si="3"/>
        <v>3.696300000000001</v>
      </c>
    </row>
    <row r="31" spans="1:8" ht="15.75" customHeight="1" hidden="1" outlineLevel="2">
      <c r="A31" s="2" t="s">
        <v>109</v>
      </c>
      <c r="B31" s="2" t="s">
        <v>110</v>
      </c>
      <c r="C31" s="2">
        <v>920</v>
      </c>
      <c r="D31" s="2">
        <v>1</v>
      </c>
      <c r="E31" s="1">
        <f>C31*D31</f>
        <v>920</v>
      </c>
      <c r="F31" s="1">
        <f>E31-E31*0.1</f>
        <v>828</v>
      </c>
      <c r="G31" s="3">
        <f>F31*1.11</f>
        <v>919.08</v>
      </c>
      <c r="H31" s="16">
        <f t="shared" si="3"/>
        <v>18.381600000000002</v>
      </c>
    </row>
    <row r="32" spans="1:8" ht="15.75" customHeight="1" hidden="1" outlineLevel="2">
      <c r="A32" s="2" t="s">
        <v>109</v>
      </c>
      <c r="B32" s="2" t="s">
        <v>111</v>
      </c>
      <c r="C32" s="2">
        <v>920</v>
      </c>
      <c r="D32" s="2">
        <v>1</v>
      </c>
      <c r="E32" s="1">
        <f>C32*D32</f>
        <v>920</v>
      </c>
      <c r="F32" s="1">
        <f>E32-E32*0.1</f>
        <v>828</v>
      </c>
      <c r="G32" s="3">
        <f>F32*1.11</f>
        <v>919.08</v>
      </c>
      <c r="H32" s="16">
        <f t="shared" si="3"/>
        <v>18.381600000000002</v>
      </c>
    </row>
    <row r="33" spans="1:8" ht="15.75" customHeight="1" outlineLevel="1" collapsed="1">
      <c r="A33" s="10" t="s">
        <v>192</v>
      </c>
      <c r="B33" s="11"/>
      <c r="C33" s="11"/>
      <c r="D33" s="11"/>
      <c r="E33" s="12"/>
      <c r="F33" s="12"/>
      <c r="G33" s="13">
        <f>SUBTOTAL(9,G28:G32)</f>
        <v>2540.457</v>
      </c>
      <c r="H33" s="16">
        <f t="shared" si="3"/>
        <v>50.80914</v>
      </c>
    </row>
    <row r="34" spans="1:8" ht="15.75" customHeight="1" hidden="1" outlineLevel="2">
      <c r="A34" s="2" t="s">
        <v>61</v>
      </c>
      <c r="B34" s="2" t="s">
        <v>68</v>
      </c>
      <c r="C34" s="2">
        <v>487</v>
      </c>
      <c r="D34" s="2">
        <v>1</v>
      </c>
      <c r="E34" s="1">
        <f aca="true" t="shared" si="4" ref="E34:E62">C34*D34</f>
        <v>487</v>
      </c>
      <c r="F34" s="1">
        <f aca="true" t="shared" si="5" ref="F34:F62">E34-E34*0.1</f>
        <v>438.3</v>
      </c>
      <c r="G34" s="3">
        <f aca="true" t="shared" si="6" ref="G34:G62">F34*1.11</f>
        <v>486.51300000000003</v>
      </c>
      <c r="H34" s="16">
        <f t="shared" si="3"/>
        <v>9.730260000000001</v>
      </c>
    </row>
    <row r="35" spans="1:8" ht="15.75" customHeight="1" hidden="1" outlineLevel="2">
      <c r="A35" s="2" t="s">
        <v>61</v>
      </c>
      <c r="B35" s="2" t="s">
        <v>99</v>
      </c>
      <c r="C35" s="2">
        <v>317</v>
      </c>
      <c r="D35" s="2">
        <v>1</v>
      </c>
      <c r="E35" s="1">
        <f t="shared" si="4"/>
        <v>317</v>
      </c>
      <c r="F35" s="1">
        <f t="shared" si="5"/>
        <v>285.3</v>
      </c>
      <c r="G35" s="3">
        <f t="shared" si="6"/>
        <v>316.68300000000005</v>
      </c>
      <c r="H35" s="16">
        <f t="shared" si="3"/>
        <v>6.333660000000001</v>
      </c>
    </row>
    <row r="36" spans="1:8" ht="15.75" customHeight="1" hidden="1" outlineLevel="2">
      <c r="A36" s="2" t="s">
        <v>61</v>
      </c>
      <c r="B36" s="2" t="s">
        <v>65</v>
      </c>
      <c r="C36" s="2">
        <v>182</v>
      </c>
      <c r="D36" s="2">
        <v>1</v>
      </c>
      <c r="E36" s="1">
        <f t="shared" si="4"/>
        <v>182</v>
      </c>
      <c r="F36" s="1">
        <f t="shared" si="5"/>
        <v>163.8</v>
      </c>
      <c r="G36" s="3">
        <f t="shared" si="6"/>
        <v>181.81800000000004</v>
      </c>
      <c r="H36" s="16">
        <f t="shared" si="3"/>
        <v>3.6363600000000007</v>
      </c>
    </row>
    <row r="37" spans="1:8" ht="15.75" customHeight="1" hidden="1" outlineLevel="2">
      <c r="A37" s="2" t="s">
        <v>61</v>
      </c>
      <c r="B37" s="2" t="s">
        <v>64</v>
      </c>
      <c r="C37" s="2">
        <v>182</v>
      </c>
      <c r="D37" s="2">
        <v>0</v>
      </c>
      <c r="E37" s="1">
        <f t="shared" si="4"/>
        <v>0</v>
      </c>
      <c r="F37" s="1">
        <f t="shared" si="5"/>
        <v>0</v>
      </c>
      <c r="G37" s="3">
        <f t="shared" si="6"/>
        <v>0</v>
      </c>
      <c r="H37" s="16">
        <f t="shared" si="3"/>
        <v>0</v>
      </c>
    </row>
    <row r="38" spans="1:8" ht="15.75" customHeight="1" hidden="1" outlineLevel="2">
      <c r="A38" s="2" t="s">
        <v>61</v>
      </c>
      <c r="B38" s="2" t="s">
        <v>95</v>
      </c>
      <c r="C38" s="2">
        <v>176</v>
      </c>
      <c r="D38" s="2">
        <v>1</v>
      </c>
      <c r="E38" s="1">
        <f t="shared" si="4"/>
        <v>176</v>
      </c>
      <c r="F38" s="1">
        <f t="shared" si="5"/>
        <v>158.4</v>
      </c>
      <c r="G38" s="3">
        <f t="shared" si="6"/>
        <v>175.824</v>
      </c>
      <c r="H38" s="16">
        <f t="shared" si="3"/>
        <v>3.5164800000000005</v>
      </c>
    </row>
    <row r="39" spans="1:8" ht="15.75" customHeight="1" hidden="1" outlineLevel="2">
      <c r="A39" s="2" t="s">
        <v>61</v>
      </c>
      <c r="B39" s="2" t="s">
        <v>69</v>
      </c>
      <c r="C39" s="2">
        <v>487</v>
      </c>
      <c r="D39" s="2">
        <v>1</v>
      </c>
      <c r="E39" s="1">
        <f t="shared" si="4"/>
        <v>487</v>
      </c>
      <c r="F39" s="1">
        <f t="shared" si="5"/>
        <v>438.3</v>
      </c>
      <c r="G39" s="3">
        <f t="shared" si="6"/>
        <v>486.51300000000003</v>
      </c>
      <c r="H39" s="16">
        <f t="shared" si="3"/>
        <v>9.730260000000001</v>
      </c>
    </row>
    <row r="40" spans="1:8" ht="15.75" customHeight="1" hidden="1" outlineLevel="2">
      <c r="A40" s="2" t="s">
        <v>61</v>
      </c>
      <c r="B40" s="2" t="s">
        <v>70</v>
      </c>
      <c r="C40" s="2">
        <v>352</v>
      </c>
      <c r="D40" s="2">
        <v>1</v>
      </c>
      <c r="E40" s="1">
        <f t="shared" si="4"/>
        <v>352</v>
      </c>
      <c r="F40" s="1">
        <f t="shared" si="5"/>
        <v>316.8</v>
      </c>
      <c r="G40" s="3">
        <f t="shared" si="6"/>
        <v>351.648</v>
      </c>
      <c r="H40" s="16">
        <f t="shared" si="3"/>
        <v>7.032960000000001</v>
      </c>
    </row>
    <row r="41" spans="1:8" ht="15.75" customHeight="1" hidden="1" outlineLevel="2">
      <c r="A41" s="2" t="s">
        <v>61</v>
      </c>
      <c r="B41" s="2" t="s">
        <v>66</v>
      </c>
      <c r="C41" s="2">
        <v>165</v>
      </c>
      <c r="D41" s="2">
        <v>1</v>
      </c>
      <c r="E41" s="1">
        <f t="shared" si="4"/>
        <v>165</v>
      </c>
      <c r="F41" s="1">
        <f t="shared" si="5"/>
        <v>148.5</v>
      </c>
      <c r="G41" s="3">
        <f t="shared" si="6"/>
        <v>164.835</v>
      </c>
      <c r="H41" s="16">
        <f t="shared" si="3"/>
        <v>3.2967000000000004</v>
      </c>
    </row>
    <row r="42" spans="1:8" ht="15.75" customHeight="1" hidden="1" outlineLevel="2">
      <c r="A42" s="2" t="s">
        <v>61</v>
      </c>
      <c r="B42" s="2" t="s">
        <v>97</v>
      </c>
      <c r="C42" s="2">
        <v>206</v>
      </c>
      <c r="D42" s="2">
        <v>1</v>
      </c>
      <c r="E42" s="1">
        <f t="shared" si="4"/>
        <v>206</v>
      </c>
      <c r="F42" s="1">
        <f t="shared" si="5"/>
        <v>185.4</v>
      </c>
      <c r="G42" s="3">
        <f t="shared" si="6"/>
        <v>205.794</v>
      </c>
      <c r="H42" s="16">
        <f t="shared" si="3"/>
        <v>4.115880000000001</v>
      </c>
    </row>
    <row r="43" spans="1:8" ht="15" hidden="1" outlineLevel="2">
      <c r="A43" s="2" t="s">
        <v>61</v>
      </c>
      <c r="B43" s="2" t="s">
        <v>72</v>
      </c>
      <c r="C43" s="2">
        <v>816</v>
      </c>
      <c r="D43" s="2">
        <v>1</v>
      </c>
      <c r="E43" s="1">
        <f t="shared" si="4"/>
        <v>816</v>
      </c>
      <c r="F43" s="1">
        <f t="shared" si="5"/>
        <v>734.4</v>
      </c>
      <c r="G43" s="3">
        <f t="shared" si="6"/>
        <v>815.1840000000001</v>
      </c>
      <c r="H43" s="16">
        <f t="shared" si="3"/>
        <v>16.303680000000004</v>
      </c>
    </row>
    <row r="44" spans="1:8" ht="15" hidden="1" outlineLevel="2">
      <c r="A44" s="2" t="s">
        <v>61</v>
      </c>
      <c r="B44" s="2" t="s">
        <v>71</v>
      </c>
      <c r="C44" s="2">
        <v>689</v>
      </c>
      <c r="D44" s="2">
        <v>1</v>
      </c>
      <c r="E44" s="1">
        <f t="shared" si="4"/>
        <v>689</v>
      </c>
      <c r="F44" s="1">
        <f t="shared" si="5"/>
        <v>620.1</v>
      </c>
      <c r="G44" s="3">
        <f t="shared" si="6"/>
        <v>688.311</v>
      </c>
      <c r="H44" s="16">
        <f t="shared" si="3"/>
        <v>13.76622</v>
      </c>
    </row>
    <row r="45" spans="1:8" ht="15" hidden="1" outlineLevel="2">
      <c r="A45" s="2" t="s">
        <v>61</v>
      </c>
      <c r="B45" s="2" t="s">
        <v>90</v>
      </c>
      <c r="C45" s="2">
        <v>112</v>
      </c>
      <c r="D45" s="2">
        <v>0</v>
      </c>
      <c r="E45" s="1">
        <f t="shared" si="4"/>
        <v>0</v>
      </c>
      <c r="F45" s="1">
        <f t="shared" si="5"/>
        <v>0</v>
      </c>
      <c r="G45" s="3">
        <f t="shared" si="6"/>
        <v>0</v>
      </c>
      <c r="H45" s="16">
        <f t="shared" si="3"/>
        <v>0</v>
      </c>
    </row>
    <row r="46" spans="1:8" ht="15" hidden="1" outlineLevel="2">
      <c r="A46" s="2" t="s">
        <v>61</v>
      </c>
      <c r="B46" s="2" t="s">
        <v>89</v>
      </c>
      <c r="C46" s="2">
        <v>112</v>
      </c>
      <c r="D46" s="2">
        <v>0</v>
      </c>
      <c r="E46" s="1">
        <f t="shared" si="4"/>
        <v>0</v>
      </c>
      <c r="F46" s="1">
        <f t="shared" si="5"/>
        <v>0</v>
      </c>
      <c r="G46" s="3">
        <f t="shared" si="6"/>
        <v>0</v>
      </c>
      <c r="H46" s="16">
        <f t="shared" si="3"/>
        <v>0</v>
      </c>
    </row>
    <row r="47" spans="1:8" ht="15" hidden="1" outlineLevel="2">
      <c r="A47" s="2" t="s">
        <v>61</v>
      </c>
      <c r="B47" s="2" t="s">
        <v>91</v>
      </c>
      <c r="C47" s="2">
        <v>183</v>
      </c>
      <c r="D47" s="2">
        <v>0</v>
      </c>
      <c r="E47" s="1">
        <f t="shared" si="4"/>
        <v>0</v>
      </c>
      <c r="F47" s="1">
        <f t="shared" si="5"/>
        <v>0</v>
      </c>
      <c r="G47" s="3">
        <f t="shared" si="6"/>
        <v>0</v>
      </c>
      <c r="H47" s="16">
        <f t="shared" si="3"/>
        <v>0</v>
      </c>
    </row>
    <row r="48" spans="1:8" ht="15" hidden="1" outlineLevel="2">
      <c r="A48" s="2" t="s">
        <v>61</v>
      </c>
      <c r="B48" s="2" t="s">
        <v>92</v>
      </c>
      <c r="C48" s="2">
        <v>259</v>
      </c>
      <c r="D48" s="2">
        <v>0</v>
      </c>
      <c r="E48" s="1">
        <f t="shared" si="4"/>
        <v>0</v>
      </c>
      <c r="F48" s="1">
        <f t="shared" si="5"/>
        <v>0</v>
      </c>
      <c r="G48" s="3">
        <f t="shared" si="6"/>
        <v>0</v>
      </c>
      <c r="H48" s="16">
        <f t="shared" si="3"/>
        <v>0</v>
      </c>
    </row>
    <row r="49" spans="1:8" ht="15" hidden="1" outlineLevel="2">
      <c r="A49" s="2" t="s">
        <v>61</v>
      </c>
      <c r="B49" s="2" t="s">
        <v>62</v>
      </c>
      <c r="C49" s="2">
        <v>140</v>
      </c>
      <c r="D49" s="2">
        <v>1</v>
      </c>
      <c r="E49" s="1">
        <f t="shared" si="4"/>
        <v>140</v>
      </c>
      <c r="F49" s="1">
        <f t="shared" si="5"/>
        <v>126</v>
      </c>
      <c r="G49" s="3">
        <f t="shared" si="6"/>
        <v>139.86</v>
      </c>
      <c r="H49" s="16">
        <f t="shared" si="3"/>
        <v>2.7972</v>
      </c>
    </row>
    <row r="50" spans="1:8" ht="15" hidden="1" outlineLevel="2">
      <c r="A50" s="2" t="s">
        <v>61</v>
      </c>
      <c r="B50" s="2" t="s">
        <v>94</v>
      </c>
      <c r="C50" s="2">
        <v>83</v>
      </c>
      <c r="D50" s="2">
        <v>1</v>
      </c>
      <c r="E50" s="1">
        <f t="shared" si="4"/>
        <v>83</v>
      </c>
      <c r="F50" s="1">
        <f t="shared" si="5"/>
        <v>74.7</v>
      </c>
      <c r="G50" s="3">
        <f t="shared" si="6"/>
        <v>82.91700000000002</v>
      </c>
      <c r="H50" s="16">
        <f t="shared" si="3"/>
        <v>1.6583400000000004</v>
      </c>
    </row>
    <row r="51" spans="1:8" ht="15" hidden="1" outlineLevel="2">
      <c r="A51" s="2" t="s">
        <v>61</v>
      </c>
      <c r="B51" s="2" t="s">
        <v>93</v>
      </c>
      <c r="C51" s="2">
        <v>353</v>
      </c>
      <c r="D51" s="2">
        <v>1</v>
      </c>
      <c r="E51" s="1">
        <f t="shared" si="4"/>
        <v>353</v>
      </c>
      <c r="F51" s="1">
        <f t="shared" si="5"/>
        <v>317.7</v>
      </c>
      <c r="G51" s="3">
        <f t="shared" si="6"/>
        <v>352.647</v>
      </c>
      <c r="H51" s="16">
        <f t="shared" si="3"/>
        <v>7.0529399999999995</v>
      </c>
    </row>
    <row r="52" spans="1:8" ht="15" hidden="1" outlineLevel="2">
      <c r="A52" s="2" t="s">
        <v>61</v>
      </c>
      <c r="B52" s="2" t="s">
        <v>96</v>
      </c>
      <c r="C52" s="2">
        <v>271</v>
      </c>
      <c r="D52" s="2">
        <v>1</v>
      </c>
      <c r="E52" s="1">
        <f t="shared" si="4"/>
        <v>271</v>
      </c>
      <c r="F52" s="1">
        <f t="shared" si="5"/>
        <v>243.9</v>
      </c>
      <c r="G52" s="3">
        <f t="shared" si="6"/>
        <v>270.72900000000004</v>
      </c>
      <c r="H52" s="16">
        <f t="shared" si="3"/>
        <v>5.414580000000001</v>
      </c>
    </row>
    <row r="53" spans="1:8" ht="15" hidden="1" outlineLevel="2">
      <c r="A53" s="2" t="s">
        <v>61</v>
      </c>
      <c r="B53" s="2" t="s">
        <v>98</v>
      </c>
      <c r="C53" s="2">
        <v>643</v>
      </c>
      <c r="D53" s="2">
        <v>1</v>
      </c>
      <c r="E53" s="1">
        <f t="shared" si="4"/>
        <v>643</v>
      </c>
      <c r="F53" s="1">
        <f t="shared" si="5"/>
        <v>578.7</v>
      </c>
      <c r="G53" s="3">
        <f t="shared" si="6"/>
        <v>642.3570000000001</v>
      </c>
      <c r="H53" s="16">
        <f t="shared" si="3"/>
        <v>12.847140000000001</v>
      </c>
    </row>
    <row r="54" spans="1:8" ht="15" hidden="1" outlineLevel="2">
      <c r="A54" s="2" t="s">
        <v>61</v>
      </c>
      <c r="B54" s="2" t="s">
        <v>86</v>
      </c>
      <c r="C54" s="2">
        <v>434</v>
      </c>
      <c r="D54" s="2">
        <v>1</v>
      </c>
      <c r="E54" s="1">
        <f t="shared" si="4"/>
        <v>434</v>
      </c>
      <c r="F54" s="1">
        <f t="shared" si="5"/>
        <v>390.6</v>
      </c>
      <c r="G54" s="3">
        <f t="shared" si="6"/>
        <v>433.5660000000001</v>
      </c>
      <c r="H54" s="16">
        <f t="shared" si="3"/>
        <v>8.671320000000001</v>
      </c>
    </row>
    <row r="55" spans="1:8" ht="15" hidden="1" outlineLevel="2">
      <c r="A55" s="2" t="s">
        <v>61</v>
      </c>
      <c r="B55" s="2" t="s">
        <v>85</v>
      </c>
      <c r="C55" s="2">
        <v>578</v>
      </c>
      <c r="D55" s="2">
        <v>1</v>
      </c>
      <c r="E55" s="1">
        <f t="shared" si="4"/>
        <v>578</v>
      </c>
      <c r="F55" s="1">
        <f t="shared" si="5"/>
        <v>520.2</v>
      </c>
      <c r="G55" s="3">
        <f t="shared" si="6"/>
        <v>577.4220000000001</v>
      </c>
      <c r="H55" s="16">
        <f t="shared" si="3"/>
        <v>11.548440000000003</v>
      </c>
    </row>
    <row r="56" spans="1:8" ht="15" hidden="1" outlineLevel="2">
      <c r="A56" s="2" t="s">
        <v>61</v>
      </c>
      <c r="B56" s="2" t="s">
        <v>67</v>
      </c>
      <c r="C56" s="2">
        <v>243</v>
      </c>
      <c r="D56" s="2">
        <v>1</v>
      </c>
      <c r="E56" s="1">
        <f t="shared" si="4"/>
        <v>243</v>
      </c>
      <c r="F56" s="1">
        <f t="shared" si="5"/>
        <v>218.7</v>
      </c>
      <c r="G56" s="3">
        <f t="shared" si="6"/>
        <v>242.757</v>
      </c>
      <c r="H56" s="16">
        <f t="shared" si="3"/>
        <v>4.8551400000000005</v>
      </c>
    </row>
    <row r="57" spans="1:8" ht="15" hidden="1" outlineLevel="2">
      <c r="A57" s="2" t="s">
        <v>61</v>
      </c>
      <c r="B57" s="2" t="s">
        <v>84</v>
      </c>
      <c r="C57" s="2">
        <v>212</v>
      </c>
      <c r="D57" s="2">
        <v>1</v>
      </c>
      <c r="E57" s="1">
        <f t="shared" si="4"/>
        <v>212</v>
      </c>
      <c r="F57" s="1">
        <f t="shared" si="5"/>
        <v>190.8</v>
      </c>
      <c r="G57" s="3">
        <f t="shared" si="6"/>
        <v>211.78800000000004</v>
      </c>
      <c r="H57" s="16">
        <f t="shared" si="3"/>
        <v>4.235760000000001</v>
      </c>
    </row>
    <row r="58" spans="1:8" ht="15" hidden="1" outlineLevel="2">
      <c r="A58" s="2" t="s">
        <v>61</v>
      </c>
      <c r="B58" s="2" t="s">
        <v>82</v>
      </c>
      <c r="C58" s="2">
        <v>317</v>
      </c>
      <c r="D58" s="2">
        <v>1</v>
      </c>
      <c r="E58" s="1">
        <f t="shared" si="4"/>
        <v>317</v>
      </c>
      <c r="F58" s="1">
        <f t="shared" si="5"/>
        <v>285.3</v>
      </c>
      <c r="G58" s="3">
        <f t="shared" si="6"/>
        <v>316.68300000000005</v>
      </c>
      <c r="H58" s="16">
        <f t="shared" si="3"/>
        <v>6.333660000000001</v>
      </c>
    </row>
    <row r="59" spans="1:8" ht="15" hidden="1" outlineLevel="2">
      <c r="A59" s="2" t="s">
        <v>61</v>
      </c>
      <c r="B59" s="2" t="s">
        <v>83</v>
      </c>
      <c r="C59" s="2">
        <v>189</v>
      </c>
      <c r="D59" s="2">
        <v>1</v>
      </c>
      <c r="E59" s="1">
        <f t="shared" si="4"/>
        <v>189</v>
      </c>
      <c r="F59" s="1">
        <f t="shared" si="5"/>
        <v>170.1</v>
      </c>
      <c r="G59" s="3">
        <f t="shared" si="6"/>
        <v>188.811</v>
      </c>
      <c r="H59" s="16">
        <f t="shared" si="3"/>
        <v>3.7762200000000004</v>
      </c>
    </row>
    <row r="60" spans="1:8" ht="15" hidden="1" outlineLevel="2">
      <c r="A60" s="2" t="s">
        <v>61</v>
      </c>
      <c r="B60" s="2" t="s">
        <v>88</v>
      </c>
      <c r="C60" s="2">
        <v>195</v>
      </c>
      <c r="D60" s="2">
        <v>1</v>
      </c>
      <c r="E60" s="1">
        <f t="shared" si="4"/>
        <v>195</v>
      </c>
      <c r="F60" s="1">
        <f t="shared" si="5"/>
        <v>175.5</v>
      </c>
      <c r="G60" s="3">
        <f t="shared" si="6"/>
        <v>194.805</v>
      </c>
      <c r="H60" s="16">
        <f t="shared" si="3"/>
        <v>3.8961</v>
      </c>
    </row>
    <row r="61" spans="1:8" ht="15" hidden="1" outlineLevel="2">
      <c r="A61" s="2" t="s">
        <v>61</v>
      </c>
      <c r="B61" s="2" t="s">
        <v>87</v>
      </c>
      <c r="C61" s="2">
        <v>246</v>
      </c>
      <c r="D61" s="2">
        <v>1</v>
      </c>
      <c r="E61" s="1">
        <f t="shared" si="4"/>
        <v>246</v>
      </c>
      <c r="F61" s="1">
        <f t="shared" si="5"/>
        <v>221.4</v>
      </c>
      <c r="G61" s="3">
        <f t="shared" si="6"/>
        <v>245.75400000000002</v>
      </c>
      <c r="H61" s="16">
        <f t="shared" si="3"/>
        <v>4.915080000000001</v>
      </c>
    </row>
    <row r="62" spans="1:8" ht="15" hidden="1" outlineLevel="2">
      <c r="A62" s="2" t="s">
        <v>61</v>
      </c>
      <c r="B62" s="2" t="s">
        <v>63</v>
      </c>
      <c r="C62" s="2">
        <v>177</v>
      </c>
      <c r="D62" s="2">
        <v>1</v>
      </c>
      <c r="E62" s="1">
        <f t="shared" si="4"/>
        <v>177</v>
      </c>
      <c r="F62" s="1">
        <f t="shared" si="5"/>
        <v>159.3</v>
      </c>
      <c r="G62" s="3">
        <f t="shared" si="6"/>
        <v>176.82300000000004</v>
      </c>
      <c r="H62" s="16">
        <f t="shared" si="3"/>
        <v>3.536460000000001</v>
      </c>
    </row>
    <row r="63" spans="1:8" ht="18" outlineLevel="1" collapsed="1">
      <c r="A63" s="10" t="s">
        <v>193</v>
      </c>
      <c r="B63" s="11"/>
      <c r="C63" s="11"/>
      <c r="D63" s="11"/>
      <c r="E63" s="12"/>
      <c r="F63" s="12"/>
      <c r="G63" s="13">
        <f>SUBTOTAL(9,G34:G62)</f>
        <v>7950.042000000001</v>
      </c>
      <c r="H63" s="16">
        <f t="shared" si="3"/>
        <v>159.00084000000004</v>
      </c>
    </row>
    <row r="64" spans="1:8" ht="15" hidden="1" outlineLevel="2">
      <c r="A64" s="6" t="s">
        <v>151</v>
      </c>
      <c r="B64" s="6" t="s">
        <v>152</v>
      </c>
      <c r="C64" s="6">
        <v>40</v>
      </c>
      <c r="D64" s="6">
        <v>1</v>
      </c>
      <c r="E64" s="7">
        <f>C64*D64</f>
        <v>40</v>
      </c>
      <c r="F64" s="7">
        <f>E64-E64*0.1</f>
        <v>36</v>
      </c>
      <c r="G64" s="8">
        <f>F64*1.11</f>
        <v>39.96</v>
      </c>
      <c r="H64" s="16">
        <f t="shared" si="3"/>
        <v>0.7992</v>
      </c>
    </row>
    <row r="65" spans="1:8" ht="18" outlineLevel="1" collapsed="1">
      <c r="A65" s="10" t="s">
        <v>194</v>
      </c>
      <c r="B65" s="11"/>
      <c r="C65" s="11"/>
      <c r="D65" s="11"/>
      <c r="E65" s="12"/>
      <c r="F65" s="12"/>
      <c r="G65" s="13">
        <f>SUBTOTAL(9,G64:G64)</f>
        <v>39.96</v>
      </c>
      <c r="H65" s="16">
        <f t="shared" si="3"/>
        <v>0.7992</v>
      </c>
    </row>
    <row r="66" spans="1:8" ht="15" hidden="1" outlineLevel="2">
      <c r="A66" s="6" t="s">
        <v>100</v>
      </c>
      <c r="B66" s="6" t="s">
        <v>101</v>
      </c>
      <c r="C66" s="6">
        <v>989</v>
      </c>
      <c r="D66" s="6">
        <v>2</v>
      </c>
      <c r="E66" s="7">
        <f>C66*D66</f>
        <v>1978</v>
      </c>
      <c r="F66" s="7">
        <f>E66-E66*0.1</f>
        <v>1780.2</v>
      </c>
      <c r="G66" s="8">
        <f>F66*1.11</f>
        <v>1976.0220000000002</v>
      </c>
      <c r="H66" s="16">
        <f t="shared" si="3"/>
        <v>39.52044</v>
      </c>
    </row>
    <row r="67" spans="1:8" ht="18" outlineLevel="1" collapsed="1">
      <c r="A67" s="10" t="s">
        <v>195</v>
      </c>
      <c r="B67" s="11"/>
      <c r="C67" s="11"/>
      <c r="D67" s="11"/>
      <c r="E67" s="12"/>
      <c r="F67" s="12"/>
      <c r="G67" s="13">
        <f>SUBTOTAL(9,G66:G66)</f>
        <v>1976.0220000000002</v>
      </c>
      <c r="H67" s="16">
        <f t="shared" si="3"/>
        <v>39.52044</v>
      </c>
    </row>
    <row r="68" spans="1:8" ht="15" hidden="1" outlineLevel="2">
      <c r="A68" s="6" t="s">
        <v>175</v>
      </c>
      <c r="B68" s="6" t="s">
        <v>56</v>
      </c>
      <c r="C68" s="6">
        <v>346</v>
      </c>
      <c r="D68" s="6">
        <v>2</v>
      </c>
      <c r="E68" s="7">
        <f>C68*D68</f>
        <v>692</v>
      </c>
      <c r="F68" s="7">
        <f>E68-E68*0.1</f>
        <v>622.8</v>
      </c>
      <c r="G68" s="8">
        <f>F68*1.11</f>
        <v>691.308</v>
      </c>
      <c r="H68" s="16">
        <f t="shared" si="3"/>
        <v>13.82616</v>
      </c>
    </row>
    <row r="69" spans="1:8" ht="18" outlineLevel="1" collapsed="1">
      <c r="A69" s="10" t="s">
        <v>196</v>
      </c>
      <c r="B69" s="11"/>
      <c r="C69" s="11"/>
      <c r="D69" s="11"/>
      <c r="E69" s="12"/>
      <c r="F69" s="12"/>
      <c r="G69" s="13">
        <f>SUBTOTAL(9,G68:G68)</f>
        <v>691.308</v>
      </c>
      <c r="H69" s="16">
        <f t="shared" si="3"/>
        <v>13.82616</v>
      </c>
    </row>
    <row r="70" spans="1:8" ht="15" hidden="1" outlineLevel="2">
      <c r="A70" s="6" t="s">
        <v>53</v>
      </c>
      <c r="B70" s="6" t="s">
        <v>54</v>
      </c>
      <c r="C70" s="6">
        <v>316</v>
      </c>
      <c r="D70" s="6">
        <v>1</v>
      </c>
      <c r="E70" s="7">
        <f>C70*D70</f>
        <v>316</v>
      </c>
      <c r="F70" s="7">
        <f>E70-E70*0.1</f>
        <v>284.4</v>
      </c>
      <c r="G70" s="8">
        <f>F70*1.11</f>
        <v>315.684</v>
      </c>
      <c r="H70" s="16">
        <f aca="true" t="shared" si="7" ref="H70:H133">G70*0.02</f>
        <v>6.313680000000001</v>
      </c>
    </row>
    <row r="71" spans="1:8" ht="15" hidden="1" outlineLevel="2">
      <c r="A71" s="2" t="s">
        <v>53</v>
      </c>
      <c r="B71" s="2" t="s">
        <v>55</v>
      </c>
      <c r="C71" s="2">
        <v>598</v>
      </c>
      <c r="D71" s="2">
        <v>1</v>
      </c>
      <c r="E71" s="1">
        <f>C71*D71</f>
        <v>598</v>
      </c>
      <c r="F71" s="1">
        <f>E71-E71*0.1</f>
        <v>538.2</v>
      </c>
      <c r="G71" s="3">
        <f>F71*1.11</f>
        <v>597.4020000000002</v>
      </c>
      <c r="H71" s="16">
        <f t="shared" si="7"/>
        <v>11.948040000000004</v>
      </c>
    </row>
    <row r="72" spans="1:8" ht="15" hidden="1" outlineLevel="2">
      <c r="A72" s="2" t="s">
        <v>53</v>
      </c>
      <c r="B72" s="2" t="s">
        <v>57</v>
      </c>
      <c r="C72" s="2">
        <v>213</v>
      </c>
      <c r="D72" s="2">
        <v>1</v>
      </c>
      <c r="E72" s="1">
        <f>C72*D72</f>
        <v>213</v>
      </c>
      <c r="F72" s="1">
        <f>E72-E72*0.1</f>
        <v>191.7</v>
      </c>
      <c r="G72" s="3">
        <f>F72*1.11</f>
        <v>212.787</v>
      </c>
      <c r="H72" s="16">
        <f t="shared" si="7"/>
        <v>4.25574</v>
      </c>
    </row>
    <row r="73" spans="1:8" ht="15" hidden="1" outlineLevel="2">
      <c r="A73" s="2" t="s">
        <v>53</v>
      </c>
      <c r="B73" s="2" t="s">
        <v>56</v>
      </c>
      <c r="C73" s="2">
        <v>346</v>
      </c>
      <c r="D73" s="2">
        <v>1</v>
      </c>
      <c r="E73" s="1">
        <f>C73*D73</f>
        <v>346</v>
      </c>
      <c r="F73" s="1">
        <f>E73-E73*0.1</f>
        <v>311.4</v>
      </c>
      <c r="G73" s="3">
        <f>F73*1.11</f>
        <v>345.654</v>
      </c>
      <c r="H73" s="16">
        <f t="shared" si="7"/>
        <v>6.91308</v>
      </c>
    </row>
    <row r="74" spans="1:8" ht="18" outlineLevel="1" collapsed="1">
      <c r="A74" s="10" t="s">
        <v>197</v>
      </c>
      <c r="B74" s="11"/>
      <c r="C74" s="11"/>
      <c r="D74" s="11"/>
      <c r="E74" s="12"/>
      <c r="F74" s="12"/>
      <c r="G74" s="13">
        <f>SUBTOTAL(9,G70:G73)</f>
        <v>1471.5270000000003</v>
      </c>
      <c r="H74" s="16">
        <f t="shared" si="7"/>
        <v>29.430540000000008</v>
      </c>
    </row>
    <row r="75" spans="1:8" ht="15" hidden="1" outlineLevel="2">
      <c r="A75" s="6" t="s">
        <v>163</v>
      </c>
      <c r="B75" s="6" t="s">
        <v>168</v>
      </c>
      <c r="C75" s="6">
        <v>341</v>
      </c>
      <c r="D75" s="6">
        <v>1</v>
      </c>
      <c r="E75" s="7">
        <f aca="true" t="shared" si="8" ref="E75:E86">C75*D75</f>
        <v>341</v>
      </c>
      <c r="F75" s="7">
        <f aca="true" t="shared" si="9" ref="F75:F86">E75-E75*0.1</f>
        <v>306.9</v>
      </c>
      <c r="G75" s="8">
        <f aca="true" t="shared" si="10" ref="G75:G86">F75*1.11</f>
        <v>340.659</v>
      </c>
      <c r="H75" s="16">
        <f t="shared" si="7"/>
        <v>6.81318</v>
      </c>
    </row>
    <row r="76" spans="1:8" ht="15" hidden="1" outlineLevel="2">
      <c r="A76" s="2" t="s">
        <v>163</v>
      </c>
      <c r="B76" s="2" t="s">
        <v>174</v>
      </c>
      <c r="C76" s="2">
        <v>245</v>
      </c>
      <c r="D76" s="2">
        <v>1</v>
      </c>
      <c r="E76" s="1">
        <f t="shared" si="8"/>
        <v>245</v>
      </c>
      <c r="F76" s="1">
        <f t="shared" si="9"/>
        <v>220.5</v>
      </c>
      <c r="G76" s="3">
        <f t="shared" si="10"/>
        <v>244.75500000000002</v>
      </c>
      <c r="H76" s="16">
        <f t="shared" si="7"/>
        <v>4.8951</v>
      </c>
    </row>
    <row r="77" spans="1:8" ht="15" hidden="1" outlineLevel="2">
      <c r="A77" s="2" t="s">
        <v>163</v>
      </c>
      <c r="B77" s="2" t="s">
        <v>40</v>
      </c>
      <c r="C77" s="2">
        <v>72</v>
      </c>
      <c r="D77" s="2">
        <v>2</v>
      </c>
      <c r="E77" s="1">
        <f t="shared" si="8"/>
        <v>144</v>
      </c>
      <c r="F77" s="1">
        <f t="shared" si="9"/>
        <v>129.6</v>
      </c>
      <c r="G77" s="3">
        <f t="shared" si="10"/>
        <v>143.856</v>
      </c>
      <c r="H77" s="16">
        <f t="shared" si="7"/>
        <v>2.87712</v>
      </c>
    </row>
    <row r="78" spans="1:8" ht="15" hidden="1" outlineLevel="2">
      <c r="A78" s="2" t="s">
        <v>163</v>
      </c>
      <c r="B78" s="2" t="s">
        <v>170</v>
      </c>
      <c r="C78" s="2">
        <v>457</v>
      </c>
      <c r="D78" s="2">
        <v>1</v>
      </c>
      <c r="E78" s="1">
        <f t="shared" si="8"/>
        <v>457</v>
      </c>
      <c r="F78" s="1">
        <f t="shared" si="9"/>
        <v>411.3</v>
      </c>
      <c r="G78" s="3">
        <f t="shared" si="10"/>
        <v>456.54300000000006</v>
      </c>
      <c r="H78" s="16">
        <f t="shared" si="7"/>
        <v>9.130860000000002</v>
      </c>
    </row>
    <row r="79" spans="1:8" ht="15" hidden="1" outlineLevel="2">
      <c r="A79" s="2" t="s">
        <v>163</v>
      </c>
      <c r="B79" s="2" t="s">
        <v>164</v>
      </c>
      <c r="C79" s="2">
        <v>492</v>
      </c>
      <c r="D79" s="2">
        <v>1</v>
      </c>
      <c r="E79" s="1">
        <f t="shared" si="8"/>
        <v>492</v>
      </c>
      <c r="F79" s="1">
        <f t="shared" si="9"/>
        <v>442.8</v>
      </c>
      <c r="G79" s="3">
        <f t="shared" si="10"/>
        <v>491.50800000000004</v>
      </c>
      <c r="H79" s="16">
        <f t="shared" si="7"/>
        <v>9.830160000000001</v>
      </c>
    </row>
    <row r="80" spans="1:8" ht="15" hidden="1" outlineLevel="2">
      <c r="A80" s="2" t="s">
        <v>163</v>
      </c>
      <c r="B80" s="2" t="s">
        <v>165</v>
      </c>
      <c r="C80" s="2">
        <v>658</v>
      </c>
      <c r="D80" s="2">
        <v>2</v>
      </c>
      <c r="E80" s="1">
        <f t="shared" si="8"/>
        <v>1316</v>
      </c>
      <c r="F80" s="1">
        <f t="shared" si="9"/>
        <v>1184.4</v>
      </c>
      <c r="G80" s="3">
        <f t="shared" si="10"/>
        <v>1314.6840000000002</v>
      </c>
      <c r="H80" s="16">
        <f t="shared" si="7"/>
        <v>26.293680000000005</v>
      </c>
    </row>
    <row r="81" spans="1:8" ht="15" hidden="1" outlineLevel="2">
      <c r="A81" s="2" t="s">
        <v>163</v>
      </c>
      <c r="B81" s="2" t="s">
        <v>148</v>
      </c>
      <c r="C81" s="2">
        <v>670</v>
      </c>
      <c r="D81" s="2">
        <v>3</v>
      </c>
      <c r="E81" s="1">
        <f t="shared" si="8"/>
        <v>2010</v>
      </c>
      <c r="F81" s="1">
        <f t="shared" si="9"/>
        <v>1809</v>
      </c>
      <c r="G81" s="3">
        <f t="shared" si="10"/>
        <v>2007.9900000000002</v>
      </c>
      <c r="H81" s="16">
        <f t="shared" si="7"/>
        <v>40.159800000000004</v>
      </c>
    </row>
    <row r="82" spans="1:8" ht="15" hidden="1" outlineLevel="2">
      <c r="A82" s="2" t="s">
        <v>163</v>
      </c>
      <c r="B82" s="2" t="s">
        <v>173</v>
      </c>
      <c r="C82" s="2">
        <v>973</v>
      </c>
      <c r="D82" s="2">
        <v>1</v>
      </c>
      <c r="E82" s="1">
        <f t="shared" si="8"/>
        <v>973</v>
      </c>
      <c r="F82" s="1">
        <f t="shared" si="9"/>
        <v>875.7</v>
      </c>
      <c r="G82" s="3">
        <f t="shared" si="10"/>
        <v>972.0270000000002</v>
      </c>
      <c r="H82" s="16">
        <f t="shared" si="7"/>
        <v>19.440540000000002</v>
      </c>
    </row>
    <row r="83" spans="1:8" ht="15" hidden="1" outlineLevel="2">
      <c r="A83" s="2" t="s">
        <v>163</v>
      </c>
      <c r="B83" s="2" t="s">
        <v>166</v>
      </c>
      <c r="C83" s="2">
        <v>29</v>
      </c>
      <c r="D83" s="2">
        <v>5</v>
      </c>
      <c r="E83" s="1">
        <f t="shared" si="8"/>
        <v>145</v>
      </c>
      <c r="F83" s="1">
        <f t="shared" si="9"/>
        <v>130.5</v>
      </c>
      <c r="G83" s="3">
        <f t="shared" si="10"/>
        <v>144.85500000000002</v>
      </c>
      <c r="H83" s="16">
        <f t="shared" si="7"/>
        <v>2.8971000000000005</v>
      </c>
    </row>
    <row r="84" spans="1:8" ht="15" hidden="1" outlineLevel="2">
      <c r="A84" s="2" t="s">
        <v>163</v>
      </c>
      <c r="B84" s="2" t="s">
        <v>167</v>
      </c>
      <c r="C84" s="2">
        <v>341</v>
      </c>
      <c r="D84" s="2">
        <v>1</v>
      </c>
      <c r="E84" s="1">
        <f t="shared" si="8"/>
        <v>341</v>
      </c>
      <c r="F84" s="1">
        <f t="shared" si="9"/>
        <v>306.9</v>
      </c>
      <c r="G84" s="3">
        <f t="shared" si="10"/>
        <v>340.659</v>
      </c>
      <c r="H84" s="16">
        <f t="shared" si="7"/>
        <v>6.81318</v>
      </c>
    </row>
    <row r="85" spans="1:8" ht="15" hidden="1" outlineLevel="2">
      <c r="A85" s="2" t="s">
        <v>163</v>
      </c>
      <c r="B85" s="2" t="s">
        <v>169</v>
      </c>
      <c r="C85" s="2">
        <v>341</v>
      </c>
      <c r="D85" s="2">
        <v>1</v>
      </c>
      <c r="E85" s="1">
        <f t="shared" si="8"/>
        <v>341</v>
      </c>
      <c r="F85" s="1">
        <f t="shared" si="9"/>
        <v>306.9</v>
      </c>
      <c r="G85" s="3">
        <f t="shared" si="10"/>
        <v>340.659</v>
      </c>
      <c r="H85" s="16">
        <f t="shared" si="7"/>
        <v>6.81318</v>
      </c>
    </row>
    <row r="86" spans="1:8" ht="15" hidden="1" outlineLevel="2">
      <c r="A86" s="2" t="s">
        <v>163</v>
      </c>
      <c r="B86" s="2" t="s">
        <v>171</v>
      </c>
      <c r="C86" s="2">
        <v>91</v>
      </c>
      <c r="D86" s="2">
        <v>1</v>
      </c>
      <c r="E86" s="1">
        <f t="shared" si="8"/>
        <v>91</v>
      </c>
      <c r="F86" s="1">
        <f t="shared" si="9"/>
        <v>81.9</v>
      </c>
      <c r="G86" s="3">
        <f t="shared" si="10"/>
        <v>90.90900000000002</v>
      </c>
      <c r="H86" s="16">
        <f t="shared" si="7"/>
        <v>1.8181800000000004</v>
      </c>
    </row>
    <row r="87" spans="1:8" ht="18" outlineLevel="1" collapsed="1">
      <c r="A87" s="10" t="s">
        <v>198</v>
      </c>
      <c r="B87" s="11"/>
      <c r="C87" s="11"/>
      <c r="D87" s="11"/>
      <c r="E87" s="12"/>
      <c r="F87" s="12"/>
      <c r="G87" s="13">
        <f>SUBTOTAL(9,G75:G86)</f>
        <v>6889.103999999999</v>
      </c>
      <c r="H87" s="16">
        <f t="shared" si="7"/>
        <v>137.78207999999998</v>
      </c>
    </row>
    <row r="88" spans="1:8" ht="15" hidden="1" outlineLevel="2">
      <c r="A88" s="6" t="s">
        <v>127</v>
      </c>
      <c r="B88" s="6" t="s">
        <v>129</v>
      </c>
      <c r="C88" s="6">
        <v>277</v>
      </c>
      <c r="D88" s="6">
        <v>0</v>
      </c>
      <c r="E88" s="7">
        <f>C88*D88</f>
        <v>0</v>
      </c>
      <c r="F88" s="7">
        <f>E88-E88*0.1</f>
        <v>0</v>
      </c>
      <c r="G88" s="8">
        <f>F88*1.11</f>
        <v>0</v>
      </c>
      <c r="H88" s="16">
        <f t="shared" si="7"/>
        <v>0</v>
      </c>
    </row>
    <row r="89" spans="1:8" ht="15" hidden="1" outlineLevel="2">
      <c r="A89" s="2" t="s">
        <v>127</v>
      </c>
      <c r="B89" s="2" t="s">
        <v>130</v>
      </c>
      <c r="C89" s="2">
        <v>138</v>
      </c>
      <c r="D89" s="2">
        <v>1</v>
      </c>
      <c r="E89" s="1">
        <f>C89*D89</f>
        <v>138</v>
      </c>
      <c r="F89" s="1">
        <f>E89-E89*0.1</f>
        <v>124.2</v>
      </c>
      <c r="G89" s="3">
        <f>F89*1.11</f>
        <v>137.86200000000002</v>
      </c>
      <c r="H89" s="16">
        <f t="shared" si="7"/>
        <v>2.7572400000000004</v>
      </c>
    </row>
    <row r="90" spans="1:8" ht="15" hidden="1" outlineLevel="2">
      <c r="A90" s="2" t="s">
        <v>127</v>
      </c>
      <c r="B90" s="2" t="s">
        <v>31</v>
      </c>
      <c r="C90" s="2">
        <v>185</v>
      </c>
      <c r="D90" s="2">
        <v>1</v>
      </c>
      <c r="E90" s="1">
        <f>C90*D90</f>
        <v>185</v>
      </c>
      <c r="F90" s="1">
        <f>E90-E90*0.1</f>
        <v>166.5</v>
      </c>
      <c r="G90" s="3">
        <f>F90*1.11</f>
        <v>184.81500000000003</v>
      </c>
      <c r="H90" s="16">
        <f t="shared" si="7"/>
        <v>3.696300000000001</v>
      </c>
    </row>
    <row r="91" spans="1:8" ht="15" hidden="1" outlineLevel="2">
      <c r="A91" s="2" t="s">
        <v>127</v>
      </c>
      <c r="B91" s="2" t="s">
        <v>131</v>
      </c>
      <c r="C91" s="2">
        <v>311</v>
      </c>
      <c r="D91" s="2">
        <v>1</v>
      </c>
      <c r="E91" s="1">
        <f>C91*D91</f>
        <v>311</v>
      </c>
      <c r="F91" s="1">
        <f>E91-E91*0.1</f>
        <v>279.9</v>
      </c>
      <c r="G91" s="3">
        <f>F91*1.11</f>
        <v>310.689</v>
      </c>
      <c r="H91" s="16">
        <f t="shared" si="7"/>
        <v>6.213780000000001</v>
      </c>
    </row>
    <row r="92" spans="1:8" ht="15" hidden="1" outlineLevel="2">
      <c r="A92" s="2" t="s">
        <v>127</v>
      </c>
      <c r="B92" s="2" t="s">
        <v>128</v>
      </c>
      <c r="C92" s="2">
        <v>208</v>
      </c>
      <c r="D92" s="2">
        <v>1</v>
      </c>
      <c r="E92" s="1">
        <f>C92*D92</f>
        <v>208</v>
      </c>
      <c r="F92" s="1">
        <f>E92-E92*0.1</f>
        <v>187.2</v>
      </c>
      <c r="G92" s="3">
        <f>F92*1.11</f>
        <v>207.792</v>
      </c>
      <c r="H92" s="16">
        <f t="shared" si="7"/>
        <v>4.15584</v>
      </c>
    </row>
    <row r="93" spans="1:8" ht="18" outlineLevel="1" collapsed="1">
      <c r="A93" s="10" t="s">
        <v>199</v>
      </c>
      <c r="B93" s="11"/>
      <c r="C93" s="11"/>
      <c r="D93" s="11"/>
      <c r="E93" s="12"/>
      <c r="F93" s="12"/>
      <c r="G93" s="13">
        <f>SUBTOTAL(9,G88:G92)</f>
        <v>841.158</v>
      </c>
      <c r="H93" s="16">
        <f t="shared" si="7"/>
        <v>16.82316</v>
      </c>
    </row>
    <row r="94" spans="1:8" ht="15" hidden="1" outlineLevel="2">
      <c r="A94" s="6" t="s">
        <v>102</v>
      </c>
      <c r="B94" s="9" t="s">
        <v>94</v>
      </c>
      <c r="C94" s="6">
        <v>81</v>
      </c>
      <c r="D94" s="6">
        <v>1</v>
      </c>
      <c r="E94" s="7">
        <f aca="true" t="shared" si="11" ref="E94:E100">C94*D94</f>
        <v>81</v>
      </c>
      <c r="F94" s="7">
        <f aca="true" t="shared" si="12" ref="F94:F100">E94-E94*0.1</f>
        <v>72.9</v>
      </c>
      <c r="G94" s="8">
        <f aca="true" t="shared" si="13" ref="G94:G100">F94*1.11</f>
        <v>80.91900000000001</v>
      </c>
      <c r="H94" s="16">
        <f t="shared" si="7"/>
        <v>1.6183800000000002</v>
      </c>
    </row>
    <row r="95" spans="1:8" ht="15" hidden="1" outlineLevel="2">
      <c r="A95" s="2" t="s">
        <v>102</v>
      </c>
      <c r="B95" s="2" t="s">
        <v>108</v>
      </c>
      <c r="C95" s="2">
        <v>913</v>
      </c>
      <c r="D95" s="2">
        <v>1</v>
      </c>
      <c r="E95" s="1">
        <f t="shared" si="11"/>
        <v>913</v>
      </c>
      <c r="F95" s="1">
        <f t="shared" si="12"/>
        <v>821.7</v>
      </c>
      <c r="G95" s="3">
        <f t="shared" si="13"/>
        <v>912.0870000000001</v>
      </c>
      <c r="H95" s="16">
        <f t="shared" si="7"/>
        <v>18.241740000000004</v>
      </c>
    </row>
    <row r="96" spans="1:8" ht="15" hidden="1" outlineLevel="2">
      <c r="A96" s="2" t="s">
        <v>102</v>
      </c>
      <c r="B96" s="2" t="s">
        <v>103</v>
      </c>
      <c r="C96" s="2">
        <v>482</v>
      </c>
      <c r="D96" s="2">
        <v>1</v>
      </c>
      <c r="E96" s="1">
        <f t="shared" si="11"/>
        <v>482</v>
      </c>
      <c r="F96" s="1">
        <f t="shared" si="12"/>
        <v>433.8</v>
      </c>
      <c r="G96" s="3">
        <f t="shared" si="13"/>
        <v>481.51800000000003</v>
      </c>
      <c r="H96" s="16">
        <f t="shared" si="7"/>
        <v>9.630360000000001</v>
      </c>
    </row>
    <row r="97" spans="1:8" ht="15" hidden="1" outlineLevel="2">
      <c r="A97" s="2" t="s">
        <v>102</v>
      </c>
      <c r="B97" s="2" t="s">
        <v>104</v>
      </c>
      <c r="C97" s="2">
        <v>462</v>
      </c>
      <c r="D97" s="2">
        <v>1</v>
      </c>
      <c r="E97" s="1">
        <f t="shared" si="11"/>
        <v>462</v>
      </c>
      <c r="F97" s="1">
        <f t="shared" si="12"/>
        <v>415.8</v>
      </c>
      <c r="G97" s="3">
        <f t="shared" si="13"/>
        <v>461.53800000000007</v>
      </c>
      <c r="H97" s="16">
        <f t="shared" si="7"/>
        <v>9.230760000000002</v>
      </c>
    </row>
    <row r="98" spans="1:8" ht="15" hidden="1" outlineLevel="2">
      <c r="A98" s="2" t="s">
        <v>102</v>
      </c>
      <c r="B98" s="2" t="s">
        <v>105</v>
      </c>
      <c r="C98" s="2">
        <v>226</v>
      </c>
      <c r="D98" s="2">
        <v>1</v>
      </c>
      <c r="E98" s="1">
        <f t="shared" si="11"/>
        <v>226</v>
      </c>
      <c r="F98" s="1">
        <f t="shared" si="12"/>
        <v>203.4</v>
      </c>
      <c r="G98" s="3">
        <f t="shared" si="13"/>
        <v>225.77400000000003</v>
      </c>
      <c r="H98" s="16">
        <f t="shared" si="7"/>
        <v>4.515480000000001</v>
      </c>
    </row>
    <row r="99" spans="1:8" ht="15" hidden="1" outlineLevel="2">
      <c r="A99" s="2" t="s">
        <v>102</v>
      </c>
      <c r="B99" s="2" t="s">
        <v>107</v>
      </c>
      <c r="C99" s="2">
        <v>226</v>
      </c>
      <c r="D99" s="2">
        <v>1</v>
      </c>
      <c r="E99" s="1">
        <f t="shared" si="11"/>
        <v>226</v>
      </c>
      <c r="F99" s="1">
        <f t="shared" si="12"/>
        <v>203.4</v>
      </c>
      <c r="G99" s="3">
        <f t="shared" si="13"/>
        <v>225.77400000000003</v>
      </c>
      <c r="H99" s="16">
        <f t="shared" si="7"/>
        <v>4.515480000000001</v>
      </c>
    </row>
    <row r="100" spans="1:8" ht="15" hidden="1" outlineLevel="2">
      <c r="A100" s="2" t="s">
        <v>102</v>
      </c>
      <c r="B100" s="2" t="s">
        <v>106</v>
      </c>
      <c r="C100" s="2">
        <v>226</v>
      </c>
      <c r="D100" s="2">
        <v>1</v>
      </c>
      <c r="E100" s="1">
        <f t="shared" si="11"/>
        <v>226</v>
      </c>
      <c r="F100" s="1">
        <f t="shared" si="12"/>
        <v>203.4</v>
      </c>
      <c r="G100" s="3">
        <f t="shared" si="13"/>
        <v>225.77400000000003</v>
      </c>
      <c r="H100" s="16">
        <f t="shared" si="7"/>
        <v>4.515480000000001</v>
      </c>
    </row>
    <row r="101" spans="1:8" ht="18" outlineLevel="1" collapsed="1">
      <c r="A101" s="10" t="s">
        <v>200</v>
      </c>
      <c r="B101" s="11"/>
      <c r="C101" s="11"/>
      <c r="D101" s="11"/>
      <c r="E101" s="12"/>
      <c r="F101" s="12"/>
      <c r="G101" s="13">
        <f>SUBTOTAL(9,G94:G100)</f>
        <v>2613.384</v>
      </c>
      <c r="H101" s="16">
        <f t="shared" si="7"/>
        <v>52.26768</v>
      </c>
    </row>
    <row r="102" spans="1:8" ht="15" hidden="1" outlineLevel="2">
      <c r="A102" s="6" t="s">
        <v>161</v>
      </c>
      <c r="B102" s="6" t="s">
        <v>154</v>
      </c>
      <c r="C102" s="6">
        <v>260</v>
      </c>
      <c r="D102" s="6">
        <v>2</v>
      </c>
      <c r="E102" s="7">
        <f>C102*D102</f>
        <v>520</v>
      </c>
      <c r="F102" s="7">
        <f>E102-E102*0.1</f>
        <v>468</v>
      </c>
      <c r="G102" s="8">
        <f>F102*1.11</f>
        <v>519.48</v>
      </c>
      <c r="H102" s="16">
        <f t="shared" si="7"/>
        <v>10.3896</v>
      </c>
    </row>
    <row r="103" spans="1:8" ht="15" hidden="1" outlineLevel="2">
      <c r="A103" s="2" t="s">
        <v>161</v>
      </c>
      <c r="B103" s="2" t="s">
        <v>162</v>
      </c>
      <c r="C103" s="2">
        <v>496</v>
      </c>
      <c r="D103" s="2">
        <v>1</v>
      </c>
      <c r="E103" s="1">
        <f>C103*D103</f>
        <v>496</v>
      </c>
      <c r="F103" s="1">
        <f>E103-E103*0.1</f>
        <v>446.4</v>
      </c>
      <c r="G103" s="3">
        <f>F103*1.11</f>
        <v>495.504</v>
      </c>
      <c r="H103" s="16">
        <f t="shared" si="7"/>
        <v>9.91008</v>
      </c>
    </row>
    <row r="104" spans="1:8" ht="18" outlineLevel="1" collapsed="1">
      <c r="A104" s="10" t="s">
        <v>201</v>
      </c>
      <c r="B104" s="11"/>
      <c r="C104" s="11"/>
      <c r="D104" s="11"/>
      <c r="E104" s="12"/>
      <c r="F104" s="12"/>
      <c r="G104" s="13">
        <f>SUBTOTAL(9,G102:G103)</f>
        <v>1014.984</v>
      </c>
      <c r="H104" s="16">
        <f t="shared" si="7"/>
        <v>20.299680000000002</v>
      </c>
    </row>
    <row r="105" spans="1:8" ht="15" hidden="1" outlineLevel="2">
      <c r="A105" s="6" t="s">
        <v>137</v>
      </c>
      <c r="B105" s="6" t="s">
        <v>139</v>
      </c>
      <c r="C105" s="6">
        <v>399</v>
      </c>
      <c r="D105" s="6">
        <v>1</v>
      </c>
      <c r="E105" s="7">
        <f>C105*D105</f>
        <v>399</v>
      </c>
      <c r="F105" s="7">
        <f>E105-E105*0.1</f>
        <v>359.1</v>
      </c>
      <c r="G105" s="8">
        <f>F105*1.11</f>
        <v>398.60100000000006</v>
      </c>
      <c r="H105" s="16">
        <f t="shared" si="7"/>
        <v>7.972020000000001</v>
      </c>
    </row>
    <row r="106" spans="1:8" ht="15" hidden="1" outlineLevel="2">
      <c r="A106" s="2" t="s">
        <v>137</v>
      </c>
      <c r="B106" s="2" t="s">
        <v>138</v>
      </c>
      <c r="C106" s="2">
        <v>462</v>
      </c>
      <c r="D106" s="2">
        <v>1</v>
      </c>
      <c r="E106" s="1">
        <f>C106*D106</f>
        <v>462</v>
      </c>
      <c r="F106" s="1">
        <f>E106-E106*0.1</f>
        <v>415.8</v>
      </c>
      <c r="G106" s="3">
        <f>F106*1.11</f>
        <v>461.53800000000007</v>
      </c>
      <c r="H106" s="16">
        <f t="shared" si="7"/>
        <v>9.230760000000002</v>
      </c>
    </row>
    <row r="107" spans="1:8" ht="15" hidden="1" outlineLevel="2">
      <c r="A107" s="2" t="s">
        <v>137</v>
      </c>
      <c r="B107" s="2" t="s">
        <v>141</v>
      </c>
      <c r="C107" s="2">
        <v>1192</v>
      </c>
      <c r="D107" s="2">
        <v>2</v>
      </c>
      <c r="E107" s="1">
        <f>C107*D107</f>
        <v>2384</v>
      </c>
      <c r="F107" s="1">
        <f>E107-E107*0.1</f>
        <v>2145.6</v>
      </c>
      <c r="G107" s="3">
        <f>F107*1.11</f>
        <v>2381.616</v>
      </c>
      <c r="H107" s="16">
        <f t="shared" si="7"/>
        <v>47.63232</v>
      </c>
    </row>
    <row r="108" spans="1:8" ht="15" hidden="1" outlineLevel="2">
      <c r="A108" s="2" t="s">
        <v>137</v>
      </c>
      <c r="B108" s="2" t="s">
        <v>140</v>
      </c>
      <c r="C108" s="2">
        <v>2303</v>
      </c>
      <c r="D108" s="2">
        <v>1</v>
      </c>
      <c r="E108" s="1">
        <f>C108*D108</f>
        <v>2303</v>
      </c>
      <c r="F108" s="1">
        <f>E108-E108*0.1</f>
        <v>2072.7</v>
      </c>
      <c r="G108" s="3">
        <f>F108*1.11</f>
        <v>2300.697</v>
      </c>
      <c r="H108" s="16">
        <f t="shared" si="7"/>
        <v>46.013940000000005</v>
      </c>
    </row>
    <row r="109" spans="1:8" ht="18" outlineLevel="1" collapsed="1">
      <c r="A109" s="10" t="s">
        <v>202</v>
      </c>
      <c r="B109" s="11"/>
      <c r="C109" s="11"/>
      <c r="D109" s="11"/>
      <c r="E109" s="12"/>
      <c r="F109" s="12"/>
      <c r="G109" s="13">
        <f>SUBTOTAL(9,G105:G108)</f>
        <v>5542.452</v>
      </c>
      <c r="H109" s="16">
        <f t="shared" si="7"/>
        <v>110.84904</v>
      </c>
    </row>
    <row r="110" spans="1:8" ht="15" hidden="1" outlineLevel="2">
      <c r="A110" s="6" t="s">
        <v>24</v>
      </c>
      <c r="B110" s="6" t="s">
        <v>27</v>
      </c>
      <c r="C110" s="6">
        <v>243</v>
      </c>
      <c r="D110" s="6">
        <v>1</v>
      </c>
      <c r="E110" s="7">
        <f>C110*D110</f>
        <v>243</v>
      </c>
      <c r="F110" s="7">
        <f>E110-E110*0.1</f>
        <v>218.7</v>
      </c>
      <c r="G110" s="8">
        <f>F110*1.11</f>
        <v>242.757</v>
      </c>
      <c r="H110" s="16">
        <f t="shared" si="7"/>
        <v>4.8551400000000005</v>
      </c>
    </row>
    <row r="111" spans="1:8" ht="15" hidden="1" outlineLevel="2">
      <c r="A111" s="2" t="s">
        <v>24</v>
      </c>
      <c r="B111" s="2" t="s">
        <v>26</v>
      </c>
      <c r="C111" s="2">
        <v>363</v>
      </c>
      <c r="D111" s="2">
        <v>2</v>
      </c>
      <c r="E111" s="1">
        <f>C111*D111</f>
        <v>726</v>
      </c>
      <c r="F111" s="1">
        <f>E111-E111*0.1</f>
        <v>653.4</v>
      </c>
      <c r="G111" s="3">
        <f>F111*1.11</f>
        <v>725.274</v>
      </c>
      <c r="H111" s="16">
        <f t="shared" si="7"/>
        <v>14.50548</v>
      </c>
    </row>
    <row r="112" spans="1:8" ht="15" hidden="1" outlineLevel="2">
      <c r="A112" s="2" t="s">
        <v>24</v>
      </c>
      <c r="B112" s="2" t="s">
        <v>25</v>
      </c>
      <c r="C112" s="2">
        <v>243</v>
      </c>
      <c r="D112" s="2">
        <v>1</v>
      </c>
      <c r="E112" s="1">
        <f>C112*D112</f>
        <v>243</v>
      </c>
      <c r="F112" s="1">
        <f>E112-E112*0.1</f>
        <v>218.7</v>
      </c>
      <c r="G112" s="3">
        <f>F112*1.11</f>
        <v>242.757</v>
      </c>
      <c r="H112" s="16">
        <f t="shared" si="7"/>
        <v>4.8551400000000005</v>
      </c>
    </row>
    <row r="113" spans="1:8" ht="18" outlineLevel="1" collapsed="1">
      <c r="A113" s="10" t="s">
        <v>203</v>
      </c>
      <c r="B113" s="11"/>
      <c r="C113" s="11"/>
      <c r="D113" s="11"/>
      <c r="E113" s="12"/>
      <c r="F113" s="12"/>
      <c r="G113" s="13">
        <f>SUBTOTAL(9,G110:G112)</f>
        <v>1210.788</v>
      </c>
      <c r="H113" s="16">
        <f t="shared" si="7"/>
        <v>24.21576</v>
      </c>
    </row>
    <row r="114" spans="1:8" ht="15" hidden="1" outlineLevel="2">
      <c r="A114" s="6" t="s">
        <v>73</v>
      </c>
      <c r="B114" s="6" t="s">
        <v>77</v>
      </c>
      <c r="C114" s="6">
        <v>218</v>
      </c>
      <c r="D114" s="6">
        <v>1</v>
      </c>
      <c r="E114" s="7">
        <f>C114*D114</f>
        <v>218</v>
      </c>
      <c r="F114" s="7">
        <f>E114-E114*0.1</f>
        <v>196.2</v>
      </c>
      <c r="G114" s="8">
        <f>F114*1.11</f>
        <v>217.782</v>
      </c>
      <c r="H114" s="16">
        <f t="shared" si="7"/>
        <v>4.35564</v>
      </c>
    </row>
    <row r="115" spans="1:8" ht="15" hidden="1" outlineLevel="2">
      <c r="A115" s="2" t="s">
        <v>73</v>
      </c>
      <c r="B115" s="2" t="s">
        <v>75</v>
      </c>
      <c r="C115" s="2">
        <v>243</v>
      </c>
      <c r="D115" s="2">
        <v>1</v>
      </c>
      <c r="E115" s="1">
        <f>C115*D115</f>
        <v>243</v>
      </c>
      <c r="F115" s="1">
        <f>E115-E115*0.1</f>
        <v>218.7</v>
      </c>
      <c r="G115" s="3">
        <f>F115*1.11</f>
        <v>242.757</v>
      </c>
      <c r="H115" s="16">
        <f t="shared" si="7"/>
        <v>4.8551400000000005</v>
      </c>
    </row>
    <row r="116" spans="1:8" ht="15" hidden="1" outlineLevel="2">
      <c r="A116" s="2" t="s">
        <v>73</v>
      </c>
      <c r="B116" s="2" t="s">
        <v>76</v>
      </c>
      <c r="C116" s="2">
        <v>182</v>
      </c>
      <c r="D116" s="2">
        <v>1</v>
      </c>
      <c r="E116" s="1">
        <f>C116*D116</f>
        <v>182</v>
      </c>
      <c r="F116" s="1">
        <f>E116-E116*0.1</f>
        <v>163.8</v>
      </c>
      <c r="G116" s="3">
        <f>F116*1.11</f>
        <v>181.81800000000004</v>
      </c>
      <c r="H116" s="16">
        <f t="shared" si="7"/>
        <v>3.6363600000000007</v>
      </c>
    </row>
    <row r="117" spans="1:8" ht="15" hidden="1" outlineLevel="2">
      <c r="A117" s="2" t="s">
        <v>73</v>
      </c>
      <c r="B117" s="2" t="s">
        <v>74</v>
      </c>
      <c r="C117" s="2">
        <v>206</v>
      </c>
      <c r="D117" s="2">
        <v>1</v>
      </c>
      <c r="E117" s="1">
        <f>C117*D117</f>
        <v>206</v>
      </c>
      <c r="F117" s="1">
        <f>E117-E117*0.1</f>
        <v>185.4</v>
      </c>
      <c r="G117" s="3">
        <f>F117*1.11</f>
        <v>205.794</v>
      </c>
      <c r="H117" s="16">
        <f t="shared" si="7"/>
        <v>4.115880000000001</v>
      </c>
    </row>
    <row r="118" spans="1:8" ht="18" outlineLevel="1" collapsed="1">
      <c r="A118" s="10" t="s">
        <v>204</v>
      </c>
      <c r="B118" s="11"/>
      <c r="C118" s="11"/>
      <c r="D118" s="11"/>
      <c r="E118" s="12"/>
      <c r="F118" s="12"/>
      <c r="G118" s="13">
        <f>SUBTOTAL(9,G114:G117)</f>
        <v>848.151</v>
      </c>
      <c r="H118" s="16">
        <f t="shared" si="7"/>
        <v>16.96302</v>
      </c>
    </row>
    <row r="119" spans="1:8" ht="15" hidden="1" outlineLevel="2">
      <c r="A119" s="6" t="s">
        <v>153</v>
      </c>
      <c r="B119" s="6" t="s">
        <v>154</v>
      </c>
      <c r="C119" s="6">
        <v>260</v>
      </c>
      <c r="D119" s="6">
        <v>2</v>
      </c>
      <c r="E119" s="7">
        <f>C119*D119</f>
        <v>520</v>
      </c>
      <c r="F119" s="7">
        <f>E119-E119*0.1</f>
        <v>468</v>
      </c>
      <c r="G119" s="8">
        <f>F119*1.11</f>
        <v>519.48</v>
      </c>
      <c r="H119" s="16">
        <f t="shared" si="7"/>
        <v>10.3896</v>
      </c>
    </row>
    <row r="120" spans="1:8" ht="15" hidden="1" outlineLevel="2">
      <c r="A120" s="2" t="s">
        <v>153</v>
      </c>
      <c r="B120" s="2" t="s">
        <v>157</v>
      </c>
      <c r="C120" s="2">
        <v>532</v>
      </c>
      <c r="D120" s="2">
        <v>1</v>
      </c>
      <c r="E120" s="1">
        <f>C120*D120</f>
        <v>532</v>
      </c>
      <c r="F120" s="1">
        <f>E120-E120*0.1</f>
        <v>478.8</v>
      </c>
      <c r="G120" s="3">
        <f>F120*1.11</f>
        <v>531.4680000000001</v>
      </c>
      <c r="H120" s="16">
        <f t="shared" si="7"/>
        <v>10.629360000000002</v>
      </c>
    </row>
    <row r="121" spans="1:8" ht="15" hidden="1" outlineLevel="2">
      <c r="A121" s="2" t="s">
        <v>153</v>
      </c>
      <c r="B121" s="2" t="s">
        <v>155</v>
      </c>
      <c r="C121" s="2">
        <v>115</v>
      </c>
      <c r="D121" s="2">
        <v>2</v>
      </c>
      <c r="E121" s="1">
        <f>C121*D121</f>
        <v>230</v>
      </c>
      <c r="F121" s="1">
        <f>E121-E121*0.1</f>
        <v>207</v>
      </c>
      <c r="G121" s="3">
        <f>F121*1.11</f>
        <v>229.77</v>
      </c>
      <c r="H121" s="16">
        <f t="shared" si="7"/>
        <v>4.595400000000001</v>
      </c>
    </row>
    <row r="122" spans="1:8" ht="15" hidden="1" outlineLevel="2">
      <c r="A122" s="2" t="s">
        <v>153</v>
      </c>
      <c r="B122" s="2" t="s">
        <v>156</v>
      </c>
      <c r="C122" s="2">
        <v>115</v>
      </c>
      <c r="D122" s="2">
        <v>0</v>
      </c>
      <c r="E122" s="1">
        <f>C122*D122</f>
        <v>0</v>
      </c>
      <c r="F122" s="1">
        <f>E122-E122*0.1</f>
        <v>0</v>
      </c>
      <c r="G122" s="3">
        <f>F122*1.11</f>
        <v>0</v>
      </c>
      <c r="H122" s="16">
        <f t="shared" si="7"/>
        <v>0</v>
      </c>
    </row>
    <row r="123" spans="1:8" ht="15" hidden="1" outlineLevel="2">
      <c r="A123" s="2" t="s">
        <v>153</v>
      </c>
      <c r="B123" s="2" t="s">
        <v>158</v>
      </c>
      <c r="C123" s="2">
        <v>288</v>
      </c>
      <c r="D123" s="2">
        <v>1</v>
      </c>
      <c r="E123" s="1">
        <f>C123*D123</f>
        <v>288</v>
      </c>
      <c r="F123" s="1">
        <f>E123-E123*0.1</f>
        <v>259.2</v>
      </c>
      <c r="G123" s="3">
        <f>F123*1.11</f>
        <v>287.712</v>
      </c>
      <c r="H123" s="16">
        <f t="shared" si="7"/>
        <v>5.75424</v>
      </c>
    </row>
    <row r="124" spans="1:8" ht="18" outlineLevel="1" collapsed="1">
      <c r="A124" s="10" t="s">
        <v>205</v>
      </c>
      <c r="B124" s="11"/>
      <c r="C124" s="11"/>
      <c r="D124" s="11"/>
      <c r="E124" s="12"/>
      <c r="F124" s="12"/>
      <c r="G124" s="13">
        <f>SUBTOTAL(9,G119:G123)</f>
        <v>1568.43</v>
      </c>
      <c r="H124" s="16">
        <f t="shared" si="7"/>
        <v>31.3686</v>
      </c>
    </row>
    <row r="125" spans="1:8" ht="15" hidden="1" outlineLevel="2">
      <c r="A125" s="6" t="s">
        <v>132</v>
      </c>
      <c r="B125" s="6" t="s">
        <v>134</v>
      </c>
      <c r="C125" s="6">
        <v>450</v>
      </c>
      <c r="D125" s="6">
        <v>1</v>
      </c>
      <c r="E125" s="7">
        <f>C125*D125</f>
        <v>450</v>
      </c>
      <c r="F125" s="7">
        <f>E125-E125*0.1</f>
        <v>405</v>
      </c>
      <c r="G125" s="8">
        <f>F125*1.11</f>
        <v>449.55</v>
      </c>
      <c r="H125" s="16">
        <f t="shared" si="7"/>
        <v>8.991</v>
      </c>
    </row>
    <row r="126" spans="1:8" ht="15" hidden="1" outlineLevel="2">
      <c r="A126" s="2" t="s">
        <v>132</v>
      </c>
      <c r="B126" s="2" t="s">
        <v>136</v>
      </c>
      <c r="C126" s="2">
        <v>230</v>
      </c>
      <c r="D126" s="2">
        <v>1</v>
      </c>
      <c r="E126" s="1">
        <f>C126*D126</f>
        <v>230</v>
      </c>
      <c r="F126" s="1">
        <f>E126-E126*0.1</f>
        <v>207</v>
      </c>
      <c r="G126" s="3">
        <f>F126*1.11</f>
        <v>229.77</v>
      </c>
      <c r="H126" s="16">
        <f t="shared" si="7"/>
        <v>4.595400000000001</v>
      </c>
    </row>
    <row r="127" spans="1:8" ht="15" hidden="1" outlineLevel="2">
      <c r="A127" s="2" t="s">
        <v>132</v>
      </c>
      <c r="B127" s="2" t="s">
        <v>135</v>
      </c>
      <c r="C127" s="2">
        <v>207</v>
      </c>
      <c r="D127" s="2">
        <v>1</v>
      </c>
      <c r="E127" s="1">
        <f>C127*D127</f>
        <v>207</v>
      </c>
      <c r="F127" s="1">
        <f>E127-E127*0.1</f>
        <v>186.3</v>
      </c>
      <c r="G127" s="3">
        <f>F127*1.11</f>
        <v>206.79300000000003</v>
      </c>
      <c r="H127" s="16">
        <f t="shared" si="7"/>
        <v>4.135860000000001</v>
      </c>
    </row>
    <row r="128" spans="1:8" ht="15" hidden="1" outlineLevel="2">
      <c r="A128" s="2" t="s">
        <v>132</v>
      </c>
      <c r="B128" s="2" t="s">
        <v>133</v>
      </c>
      <c r="C128" s="2">
        <v>1180</v>
      </c>
      <c r="D128" s="2">
        <v>1</v>
      </c>
      <c r="E128" s="1">
        <f>C128*D128</f>
        <v>1180</v>
      </c>
      <c r="F128" s="1">
        <f>E128-E128*0.1</f>
        <v>1062</v>
      </c>
      <c r="G128" s="3">
        <f>F128*1.11</f>
        <v>1178.8200000000002</v>
      </c>
      <c r="H128" s="16">
        <f t="shared" si="7"/>
        <v>23.576400000000003</v>
      </c>
    </row>
    <row r="129" spans="1:8" ht="18" outlineLevel="1" collapsed="1">
      <c r="A129" s="10" t="s">
        <v>206</v>
      </c>
      <c r="B129" s="11"/>
      <c r="C129" s="11"/>
      <c r="D129" s="11"/>
      <c r="E129" s="12"/>
      <c r="F129" s="12"/>
      <c r="G129" s="13">
        <f>SUBTOTAL(9,G125:G128)</f>
        <v>2064.933</v>
      </c>
      <c r="H129" s="16">
        <f t="shared" si="7"/>
        <v>41.29866</v>
      </c>
    </row>
    <row r="130" spans="1:8" ht="15" hidden="1" outlineLevel="2">
      <c r="A130" s="6" t="s">
        <v>142</v>
      </c>
      <c r="B130" s="6" t="s">
        <v>40</v>
      </c>
      <c r="C130" s="6">
        <v>72</v>
      </c>
      <c r="D130" s="6">
        <v>5</v>
      </c>
      <c r="E130" s="7">
        <f>C130*D130</f>
        <v>360</v>
      </c>
      <c r="F130" s="7">
        <f>E130-E130*0.1</f>
        <v>324</v>
      </c>
      <c r="G130" s="8">
        <f>F130*1.11</f>
        <v>359.64000000000004</v>
      </c>
      <c r="H130" s="16">
        <f t="shared" si="7"/>
        <v>7.192800000000001</v>
      </c>
    </row>
    <row r="131" spans="1:8" ht="15" hidden="1" outlineLevel="2">
      <c r="A131" s="2" t="s">
        <v>142</v>
      </c>
      <c r="B131" s="2" t="s">
        <v>39</v>
      </c>
      <c r="C131" s="2">
        <v>75</v>
      </c>
      <c r="D131" s="2">
        <v>3</v>
      </c>
      <c r="E131" s="1">
        <f>C131*D131</f>
        <v>225</v>
      </c>
      <c r="F131" s="1">
        <f>E131-E131*0.1</f>
        <v>202.5</v>
      </c>
      <c r="G131" s="3">
        <f>F131*1.11</f>
        <v>224.775</v>
      </c>
      <c r="H131" s="16">
        <f t="shared" si="7"/>
        <v>4.4955</v>
      </c>
    </row>
    <row r="132" spans="1:8" ht="15" hidden="1" outlineLevel="2">
      <c r="A132" s="2" t="s">
        <v>142</v>
      </c>
      <c r="B132" s="2" t="s">
        <v>143</v>
      </c>
      <c r="C132" s="2">
        <v>106</v>
      </c>
      <c r="D132" s="2">
        <v>1</v>
      </c>
      <c r="E132" s="1">
        <f>C132*D132</f>
        <v>106</v>
      </c>
      <c r="F132" s="1">
        <f>E132-E132*0.1</f>
        <v>95.4</v>
      </c>
      <c r="G132" s="3">
        <f>F132*1.11</f>
        <v>105.89400000000002</v>
      </c>
      <c r="H132" s="16">
        <f t="shared" si="7"/>
        <v>2.1178800000000004</v>
      </c>
    </row>
    <row r="133" spans="1:8" ht="15" hidden="1" outlineLevel="2">
      <c r="A133" s="2" t="s">
        <v>142</v>
      </c>
      <c r="B133" s="2" t="s">
        <v>144</v>
      </c>
      <c r="C133" s="2">
        <v>110</v>
      </c>
      <c r="D133" s="2">
        <v>2</v>
      </c>
      <c r="E133" s="1">
        <f>C133*D133</f>
        <v>220</v>
      </c>
      <c r="F133" s="1">
        <f>E133-E133*0.1</f>
        <v>198</v>
      </c>
      <c r="G133" s="3">
        <f>F133*1.11</f>
        <v>219.78000000000003</v>
      </c>
      <c r="H133" s="16">
        <f t="shared" si="7"/>
        <v>4.395600000000001</v>
      </c>
    </row>
    <row r="134" spans="1:8" ht="18" outlineLevel="1" collapsed="1">
      <c r="A134" s="10" t="s">
        <v>207</v>
      </c>
      <c r="B134" s="11"/>
      <c r="C134" s="11"/>
      <c r="D134" s="11"/>
      <c r="E134" s="12"/>
      <c r="F134" s="12"/>
      <c r="G134" s="13">
        <f>SUBTOTAL(9,G130:G133)</f>
        <v>910.0890000000002</v>
      </c>
      <c r="H134" s="16">
        <f aca="true" t="shared" si="14" ref="H134:H193">G134*0.02</f>
        <v>18.201780000000003</v>
      </c>
    </row>
    <row r="135" spans="1:8" ht="15" hidden="1" outlineLevel="2">
      <c r="A135" s="6" t="s">
        <v>42</v>
      </c>
      <c r="B135" s="6" t="s">
        <v>159</v>
      </c>
      <c r="C135" s="6">
        <v>346</v>
      </c>
      <c r="D135" s="6">
        <v>1</v>
      </c>
      <c r="E135" s="7">
        <f>C135*D135</f>
        <v>346</v>
      </c>
      <c r="F135" s="7">
        <f>E135-E135*0.1</f>
        <v>311.4</v>
      </c>
      <c r="G135" s="8">
        <f>F135*1.11</f>
        <v>345.654</v>
      </c>
      <c r="H135" s="16">
        <f t="shared" si="14"/>
        <v>6.91308</v>
      </c>
    </row>
    <row r="136" spans="1:8" ht="15" hidden="1" outlineLevel="2">
      <c r="A136" s="2" t="s">
        <v>42</v>
      </c>
      <c r="B136" s="2" t="s">
        <v>10</v>
      </c>
      <c r="C136" s="2">
        <v>133</v>
      </c>
      <c r="D136" s="2">
        <v>1</v>
      </c>
      <c r="E136" s="1">
        <f>C136*D136</f>
        <v>133</v>
      </c>
      <c r="F136" s="1">
        <f>E136-E136*0.1</f>
        <v>119.7</v>
      </c>
      <c r="G136" s="3">
        <f>F136*1.11</f>
        <v>132.86700000000002</v>
      </c>
      <c r="H136" s="16">
        <f t="shared" si="14"/>
        <v>2.6573400000000005</v>
      </c>
    </row>
    <row r="137" spans="1:8" ht="15" hidden="1" outlineLevel="2">
      <c r="A137" s="2" t="s">
        <v>42</v>
      </c>
      <c r="B137" s="2" t="s">
        <v>43</v>
      </c>
      <c r="C137" s="2">
        <v>482</v>
      </c>
      <c r="D137" s="2">
        <v>3</v>
      </c>
      <c r="E137" s="1">
        <f>C137*D137</f>
        <v>1446</v>
      </c>
      <c r="F137" s="1">
        <f>E137-E137*0.1</f>
        <v>1301.4</v>
      </c>
      <c r="G137" s="3">
        <f>F137*1.11</f>
        <v>1444.5540000000003</v>
      </c>
      <c r="H137" s="16">
        <f t="shared" si="14"/>
        <v>28.891080000000006</v>
      </c>
    </row>
    <row r="138" spans="1:8" ht="15" hidden="1" outlineLevel="2">
      <c r="A138" s="2" t="s">
        <v>42</v>
      </c>
      <c r="B138" s="2" t="s">
        <v>45</v>
      </c>
      <c r="C138" s="2">
        <v>60</v>
      </c>
      <c r="D138" s="2">
        <v>2</v>
      </c>
      <c r="E138" s="1">
        <f>C138*D138</f>
        <v>120</v>
      </c>
      <c r="F138" s="1">
        <f>E138-E138*0.1</f>
        <v>108</v>
      </c>
      <c r="G138" s="3">
        <f>F138*1.11</f>
        <v>119.88000000000001</v>
      </c>
      <c r="H138" s="16">
        <f t="shared" si="14"/>
        <v>2.3976</v>
      </c>
    </row>
    <row r="139" spans="1:8" ht="15" hidden="1" outlineLevel="2">
      <c r="A139" s="2" t="s">
        <v>42</v>
      </c>
      <c r="B139" s="2" t="s">
        <v>44</v>
      </c>
      <c r="C139" s="2">
        <v>65</v>
      </c>
      <c r="D139" s="2">
        <v>2</v>
      </c>
      <c r="E139" s="1">
        <f>C139*D139</f>
        <v>130</v>
      </c>
      <c r="F139" s="1">
        <f>E139-E139*0.1</f>
        <v>117</v>
      </c>
      <c r="G139" s="3">
        <f>F139*1.11</f>
        <v>129.87</v>
      </c>
      <c r="H139" s="16">
        <f t="shared" si="14"/>
        <v>2.5974</v>
      </c>
    </row>
    <row r="140" spans="1:8" ht="18" outlineLevel="1" collapsed="1">
      <c r="A140" s="10" t="s">
        <v>208</v>
      </c>
      <c r="B140" s="11"/>
      <c r="C140" s="11"/>
      <c r="D140" s="11"/>
      <c r="E140" s="12"/>
      <c r="F140" s="12"/>
      <c r="G140" s="13">
        <f>SUBTOTAL(9,G135:G139)</f>
        <v>2172.8250000000003</v>
      </c>
      <c r="H140" s="16">
        <f t="shared" si="14"/>
        <v>43.456500000000005</v>
      </c>
    </row>
    <row r="141" spans="1:8" ht="15" hidden="1" outlineLevel="2">
      <c r="A141" s="6" t="s">
        <v>145</v>
      </c>
      <c r="B141" s="6" t="s">
        <v>146</v>
      </c>
      <c r="C141" s="6">
        <v>1113</v>
      </c>
      <c r="D141" s="6">
        <v>1</v>
      </c>
      <c r="E141" s="7">
        <f>C141*D141</f>
        <v>1113</v>
      </c>
      <c r="F141" s="7">
        <f>E141-E141*0.1</f>
        <v>1001.7</v>
      </c>
      <c r="G141" s="8">
        <f>F141*1.11</f>
        <v>1111.8870000000002</v>
      </c>
      <c r="H141" s="16">
        <f t="shared" si="14"/>
        <v>22.237740000000002</v>
      </c>
    </row>
    <row r="142" spans="1:8" ht="18" outlineLevel="1" collapsed="1">
      <c r="A142" s="10" t="s">
        <v>209</v>
      </c>
      <c r="B142" s="11"/>
      <c r="C142" s="11"/>
      <c r="D142" s="11"/>
      <c r="E142" s="12"/>
      <c r="F142" s="12"/>
      <c r="G142" s="13">
        <f>SUBTOTAL(9,G141:G141)</f>
        <v>1111.8870000000002</v>
      </c>
      <c r="H142" s="16">
        <f t="shared" si="14"/>
        <v>22.237740000000002</v>
      </c>
    </row>
    <row r="143" spans="1:8" ht="15" hidden="1" outlineLevel="2">
      <c r="A143" s="6" t="s">
        <v>38</v>
      </c>
      <c r="B143" s="6" t="s">
        <v>41</v>
      </c>
      <c r="C143" s="6">
        <v>72</v>
      </c>
      <c r="D143" s="6">
        <v>1</v>
      </c>
      <c r="E143" s="7">
        <f>C143*D143</f>
        <v>72</v>
      </c>
      <c r="F143" s="7">
        <f>E143-E143*0.1</f>
        <v>64.8</v>
      </c>
      <c r="G143" s="8">
        <f>F143*1.11</f>
        <v>71.928</v>
      </c>
      <c r="H143" s="16">
        <f t="shared" si="14"/>
        <v>1.43856</v>
      </c>
    </row>
    <row r="144" spans="1:8" ht="15" hidden="1" outlineLevel="2">
      <c r="A144" s="2" t="s">
        <v>38</v>
      </c>
      <c r="B144" s="2" t="s">
        <v>40</v>
      </c>
      <c r="C144" s="2">
        <v>72</v>
      </c>
      <c r="D144" s="2">
        <v>1</v>
      </c>
      <c r="E144" s="1">
        <f>C144*D144</f>
        <v>72</v>
      </c>
      <c r="F144" s="1">
        <f>E144-E144*0.1</f>
        <v>64.8</v>
      </c>
      <c r="G144" s="3">
        <f>F144*1.11</f>
        <v>71.928</v>
      </c>
      <c r="H144" s="16">
        <f t="shared" si="14"/>
        <v>1.43856</v>
      </c>
    </row>
    <row r="145" spans="1:8" ht="15" hidden="1" outlineLevel="2">
      <c r="A145" s="2" t="s">
        <v>38</v>
      </c>
      <c r="B145" s="2" t="s">
        <v>39</v>
      </c>
      <c r="C145" s="2">
        <v>75</v>
      </c>
      <c r="D145" s="2">
        <v>1</v>
      </c>
      <c r="E145" s="1">
        <f>C145*D145</f>
        <v>75</v>
      </c>
      <c r="F145" s="1">
        <f>E145-E145*0.1</f>
        <v>67.5</v>
      </c>
      <c r="G145" s="3">
        <f>F145*1.11</f>
        <v>74.92500000000001</v>
      </c>
      <c r="H145" s="16">
        <f t="shared" si="14"/>
        <v>1.4985000000000002</v>
      </c>
    </row>
    <row r="146" spans="1:8" ht="18" outlineLevel="1" collapsed="1">
      <c r="A146" s="10" t="s">
        <v>210</v>
      </c>
      <c r="B146" s="11"/>
      <c r="C146" s="11"/>
      <c r="D146" s="11"/>
      <c r="E146" s="12"/>
      <c r="F146" s="12"/>
      <c r="G146" s="13">
        <f>SUBTOTAL(9,G143:G145)</f>
        <v>218.781</v>
      </c>
      <c r="H146" s="16">
        <f t="shared" si="14"/>
        <v>4.3756200000000005</v>
      </c>
    </row>
    <row r="147" spans="1:8" ht="15" hidden="1" outlineLevel="2">
      <c r="A147" s="6" t="s">
        <v>4</v>
      </c>
      <c r="B147" s="6" t="s">
        <v>5</v>
      </c>
      <c r="C147" s="6">
        <v>316</v>
      </c>
      <c r="D147" s="6">
        <v>3</v>
      </c>
      <c r="E147" s="7">
        <f>C147*D147</f>
        <v>948</v>
      </c>
      <c r="F147" s="7">
        <f>E147-E147*0.1</f>
        <v>853.2</v>
      </c>
      <c r="G147" s="8">
        <f>F147*1.11</f>
        <v>947.0520000000001</v>
      </c>
      <c r="H147" s="16">
        <f t="shared" si="14"/>
        <v>18.941040000000005</v>
      </c>
    </row>
    <row r="148" spans="1:8" ht="15" hidden="1" outlineLevel="2">
      <c r="A148" s="2" t="s">
        <v>4</v>
      </c>
      <c r="B148" s="2" t="s">
        <v>6</v>
      </c>
      <c r="C148" s="2">
        <v>72</v>
      </c>
      <c r="D148" s="2">
        <v>3</v>
      </c>
      <c r="E148" s="1">
        <f>C148*D148</f>
        <v>216</v>
      </c>
      <c r="F148" s="1">
        <f>E148-E148*0.1</f>
        <v>194.4</v>
      </c>
      <c r="G148" s="3">
        <f>F148*1.11</f>
        <v>215.78400000000002</v>
      </c>
      <c r="H148" s="16">
        <f t="shared" si="14"/>
        <v>4.31568</v>
      </c>
    </row>
    <row r="149" spans="1:8" ht="18" outlineLevel="1" collapsed="1">
      <c r="A149" s="10" t="s">
        <v>211</v>
      </c>
      <c r="B149" s="11"/>
      <c r="C149" s="11"/>
      <c r="D149" s="11"/>
      <c r="E149" s="12"/>
      <c r="F149" s="12"/>
      <c r="G149" s="13">
        <f>SUBTOTAL(9,G147:G148)</f>
        <v>1162.8360000000002</v>
      </c>
      <c r="H149" s="16">
        <f t="shared" si="14"/>
        <v>23.256720000000005</v>
      </c>
    </row>
    <row r="150" spans="1:8" ht="15" hidden="1" outlineLevel="2">
      <c r="A150" s="6" t="s">
        <v>48</v>
      </c>
      <c r="B150" s="6" t="s">
        <v>10</v>
      </c>
      <c r="C150" s="6">
        <v>133</v>
      </c>
      <c r="D150" s="6">
        <v>1</v>
      </c>
      <c r="E150" s="7">
        <f aca="true" t="shared" si="15" ref="E150:E158">C150*D150</f>
        <v>133</v>
      </c>
      <c r="F150" s="7">
        <f aca="true" t="shared" si="16" ref="F150:F158">E150-E150*0.1</f>
        <v>119.7</v>
      </c>
      <c r="G150" s="8">
        <f aca="true" t="shared" si="17" ref="G150:G158">F150*1.11</f>
        <v>132.86700000000002</v>
      </c>
      <c r="H150" s="16">
        <f t="shared" si="14"/>
        <v>2.6573400000000005</v>
      </c>
    </row>
    <row r="151" spans="1:8" ht="15" hidden="1" outlineLevel="2">
      <c r="A151" s="2" t="s">
        <v>48</v>
      </c>
      <c r="B151" s="2" t="s">
        <v>51</v>
      </c>
      <c r="C151" s="2">
        <v>316</v>
      </c>
      <c r="D151" s="2">
        <v>1</v>
      </c>
      <c r="E151" s="1">
        <f t="shared" si="15"/>
        <v>316</v>
      </c>
      <c r="F151" s="1">
        <f t="shared" si="16"/>
        <v>284.4</v>
      </c>
      <c r="G151" s="3">
        <f t="shared" si="17"/>
        <v>315.684</v>
      </c>
      <c r="H151" s="16">
        <f t="shared" si="14"/>
        <v>6.313680000000001</v>
      </c>
    </row>
    <row r="152" spans="1:8" ht="15" hidden="1" outlineLevel="2">
      <c r="A152" s="2" t="s">
        <v>48</v>
      </c>
      <c r="B152" s="2" t="s">
        <v>172</v>
      </c>
      <c r="C152" s="2">
        <v>300</v>
      </c>
      <c r="D152" s="2">
        <v>1</v>
      </c>
      <c r="E152" s="1">
        <f t="shared" si="15"/>
        <v>300</v>
      </c>
      <c r="F152" s="1">
        <f t="shared" si="16"/>
        <v>270</v>
      </c>
      <c r="G152" s="3">
        <f t="shared" si="17"/>
        <v>299.70000000000005</v>
      </c>
      <c r="H152" s="16">
        <f t="shared" si="14"/>
        <v>5.994000000000001</v>
      </c>
    </row>
    <row r="153" spans="1:8" ht="15" hidden="1" outlineLevel="2">
      <c r="A153" s="2" t="s">
        <v>48</v>
      </c>
      <c r="B153" s="2" t="s">
        <v>58</v>
      </c>
      <c r="C153" s="2">
        <v>268</v>
      </c>
      <c r="D153" s="2">
        <v>0</v>
      </c>
      <c r="E153" s="1">
        <f t="shared" si="15"/>
        <v>0</v>
      </c>
      <c r="F153" s="1">
        <f t="shared" si="16"/>
        <v>0</v>
      </c>
      <c r="G153" s="3">
        <f t="shared" si="17"/>
        <v>0</v>
      </c>
      <c r="H153" s="16">
        <f t="shared" si="14"/>
        <v>0</v>
      </c>
    </row>
    <row r="154" spans="1:8" ht="15" hidden="1" outlineLevel="2">
      <c r="A154" s="2" t="s">
        <v>48</v>
      </c>
      <c r="B154" s="2" t="s">
        <v>50</v>
      </c>
      <c r="C154" s="2">
        <v>384</v>
      </c>
      <c r="D154" s="2">
        <v>1</v>
      </c>
      <c r="E154" s="1">
        <f t="shared" si="15"/>
        <v>384</v>
      </c>
      <c r="F154" s="1">
        <f t="shared" si="16"/>
        <v>345.6</v>
      </c>
      <c r="G154" s="3">
        <f t="shared" si="17"/>
        <v>383.61600000000004</v>
      </c>
      <c r="H154" s="16">
        <f t="shared" si="14"/>
        <v>7.672320000000001</v>
      </c>
    </row>
    <row r="155" spans="1:8" ht="15" hidden="1" outlineLevel="2">
      <c r="A155" s="2" t="s">
        <v>48</v>
      </c>
      <c r="B155" s="2" t="s">
        <v>59</v>
      </c>
      <c r="C155" s="2">
        <v>121</v>
      </c>
      <c r="D155" s="2">
        <v>1</v>
      </c>
      <c r="E155" s="1">
        <f t="shared" si="15"/>
        <v>121</v>
      </c>
      <c r="F155" s="1">
        <f t="shared" si="16"/>
        <v>108.9</v>
      </c>
      <c r="G155" s="3">
        <f t="shared" si="17"/>
        <v>120.87900000000002</v>
      </c>
      <c r="H155" s="16">
        <f t="shared" si="14"/>
        <v>2.4175800000000005</v>
      </c>
    </row>
    <row r="156" spans="1:8" ht="15" hidden="1" outlineLevel="2">
      <c r="A156" s="2" t="s">
        <v>48</v>
      </c>
      <c r="B156" s="2" t="s">
        <v>60</v>
      </c>
      <c r="C156" s="2">
        <v>438</v>
      </c>
      <c r="D156" s="2">
        <v>1</v>
      </c>
      <c r="E156" s="1">
        <f t="shared" si="15"/>
        <v>438</v>
      </c>
      <c r="F156" s="1">
        <f t="shared" si="16"/>
        <v>394.2</v>
      </c>
      <c r="G156" s="3">
        <f t="shared" si="17"/>
        <v>437.562</v>
      </c>
      <c r="H156" s="16">
        <f t="shared" si="14"/>
        <v>8.751240000000001</v>
      </c>
    </row>
    <row r="157" spans="1:8" ht="15" hidden="1" outlineLevel="2">
      <c r="A157" s="2" t="s">
        <v>48</v>
      </c>
      <c r="B157" s="2" t="s">
        <v>49</v>
      </c>
      <c r="C157" s="2">
        <v>145</v>
      </c>
      <c r="D157" s="2">
        <v>1</v>
      </c>
      <c r="E157" s="1">
        <f t="shared" si="15"/>
        <v>145</v>
      </c>
      <c r="F157" s="1">
        <f t="shared" si="16"/>
        <v>130.5</v>
      </c>
      <c r="G157" s="3">
        <f t="shared" si="17"/>
        <v>144.85500000000002</v>
      </c>
      <c r="H157" s="16">
        <f t="shared" si="14"/>
        <v>2.8971000000000005</v>
      </c>
    </row>
    <row r="158" spans="1:8" ht="15" hidden="1" outlineLevel="2">
      <c r="A158" s="2" t="s">
        <v>48</v>
      </c>
      <c r="B158" s="2" t="s">
        <v>52</v>
      </c>
      <c r="C158" s="2">
        <v>159</v>
      </c>
      <c r="D158" s="2">
        <v>1</v>
      </c>
      <c r="E158" s="1">
        <f t="shared" si="15"/>
        <v>159</v>
      </c>
      <c r="F158" s="1">
        <f t="shared" si="16"/>
        <v>143.1</v>
      </c>
      <c r="G158" s="3">
        <f t="shared" si="17"/>
        <v>158.841</v>
      </c>
      <c r="H158" s="16">
        <f t="shared" si="14"/>
        <v>3.17682</v>
      </c>
    </row>
    <row r="159" spans="1:8" ht="18" outlineLevel="1" collapsed="1">
      <c r="A159" s="10" t="s">
        <v>212</v>
      </c>
      <c r="B159" s="11"/>
      <c r="C159" s="11"/>
      <c r="D159" s="11"/>
      <c r="E159" s="12"/>
      <c r="F159" s="12"/>
      <c r="G159" s="13">
        <f>SUBTOTAL(9,G150:G158)</f>
        <v>1994.004</v>
      </c>
      <c r="H159" s="16">
        <f t="shared" si="14"/>
        <v>39.88008</v>
      </c>
    </row>
    <row r="160" spans="1:8" ht="15" hidden="1" outlineLevel="2">
      <c r="A160" s="6" t="s">
        <v>7</v>
      </c>
      <c r="B160" s="6" t="s">
        <v>10</v>
      </c>
      <c r="C160" s="6">
        <v>133</v>
      </c>
      <c r="D160" s="6">
        <v>1</v>
      </c>
      <c r="E160" s="7">
        <f>C160*D160</f>
        <v>133</v>
      </c>
      <c r="F160" s="7">
        <f>E160-E160*0.1</f>
        <v>119.7</v>
      </c>
      <c r="G160" s="8">
        <f>F160*1.11</f>
        <v>132.86700000000002</v>
      </c>
      <c r="H160" s="16">
        <f t="shared" si="14"/>
        <v>2.6573400000000005</v>
      </c>
    </row>
    <row r="161" spans="1:8" ht="15" hidden="1" outlineLevel="2">
      <c r="A161" s="2" t="s">
        <v>7</v>
      </c>
      <c r="B161" s="2" t="s">
        <v>9</v>
      </c>
      <c r="C161" s="2">
        <v>116</v>
      </c>
      <c r="D161" s="2">
        <v>1</v>
      </c>
      <c r="E161" s="1">
        <f>C161*D161</f>
        <v>116</v>
      </c>
      <c r="F161" s="1">
        <f>E161-E161*0.1</f>
        <v>104.4</v>
      </c>
      <c r="G161" s="3">
        <f>F161*1.11</f>
        <v>115.88400000000001</v>
      </c>
      <c r="H161" s="16">
        <f t="shared" si="14"/>
        <v>2.31768</v>
      </c>
    </row>
    <row r="162" spans="1:8" ht="15" hidden="1" outlineLevel="2">
      <c r="A162" s="2" t="s">
        <v>7</v>
      </c>
      <c r="B162" s="2" t="s">
        <v>8</v>
      </c>
      <c r="C162" s="2">
        <v>85</v>
      </c>
      <c r="D162" s="2">
        <v>1</v>
      </c>
      <c r="E162" s="1">
        <f>C162*D162</f>
        <v>85</v>
      </c>
      <c r="F162" s="1">
        <f>E162-E162*0.1</f>
        <v>76.5</v>
      </c>
      <c r="G162" s="3">
        <f>F162*1.11</f>
        <v>84.915</v>
      </c>
      <c r="H162" s="16">
        <f t="shared" si="14"/>
        <v>1.6983000000000001</v>
      </c>
    </row>
    <row r="163" spans="1:8" ht="18" outlineLevel="1" collapsed="1">
      <c r="A163" s="10" t="s">
        <v>213</v>
      </c>
      <c r="B163" s="11"/>
      <c r="C163" s="11"/>
      <c r="D163" s="11"/>
      <c r="E163" s="12"/>
      <c r="F163" s="12"/>
      <c r="G163" s="13">
        <f>SUBTOTAL(9,G160:G162)</f>
        <v>333.66600000000005</v>
      </c>
      <c r="H163" s="16">
        <f t="shared" si="14"/>
        <v>6.673320000000001</v>
      </c>
    </row>
    <row r="164" spans="1:8" ht="15" hidden="1" outlineLevel="2">
      <c r="A164" s="6" t="s">
        <v>78</v>
      </c>
      <c r="B164" s="6" t="s">
        <v>79</v>
      </c>
      <c r="C164" s="6">
        <v>316</v>
      </c>
      <c r="D164" s="6">
        <v>1</v>
      </c>
      <c r="E164" s="7">
        <f>C164*D164</f>
        <v>316</v>
      </c>
      <c r="F164" s="7">
        <f>E164-E164*0.1</f>
        <v>284.4</v>
      </c>
      <c r="G164" s="8">
        <f>F164*1.11</f>
        <v>315.684</v>
      </c>
      <c r="H164" s="16">
        <f t="shared" si="14"/>
        <v>6.313680000000001</v>
      </c>
    </row>
    <row r="165" spans="1:8" ht="15" hidden="1" outlineLevel="2">
      <c r="A165" s="2" t="s">
        <v>78</v>
      </c>
      <c r="B165" s="2" t="s">
        <v>80</v>
      </c>
      <c r="C165" s="2">
        <v>348</v>
      </c>
      <c r="D165" s="2">
        <v>1</v>
      </c>
      <c r="E165" s="1">
        <f>C165*D165</f>
        <v>348</v>
      </c>
      <c r="F165" s="1">
        <f>E165-E165*0.1</f>
        <v>313.2</v>
      </c>
      <c r="G165" s="3">
        <f>F165*1.11</f>
        <v>347.65200000000004</v>
      </c>
      <c r="H165" s="16">
        <f t="shared" si="14"/>
        <v>6.953040000000001</v>
      </c>
    </row>
    <row r="166" spans="1:8" ht="18" outlineLevel="1" collapsed="1">
      <c r="A166" s="10" t="s">
        <v>214</v>
      </c>
      <c r="B166" s="11"/>
      <c r="C166" s="11"/>
      <c r="D166" s="11"/>
      <c r="E166" s="12"/>
      <c r="F166" s="12"/>
      <c r="G166" s="13">
        <f>SUBTOTAL(9,G164:G165)</f>
        <v>663.336</v>
      </c>
      <c r="H166" s="16">
        <f t="shared" si="14"/>
        <v>13.266720000000001</v>
      </c>
    </row>
    <row r="167" spans="1:8" ht="15" hidden="1" outlineLevel="2">
      <c r="A167" s="6" t="s">
        <v>30</v>
      </c>
      <c r="B167" s="6" t="s">
        <v>46</v>
      </c>
      <c r="C167" s="6">
        <v>122</v>
      </c>
      <c r="D167" s="6">
        <v>0</v>
      </c>
      <c r="E167" s="7">
        <f aca="true" t="shared" si="18" ref="E167:E175">C167*D167</f>
        <v>0</v>
      </c>
      <c r="F167" s="7">
        <f aca="true" t="shared" si="19" ref="F167:F175">E167-E167*0.1</f>
        <v>0</v>
      </c>
      <c r="G167" s="8">
        <f aca="true" t="shared" si="20" ref="G167:G175">F167*1.11</f>
        <v>0</v>
      </c>
      <c r="H167" s="16">
        <f t="shared" si="14"/>
        <v>0</v>
      </c>
    </row>
    <row r="168" spans="1:8" ht="15" hidden="1" outlineLevel="2">
      <c r="A168" s="2" t="s">
        <v>30</v>
      </c>
      <c r="B168" s="2" t="s">
        <v>47</v>
      </c>
      <c r="C168" s="2">
        <v>218</v>
      </c>
      <c r="D168" s="2">
        <v>2</v>
      </c>
      <c r="E168" s="1">
        <f t="shared" si="18"/>
        <v>436</v>
      </c>
      <c r="F168" s="1">
        <f t="shared" si="19"/>
        <v>392.4</v>
      </c>
      <c r="G168" s="3">
        <f t="shared" si="20"/>
        <v>435.564</v>
      </c>
      <c r="H168" s="16">
        <f t="shared" si="14"/>
        <v>8.71128</v>
      </c>
    </row>
    <row r="169" spans="1:8" ht="15" hidden="1" outlineLevel="2">
      <c r="A169" s="2" t="s">
        <v>30</v>
      </c>
      <c r="B169" s="2" t="s">
        <v>31</v>
      </c>
      <c r="C169" s="2">
        <v>185</v>
      </c>
      <c r="D169" s="2">
        <v>8</v>
      </c>
      <c r="E169" s="1">
        <f t="shared" si="18"/>
        <v>1480</v>
      </c>
      <c r="F169" s="1">
        <f t="shared" si="19"/>
        <v>1332</v>
      </c>
      <c r="G169" s="3">
        <f t="shared" si="20"/>
        <v>1478.5200000000002</v>
      </c>
      <c r="H169" s="16">
        <f t="shared" si="14"/>
        <v>29.570400000000006</v>
      </c>
    </row>
    <row r="170" spans="1:8" ht="15" hidden="1" outlineLevel="2">
      <c r="A170" s="2" t="s">
        <v>30</v>
      </c>
      <c r="B170" s="2" t="s">
        <v>34</v>
      </c>
      <c r="C170" s="2">
        <v>43</v>
      </c>
      <c r="D170" s="2">
        <v>1</v>
      </c>
      <c r="E170" s="1">
        <f t="shared" si="18"/>
        <v>43</v>
      </c>
      <c r="F170" s="1">
        <f t="shared" si="19"/>
        <v>38.7</v>
      </c>
      <c r="G170" s="3">
        <f t="shared" si="20"/>
        <v>42.95700000000001</v>
      </c>
      <c r="H170" s="16">
        <f t="shared" si="14"/>
        <v>0.8591400000000001</v>
      </c>
    </row>
    <row r="171" spans="1:8" ht="15" hidden="1" outlineLevel="2">
      <c r="A171" s="2" t="s">
        <v>30</v>
      </c>
      <c r="B171" s="2" t="s">
        <v>33</v>
      </c>
      <c r="C171" s="2">
        <v>43</v>
      </c>
      <c r="D171" s="2">
        <v>1</v>
      </c>
      <c r="E171" s="1">
        <f t="shared" si="18"/>
        <v>43</v>
      </c>
      <c r="F171" s="1">
        <f t="shared" si="19"/>
        <v>38.7</v>
      </c>
      <c r="G171" s="3">
        <f t="shared" si="20"/>
        <v>42.95700000000001</v>
      </c>
      <c r="H171" s="16">
        <f t="shared" si="14"/>
        <v>0.8591400000000001</v>
      </c>
    </row>
    <row r="172" spans="1:8" ht="15" hidden="1" outlineLevel="2">
      <c r="A172" s="2" t="s">
        <v>30</v>
      </c>
      <c r="B172" s="2" t="s">
        <v>37</v>
      </c>
      <c r="C172" s="2">
        <v>43</v>
      </c>
      <c r="D172" s="2">
        <v>2</v>
      </c>
      <c r="E172" s="1">
        <f t="shared" si="18"/>
        <v>86</v>
      </c>
      <c r="F172" s="1">
        <f t="shared" si="19"/>
        <v>77.4</v>
      </c>
      <c r="G172" s="3">
        <f t="shared" si="20"/>
        <v>85.91400000000002</v>
      </c>
      <c r="H172" s="16">
        <f t="shared" si="14"/>
        <v>1.7182800000000003</v>
      </c>
    </row>
    <row r="173" spans="1:8" ht="15" hidden="1" outlineLevel="2">
      <c r="A173" s="2" t="s">
        <v>30</v>
      </c>
      <c r="B173" s="2" t="s">
        <v>32</v>
      </c>
      <c r="C173" s="2">
        <v>43</v>
      </c>
      <c r="D173" s="2">
        <v>2</v>
      </c>
      <c r="E173" s="1">
        <f t="shared" si="18"/>
        <v>86</v>
      </c>
      <c r="F173" s="1">
        <f t="shared" si="19"/>
        <v>77.4</v>
      </c>
      <c r="G173" s="3">
        <f t="shared" si="20"/>
        <v>85.91400000000002</v>
      </c>
      <c r="H173" s="16">
        <f t="shared" si="14"/>
        <v>1.7182800000000003</v>
      </c>
    </row>
    <row r="174" spans="1:8" ht="15" hidden="1" outlineLevel="2">
      <c r="A174" s="2" t="s">
        <v>30</v>
      </c>
      <c r="B174" s="2" t="s">
        <v>36</v>
      </c>
      <c r="C174" s="2">
        <v>43</v>
      </c>
      <c r="D174" s="2">
        <v>1</v>
      </c>
      <c r="E174" s="1">
        <f t="shared" si="18"/>
        <v>43</v>
      </c>
      <c r="F174" s="1">
        <f t="shared" si="19"/>
        <v>38.7</v>
      </c>
      <c r="G174" s="3">
        <f t="shared" si="20"/>
        <v>42.95700000000001</v>
      </c>
      <c r="H174" s="16">
        <f t="shared" si="14"/>
        <v>0.8591400000000001</v>
      </c>
    </row>
    <row r="175" spans="1:8" ht="15" hidden="1" outlineLevel="2">
      <c r="A175" s="2" t="s">
        <v>30</v>
      </c>
      <c r="B175" s="2" t="s">
        <v>35</v>
      </c>
      <c r="C175" s="2">
        <v>43</v>
      </c>
      <c r="D175" s="2">
        <v>1</v>
      </c>
      <c r="E175" s="1">
        <f t="shared" si="18"/>
        <v>43</v>
      </c>
      <c r="F175" s="1">
        <f t="shared" si="19"/>
        <v>38.7</v>
      </c>
      <c r="G175" s="3">
        <f t="shared" si="20"/>
        <v>42.95700000000001</v>
      </c>
      <c r="H175" s="16">
        <f t="shared" si="14"/>
        <v>0.8591400000000001</v>
      </c>
    </row>
    <row r="176" spans="1:8" ht="18" outlineLevel="1" collapsed="1">
      <c r="A176" s="10" t="s">
        <v>215</v>
      </c>
      <c r="B176" s="11"/>
      <c r="C176" s="11"/>
      <c r="D176" s="11"/>
      <c r="E176" s="12"/>
      <c r="F176" s="12"/>
      <c r="G176" s="13">
        <f>SUBTOTAL(9,G167:G175)</f>
        <v>2257.7400000000007</v>
      </c>
      <c r="H176" s="16">
        <f t="shared" si="14"/>
        <v>45.154800000000016</v>
      </c>
    </row>
    <row r="177" spans="1:8" ht="15" hidden="1" outlineLevel="2">
      <c r="A177" s="6" t="s">
        <v>14</v>
      </c>
      <c r="B177" s="6" t="s">
        <v>18</v>
      </c>
      <c r="C177" s="6">
        <v>328</v>
      </c>
      <c r="D177" s="6">
        <v>1</v>
      </c>
      <c r="E177" s="7">
        <f aca="true" t="shared" si="21" ref="E177:E188">C177*D177</f>
        <v>328</v>
      </c>
      <c r="F177" s="7">
        <f aca="true" t="shared" si="22" ref="F177:F188">E177-E177*0.1</f>
        <v>295.2</v>
      </c>
      <c r="G177" s="8">
        <f aca="true" t="shared" si="23" ref="G177:G188">F177*1.11</f>
        <v>327.672</v>
      </c>
      <c r="H177" s="16">
        <f t="shared" si="14"/>
        <v>6.553440000000001</v>
      </c>
    </row>
    <row r="178" spans="1:8" ht="15" hidden="1" outlineLevel="2">
      <c r="A178" s="2" t="s">
        <v>14</v>
      </c>
      <c r="B178" s="2" t="s">
        <v>17</v>
      </c>
      <c r="C178" s="2">
        <v>243</v>
      </c>
      <c r="D178" s="2">
        <v>1</v>
      </c>
      <c r="E178" s="1">
        <f t="shared" si="21"/>
        <v>243</v>
      </c>
      <c r="F178" s="1">
        <f t="shared" si="22"/>
        <v>218.7</v>
      </c>
      <c r="G178" s="3">
        <f t="shared" si="23"/>
        <v>242.757</v>
      </c>
      <c r="H178" s="16">
        <f t="shared" si="14"/>
        <v>4.8551400000000005</v>
      </c>
    </row>
    <row r="179" spans="1:8" ht="15" hidden="1" outlineLevel="2">
      <c r="A179" s="2" t="s">
        <v>14</v>
      </c>
      <c r="B179" s="2" t="s">
        <v>16</v>
      </c>
      <c r="C179" s="2">
        <v>243</v>
      </c>
      <c r="D179" s="2">
        <v>1</v>
      </c>
      <c r="E179" s="1">
        <f t="shared" si="21"/>
        <v>243</v>
      </c>
      <c r="F179" s="1">
        <f t="shared" si="22"/>
        <v>218.7</v>
      </c>
      <c r="G179" s="3">
        <f t="shared" si="23"/>
        <v>242.757</v>
      </c>
      <c r="H179" s="16">
        <f t="shared" si="14"/>
        <v>4.8551400000000005</v>
      </c>
    </row>
    <row r="180" spans="1:8" ht="15" hidden="1" outlineLevel="2">
      <c r="A180" s="2" t="s">
        <v>14</v>
      </c>
      <c r="B180" s="2" t="s">
        <v>29</v>
      </c>
      <c r="C180" s="2">
        <v>0</v>
      </c>
      <c r="D180" s="2">
        <v>0</v>
      </c>
      <c r="E180" s="1">
        <f t="shared" si="21"/>
        <v>0</v>
      </c>
      <c r="F180" s="1">
        <f t="shared" si="22"/>
        <v>0</v>
      </c>
      <c r="G180" s="3">
        <f t="shared" si="23"/>
        <v>0</v>
      </c>
      <c r="H180" s="16">
        <f t="shared" si="14"/>
        <v>0</v>
      </c>
    </row>
    <row r="181" spans="1:8" ht="15" hidden="1" outlineLevel="2">
      <c r="A181" s="2" t="s">
        <v>14</v>
      </c>
      <c r="B181" s="2" t="s">
        <v>21</v>
      </c>
      <c r="C181" s="2">
        <v>55</v>
      </c>
      <c r="D181" s="2">
        <v>5</v>
      </c>
      <c r="E181" s="1">
        <f t="shared" si="21"/>
        <v>275</v>
      </c>
      <c r="F181" s="1">
        <f t="shared" si="22"/>
        <v>247.5</v>
      </c>
      <c r="G181" s="3">
        <f t="shared" si="23"/>
        <v>274.725</v>
      </c>
      <c r="H181" s="16">
        <f t="shared" si="14"/>
        <v>5.4945</v>
      </c>
    </row>
    <row r="182" spans="1:8" ht="15" hidden="1" outlineLevel="2">
      <c r="A182" s="2" t="s">
        <v>14</v>
      </c>
      <c r="B182" s="2" t="s">
        <v>81</v>
      </c>
      <c r="C182" s="2">
        <v>392</v>
      </c>
      <c r="D182" s="2">
        <v>2</v>
      </c>
      <c r="E182" s="1">
        <f t="shared" si="21"/>
        <v>784</v>
      </c>
      <c r="F182" s="1">
        <f t="shared" si="22"/>
        <v>705.6</v>
      </c>
      <c r="G182" s="3">
        <f t="shared" si="23"/>
        <v>783.2160000000001</v>
      </c>
      <c r="H182" s="16">
        <f t="shared" si="14"/>
        <v>15.664320000000004</v>
      </c>
    </row>
    <row r="183" spans="1:8" ht="15" hidden="1" outlineLevel="2">
      <c r="A183" s="2" t="s">
        <v>14</v>
      </c>
      <c r="B183" s="2" t="s">
        <v>22</v>
      </c>
      <c r="C183" s="2">
        <v>55</v>
      </c>
      <c r="D183" s="2">
        <v>25</v>
      </c>
      <c r="E183" s="1">
        <f t="shared" si="21"/>
        <v>1375</v>
      </c>
      <c r="F183" s="1">
        <f t="shared" si="22"/>
        <v>1237.5</v>
      </c>
      <c r="G183" s="3">
        <f t="shared" si="23"/>
        <v>1373.6250000000002</v>
      </c>
      <c r="H183" s="16">
        <f t="shared" si="14"/>
        <v>27.472500000000004</v>
      </c>
    </row>
    <row r="184" spans="1:8" ht="15" hidden="1" outlineLevel="2">
      <c r="A184" s="2" t="s">
        <v>14</v>
      </c>
      <c r="B184" s="2" t="s">
        <v>20</v>
      </c>
      <c r="C184" s="2">
        <v>55</v>
      </c>
      <c r="D184" s="2">
        <v>10</v>
      </c>
      <c r="E184" s="1">
        <f t="shared" si="21"/>
        <v>550</v>
      </c>
      <c r="F184" s="1">
        <f t="shared" si="22"/>
        <v>495</v>
      </c>
      <c r="G184" s="3">
        <f t="shared" si="23"/>
        <v>549.45</v>
      </c>
      <c r="H184" s="16">
        <f t="shared" si="14"/>
        <v>10.989</v>
      </c>
    </row>
    <row r="185" spans="1:8" ht="15" hidden="1" outlineLevel="2">
      <c r="A185" s="2" t="s">
        <v>14</v>
      </c>
      <c r="B185" s="2" t="s">
        <v>19</v>
      </c>
      <c r="C185" s="2">
        <v>55</v>
      </c>
      <c r="D185" s="2">
        <v>5</v>
      </c>
      <c r="E185" s="1">
        <f t="shared" si="21"/>
        <v>275</v>
      </c>
      <c r="F185" s="1">
        <f t="shared" si="22"/>
        <v>247.5</v>
      </c>
      <c r="G185" s="3">
        <f t="shared" si="23"/>
        <v>274.725</v>
      </c>
      <c r="H185" s="16">
        <f t="shared" si="14"/>
        <v>5.4945</v>
      </c>
    </row>
    <row r="186" spans="1:8" ht="15" hidden="1" outlineLevel="2">
      <c r="A186" s="2" t="s">
        <v>14</v>
      </c>
      <c r="B186" s="2" t="s">
        <v>23</v>
      </c>
      <c r="C186" s="2">
        <v>694</v>
      </c>
      <c r="D186" s="2">
        <v>1</v>
      </c>
      <c r="E186" s="1">
        <f t="shared" si="21"/>
        <v>694</v>
      </c>
      <c r="F186" s="1">
        <f t="shared" si="22"/>
        <v>624.6</v>
      </c>
      <c r="G186" s="3">
        <f t="shared" si="23"/>
        <v>693.306</v>
      </c>
      <c r="H186" s="16">
        <f t="shared" si="14"/>
        <v>13.86612</v>
      </c>
    </row>
    <row r="187" spans="1:8" ht="15" hidden="1" outlineLevel="2">
      <c r="A187" s="2" t="s">
        <v>14</v>
      </c>
      <c r="B187" s="2" t="s">
        <v>28</v>
      </c>
      <c r="C187" s="2">
        <v>706</v>
      </c>
      <c r="D187" s="2">
        <v>2</v>
      </c>
      <c r="E187" s="1">
        <f t="shared" si="21"/>
        <v>1412</v>
      </c>
      <c r="F187" s="1">
        <f t="shared" si="22"/>
        <v>1270.8</v>
      </c>
      <c r="G187" s="3">
        <f t="shared" si="23"/>
        <v>1410.588</v>
      </c>
      <c r="H187" s="16">
        <f t="shared" si="14"/>
        <v>28.211759999999998</v>
      </c>
    </row>
    <row r="188" spans="1:8" ht="15" hidden="1" outlineLevel="2">
      <c r="A188" s="2" t="s">
        <v>14</v>
      </c>
      <c r="B188" s="2" t="s">
        <v>15</v>
      </c>
      <c r="C188" s="2">
        <v>243</v>
      </c>
      <c r="D188" s="2">
        <v>1</v>
      </c>
      <c r="E188" s="1">
        <f t="shared" si="21"/>
        <v>243</v>
      </c>
      <c r="F188" s="1">
        <f t="shared" si="22"/>
        <v>218.7</v>
      </c>
      <c r="G188" s="3">
        <f t="shared" si="23"/>
        <v>242.757</v>
      </c>
      <c r="H188" s="16">
        <f t="shared" si="14"/>
        <v>4.8551400000000005</v>
      </c>
    </row>
    <row r="189" spans="1:8" ht="18" outlineLevel="1" collapsed="1">
      <c r="A189" s="10" t="s">
        <v>216</v>
      </c>
      <c r="B189" s="11"/>
      <c r="C189" s="11"/>
      <c r="D189" s="11"/>
      <c r="E189" s="12"/>
      <c r="F189" s="12"/>
      <c r="G189" s="13">
        <f>SUBTOTAL(9,G177:G188)</f>
        <v>6415.5779999999995</v>
      </c>
      <c r="H189" s="16">
        <f t="shared" si="14"/>
        <v>128.31156</v>
      </c>
    </row>
    <row r="190" spans="1:8" ht="15" hidden="1" outlineLevel="2">
      <c r="A190" s="6" t="s">
        <v>147</v>
      </c>
      <c r="B190" s="6" t="s">
        <v>150</v>
      </c>
      <c r="C190" s="6">
        <v>658</v>
      </c>
      <c r="D190" s="6">
        <v>1</v>
      </c>
      <c r="E190" s="7">
        <f>C190*D190</f>
        <v>658</v>
      </c>
      <c r="F190" s="7">
        <f>E190-E190*0.1</f>
        <v>592.2</v>
      </c>
      <c r="G190" s="8">
        <f>F190*1.11</f>
        <v>657.3420000000001</v>
      </c>
      <c r="H190" s="16">
        <f t="shared" si="14"/>
        <v>13.146840000000003</v>
      </c>
    </row>
    <row r="191" spans="1:8" ht="15" hidden="1" outlineLevel="2">
      <c r="A191" s="2" t="s">
        <v>147</v>
      </c>
      <c r="B191" s="2" t="s">
        <v>149</v>
      </c>
      <c r="C191" s="2">
        <v>375</v>
      </c>
      <c r="D191" s="2">
        <v>1</v>
      </c>
      <c r="E191" s="1">
        <f>C191*D191</f>
        <v>375</v>
      </c>
      <c r="F191" s="1">
        <f>E191-E191*0.1</f>
        <v>337.5</v>
      </c>
      <c r="G191" s="3">
        <f>F191*1.11</f>
        <v>374.62500000000006</v>
      </c>
      <c r="H191" s="16">
        <f t="shared" si="14"/>
        <v>7.4925000000000015</v>
      </c>
    </row>
    <row r="192" spans="1:8" ht="15" hidden="1" outlineLevel="2">
      <c r="A192" s="2" t="s">
        <v>147</v>
      </c>
      <c r="B192" s="2" t="s">
        <v>148</v>
      </c>
      <c r="C192" s="2">
        <v>670</v>
      </c>
      <c r="D192" s="2">
        <v>1</v>
      </c>
      <c r="E192" s="1">
        <f>C192*D192</f>
        <v>670</v>
      </c>
      <c r="F192" s="1">
        <f>E192-E192*0.1</f>
        <v>603</v>
      </c>
      <c r="G192" s="3">
        <f>F192*1.11</f>
        <v>669.33</v>
      </c>
      <c r="H192" s="16">
        <f t="shared" si="14"/>
        <v>13.386600000000001</v>
      </c>
    </row>
    <row r="193" spans="1:8" ht="18" outlineLevel="1" collapsed="1">
      <c r="A193" s="10" t="s">
        <v>217</v>
      </c>
      <c r="B193" s="11"/>
      <c r="C193" s="11"/>
      <c r="D193" s="11"/>
      <c r="E193" s="12"/>
      <c r="F193" s="12"/>
      <c r="G193" s="13">
        <f>SUBTOTAL(9,G190:G192)</f>
        <v>1701.297</v>
      </c>
      <c r="H193" s="16">
        <f t="shared" si="14"/>
        <v>34.02594</v>
      </c>
    </row>
    <row r="195" ht="15.75" customHeight="1">
      <c r="G195" s="4">
        <f>66683*0.11</f>
        <v>7335.13</v>
      </c>
    </row>
    <row r="196" ht="15.75" customHeight="1">
      <c r="G196" s="4">
        <f>G195/4</f>
        <v>1833.7825</v>
      </c>
    </row>
    <row r="197" ht="15.75" customHeight="1">
      <c r="G197" s="4">
        <f>2061+1100</f>
        <v>3161</v>
      </c>
    </row>
    <row r="198" ht="15.75" customHeight="1">
      <c r="G198" s="4">
        <f>G197-G196</f>
        <v>1327.2175</v>
      </c>
    </row>
    <row r="199" ht="15.75" customHeight="1">
      <c r="G199" s="14">
        <f>G198/66683</f>
        <v>0.019903386170388254</v>
      </c>
    </row>
  </sheetData>
  <sheetProtection/>
  <autoFilter ref="A1:G193"/>
  <hyperlinks>
    <hyperlink ref="B94" r:id="rId1" display="http://finzakaz.com/products/vsyo-dlya-doma/product-perchatki-100-sht"/>
    <hyperlink ref="B6" r:id="rId2" display="http://finzakaz.com/products/maslo-olivkovoe-uksus/olivkovoe-i-aromatizirovannoe/product-olivkovoe-maslo-iliada-drops-1-l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Монахова Екатерина Сергеевна</dc:creator>
  <cp:keywords/>
  <dc:description/>
  <cp:lastModifiedBy>сергей</cp:lastModifiedBy>
  <dcterms:created xsi:type="dcterms:W3CDTF">2016-02-29T06:42:25Z</dcterms:created>
  <dcterms:modified xsi:type="dcterms:W3CDTF">2016-03-07T13:36:58Z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