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EMP\Прайсы\"/>
    </mc:Choice>
  </mc:AlternateContent>
  <bookViews>
    <workbookView xWindow="0" yWindow="0" windowWidth="15330" windowHeight="7680"/>
  </bookViews>
  <sheets>
    <sheet name="Прайс лист" sheetId="2" r:id="rId1"/>
    <sheet name="Лист1" sheetId="1" r:id="rId2"/>
  </sheets>
  <definedNames>
    <definedName name="_xlnm._FilterDatabase" localSheetId="0" hidden="1">'Прайс лист'!$B$9:$D$9</definedName>
    <definedName name="FirstRowList">'Прайс лист'!$B$10</definedName>
    <definedName name="FirstSizeList">'Прайс лист'!$G$10</definedName>
    <definedName name="LastCellPrice">'Прайс лист'!$AO$94</definedName>
    <definedName name="TotalPrice">'Прайс лист'!$R$8</definedName>
    <definedName name="_xlnm.Print_Titles" localSheetId="0">'Прайс лист'!$8:$9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4" i="2" l="1"/>
  <c r="R94" i="2"/>
  <c r="F92" i="2"/>
  <c r="R92" i="2"/>
  <c r="F91" i="2"/>
  <c r="R91" i="2"/>
  <c r="F90" i="2"/>
  <c r="R90" i="2"/>
  <c r="F89" i="2"/>
  <c r="R89" i="2"/>
  <c r="F87" i="2"/>
  <c r="R87" i="2"/>
  <c r="F86" i="2"/>
  <c r="R86" i="2"/>
  <c r="F84" i="2"/>
  <c r="R84" i="2"/>
  <c r="F83" i="2"/>
  <c r="R83" i="2"/>
  <c r="F82" i="2"/>
  <c r="R82" i="2"/>
  <c r="F81" i="2"/>
  <c r="R81" i="2"/>
  <c r="F80" i="2"/>
  <c r="R80" i="2"/>
  <c r="F79" i="2"/>
  <c r="R79" i="2"/>
  <c r="F78" i="2"/>
  <c r="R78" i="2"/>
  <c r="F76" i="2"/>
  <c r="R76" i="2"/>
  <c r="F75" i="2"/>
  <c r="R75" i="2"/>
  <c r="F74" i="2"/>
  <c r="R74" i="2"/>
  <c r="F73" i="2"/>
  <c r="R73" i="2"/>
  <c r="F72" i="2"/>
  <c r="R72" i="2"/>
  <c r="F70" i="2"/>
  <c r="R70" i="2"/>
  <c r="F69" i="2"/>
  <c r="R69" i="2"/>
  <c r="F68" i="2"/>
  <c r="R68" i="2"/>
  <c r="F67" i="2"/>
  <c r="R67" i="2"/>
  <c r="F66" i="2"/>
  <c r="R66" i="2"/>
  <c r="F64" i="2"/>
  <c r="R64" i="2"/>
  <c r="F63" i="2"/>
  <c r="R63" i="2"/>
  <c r="F62" i="2"/>
  <c r="R62" i="2"/>
  <c r="F61" i="2"/>
  <c r="R61" i="2"/>
  <c r="F60" i="2"/>
  <c r="R60" i="2"/>
  <c r="F59" i="2"/>
  <c r="R59" i="2"/>
  <c r="F58" i="2"/>
  <c r="R58" i="2"/>
  <c r="F57" i="2"/>
  <c r="R57" i="2"/>
  <c r="F56" i="2"/>
  <c r="R56" i="2"/>
  <c r="F55" i="2"/>
  <c r="R55" i="2"/>
  <c r="F54" i="2"/>
  <c r="R54" i="2"/>
  <c r="F53" i="2"/>
  <c r="R53" i="2"/>
  <c r="F52" i="2"/>
  <c r="R52" i="2"/>
  <c r="F51" i="2"/>
  <c r="R51" i="2"/>
  <c r="F50" i="2"/>
  <c r="R50" i="2"/>
  <c r="F49" i="2"/>
  <c r="R49" i="2"/>
  <c r="F48" i="2"/>
  <c r="R48" i="2"/>
  <c r="F47" i="2"/>
  <c r="R47" i="2"/>
  <c r="F46" i="2"/>
  <c r="R46" i="2"/>
  <c r="F45" i="2"/>
  <c r="R45" i="2"/>
  <c r="F44" i="2"/>
  <c r="R44" i="2"/>
  <c r="F43" i="2"/>
  <c r="R43" i="2"/>
  <c r="F42" i="2"/>
  <c r="R42" i="2"/>
  <c r="F41" i="2"/>
  <c r="R41" i="2"/>
  <c r="F39" i="2"/>
  <c r="R39" i="2"/>
  <c r="F38" i="2"/>
  <c r="R38" i="2"/>
  <c r="F37" i="2"/>
  <c r="R37" i="2"/>
  <c r="F36" i="2"/>
  <c r="R36" i="2"/>
  <c r="F35" i="2"/>
  <c r="R35" i="2"/>
  <c r="F33" i="2"/>
  <c r="R33" i="2"/>
  <c r="F32" i="2"/>
  <c r="R32" i="2"/>
  <c r="F31" i="2"/>
  <c r="R31" i="2"/>
  <c r="F30" i="2"/>
  <c r="R30" i="2"/>
  <c r="F29" i="2"/>
  <c r="R29" i="2"/>
  <c r="F28" i="2"/>
  <c r="R28" i="2"/>
  <c r="F27" i="2"/>
  <c r="R27" i="2"/>
  <c r="F26" i="2"/>
  <c r="R26" i="2"/>
  <c r="F25" i="2"/>
  <c r="R25" i="2"/>
  <c r="F24" i="2"/>
  <c r="R24" i="2"/>
  <c r="F23" i="2"/>
  <c r="R23" i="2"/>
  <c r="F22" i="2"/>
  <c r="R22" i="2"/>
  <c r="F21" i="2"/>
  <c r="R21" i="2"/>
  <c r="F20" i="2"/>
  <c r="R20" i="2"/>
  <c r="F19" i="2"/>
  <c r="R19" i="2"/>
  <c r="F18" i="2"/>
  <c r="R18" i="2"/>
  <c r="F17" i="2"/>
  <c r="R17" i="2"/>
  <c r="F16" i="2"/>
  <c r="R16" i="2"/>
  <c r="F15" i="2"/>
  <c r="R15" i="2"/>
  <c r="F14" i="2"/>
  <c r="R14" i="2"/>
  <c r="F13" i="2"/>
  <c r="R13" i="2"/>
  <c r="F11" i="2"/>
  <c r="R11" i="2"/>
  <c r="E6" i="2" l="1"/>
  <c r="C4" i="2"/>
  <c r="C5" i="2"/>
  <c r="C6" i="2"/>
  <c r="E4" i="2"/>
  <c r="E5" i="2"/>
</calcChain>
</file>

<file path=xl/comments1.xml><?xml version="1.0" encoding="utf-8"?>
<comments xmlns="http://schemas.openxmlformats.org/spreadsheetml/2006/main">
  <authors>
    <author>Администратор</author>
  </authors>
  <commentList>
    <comment ref="B11" authorId="0" shapeId="0">
      <text/>
    </comment>
    <comment ref="F1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- 385р. 
[50-80] - 385р. 
[52-86] - 385р. 
[54-92] - 385р. 
</t>
        </r>
      </text>
    </comment>
    <comment ref="O11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B13" authorId="0" shapeId="0">
      <text>
        <r>
          <rPr>
            <sz val="9"/>
            <color indexed="81"/>
            <rFont val="Tahoma"/>
            <family val="2"/>
            <charset val="204"/>
          </rPr>
          <t>косынка с рюшью на двойной манжете</t>
        </r>
      </text>
    </comment>
    <comment ref="F1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- 95р. 
[50.] - 95р. 
[52.] - 95р. 
</t>
        </r>
      </text>
    </comment>
    <comment ref="G13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I13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B14" authorId="0" shapeId="0">
      <text/>
    </comment>
    <comment ref="F1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- 242р. 
[50-80] - 242р. 
[52-86] - 242р. 
[54-92] - 242р. 
</t>
        </r>
      </text>
    </comment>
    <comment ref="L14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M14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B15" authorId="0" shapeId="0">
      <text/>
    </comment>
    <comment ref="D15" authorId="0" shapeId="0">
      <text/>
    </comment>
    <comment ref="F1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- 261р. 
[50-80] - 261р. 
[52-86] - 261р. 
[54-92] - 261р. 
</t>
        </r>
      </text>
    </comment>
    <comment ref="L15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M15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B16" authorId="0" shapeId="0">
      <text/>
    </comment>
    <comment ref="F1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- 261р. 
[50-80] - 261р. 
[52-86] - 261р. 
[54-92] - 261р. 
</t>
        </r>
      </text>
    </comment>
    <comment ref="L16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M16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B17" authorId="0" shapeId="0">
      <text/>
    </comment>
    <comment ref="D17" authorId="0" shapeId="0">
      <text/>
    </comment>
    <comment ref="F1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- 258р. 
[50-80] - 258р. 
[52-86] - 258р. 
[54-92] - 258р. 
</t>
        </r>
      </text>
    </comment>
    <comment ref="O17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B18" authorId="0" shapeId="0">
      <text/>
    </comment>
    <comment ref="D18" authorId="0" shapeId="0">
      <text/>
    </comment>
    <comment ref="F1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- 258р. 
[50-80] - 258р. 
[52-86] - 258р. 
[54-92] - 258р. 
</t>
        </r>
      </text>
    </comment>
    <comment ref="L18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M18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N18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O18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B19" authorId="0" shapeId="0">
      <text/>
    </comment>
    <comment ref="D19" authorId="0" shapeId="0">
      <text/>
    </comment>
    <comment ref="F1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- 258р. 
[50-80] - 258р. 
[52-86] - 258р. 
[54-92] - 258р. 
</t>
        </r>
      </text>
    </comment>
    <comment ref="L19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M19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N19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O19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B20" authorId="0" shapeId="0">
      <text/>
    </comment>
    <comment ref="F20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- 290р. 
[50-80] - 290р. 
[52-86] - 290р. 
[54-92] - 290р. 
</t>
        </r>
      </text>
    </comment>
    <comment ref="L20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M20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N20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O20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B21" authorId="0" shapeId="0">
      <text/>
    </comment>
    <comment ref="D21" authorId="0" shapeId="0">
      <text/>
    </comment>
    <comment ref="F2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- 290р. 
[50-80] - 290р. 
[52-86] - 290р. 
[54-92] - 290р. 
</t>
        </r>
      </text>
    </comment>
    <comment ref="L21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M21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N21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O21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B22" authorId="0" shapeId="0">
      <text/>
    </comment>
    <comment ref="F2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- 290р. 
[50-80] - 290р. 
[52-86] - 290р. 
[54-92] - 290р. 
</t>
        </r>
      </text>
    </comment>
    <comment ref="L22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M2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N22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O2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23" authorId="0" shapeId="0">
      <text/>
    </comment>
    <comment ref="F2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- 337р. 
[50-80] - 337р. 
[52-86] - 337р. 
[54-92] - 337р. 
</t>
        </r>
      </text>
    </comment>
    <comment ref="L23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M23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N23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O23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24" authorId="0" shapeId="0">
      <text/>
    </comment>
    <comment ref="F2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- 337р. 
[50-80] - 337р. 
[52-86] - 337р. 
[54-92] - 337р. 
</t>
        </r>
      </text>
    </comment>
    <comment ref="L24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N24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25" authorId="0" shapeId="0">
      <text/>
    </comment>
    <comment ref="D25" authorId="0" shapeId="0">
      <text/>
    </comment>
    <comment ref="F2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- 337р. 
[50-80] - 337р. 
[52-86] - 337р. 
[54-92] - 337р. 
</t>
        </r>
      </text>
    </comment>
    <comment ref="L25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O25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B26" authorId="0" shapeId="0">
      <text/>
    </comment>
    <comment ref="F2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- 356р. 
[50-80] - 356р. 
[52-86] - 356р. 
[54-92] - 356р. 
</t>
        </r>
      </text>
    </comment>
    <comment ref="L26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M26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N26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O26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27" authorId="0" shapeId="0">
      <text/>
    </comment>
    <comment ref="F2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- 356р. 
[50-80] - 356р. 
[52-86] - 356р. 
[54-92] - 356р. 
</t>
        </r>
      </text>
    </comment>
    <comment ref="L27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M27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O27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28" authorId="0" shapeId="0">
      <text/>
    </comment>
    <comment ref="D28" authorId="0" shapeId="0">
      <text/>
    </comment>
    <comment ref="F2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- 353р. 
[50-80] - 353р. 
[52-86] - 353р. 
[54-92] - 353р. 
</t>
        </r>
      </text>
    </comment>
    <comment ref="L28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M28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N28" authorId="0" shapeId="0">
      <text>
        <r>
          <rPr>
            <sz val="9"/>
            <color indexed="81"/>
            <rFont val="Tahoma"/>
            <family val="2"/>
            <charset val="204"/>
          </rPr>
          <t>24</t>
        </r>
      </text>
    </comment>
    <comment ref="O28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B29" authorId="0" shapeId="0">
      <text/>
    </comment>
    <comment ref="F2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- 353р. 
[50-80] - 353р. 
[52-86] - 353р. 
[54-92] - 353р. 
</t>
        </r>
      </text>
    </comment>
    <comment ref="L29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M29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N29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O29" authorId="0" shapeId="0">
      <text>
        <r>
          <rPr>
            <sz val="9"/>
            <color indexed="81"/>
            <rFont val="Tahoma"/>
            <family val="2"/>
            <charset val="204"/>
          </rPr>
          <t>19</t>
        </r>
      </text>
    </comment>
    <comment ref="B30" authorId="0" shapeId="0">
      <text/>
    </comment>
    <comment ref="F30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- 353р. 
[50-80] - 353р. 
[52-86] - 353р. 
[54-92] - 353р. 
</t>
        </r>
      </text>
    </comment>
    <comment ref="L30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M30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N30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O30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B31" authorId="0" shapeId="0">
      <text/>
    </comment>
    <comment ref="F3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- 385р. 
[50-80] - 385р. 
[52-86] - 385р. 
[54-92] - 385р. 
</t>
        </r>
      </text>
    </comment>
    <comment ref="L31" authorId="0" shapeId="0">
      <text>
        <r>
          <rPr>
            <sz val="9"/>
            <color indexed="81"/>
            <rFont val="Tahoma"/>
            <family val="2"/>
            <charset val="204"/>
          </rPr>
          <t>11</t>
        </r>
      </text>
    </comment>
    <comment ref="M31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N31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O31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B32" authorId="0" shapeId="0">
      <text/>
    </comment>
    <comment ref="F3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- 385р. 
[50-80] - 385р. 
[52-86] - 385р. 
[54-92] - 385р. 
</t>
        </r>
      </text>
    </comment>
    <comment ref="L32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M32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N32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O32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B33" authorId="0" shapeId="0">
      <text/>
    </comment>
    <comment ref="C33" authorId="0" shapeId="0">
      <text/>
    </comment>
    <comment ref="F3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- 385р. 
[50-80] - 385р. 
[52-86] - 385р. 
[54-92] - 385р. 
</t>
        </r>
      </text>
    </comment>
    <comment ref="L33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M33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N33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O33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B35" authorId="0" shapeId="0">
      <text/>
    </comment>
    <comment ref="D35" authorId="0" shapeId="0">
      <text/>
    </comment>
    <comment ref="F3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- 106р. 
[50.] - 106р. 
[52.] - 106р. 
</t>
        </r>
      </text>
    </comment>
    <comment ref="G35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H3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I35" authorId="0" shapeId="0">
      <text>
        <r>
          <rPr>
            <sz val="9"/>
            <color indexed="81"/>
            <rFont val="Tahoma"/>
            <family val="2"/>
            <charset val="204"/>
          </rPr>
          <t>25</t>
        </r>
      </text>
    </comment>
    <comment ref="B36" authorId="0" shapeId="0">
      <text>
        <r>
          <rPr>
            <sz val="9"/>
            <color indexed="81"/>
            <rFont val="Tahoma"/>
            <family val="2"/>
            <charset val="204"/>
          </rPr>
          <t>без рукавов, сборка по горловине и  проймам</t>
        </r>
      </text>
    </comment>
    <comment ref="F3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- 97р. 
[44-68] - 97р. 
[48-74] - 97р. 
[50-80] - 97р. 
[52-86] - 97р. 
</t>
        </r>
      </text>
    </comment>
    <comment ref="J36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37" authorId="0" shapeId="0">
      <text/>
    </comment>
    <comment ref="C37" authorId="0" shapeId="0">
      <text/>
    </comment>
    <comment ref="D37" authorId="0" shapeId="0">
      <text/>
    </comment>
    <comment ref="F3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- 356р. 
[50-80] - 356р. 
[52-86] - 356р. 
[54-92] - 356р. 
</t>
        </r>
      </text>
    </comment>
    <comment ref="N37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O37" authorId="0" shapeId="0">
      <text>
        <r>
          <rPr>
            <sz val="9"/>
            <color indexed="81"/>
            <rFont val="Tahoma"/>
            <family val="2"/>
            <charset val="204"/>
          </rPr>
          <t>20</t>
        </r>
      </text>
    </comment>
    <comment ref="B38" authorId="0" shapeId="0">
      <text/>
    </comment>
    <comment ref="F3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- 123р. 
[48-74] - 123р. 
[50-80] - 123р. 
[52-86] - 123р. 
[54-92] - 123р. 
</t>
        </r>
      </text>
    </comment>
    <comment ref="L38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M38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N38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O38" authorId="0" shapeId="0">
      <text>
        <r>
          <rPr>
            <sz val="9"/>
            <color indexed="81"/>
            <rFont val="Tahoma"/>
            <family val="2"/>
            <charset val="204"/>
          </rPr>
          <t>22</t>
        </r>
      </text>
    </comment>
    <comment ref="B39" authorId="0" shapeId="0">
      <text>
        <r>
          <rPr>
            <sz val="9"/>
            <color indexed="81"/>
            <rFont val="Tahoma"/>
            <family val="2"/>
            <charset val="204"/>
          </rPr>
          <t>юбка-тюльпан с манжетом по низу</t>
        </r>
      </text>
    </comment>
    <comment ref="F3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- 44р. 
[44-68] - 44р. 
[48-74] - 44р. 
[50-80] - 44р. 
[52-86] - 44р. 
</t>
        </r>
      </text>
    </comment>
    <comment ref="J39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K39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41" authorId="0" shapeId="0">
      <text/>
    </comment>
    <comment ref="F4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- 273р. 
[48-74] - 273р. 
[50-80] - 273р. 
[52-86] - 273р. 
[54-92] - 273р. 
</t>
        </r>
      </text>
    </comment>
    <comment ref="K41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L41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M41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B42" authorId="0" shapeId="0">
      <text/>
    </comment>
    <comment ref="F4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- 273р. 
[48-74] - 273р. 
[50-80] - 273р. 
[52-86] - 273р. 
[54-92] - 273р. 
</t>
        </r>
      </text>
    </comment>
    <comment ref="K4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L42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M42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N42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43" authorId="0" shapeId="0">
      <text/>
    </comment>
    <comment ref="F4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- 273р. 
[48-74] - 273р. 
[50-80] - 273р. 
[52-86] - 273р. 
[54-92] - 273р. 
</t>
        </r>
      </text>
    </comment>
    <comment ref="K43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L43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M43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44" authorId="0" shapeId="0">
      <text/>
    </comment>
    <comment ref="F4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- 295р. 
[48-74] - 295р. 
[50-80] - 295р. 
[52-86] - 295р. 
[54-92] - 295р. 
</t>
        </r>
      </text>
    </comment>
    <comment ref="K44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L44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M44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45" authorId="0" shapeId="0">
      <text/>
    </comment>
    <comment ref="C45" authorId="0" shapeId="0">
      <text/>
    </comment>
    <comment ref="F4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- 295р. 
[48-74] - 295р. 
[50-80] - 295р. 
[52-86] - 295р. 
[54-92] - 295р. 
</t>
        </r>
      </text>
    </comment>
    <comment ref="K45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L45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O45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46" authorId="0" shapeId="0">
      <text/>
    </comment>
    <comment ref="F4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- 295р. 
[48-74] - 295р. 
[50-80] - 295р. 
[52-86] - 295р. 
[54-92] - 295р. 
</t>
        </r>
      </text>
    </comment>
    <comment ref="K46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L46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47" authorId="0" shapeId="0">
      <text/>
    </comment>
    <comment ref="F4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- 290р. 
[48-74] - 290р. 
[50-80] - 290р. 
[52-86] - 290р. 
[54-92] - 290р. 
</t>
        </r>
      </text>
    </comment>
    <comment ref="K47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L47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N47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O47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48" authorId="0" shapeId="0">
      <text/>
    </comment>
    <comment ref="C48" authorId="0" shapeId="0">
      <text/>
    </comment>
    <comment ref="F4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- 290р. 
[48-74] - 290р. 
[50-80] - 290р. 
[52-86] - 290р. 
[54-92] - 290р. 
</t>
        </r>
      </text>
    </comment>
    <comment ref="K48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L48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M48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N48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O48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49" authorId="0" shapeId="0">
      <text/>
    </comment>
    <comment ref="F4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- 290р. 
[48-74] - 290р. 
[50-80] - 290р. 
[52-86] - 290р. 
[54-92] - 290р. 
</t>
        </r>
      </text>
    </comment>
    <comment ref="K49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L49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N49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O49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B50" authorId="0" shapeId="0">
      <text/>
    </comment>
    <comment ref="F50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- 326р. 
[48-74] - 326р. 
[50-80] - 326р. 
[52-86] - 326р. 
[54-92] - 326р. 
</t>
        </r>
      </text>
    </comment>
    <comment ref="K50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L50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M50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N50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O50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51" authorId="0" shapeId="0">
      <text/>
    </comment>
    <comment ref="D51" authorId="0" shapeId="0">
      <text/>
    </comment>
    <comment ref="F5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- 326р. 
[48-74] - 326р. 
[50-80] - 326р. 
[52-86] - 326р. 
[54-92] - 326р. 
</t>
        </r>
      </text>
    </comment>
    <comment ref="K51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L51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M51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N51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O51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B52" authorId="0" shapeId="0">
      <text/>
    </comment>
    <comment ref="F5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- 326р. 
[48-74] - 326р. 
[50-80] - 326р. 
[52-86] - 326р. 
[54-92] - 326р. 
</t>
        </r>
      </text>
    </comment>
    <comment ref="K52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L52" authorId="0" shapeId="0">
      <text>
        <r>
          <rPr>
            <sz val="9"/>
            <color indexed="81"/>
            <rFont val="Tahoma"/>
            <family val="2"/>
            <charset val="204"/>
          </rPr>
          <t>18</t>
        </r>
      </text>
    </comment>
    <comment ref="M52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N52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O52" authorId="0" shapeId="0">
      <text>
        <r>
          <rPr>
            <sz val="9"/>
            <color indexed="81"/>
            <rFont val="Tahoma"/>
            <family val="2"/>
            <charset val="204"/>
          </rPr>
          <t>17</t>
        </r>
      </text>
    </comment>
    <comment ref="B53" authorId="0" shapeId="0">
      <text/>
    </comment>
    <comment ref="F5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- 378р. 
[48-74] - 378р. 
[50-80] - 378р. 
[52-86] - 378р. 
[54-92] - 378р. 
</t>
        </r>
      </text>
    </comment>
    <comment ref="K53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L53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M53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54" authorId="0" shapeId="0">
      <text/>
    </comment>
    <comment ref="F5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- 378р. 
[48-74] - 378р. 
[50-80] - 378р. 
[52-86] - 378р. 
[54-92] - 378р. 
</t>
        </r>
      </text>
    </comment>
    <comment ref="K54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L54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B55" authorId="0" shapeId="0">
      <text/>
    </comment>
    <comment ref="D55" authorId="0" shapeId="0">
      <text/>
    </comment>
    <comment ref="F5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- 378р. 
[48-74] - 378р. 
[50-80] - 378р. 
[52-86] - 378р. 
[54-92] - 378р. 
</t>
        </r>
      </text>
    </comment>
    <comment ref="L55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56" authorId="0" shapeId="0">
      <text/>
    </comment>
    <comment ref="C56" authorId="0" shapeId="0">
      <text/>
    </comment>
    <comment ref="F5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- 400р. 
[48-74] - 400р. 
[50-80] - 400р. 
[52-86] - 400р. 
[54-92] - 400р. 
</t>
        </r>
      </text>
    </comment>
    <comment ref="K56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L56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O56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B57" authorId="0" shapeId="0">
      <text/>
    </comment>
    <comment ref="F5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- 400р. 
[48-74] - 400р. 
[50-80] - 400р. 
[52-86] - 400р. 
[54-92] - 400р. 
</t>
        </r>
      </text>
    </comment>
    <comment ref="K57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L57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M57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N57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O57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B58" authorId="0" shapeId="0">
      <text/>
    </comment>
    <comment ref="F5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- 400р. 
[48-74] - 400р. 
[50-80] - 400р. 
[52-86] - 400р. 
[54-92] - 400р. 
</t>
        </r>
      </text>
    </comment>
    <comment ref="K58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L58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59" authorId="0" shapeId="0">
      <text/>
    </comment>
    <comment ref="F5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- 396р. 
[48-74] - 396р. 
[50-80] - 396р. 
[52-86] - 396р. 
[54-92] - 396р. 
</t>
        </r>
      </text>
    </comment>
    <comment ref="K59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L59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M59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O59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B60" authorId="0" shapeId="0">
      <text/>
    </comment>
    <comment ref="D60" authorId="0" shapeId="0">
      <text/>
    </comment>
    <comment ref="F60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- 396р. 
[48-74] - 396р. 
[50-80] - 396р. 
[52-86] - 396р. 
[54-92] - 396р. 
</t>
        </r>
      </text>
    </comment>
    <comment ref="K60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L60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O60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61" authorId="0" shapeId="0">
      <text/>
    </comment>
    <comment ref="D61" authorId="0" shapeId="0">
      <text/>
    </comment>
    <comment ref="F6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- 396р. 
[48-74] - 396р. 
[50-80] - 396р. 
[52-86] - 396р. 
[54-92] - 396р. 
</t>
        </r>
      </text>
    </comment>
    <comment ref="K61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N61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O61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B62" authorId="0" shapeId="0">
      <text/>
    </comment>
    <comment ref="F6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- 431р. 
[48-74] - 431р. 
[50-80] - 431р. 
[52-86] - 431р. 
[54-92] - 431р. 
</t>
        </r>
      </text>
    </comment>
    <comment ref="N62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O62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63" authorId="0" shapeId="0">
      <text/>
    </comment>
    <comment ref="C63" authorId="0" shapeId="0">
      <text/>
    </comment>
    <comment ref="F6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- 431р. 
[48-74] - 431р. 
[50-80] - 431р. 
[52-86] - 431р. 
[54-92] - 431р. 
</t>
        </r>
      </text>
    </comment>
    <comment ref="K63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L63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M63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N63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O63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64" authorId="0" shapeId="0">
      <text/>
    </comment>
    <comment ref="C64" authorId="0" shapeId="0">
      <text/>
    </comment>
    <comment ref="F6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- 431р. 
[48-74] - 431р. 
[50-80] - 431р. 
[52-86] - 431р. 
[54-92] - 431р. 
</t>
        </r>
      </text>
    </comment>
    <comment ref="K64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L64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M64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N64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O64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66" authorId="0" shapeId="0">
      <text/>
    </comment>
    <comment ref="D66" authorId="0" shapeId="0">
      <text/>
    </comment>
    <comment ref="F66" authorId="0" shapeId="0">
      <text>
        <r>
          <rPr>
            <sz val="9"/>
            <color indexed="81"/>
            <rFont val="Tahoma"/>
            <family val="2"/>
            <charset val="204"/>
          </rPr>
          <t xml:space="preserve">[50-80] - 185р. 
[52-86] - 185р. 
[54-92] - 185р. 
[56-98] - 185р. 
</t>
        </r>
      </text>
    </comment>
    <comment ref="N66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O66" authorId="0" shapeId="0">
      <text>
        <r>
          <rPr>
            <sz val="9"/>
            <color indexed="81"/>
            <rFont val="Tahoma"/>
            <family val="2"/>
            <charset val="204"/>
          </rPr>
          <t>28</t>
        </r>
      </text>
    </comment>
    <comment ref="P66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B67" authorId="0" shapeId="0">
      <text/>
    </comment>
    <comment ref="D67" authorId="0" shapeId="0">
      <text/>
    </comment>
    <comment ref="F6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- 334р. 
[50-80] - 334р. 
[52-86] - 334р. 
[54-92] - 334р. 
[56-98] - 334р. 
</t>
        </r>
      </text>
    </comment>
    <comment ref="N67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O67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P67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68" authorId="0" shapeId="0">
      <text/>
    </comment>
    <comment ref="D68" authorId="0" shapeId="0">
      <text/>
    </comment>
    <comment ref="F6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- 334р. 
[50-80] - 334р. 
[52-86] - 334р. 
[54-92] - 334р. 
[56-98] - 334р. 
</t>
        </r>
      </text>
    </comment>
    <comment ref="N68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O68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P68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69" authorId="0" shapeId="0">
      <text/>
    </comment>
    <comment ref="D69" authorId="0" shapeId="0">
      <text/>
    </comment>
    <comment ref="F69" authorId="0" shapeId="0">
      <text>
        <r>
          <rPr>
            <sz val="9"/>
            <color indexed="81"/>
            <rFont val="Tahoma"/>
            <family val="2"/>
            <charset val="204"/>
          </rPr>
          <t xml:space="preserve">[50-80] - 334р. 
[52-86] - 334р. 
[54-92] - 334р. 
[56-98] - 334р. 
</t>
        </r>
      </text>
    </comment>
    <comment ref="N69" authorId="0" shapeId="0">
      <text>
        <r>
          <rPr>
            <sz val="9"/>
            <color indexed="81"/>
            <rFont val="Tahoma"/>
            <family val="2"/>
            <charset val="204"/>
          </rPr>
          <t>3</t>
        </r>
      </text>
    </comment>
    <comment ref="O69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P69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70" authorId="0" shapeId="0">
      <text/>
    </comment>
    <comment ref="D70" authorId="0" shapeId="0">
      <text/>
    </comment>
    <comment ref="F70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- 202р. 
[50-80] - 202р. 
[52-86] - 202р. 
[54-92] - 202р. 
[56-98] - 202р. 
</t>
        </r>
      </text>
    </comment>
    <comment ref="L70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M70" authorId="0" shapeId="0">
      <text>
        <r>
          <rPr>
            <sz val="9"/>
            <color indexed="81"/>
            <rFont val="Tahoma"/>
            <family val="2"/>
            <charset val="204"/>
          </rPr>
          <t>15</t>
        </r>
      </text>
    </comment>
    <comment ref="N70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O70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P70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72" authorId="0" shapeId="0">
      <text>
        <r>
          <rPr>
            <sz val="9"/>
            <color indexed="81"/>
            <rFont val="Tahoma"/>
            <family val="2"/>
            <charset val="204"/>
          </rPr>
          <t>по низу и в рельефах оборки, накладной карман</t>
        </r>
      </text>
    </comment>
    <comment ref="D72" authorId="0" shapeId="0">
      <text/>
    </comment>
    <comment ref="F7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- 173р. 
[44-68] - 173р. 
[48-74] - 173р. 
[50-80] - 173р. 
[52-86] - 173р. 
[54-92] - 173р. 
</t>
        </r>
      </text>
    </comment>
    <comment ref="J72" authorId="0" shapeId="0">
      <text>
        <r>
          <rPr>
            <sz val="9"/>
            <color indexed="81"/>
            <rFont val="Tahoma"/>
            <family val="2"/>
            <charset val="204"/>
          </rPr>
          <t>23</t>
        </r>
      </text>
    </comment>
    <comment ref="L72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M72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N72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73" authorId="0" shapeId="0">
      <text>
        <r>
          <rPr>
            <sz val="9"/>
            <color indexed="81"/>
            <rFont val="Tahoma"/>
            <family val="2"/>
            <charset val="204"/>
          </rPr>
          <t>без рукавов, ворот на мыс, контрастные бейки</t>
        </r>
      </text>
    </comment>
    <comment ref="D73" authorId="0" shapeId="0">
      <text/>
    </comment>
    <comment ref="F7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- 145р. 
[44-68] - 145р. 
[48-74] - 145р. 
[50-80] - 145р. 
[52-86] - 145р. 
[54-92] - 145р. 
</t>
        </r>
      </text>
    </comment>
    <comment ref="J73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K73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L73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M73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N73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74" authorId="0" shapeId="0">
      <text>
        <r>
          <rPr>
            <sz val="9"/>
            <color indexed="81"/>
            <rFont val="Tahoma"/>
            <family val="2"/>
            <charset val="204"/>
          </rPr>
          <t>без рукавов, ворот на мыс, контрастные бейки</t>
        </r>
      </text>
    </comment>
    <comment ref="D74" authorId="0" shapeId="0">
      <text/>
    </comment>
    <comment ref="F7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- 145р. 
[44-68] - 145р. 
[48-74] - 145р. 
[50-80] - 145р. 
[52-86] - 145р. 
[54-92] - 145р. 
</t>
        </r>
      </text>
    </comment>
    <comment ref="J74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K7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L7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M7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N7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O7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75" authorId="0" shapeId="0">
      <text>
        <r>
          <rPr>
            <sz val="9"/>
            <color indexed="81"/>
            <rFont val="Tahoma"/>
            <family val="2"/>
            <charset val="204"/>
          </rPr>
          <t>на манжетах, подрезной и декоратив.караманы</t>
        </r>
      </text>
    </comment>
    <comment ref="D75" authorId="0" shapeId="0">
      <text/>
    </comment>
    <comment ref="F75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- 193р. 
[44-68] - 193р. 
[48-74] - 193р. 
[50-80] - 193р. 
[52-86] - 193р. 
[54-92] - 193р. 
</t>
        </r>
      </text>
    </comment>
    <comment ref="J7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K7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L75" authorId="0" shapeId="0">
      <text>
        <r>
          <rPr>
            <sz val="9"/>
            <color indexed="81"/>
            <rFont val="Tahoma"/>
            <family val="2"/>
            <charset val="204"/>
          </rPr>
          <t>25</t>
        </r>
      </text>
    </comment>
    <comment ref="M7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N7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O75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76" authorId="0" shapeId="0">
      <text>
        <r>
          <rPr>
            <sz val="9"/>
            <color indexed="81"/>
            <rFont val="Tahoma"/>
            <family val="2"/>
            <charset val="204"/>
          </rPr>
          <t>на манжетах, подрезной и декоратив.караманы</t>
        </r>
      </text>
    </comment>
    <comment ref="D76" authorId="0" shapeId="0">
      <text/>
    </comment>
    <comment ref="F7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- 193р. 
[44-68] - 193р. 
[48-74] - 193р. 
[50-80] - 193р. 
[52-86] - 193р. 
[54-92] - 193р. 
</t>
        </r>
      </text>
    </comment>
    <comment ref="J76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K76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L76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M76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N76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O76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B78" authorId="0" shapeId="0">
      <text/>
    </comment>
    <comment ref="D78" authorId="0" shapeId="0">
      <text/>
    </comment>
    <comment ref="F78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- 414р. 
[50-80] - 414р. 
[52-86] - 414р. 
[54-92] - 414р. 
</t>
        </r>
      </text>
    </comment>
    <comment ref="M78" authorId="0" shapeId="0">
      <text>
        <r>
          <rPr>
            <sz val="9"/>
            <color indexed="81"/>
            <rFont val="Tahoma"/>
            <family val="2"/>
            <charset val="204"/>
          </rPr>
          <t>22</t>
        </r>
      </text>
    </comment>
    <comment ref="N78" authorId="0" shapeId="0">
      <text>
        <r>
          <rPr>
            <sz val="9"/>
            <color indexed="81"/>
            <rFont val="Tahoma"/>
            <family val="2"/>
            <charset val="204"/>
          </rPr>
          <t>21</t>
        </r>
      </text>
    </comment>
    <comment ref="O78" authorId="0" shapeId="0">
      <text>
        <r>
          <rPr>
            <sz val="9"/>
            <color indexed="81"/>
            <rFont val="Tahoma"/>
            <family val="2"/>
            <charset val="204"/>
          </rPr>
          <t>22</t>
        </r>
      </text>
    </comment>
    <comment ref="B79" authorId="0" shapeId="0">
      <text/>
    </comment>
    <comment ref="F7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- 387р. 
[50-80] - 387р. 
[52-86] - 387р. 
[54-92] - 387р. 
</t>
        </r>
      </text>
    </comment>
    <comment ref="L79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80" authorId="0" shapeId="0">
      <text/>
    </comment>
    <comment ref="D80" authorId="0" shapeId="0">
      <text/>
    </comment>
    <comment ref="F80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- 616р. 
[50-80] - 616р. 
[52-86] - 616р. 
[54-92] - 616р. 
</t>
        </r>
      </text>
    </comment>
    <comment ref="L80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M80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N80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O80" authorId="0" shapeId="0">
      <text>
        <r>
          <rPr>
            <sz val="9"/>
            <color indexed="81"/>
            <rFont val="Tahoma"/>
            <family val="2"/>
            <charset val="204"/>
          </rPr>
          <t>9</t>
        </r>
      </text>
    </comment>
    <comment ref="B81" authorId="0" shapeId="0">
      <text/>
    </comment>
    <comment ref="D81" authorId="0" shapeId="0">
      <text/>
    </comment>
    <comment ref="F8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- 590р. 
[50-80] - 590р. 
[52-86] - 590р. 
[54-92] - 590р. 
</t>
        </r>
      </text>
    </comment>
    <comment ref="L81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M81" authorId="0" shapeId="0">
      <text>
        <r>
          <rPr>
            <sz val="9"/>
            <color indexed="81"/>
            <rFont val="Tahoma"/>
            <family val="2"/>
            <charset val="204"/>
          </rPr>
          <t>13</t>
        </r>
      </text>
    </comment>
    <comment ref="N81" authorId="0" shapeId="0">
      <text>
        <r>
          <rPr>
            <sz val="9"/>
            <color indexed="81"/>
            <rFont val="Tahoma"/>
            <family val="2"/>
            <charset val="204"/>
          </rPr>
          <t>27</t>
        </r>
      </text>
    </comment>
    <comment ref="O81" authorId="0" shapeId="0">
      <text>
        <r>
          <rPr>
            <sz val="9"/>
            <color indexed="81"/>
            <rFont val="Tahoma"/>
            <family val="2"/>
            <charset val="204"/>
          </rPr>
          <t>27</t>
        </r>
      </text>
    </comment>
    <comment ref="B82" authorId="0" shapeId="0">
      <text>
        <r>
          <rPr>
            <sz val="9"/>
            <color indexed="81"/>
            <rFont val="Tahoma"/>
            <family val="2"/>
            <charset val="204"/>
          </rPr>
          <t>укороченные, по низу и рельефам оборки</t>
        </r>
      </text>
    </comment>
    <comment ref="F8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- 126р. 
[44-68] - 126р. 
[48-74] - 126р. 
[50-80] - 126р. 
[52-86] - 126р. 
</t>
        </r>
      </text>
    </comment>
    <comment ref="J82" authorId="0" shapeId="0">
      <text>
        <r>
          <rPr>
            <sz val="9"/>
            <color indexed="81"/>
            <rFont val="Tahoma"/>
            <family val="2"/>
            <charset val="204"/>
          </rPr>
          <t>4</t>
        </r>
      </text>
    </comment>
    <comment ref="K82" authorId="0" shapeId="0">
      <text>
        <r>
          <rPr>
            <sz val="9"/>
            <color indexed="81"/>
            <rFont val="Tahoma"/>
            <family val="2"/>
            <charset val="204"/>
          </rPr>
          <t>8</t>
        </r>
      </text>
    </comment>
    <comment ref="B83" authorId="0" shapeId="0">
      <text/>
    </comment>
    <comment ref="F83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- 123р. 
[48-74] - 123р. 
[50-80] - 123р. 
[52-86] - 123р. 
[54-92] - 123р. 
</t>
        </r>
      </text>
    </comment>
    <comment ref="N83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84" authorId="0" shapeId="0">
      <text/>
    </comment>
    <comment ref="C84" authorId="0" shapeId="0">
      <text/>
    </comment>
    <comment ref="D84" authorId="0" shapeId="0">
      <text/>
    </comment>
    <comment ref="F8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[44-68] - 123р. 
[48-74] - 123р. 
[50-80] - 123р. 
[52-86] - 123р. 
[54-92] - 123р. 
</t>
        </r>
      </text>
    </comment>
    <comment ref="L84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N84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86" authorId="0" shapeId="0">
      <text/>
    </comment>
    <comment ref="F86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[48.] - 167р. 
[50.] - 167р. 
[52.] - 167р. 
</t>
        </r>
      </text>
    </comment>
    <comment ref="G86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H86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87" authorId="0" shapeId="0">
      <text/>
    </comment>
    <comment ref="F87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- 202р. 
[44-68] - 202р. 
[48-74] - 202р. 
[50-80] - 202р. 
[52-86] - 202р. 
[54-92] - 202р. 
</t>
        </r>
      </text>
    </comment>
    <comment ref="J87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  <comment ref="K87" authorId="0" shapeId="0">
      <text>
        <r>
          <rPr>
            <sz val="9"/>
            <color indexed="81"/>
            <rFont val="Tahoma"/>
            <family val="2"/>
            <charset val="204"/>
          </rPr>
          <t>24</t>
        </r>
      </text>
    </comment>
    <comment ref="L87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M87" authorId="0" shapeId="0">
      <text>
        <r>
          <rPr>
            <sz val="9"/>
            <color indexed="81"/>
            <rFont val="Tahoma"/>
            <family val="2"/>
            <charset val="204"/>
          </rPr>
          <t>6</t>
        </r>
      </text>
    </comment>
    <comment ref="B89" authorId="0" shapeId="0">
      <text/>
    </comment>
    <comment ref="D89" authorId="0" shapeId="0">
      <text/>
    </comment>
    <comment ref="F89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- 290р. 
[50-80] - 290р. 
[52-86] - 290р. 
[54-92] - 290р. 
</t>
        </r>
      </text>
    </comment>
    <comment ref="L89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M89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O89" authorId="0" shapeId="0">
      <text>
        <r>
          <rPr>
            <sz val="9"/>
            <color indexed="81"/>
            <rFont val="Tahoma"/>
            <family val="2"/>
            <charset val="204"/>
          </rPr>
          <t>1</t>
        </r>
      </text>
    </comment>
    <comment ref="B90" authorId="0" shapeId="0">
      <text/>
    </comment>
    <comment ref="F90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- 356р. 
[50-80] - 356р. 
[52-86] - 356р. 
[54-92] - 356р. 
</t>
        </r>
      </text>
    </comment>
    <comment ref="L90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M90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B91" authorId="0" shapeId="0">
      <text/>
    </comment>
    <comment ref="C91" authorId="0" shapeId="0">
      <text/>
    </comment>
    <comment ref="F91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- 353р. 
[50-80] - 353р. 
[52-86] - 353р. 
[54-92] - 353р. 
</t>
        </r>
      </text>
    </comment>
    <comment ref="L91" authorId="0" shapeId="0">
      <text>
        <r>
          <rPr>
            <sz val="9"/>
            <color indexed="81"/>
            <rFont val="Tahoma"/>
            <family val="2"/>
            <charset val="204"/>
          </rPr>
          <t>2</t>
        </r>
      </text>
    </comment>
    <comment ref="M91" authorId="0" shapeId="0">
      <text>
        <r>
          <rPr>
            <sz val="9"/>
            <color indexed="81"/>
            <rFont val="Tahoma"/>
            <family val="2"/>
            <charset val="204"/>
          </rPr>
          <t>7</t>
        </r>
      </text>
    </comment>
    <comment ref="N91" authorId="0" shapeId="0">
      <text>
        <r>
          <rPr>
            <sz val="9"/>
            <color indexed="81"/>
            <rFont val="Tahoma"/>
            <family val="2"/>
            <charset val="204"/>
          </rPr>
          <t>16</t>
        </r>
      </text>
    </comment>
    <comment ref="O91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B92" authorId="0" shapeId="0">
      <text/>
    </comment>
    <comment ref="C92" authorId="0" shapeId="0">
      <text/>
    </comment>
    <comment ref="F92" authorId="0" shapeId="0">
      <text>
        <r>
          <rPr>
            <sz val="9"/>
            <color indexed="81"/>
            <rFont val="Tahoma"/>
            <family val="2"/>
            <charset val="204"/>
          </rPr>
          <t xml:space="preserve">[48-74] - 385р. 
[50-80] - 385р. 
[52-86] - 385р. 
[54-92] - 385р. 
</t>
        </r>
      </text>
    </comment>
    <comment ref="L92" authorId="0" shapeId="0">
      <text>
        <r>
          <rPr>
            <sz val="9"/>
            <color indexed="81"/>
            <rFont val="Tahoma"/>
            <family val="2"/>
            <charset val="204"/>
          </rPr>
          <t>10</t>
        </r>
      </text>
    </comment>
    <comment ref="M92" authorId="0" shapeId="0">
      <text>
        <r>
          <rPr>
            <sz val="9"/>
            <color indexed="81"/>
            <rFont val="Tahoma"/>
            <family val="2"/>
            <charset val="204"/>
          </rPr>
          <t>5</t>
        </r>
      </text>
    </comment>
    <comment ref="N92" authorId="0" shapeId="0">
      <text>
        <r>
          <rPr>
            <sz val="9"/>
            <color indexed="81"/>
            <rFont val="Tahoma"/>
            <family val="2"/>
            <charset val="204"/>
          </rPr>
          <t>12</t>
        </r>
      </text>
    </comment>
    <comment ref="O92" authorId="0" shapeId="0">
      <text>
        <r>
          <rPr>
            <sz val="9"/>
            <color indexed="81"/>
            <rFont val="Tahoma"/>
            <family val="2"/>
            <charset val="204"/>
          </rPr>
          <t>14</t>
        </r>
      </text>
    </comment>
    <comment ref="B94" authorId="0" shapeId="0">
      <text/>
    </comment>
    <comment ref="F94" authorId="0" shapeId="0">
      <text>
        <r>
          <rPr>
            <sz val="9"/>
            <color indexed="81"/>
            <rFont val="Tahoma"/>
            <family val="2"/>
            <charset val="204"/>
          </rPr>
          <t xml:space="preserve">[42-62] - 141р. 
[44-68] - 141р. 
[48-74] - 141р. 
[50-80] - 141р. 
[52-86] - 141р. 
[54-92] - 141р. 
</t>
        </r>
      </text>
    </comment>
    <comment ref="L94" authorId="0" shapeId="0">
      <text>
        <r>
          <rPr>
            <sz val="9"/>
            <color indexed="81"/>
            <rFont val="Tahoma"/>
            <family val="2"/>
            <charset val="204"/>
          </rPr>
          <t>&gt;30</t>
        </r>
      </text>
    </comment>
  </commentList>
</comments>
</file>

<file path=xl/sharedStrings.xml><?xml version="1.0" encoding="utf-8"?>
<sst xmlns="http://schemas.openxmlformats.org/spreadsheetml/2006/main" count="607" uniqueCount="498">
  <si>
    <t>в достаточном количестве</t>
  </si>
  <si>
    <t>мало на складе</t>
  </si>
  <si>
    <t>нет на складе</t>
  </si>
  <si>
    <t>не производится</t>
  </si>
  <si>
    <t>Цена не менялась с 2014 года</t>
  </si>
  <si>
    <t>Артикул</t>
  </si>
  <si>
    <t>Тип полотна / состав</t>
  </si>
  <si>
    <t>Цвет/Набивка/Печать/Цвет низа/
Цвет бейки/Цвет рукавов</t>
  </si>
  <si>
    <t>Рост-Размер</t>
  </si>
  <si>
    <t>Сумма</t>
  </si>
  <si>
    <t>Примечание</t>
  </si>
  <si>
    <t>Цена базовая</t>
  </si>
  <si>
    <t>СКИДКА</t>
  </si>
  <si>
    <t>Прайс лист: Прогулочная яселька</t>
  </si>
  <si>
    <t>56-110</t>
  </si>
  <si>
    <t>56-98</t>
  </si>
  <si>
    <t>54-92</t>
  </si>
  <si>
    <t>52-86</t>
  </si>
  <si>
    <t>50-80</t>
  </si>
  <si>
    <t>48-74</t>
  </si>
  <si>
    <t>44-68</t>
  </si>
  <si>
    <t>42-62</t>
  </si>
  <si>
    <t>Предоплата 20-40 т.р. скидка 12%</t>
  </si>
  <si>
    <t>Предоплата 40-70 т.р. скидка 15%</t>
  </si>
  <si>
    <t>Предоплата 70-120 т.р. скидка 18%</t>
  </si>
  <si>
    <t>Предоплата 120-200 т.р. скидка 21%</t>
  </si>
  <si>
    <t>Предоплата от 200 т.р. скидка 23%</t>
  </si>
  <si>
    <t>Коллекция "Зайчата"</t>
  </si>
  <si>
    <t>[247526]Комплект верхний для девочки ДН3616001н</t>
  </si>
  <si>
    <t>кулир / х/б</t>
  </si>
  <si>
    <t>- / белый+зайки коричневый+оранжевый / Кролик лежит+Кролик малый / - / оранжевый / -</t>
  </si>
  <si>
    <t xml:space="preserve">247525 </t>
  </si>
  <si>
    <t xml:space="preserve">247527 </t>
  </si>
  <si>
    <t xml:space="preserve">247528 </t>
  </si>
  <si>
    <t xml:space="preserve">247529 </t>
  </si>
  <si>
    <t>Коллекция "Зверушки"</t>
  </si>
  <si>
    <t>[224737]Головной убор-косынка для девочки ДГК397001н</t>
  </si>
  <si>
    <t>- / горошек бирюза / - / - / белый / -</t>
  </si>
  <si>
    <t xml:space="preserve">197122 </t>
  </si>
  <si>
    <t xml:space="preserve">197123 </t>
  </si>
  <si>
    <t xml:space="preserve">197124 </t>
  </si>
  <si>
    <t>[242470]Комплект верхний для девочки ДКШ366001н</t>
  </si>
  <si>
    <t>- / белый+горошек бирюза / Ежик / - / - / -</t>
  </si>
  <si>
    <t xml:space="preserve">197391 </t>
  </si>
  <si>
    <t xml:space="preserve">197392 </t>
  </si>
  <si>
    <t xml:space="preserve">197393 </t>
  </si>
  <si>
    <t xml:space="preserve">197394 </t>
  </si>
  <si>
    <t>[242473]Комплект верхний для девочки ДКШ523001н</t>
  </si>
  <si>
    <t xml:space="preserve">197403 </t>
  </si>
  <si>
    <t xml:space="preserve">197404 </t>
  </si>
  <si>
    <t xml:space="preserve">197405 </t>
  </si>
  <si>
    <t xml:space="preserve">197406 </t>
  </si>
  <si>
    <t>[242474]Комплект верхний для девочки ДКШ523001н</t>
  </si>
  <si>
    <t>- / белый+горошек бирюза / Заяц / - / - / -</t>
  </si>
  <si>
    <t xml:space="preserve">197407 </t>
  </si>
  <si>
    <t xml:space="preserve">197408 </t>
  </si>
  <si>
    <t xml:space="preserve">197409 </t>
  </si>
  <si>
    <t xml:space="preserve">197410 </t>
  </si>
  <si>
    <t>[242476]Комплект верхний для девочки ДКШ526001н</t>
  </si>
  <si>
    <t xml:space="preserve">197415 </t>
  </si>
  <si>
    <t xml:space="preserve">197416 </t>
  </si>
  <si>
    <t xml:space="preserve">197417 </t>
  </si>
  <si>
    <t xml:space="preserve">197418 </t>
  </si>
  <si>
    <t>[242477]Комплект верхний для девочки ДКШ526001н</t>
  </si>
  <si>
    <t xml:space="preserve">197419 </t>
  </si>
  <si>
    <t xml:space="preserve">197420 </t>
  </si>
  <si>
    <t xml:space="preserve">197421 </t>
  </si>
  <si>
    <t xml:space="preserve">197422 </t>
  </si>
  <si>
    <t>[242478]Комплект верхний для девочки ДКШ526001н</t>
  </si>
  <si>
    <t>- / белый+горошек бирюза / Кошка / - / - / -</t>
  </si>
  <si>
    <t xml:space="preserve">197423 </t>
  </si>
  <si>
    <t xml:space="preserve">197424 </t>
  </si>
  <si>
    <t xml:space="preserve">197425 </t>
  </si>
  <si>
    <t xml:space="preserve">197426 </t>
  </si>
  <si>
    <t>[242479]Комплект верхний для девочки ДКШ584001н</t>
  </si>
  <si>
    <t xml:space="preserve">197427 </t>
  </si>
  <si>
    <t xml:space="preserve">197428 </t>
  </si>
  <si>
    <t xml:space="preserve">197429 </t>
  </si>
  <si>
    <t xml:space="preserve">197430 </t>
  </si>
  <si>
    <t>[242480]Комплект верхний для девочки ДКШ584001н</t>
  </si>
  <si>
    <t xml:space="preserve">197431 </t>
  </si>
  <si>
    <t xml:space="preserve">197432 </t>
  </si>
  <si>
    <t xml:space="preserve">197433 </t>
  </si>
  <si>
    <t xml:space="preserve">197434 </t>
  </si>
  <si>
    <t>[242481]Комплект верхний для девочки ДКШ584001н</t>
  </si>
  <si>
    <t xml:space="preserve">197435 </t>
  </si>
  <si>
    <t xml:space="preserve">197436 </t>
  </si>
  <si>
    <t xml:space="preserve">197437 </t>
  </si>
  <si>
    <t xml:space="preserve">197438 </t>
  </si>
  <si>
    <t>[242482]Комплект верхний для девочки ДН3608001н</t>
  </si>
  <si>
    <t xml:space="preserve">197439 </t>
  </si>
  <si>
    <t xml:space="preserve">197440 </t>
  </si>
  <si>
    <t xml:space="preserve">197441 </t>
  </si>
  <si>
    <t xml:space="preserve">197442 </t>
  </si>
  <si>
    <t>[242483]Комплект верхний для девочки ДН3608001н</t>
  </si>
  <si>
    <t xml:space="preserve">197443 </t>
  </si>
  <si>
    <t xml:space="preserve">197444 </t>
  </si>
  <si>
    <t xml:space="preserve">197445 </t>
  </si>
  <si>
    <t xml:space="preserve">197446 </t>
  </si>
  <si>
    <t>[242484]Комплект верхний для девочки ДН3608001н</t>
  </si>
  <si>
    <t xml:space="preserve">197447 </t>
  </si>
  <si>
    <t xml:space="preserve">197448 </t>
  </si>
  <si>
    <t xml:space="preserve">197449 </t>
  </si>
  <si>
    <t xml:space="preserve">197450 </t>
  </si>
  <si>
    <t>[242485]Комплект верхний для девочки ДН3612001н</t>
  </si>
  <si>
    <t xml:space="preserve">197451 </t>
  </si>
  <si>
    <t xml:space="preserve">197452 </t>
  </si>
  <si>
    <t xml:space="preserve">197453 </t>
  </si>
  <si>
    <t xml:space="preserve">197454 </t>
  </si>
  <si>
    <t>[242486]Комплект верхний для девочки ДН3612001н</t>
  </si>
  <si>
    <t xml:space="preserve">197455 </t>
  </si>
  <si>
    <t xml:space="preserve">197456 </t>
  </si>
  <si>
    <t xml:space="preserve">197457 </t>
  </si>
  <si>
    <t xml:space="preserve">197458 </t>
  </si>
  <si>
    <t>[242488]Комплект верхний для девочки ДН3613001н</t>
  </si>
  <si>
    <t xml:space="preserve">197463 </t>
  </si>
  <si>
    <t xml:space="preserve">197464 </t>
  </si>
  <si>
    <t xml:space="preserve">197465 </t>
  </si>
  <si>
    <t xml:space="preserve">197466 </t>
  </si>
  <si>
    <t>[242489]Комплект верхний для девочки ДН3613001н</t>
  </si>
  <si>
    <t xml:space="preserve">197467 </t>
  </si>
  <si>
    <t xml:space="preserve">197468 </t>
  </si>
  <si>
    <t xml:space="preserve">197469 </t>
  </si>
  <si>
    <t xml:space="preserve">197470 </t>
  </si>
  <si>
    <t>[242490]Комплект верхний для девочки ДН3613001н</t>
  </si>
  <si>
    <t xml:space="preserve">197471 </t>
  </si>
  <si>
    <t xml:space="preserve">197472 </t>
  </si>
  <si>
    <t xml:space="preserve">197473 </t>
  </si>
  <si>
    <t xml:space="preserve">197474 </t>
  </si>
  <si>
    <t>[242491]Комплект верхний для девочки ДН3616001н</t>
  </si>
  <si>
    <t xml:space="preserve">197475 </t>
  </si>
  <si>
    <t xml:space="preserve">197476 </t>
  </si>
  <si>
    <t xml:space="preserve">197477 </t>
  </si>
  <si>
    <t xml:space="preserve">197478 </t>
  </si>
  <si>
    <t>[242492]Комплект верхний для девочки ДН3616001н</t>
  </si>
  <si>
    <t xml:space="preserve">197479 </t>
  </si>
  <si>
    <t xml:space="preserve">197480 </t>
  </si>
  <si>
    <t xml:space="preserve">197481 </t>
  </si>
  <si>
    <t xml:space="preserve">197482 </t>
  </si>
  <si>
    <t>[242493]Комплект верхний для девочки ДН3616001н</t>
  </si>
  <si>
    <t xml:space="preserve">197483 </t>
  </si>
  <si>
    <t xml:space="preserve">197484 </t>
  </si>
  <si>
    <t xml:space="preserve">197485 </t>
  </si>
  <si>
    <t xml:space="preserve">197486 </t>
  </si>
  <si>
    <t>Коллекция "Земляничная поляна"</t>
  </si>
  <si>
    <t>[224761]Головной убор-косынка для девочки ДГК851001н</t>
  </si>
  <si>
    <t>- / клетка розовый / - / - / белый / -</t>
  </si>
  <si>
    <t xml:space="preserve">160841 </t>
  </si>
  <si>
    <t xml:space="preserve">160842 </t>
  </si>
  <si>
    <t xml:space="preserve">187591 </t>
  </si>
  <si>
    <t>[236789]Джемпер для девочки ДДБ394001</t>
  </si>
  <si>
    <t>белый / - / - / - / - / -</t>
  </si>
  <si>
    <t xml:space="preserve">106595 </t>
  </si>
  <si>
    <t xml:space="preserve">106596 </t>
  </si>
  <si>
    <t xml:space="preserve">106597 </t>
  </si>
  <si>
    <t xml:space="preserve">106598 </t>
  </si>
  <si>
    <t xml:space="preserve">106599 </t>
  </si>
  <si>
    <t>[224780]Комплект верхний для девочки ДН3346024</t>
  </si>
  <si>
    <t>ластик / х/б</t>
  </si>
  <si>
    <t>- / белый+клетка розовый / - / - / - / -</t>
  </si>
  <si>
    <t xml:space="preserve">200162 </t>
  </si>
  <si>
    <t xml:space="preserve">200163 </t>
  </si>
  <si>
    <t xml:space="preserve">200164 </t>
  </si>
  <si>
    <t xml:space="preserve">200165 </t>
  </si>
  <si>
    <t>[224783]Шорты для девочки ДШК930001</t>
  </si>
  <si>
    <t>- / клетка розовый / - / - / - / -</t>
  </si>
  <si>
    <t xml:space="preserve">160820 </t>
  </si>
  <si>
    <t xml:space="preserve">160821 </t>
  </si>
  <si>
    <t xml:space="preserve">160822 </t>
  </si>
  <si>
    <t xml:space="preserve">160823 </t>
  </si>
  <si>
    <t xml:space="preserve">166144 </t>
  </si>
  <si>
    <t>[236793]Юбка для девочки ДЮК393001н</t>
  </si>
  <si>
    <t>розовый / - / - / - / - / -</t>
  </si>
  <si>
    <t xml:space="preserve">106565 </t>
  </si>
  <si>
    <t xml:space="preserve">106566 </t>
  </si>
  <si>
    <t xml:space="preserve">106567 </t>
  </si>
  <si>
    <t xml:space="preserve">106568 </t>
  </si>
  <si>
    <t xml:space="preserve">106569 </t>
  </si>
  <si>
    <t>Коллекция "Кошка-пиратша"</t>
  </si>
  <si>
    <t>[242542]Комплект верхний для девочки ДКШ366001</t>
  </si>
  <si>
    <t>белый+василек / - / Бумажный кораблик+Пиратский знак / - / - / -</t>
  </si>
  <si>
    <t xml:space="preserve">198138 </t>
  </si>
  <si>
    <t xml:space="preserve">198139 </t>
  </si>
  <si>
    <t xml:space="preserve">198140 </t>
  </si>
  <si>
    <t xml:space="preserve">198141 </t>
  </si>
  <si>
    <t xml:space="preserve">198142 </t>
  </si>
  <si>
    <t>[251648]Комплект верхний для девочки ДКШ366001н</t>
  </si>
  <si>
    <t>- / белый+полоска василек+василек / Бумажный кораблик+Пиратский знак / - / - / -</t>
  </si>
  <si>
    <t xml:space="preserve">198143 </t>
  </si>
  <si>
    <t xml:space="preserve">198144 </t>
  </si>
  <si>
    <t xml:space="preserve">198145 </t>
  </si>
  <si>
    <t xml:space="preserve">198146 </t>
  </si>
  <si>
    <t xml:space="preserve">198147 </t>
  </si>
  <si>
    <t>[251650]Комплект верхний для девочки ДКШ366001н</t>
  </si>
  <si>
    <t>- / полоска василек+василек / Пиратский знак+Пиратский корабль / - / - / -</t>
  </si>
  <si>
    <t xml:space="preserve">198148 </t>
  </si>
  <si>
    <t xml:space="preserve">198149 </t>
  </si>
  <si>
    <t xml:space="preserve">198150 </t>
  </si>
  <si>
    <t xml:space="preserve">198151 </t>
  </si>
  <si>
    <t xml:space="preserve">198152 </t>
  </si>
  <si>
    <t>[242545]Комплект верхний для девочки ДКШ523001н</t>
  </si>
  <si>
    <t xml:space="preserve">198153 </t>
  </si>
  <si>
    <t xml:space="preserve">198154 </t>
  </si>
  <si>
    <t xml:space="preserve">198155 </t>
  </si>
  <si>
    <t xml:space="preserve">198156 </t>
  </si>
  <si>
    <t xml:space="preserve">198157 </t>
  </si>
  <si>
    <t>[242546]Комплект верхний для девочки ДКШ523001н</t>
  </si>
  <si>
    <t>- / белый+полоска василек+василек / Пиратский знак+Пиратский корабль / - / - / -</t>
  </si>
  <si>
    <t xml:space="preserve">198158 </t>
  </si>
  <si>
    <t xml:space="preserve">198159 </t>
  </si>
  <si>
    <t xml:space="preserve">198160 </t>
  </si>
  <si>
    <t xml:space="preserve">198161 </t>
  </si>
  <si>
    <t xml:space="preserve">198162 </t>
  </si>
  <si>
    <t>[242547]Комплект верхний для девочки ДКШ523001н</t>
  </si>
  <si>
    <t xml:space="preserve">198163 </t>
  </si>
  <si>
    <t xml:space="preserve">198164 </t>
  </si>
  <si>
    <t xml:space="preserve">198165 </t>
  </si>
  <si>
    <t xml:space="preserve">198166 </t>
  </si>
  <si>
    <t xml:space="preserve">198167 </t>
  </si>
  <si>
    <t>[242548]Комплект верхний для девочки ДКШ526001</t>
  </si>
  <si>
    <t>белый+василек / - / Пиратский знак+Пиратский корабль / - / - / -</t>
  </si>
  <si>
    <t xml:space="preserve">198168 </t>
  </si>
  <si>
    <t xml:space="preserve">198169 </t>
  </si>
  <si>
    <t xml:space="preserve">198170 </t>
  </si>
  <si>
    <t xml:space="preserve">198171 </t>
  </si>
  <si>
    <t xml:space="preserve">198172 </t>
  </si>
  <si>
    <t>[242549]Комплект верхний для девочки ДКШ526001</t>
  </si>
  <si>
    <t>белый+василек / - / Пиратский знак+По волнам / - / - / -</t>
  </si>
  <si>
    <t xml:space="preserve">198173 </t>
  </si>
  <si>
    <t xml:space="preserve">198174 </t>
  </si>
  <si>
    <t xml:space="preserve">198175 </t>
  </si>
  <si>
    <t xml:space="preserve">198176 </t>
  </si>
  <si>
    <t xml:space="preserve">198177 </t>
  </si>
  <si>
    <t>[251651]Комплект верхний для девочки ДКШ526001н</t>
  </si>
  <si>
    <t xml:space="preserve">198178 </t>
  </si>
  <si>
    <t xml:space="preserve">198179 </t>
  </si>
  <si>
    <t xml:space="preserve">198180 </t>
  </si>
  <si>
    <t xml:space="preserve">198181 </t>
  </si>
  <si>
    <t xml:space="preserve">198182 </t>
  </si>
  <si>
    <t>[242551]Комплект верхний для девочки ДКШ584001</t>
  </si>
  <si>
    <t xml:space="preserve">198183 </t>
  </si>
  <si>
    <t xml:space="preserve">198184 </t>
  </si>
  <si>
    <t xml:space="preserve">198185 </t>
  </si>
  <si>
    <t xml:space="preserve">198186 </t>
  </si>
  <si>
    <t xml:space="preserve">198187 </t>
  </si>
  <si>
    <t>[251652]Комплект верхний для девочки ДКШ584001н</t>
  </si>
  <si>
    <t xml:space="preserve">198188 </t>
  </si>
  <si>
    <t xml:space="preserve">198189 </t>
  </si>
  <si>
    <t xml:space="preserve">198190 </t>
  </si>
  <si>
    <t xml:space="preserve">198191 </t>
  </si>
  <si>
    <t xml:space="preserve">198192 </t>
  </si>
  <si>
    <t>[251653]Комплект верхний для девочки ДКШ584001н</t>
  </si>
  <si>
    <t xml:space="preserve">198193 </t>
  </si>
  <si>
    <t xml:space="preserve">198194 </t>
  </si>
  <si>
    <t xml:space="preserve">198195 </t>
  </si>
  <si>
    <t xml:space="preserve">198196 </t>
  </si>
  <si>
    <t xml:space="preserve">198197 </t>
  </si>
  <si>
    <t>[242554]Комплект верхний для девочки ДН3608001н</t>
  </si>
  <si>
    <t xml:space="preserve">198198 </t>
  </si>
  <si>
    <t xml:space="preserve">198199 </t>
  </si>
  <si>
    <t xml:space="preserve">198200 </t>
  </si>
  <si>
    <t xml:space="preserve">198201 </t>
  </si>
  <si>
    <t xml:space="preserve">198202 </t>
  </si>
  <si>
    <t>[242555]Комплект верхний для девочки ДН3608001н</t>
  </si>
  <si>
    <t xml:space="preserve">198203 </t>
  </si>
  <si>
    <t xml:space="preserve">198204 </t>
  </si>
  <si>
    <t xml:space="preserve">198205 </t>
  </si>
  <si>
    <t xml:space="preserve">198206 </t>
  </si>
  <si>
    <t xml:space="preserve">198207 </t>
  </si>
  <si>
    <t>[242556]Комплект верхний для девочки ДН3608001н</t>
  </si>
  <si>
    <t>- / полоска василек+василек+белый / Бумажный кораблик+Пиратский знак / - / - / -</t>
  </si>
  <si>
    <t xml:space="preserve">198208 </t>
  </si>
  <si>
    <t xml:space="preserve">198209 </t>
  </si>
  <si>
    <t xml:space="preserve">198210 </t>
  </si>
  <si>
    <t xml:space="preserve">198211 </t>
  </si>
  <si>
    <t xml:space="preserve">198212 </t>
  </si>
  <si>
    <t>[242557]Комплект верхний для девочки ДН3612001н</t>
  </si>
  <si>
    <t xml:space="preserve">198213 </t>
  </si>
  <si>
    <t xml:space="preserve">198214 </t>
  </si>
  <si>
    <t xml:space="preserve">198215 </t>
  </si>
  <si>
    <t xml:space="preserve">198216 </t>
  </si>
  <si>
    <t xml:space="preserve">198217 </t>
  </si>
  <si>
    <t>[242558]Комплект верхний для девочки ДН3612001н</t>
  </si>
  <si>
    <t xml:space="preserve">198218 </t>
  </si>
  <si>
    <t xml:space="preserve">198219 </t>
  </si>
  <si>
    <t xml:space="preserve">198220 </t>
  </si>
  <si>
    <t xml:space="preserve">198221 </t>
  </si>
  <si>
    <t xml:space="preserve">198222 </t>
  </si>
  <si>
    <t>[242559]Комплект верхний для девочки ДН3612001н</t>
  </si>
  <si>
    <t>- / полоска василек+василек+белый / Пиратский знак+Пиратский корабль / - / - / -</t>
  </si>
  <si>
    <t xml:space="preserve">198223 </t>
  </si>
  <si>
    <t xml:space="preserve">198224 </t>
  </si>
  <si>
    <t xml:space="preserve">198225 </t>
  </si>
  <si>
    <t xml:space="preserve">198226 </t>
  </si>
  <si>
    <t xml:space="preserve">198227 </t>
  </si>
  <si>
    <t>[242560]Комплект верхний для девочки ДН3613001н</t>
  </si>
  <si>
    <t>- / белый+полоска василек+василек / Пиратский знак+По волнам / - / - / -</t>
  </si>
  <si>
    <t xml:space="preserve">198228 </t>
  </si>
  <si>
    <t xml:space="preserve">198229 </t>
  </si>
  <si>
    <t xml:space="preserve">198230 </t>
  </si>
  <si>
    <t xml:space="preserve">198231 </t>
  </si>
  <si>
    <t xml:space="preserve">198232 </t>
  </si>
  <si>
    <t>[242561]Комплект верхний для девочки ДН3613001н</t>
  </si>
  <si>
    <t xml:space="preserve">198233 </t>
  </si>
  <si>
    <t xml:space="preserve">198234 </t>
  </si>
  <si>
    <t xml:space="preserve">198235 </t>
  </si>
  <si>
    <t xml:space="preserve">198236 </t>
  </si>
  <si>
    <t xml:space="preserve">198237 </t>
  </si>
  <si>
    <t>[242562]Комплект верхний для девочки ДН3613001н</t>
  </si>
  <si>
    <t xml:space="preserve">198238 </t>
  </si>
  <si>
    <t xml:space="preserve">198239 </t>
  </si>
  <si>
    <t xml:space="preserve">198240 </t>
  </si>
  <si>
    <t xml:space="preserve">198241 </t>
  </si>
  <si>
    <t xml:space="preserve">198242 </t>
  </si>
  <si>
    <t>[242563]Комплект верхний для девочки ДН3616001н</t>
  </si>
  <si>
    <t xml:space="preserve">198243 </t>
  </si>
  <si>
    <t xml:space="preserve">198244 </t>
  </si>
  <si>
    <t xml:space="preserve">198245 </t>
  </si>
  <si>
    <t xml:space="preserve">198246 </t>
  </si>
  <si>
    <t xml:space="preserve">198247 </t>
  </si>
  <si>
    <t>[242564]Комплект верхний для девочки ДН3616001н</t>
  </si>
  <si>
    <t xml:space="preserve">198248 </t>
  </si>
  <si>
    <t xml:space="preserve">198249 </t>
  </si>
  <si>
    <t xml:space="preserve">198250 </t>
  </si>
  <si>
    <t xml:space="preserve">198251 </t>
  </si>
  <si>
    <t xml:space="preserve">198252 </t>
  </si>
  <si>
    <t>[242565]Комплект верхний для девочки ДН3616001н</t>
  </si>
  <si>
    <t xml:space="preserve">198253 </t>
  </si>
  <si>
    <t xml:space="preserve">198254 </t>
  </si>
  <si>
    <t xml:space="preserve">198255 </t>
  </si>
  <si>
    <t xml:space="preserve">198256 </t>
  </si>
  <si>
    <t xml:space="preserve">198257 </t>
  </si>
  <si>
    <t>Коллекция "Кружево"</t>
  </si>
  <si>
    <t>[299565]Джемпер для девочки ДДК713001н</t>
  </si>
  <si>
    <t>- / белый+белый горох на синем / Жабо и белочка / - / - / -</t>
  </si>
  <si>
    <t xml:space="preserve">299564 </t>
  </si>
  <si>
    <t xml:space="preserve">299566 </t>
  </si>
  <si>
    <t xml:space="preserve">299567 </t>
  </si>
  <si>
    <t xml:space="preserve">299568 </t>
  </si>
  <si>
    <t>[286533]Платье для девочки ДПК632001н</t>
  </si>
  <si>
    <t>- / белый+белый горох на синем / Белочка / - / - / -</t>
  </si>
  <si>
    <t xml:space="preserve">294888 </t>
  </si>
  <si>
    <t xml:space="preserve">286532 </t>
  </si>
  <si>
    <t xml:space="preserve">286534 </t>
  </si>
  <si>
    <t xml:space="preserve">286535 </t>
  </si>
  <si>
    <t xml:space="preserve">298989 </t>
  </si>
  <si>
    <t>[286537]Платье для девочки ДПК632001н</t>
  </si>
  <si>
    <t>- / белый+белый горох на синем / Жабо / - / - / -</t>
  </si>
  <si>
    <t xml:space="preserve">294889 </t>
  </si>
  <si>
    <t xml:space="preserve">286536 </t>
  </si>
  <si>
    <t xml:space="preserve">286538 </t>
  </si>
  <si>
    <t xml:space="preserve">286539 </t>
  </si>
  <si>
    <t xml:space="preserve">298990 </t>
  </si>
  <si>
    <t>[299570]Платье для девочки ДПК701001н</t>
  </si>
  <si>
    <t xml:space="preserve">299569 </t>
  </si>
  <si>
    <t xml:space="preserve">299571 </t>
  </si>
  <si>
    <t xml:space="preserve">299572 </t>
  </si>
  <si>
    <t xml:space="preserve">299573 </t>
  </si>
  <si>
    <t>[275285]Юбка для девочки ДЮК365001н</t>
  </si>
  <si>
    <t>- / белый горох на синем+завиток / - / - / - / -</t>
  </si>
  <si>
    <t xml:space="preserve">275284 </t>
  </si>
  <si>
    <t xml:space="preserve">275286 </t>
  </si>
  <si>
    <t xml:space="preserve">275287 </t>
  </si>
  <si>
    <t xml:space="preserve">275288 </t>
  </si>
  <si>
    <t xml:space="preserve">298991 </t>
  </si>
  <si>
    <t>Коллекция "Облака"</t>
  </si>
  <si>
    <t>[236801]Брюки для девочки ДББ313001н</t>
  </si>
  <si>
    <t>оранжевый / - / - / - / - / -</t>
  </si>
  <si>
    <t xml:space="preserve">111333 </t>
  </si>
  <si>
    <t xml:space="preserve">111334 </t>
  </si>
  <si>
    <t xml:space="preserve">111335 </t>
  </si>
  <si>
    <t xml:space="preserve">111336 </t>
  </si>
  <si>
    <t xml:space="preserve">111337 </t>
  </si>
  <si>
    <t xml:space="preserve">111338 </t>
  </si>
  <si>
    <t>[236802]Джемпер для девочки ДДБ426001н</t>
  </si>
  <si>
    <t>голубой / - / - / - / - / -</t>
  </si>
  <si>
    <t xml:space="preserve">111345 </t>
  </si>
  <si>
    <t xml:space="preserve">111348 </t>
  </si>
  <si>
    <t xml:space="preserve">111351 </t>
  </si>
  <si>
    <t xml:space="preserve">111354 </t>
  </si>
  <si>
    <t xml:space="preserve">111357 </t>
  </si>
  <si>
    <t xml:space="preserve">111362 </t>
  </si>
  <si>
    <t>[236803]Джемпер для девочки ДДБ426001н</t>
  </si>
  <si>
    <t xml:space="preserve">111346 </t>
  </si>
  <si>
    <t xml:space="preserve">111350 </t>
  </si>
  <si>
    <t xml:space="preserve">111353 </t>
  </si>
  <si>
    <t xml:space="preserve">111356 </t>
  </si>
  <si>
    <t xml:space="preserve">111359 </t>
  </si>
  <si>
    <t xml:space="preserve">111360 </t>
  </si>
  <si>
    <t>[236809]Шорты для девочки ДШК465001</t>
  </si>
  <si>
    <t>голубой+желтый / - / - / - / - / -</t>
  </si>
  <si>
    <t xml:space="preserve">111316 </t>
  </si>
  <si>
    <t xml:space="preserve">111317 </t>
  </si>
  <si>
    <t xml:space="preserve">111319 </t>
  </si>
  <si>
    <t xml:space="preserve">111321 </t>
  </si>
  <si>
    <t xml:space="preserve">111323 </t>
  </si>
  <si>
    <t xml:space="preserve">111325 </t>
  </si>
  <si>
    <t>[236810]Шорты для девочки ДШК465001</t>
  </si>
  <si>
    <t>голубой+оранжевый / - / - / - / - / -</t>
  </si>
  <si>
    <t xml:space="preserve">111315 </t>
  </si>
  <si>
    <t xml:space="preserve">111318 </t>
  </si>
  <si>
    <t xml:space="preserve">111320 </t>
  </si>
  <si>
    <t xml:space="preserve">111322 </t>
  </si>
  <si>
    <t xml:space="preserve">111324 </t>
  </si>
  <si>
    <t xml:space="preserve">111326 </t>
  </si>
  <si>
    <t>Коллекция "Полянка"</t>
  </si>
  <si>
    <t>[256436]Комплект верхний для девочки ДН3345001</t>
  </si>
  <si>
    <t>белый+малина / - / Брошка+Галочка+Цветочек / - / - / -</t>
  </si>
  <si>
    <t xml:space="preserve">256435 </t>
  </si>
  <si>
    <t xml:space="preserve">256437 </t>
  </si>
  <si>
    <t xml:space="preserve">256438 </t>
  </si>
  <si>
    <t xml:space="preserve">256439 </t>
  </si>
  <si>
    <t>[224996]Комплект верхний для девочки ДН3346024</t>
  </si>
  <si>
    <t>белый+малина / - / - / - / - / -</t>
  </si>
  <si>
    <t xml:space="preserve">200186 </t>
  </si>
  <si>
    <t xml:space="preserve">200187 </t>
  </si>
  <si>
    <t xml:space="preserve">200188 </t>
  </si>
  <si>
    <t xml:space="preserve">200189 </t>
  </si>
  <si>
    <t>[225000]Комплект верхний для девочки ДН3350024</t>
  </si>
  <si>
    <t>белый+малина / - / - / - / белый / -</t>
  </si>
  <si>
    <t xml:space="preserve">200198 </t>
  </si>
  <si>
    <t xml:space="preserve">200199 </t>
  </si>
  <si>
    <t xml:space="preserve">200200 </t>
  </si>
  <si>
    <t xml:space="preserve">200201 </t>
  </si>
  <si>
    <t>[301022]Комплект верхний для девочки ДН3873001</t>
  </si>
  <si>
    <t>белый+малина / - / Брошка+Галочка+Цветочек / - / белый / -</t>
  </si>
  <si>
    <t xml:space="preserve">301021 </t>
  </si>
  <si>
    <t xml:space="preserve">301023 </t>
  </si>
  <si>
    <t xml:space="preserve">301024 </t>
  </si>
  <si>
    <t xml:space="preserve">301025 </t>
  </si>
  <si>
    <t>[236812]Шорты для девочки ДШК834800</t>
  </si>
  <si>
    <t>кулир / хб+лайкра</t>
  </si>
  <si>
    <t>малина / - / - / - / - / -</t>
  </si>
  <si>
    <t xml:space="preserve">095190 </t>
  </si>
  <si>
    <t xml:space="preserve">095191 </t>
  </si>
  <si>
    <t xml:space="preserve">095192 </t>
  </si>
  <si>
    <t xml:space="preserve">095193 </t>
  </si>
  <si>
    <t xml:space="preserve">095194 </t>
  </si>
  <si>
    <t>[242692]Шорты для девочки ДШК930001</t>
  </si>
  <si>
    <t>малина / - / Брошка / - / - / -</t>
  </si>
  <si>
    <t xml:space="preserve">160816 </t>
  </si>
  <si>
    <t xml:space="preserve">160817 </t>
  </si>
  <si>
    <t xml:space="preserve">160818 </t>
  </si>
  <si>
    <t xml:space="preserve">160819 </t>
  </si>
  <si>
    <t xml:space="preserve">255930 </t>
  </si>
  <si>
    <t>[251672]Шорты для девочки ДШК930804</t>
  </si>
  <si>
    <t>кулир с лайкрой / хб+лайкра</t>
  </si>
  <si>
    <t xml:space="preserve">163690 </t>
  </si>
  <si>
    <t xml:space="preserve">163691 </t>
  </si>
  <si>
    <t xml:space="preserve">163692 </t>
  </si>
  <si>
    <t xml:space="preserve">163693 </t>
  </si>
  <si>
    <t xml:space="preserve">166150 </t>
  </si>
  <si>
    <t>Коллекция "Собачий вальс"</t>
  </si>
  <si>
    <t>[225040]Головной убор-панама для девочки ДГП047001н</t>
  </si>
  <si>
    <t>- / горох сливочный / - / - / - / -</t>
  </si>
  <si>
    <t xml:space="preserve">189689 </t>
  </si>
  <si>
    <t xml:space="preserve">189690 </t>
  </si>
  <si>
    <t xml:space="preserve">189691 </t>
  </si>
  <si>
    <t>[225054]Юбка для девочки ДЮК044001н</t>
  </si>
  <si>
    <t>- / горох синий / - / - / - / -</t>
  </si>
  <si>
    <t xml:space="preserve">189706 </t>
  </si>
  <si>
    <t xml:space="preserve">189707 </t>
  </si>
  <si>
    <t xml:space="preserve">189708 </t>
  </si>
  <si>
    <t xml:space="preserve">189709 </t>
  </si>
  <si>
    <t xml:space="preserve">189710 </t>
  </si>
  <si>
    <t xml:space="preserve">189711 </t>
  </si>
  <si>
    <t>Коллекция "Ферма"</t>
  </si>
  <si>
    <t>[242814]Комплект верхний для девочки ДКШ584001</t>
  </si>
  <si>
    <t>белый+оранжевый / - / Курочка+Цыпленок / - / - / -</t>
  </si>
  <si>
    <t xml:space="preserve">198752 </t>
  </si>
  <si>
    <t xml:space="preserve">198753 </t>
  </si>
  <si>
    <t xml:space="preserve">198754 </t>
  </si>
  <si>
    <t xml:space="preserve">198755 </t>
  </si>
  <si>
    <t>[242816]Комплект верхний для девочки ДН3612001</t>
  </si>
  <si>
    <t>белый+оранжевый / - / Корова+Цыпленок / - / - / -</t>
  </si>
  <si>
    <t xml:space="preserve">198760 </t>
  </si>
  <si>
    <t xml:space="preserve">198761 </t>
  </si>
  <si>
    <t xml:space="preserve">198762 </t>
  </si>
  <si>
    <t xml:space="preserve">198763 </t>
  </si>
  <si>
    <t>[242817]Комплект верхний для девочки ДН3613001</t>
  </si>
  <si>
    <t xml:space="preserve">198764 </t>
  </si>
  <si>
    <t xml:space="preserve">198765 </t>
  </si>
  <si>
    <t xml:space="preserve">198766 </t>
  </si>
  <si>
    <t xml:space="preserve">198767 </t>
  </si>
  <si>
    <t>[242818]Комплект верхний для девочки ДН3616001</t>
  </si>
  <si>
    <t xml:space="preserve">198768 </t>
  </si>
  <si>
    <t xml:space="preserve">198769 </t>
  </si>
  <si>
    <t xml:space="preserve">198770 </t>
  </si>
  <si>
    <t xml:space="preserve">198771 </t>
  </si>
  <si>
    <t>Коллекция "Юнга"</t>
  </si>
  <si>
    <t>[225234]Бриджи детск. ЮБР277001</t>
  </si>
  <si>
    <t>синий / - / - / - / синий / -</t>
  </si>
  <si>
    <t xml:space="preserve">160081 </t>
  </si>
  <si>
    <t xml:space="preserve">160082 </t>
  </si>
  <si>
    <t xml:space="preserve">160083 </t>
  </si>
  <si>
    <t xml:space="preserve">160084 </t>
  </si>
  <si>
    <t xml:space="preserve">160085 </t>
  </si>
  <si>
    <t xml:space="preserve">160086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</si>
</sst>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"/>
  </numFmts>
  <fonts count="1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i/>
      <sz val="12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8"/>
      <color indexed="3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69696"/>
        <bgColor indexed="64"/>
      </patternFill>
    </fill>
    <fill>
      <patternFill patternType="darkUp">
        <fgColor rgb="FF00CCFF"/>
      </patternFill>
    </fill>
    <fill>
      <patternFill patternType="solid">
        <fgColor rgb="FF99CC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9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0" xfId="1" applyNumberFormat="1" applyFont="1" applyAlignment="1" applyProtection="1">
      <alignment horizontal="left" vertical="top" wrapText="1"/>
    </xf>
    <xf numFmtId="0" fontId="4" fillId="0" borderId="0" xfId="1" applyFont="1" applyAlignment="1" applyProtection="1">
      <alignment horizontal="left"/>
    </xf>
    <xf numFmtId="0" fontId="4" fillId="0" borderId="1" xfId="1" applyFont="1" applyBorder="1" applyAlignment="1" applyProtection="1">
      <alignment horizontal="left"/>
    </xf>
    <xf numFmtId="0" fontId="4" fillId="2" borderId="1" xfId="1" applyFont="1" applyFill="1" applyBorder="1" applyAlignment="1" applyProtection="1">
      <alignment horizontal="left"/>
    </xf>
    <xf numFmtId="0" fontId="4" fillId="0" borderId="0" xfId="1" applyNumberFormat="1" applyFont="1" applyAlignment="1" applyProtection="1">
      <alignment horizontal="left"/>
    </xf>
    <xf numFmtId="0" fontId="4" fillId="0" borderId="0" xfId="1" applyFont="1" applyProtection="1"/>
    <xf numFmtId="0" fontId="3" fillId="0" borderId="2" xfId="1" applyNumberFormat="1" applyFont="1" applyBorder="1" applyAlignment="1" applyProtection="1">
      <alignment horizontal="right"/>
    </xf>
    <xf numFmtId="0" fontId="5" fillId="0" borderId="0" xfId="1" applyFont="1" applyAlignment="1" applyProtection="1">
      <alignment horizontal="left"/>
    </xf>
    <xf numFmtId="0" fontId="4" fillId="3" borderId="1" xfId="1" applyFont="1" applyFill="1" applyBorder="1" applyAlignment="1" applyProtection="1">
      <alignment horizontal="left"/>
    </xf>
    <xf numFmtId="0" fontId="3" fillId="0" borderId="4" xfId="1" applyNumberFormat="1" applyFont="1" applyBorder="1" applyAlignment="1" applyProtection="1">
      <alignment horizontal="right"/>
    </xf>
    <xf numFmtId="0" fontId="4" fillId="4" borderId="1" xfId="1" applyFont="1" applyFill="1" applyBorder="1" applyAlignment="1" applyProtection="1">
      <alignment horizontal="left"/>
    </xf>
    <xf numFmtId="0" fontId="3" fillId="0" borderId="6" xfId="1" applyNumberFormat="1" applyFont="1" applyBorder="1" applyAlignment="1" applyProtection="1">
      <alignment horizontal="right"/>
    </xf>
    <xf numFmtId="0" fontId="4" fillId="5" borderId="1" xfId="1" applyFont="1" applyFill="1" applyBorder="1" applyAlignment="1" applyProtection="1">
      <alignment horizontal="left"/>
    </xf>
    <xf numFmtId="0" fontId="3" fillId="0" borderId="8" xfId="1" applyNumberFormat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0" fontId="3" fillId="0" borderId="15" xfId="1" applyNumberFormat="1" applyFont="1" applyBorder="1" applyAlignment="1" applyProtection="1">
      <alignment horizontal="center" vertical="top"/>
    </xf>
    <xf numFmtId="0" fontId="3" fillId="0" borderId="14" xfId="1" applyNumberFormat="1" applyFont="1" applyBorder="1" applyAlignment="1" applyProtection="1">
      <alignment horizontal="center" vertical="top"/>
    </xf>
    <xf numFmtId="0" fontId="3" fillId="0" borderId="16" xfId="1" applyNumberFormat="1" applyFont="1" applyBorder="1" applyAlignment="1" applyProtection="1">
      <alignment horizontal="center" vertical="top"/>
    </xf>
    <xf numFmtId="0" fontId="6" fillId="0" borderId="0" xfId="1" applyFont="1" applyAlignment="1" applyProtection="1">
      <alignment horizontal="left"/>
    </xf>
    <xf numFmtId="0" fontId="6" fillId="0" borderId="0" xfId="1" applyFont="1" applyProtection="1"/>
    <xf numFmtId="3" fontId="3" fillId="0" borderId="3" xfId="1" applyNumberFormat="1" applyFont="1" applyBorder="1" applyAlignment="1" applyProtection="1">
      <alignment horizontal="left"/>
      <protection hidden="1"/>
    </xf>
    <xf numFmtId="3" fontId="3" fillId="0" borderId="5" xfId="1" applyNumberFormat="1" applyFont="1" applyBorder="1" applyAlignment="1" applyProtection="1">
      <alignment horizontal="left"/>
      <protection hidden="1"/>
    </xf>
    <xf numFmtId="3" fontId="3" fillId="0" borderId="7" xfId="1" applyNumberFormat="1" applyFont="1" applyBorder="1" applyAlignment="1" applyProtection="1">
      <alignment horizontal="left"/>
      <protection hidden="1"/>
    </xf>
    <xf numFmtId="0" fontId="7" fillId="0" borderId="0" xfId="1" applyFont="1" applyAlignment="1" applyProtection="1">
      <alignment horizontal="left"/>
    </xf>
    <xf numFmtId="0" fontId="8" fillId="0" borderId="0" xfId="1" applyFont="1" applyAlignment="1" applyProtection="1">
      <alignment horizontal="left"/>
    </xf>
    <xf numFmtId="0" fontId="8" fillId="0" borderId="0" xfId="1" applyFont="1" applyProtection="1"/>
    <xf numFmtId="0" fontId="8" fillId="0" borderId="9" xfId="1" applyFont="1" applyBorder="1" applyAlignment="1" applyProtection="1">
      <alignment horizontal="left"/>
    </xf>
    <xf numFmtId="0" fontId="8" fillId="0" borderId="10" xfId="1" applyFont="1" applyBorder="1" applyAlignment="1" applyProtection="1">
      <alignment horizontal="left"/>
    </xf>
    <xf numFmtId="0" fontId="8" fillId="0" borderId="17" xfId="1" applyFont="1" applyBorder="1" applyAlignment="1" applyProtection="1">
      <alignment horizontal="left"/>
    </xf>
    <xf numFmtId="0" fontId="8" fillId="0" borderId="13" xfId="1" applyFont="1" applyBorder="1" applyAlignment="1" applyProtection="1">
      <alignment horizontal="left"/>
    </xf>
    <xf numFmtId="0" fontId="3" fillId="0" borderId="0" xfId="1" applyNumberFormat="1" applyFont="1" applyBorder="1" applyAlignment="1" applyProtection="1">
      <alignment horizontal="center" vertical="center" wrapText="1"/>
    </xf>
    <xf numFmtId="0" fontId="3" fillId="0" borderId="20" xfId="1" applyNumberFormat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3" fontId="3" fillId="0" borderId="21" xfId="1" applyNumberFormat="1" applyFont="1" applyBorder="1" applyAlignment="1" applyProtection="1">
      <alignment horizontal="center" vertical="center" wrapText="1"/>
    </xf>
    <xf numFmtId="0" fontId="3" fillId="0" borderId="22" xfId="1" applyFont="1" applyBorder="1" applyAlignment="1" applyProtection="1">
      <alignment horizontal="center" vertical="center"/>
    </xf>
    <xf numFmtId="0" fontId="3" fillId="0" borderId="19" xfId="1" applyNumberFormat="1" applyFont="1" applyBorder="1" applyAlignment="1" applyProtection="1">
      <alignment horizontal="center" vertical="center" wrapText="1"/>
    </xf>
    <xf numFmtId="0" fontId="3" fillId="0" borderId="23" xfId="1" applyNumberFormat="1" applyFont="1" applyBorder="1" applyAlignment="1" applyProtection="1">
      <alignment horizontal="center" vertical="center" wrapText="1"/>
    </xf>
    <xf numFmtId="9" fontId="3" fillId="0" borderId="23" xfId="1" applyNumberFormat="1" applyFont="1" applyBorder="1" applyAlignment="1" applyProtection="1">
      <alignment horizontal="center" vertical="center" wrapText="1"/>
      <protection locked="0"/>
    </xf>
    <xf numFmtId="0" fontId="3" fillId="0" borderId="23" xfId="1" applyNumberFormat="1" applyFont="1" applyBorder="1" applyAlignment="1" applyProtection="1">
      <alignment horizontal="center" vertical="center" textRotation="90"/>
    </xf>
    <xf numFmtId="3" fontId="3" fillId="0" borderId="23" xfId="1" applyNumberFormat="1" applyFont="1" applyBorder="1" applyAlignment="1" applyProtection="1">
      <alignment horizontal="center" vertical="center" wrapText="1"/>
    </xf>
    <xf numFmtId="0" fontId="8" fillId="0" borderId="6" xfId="1" applyFont="1" applyBorder="1" applyAlignment="1" applyProtection="1">
      <alignment horizontal="left"/>
    </xf>
    <xf numFmtId="0" fontId="3" fillId="0" borderId="24" xfId="1" applyFont="1" applyBorder="1" applyAlignment="1" applyProtection="1">
      <alignment horizontal="center" vertical="center"/>
    </xf>
    <xf numFmtId="0" fontId="8" fillId="0" borderId="7" xfId="1" applyFont="1" applyBorder="1" applyAlignment="1" applyProtection="1">
      <alignment horizontal="left"/>
    </xf>
    <xf numFmtId="0" fontId="6" fillId="0" borderId="18" xfId="1" applyFont="1" applyBorder="1" applyAlignment="1" applyProtection="1">
      <alignment horizontal="left"/>
    </xf>
    <xf numFmtId="0" fontId="6" fillId="0" borderId="18" xfId="1" quotePrefix="1" applyFont="1" applyBorder="1" applyAlignment="1" applyProtection="1">
      <alignment horizontal="left"/>
    </xf>
    <xf numFmtId="0" fontId="6" fillId="4" borderId="18" xfId="1" applyFont="1" applyFill="1" applyBorder="1" applyAlignment="1" applyProtection="1">
      <alignment horizontal="left"/>
    </xf>
    <xf numFmtId="0" fontId="6" fillId="3" borderId="18" xfId="1" applyFont="1" applyFill="1" applyBorder="1" applyAlignment="1" applyProtection="1">
      <alignment horizontal="left"/>
    </xf>
    <xf numFmtId="0" fontId="6" fillId="2" borderId="18" xfId="1" applyFont="1" applyFill="1" applyBorder="1" applyAlignment="1" applyProtection="1">
      <alignment horizontal="left"/>
      <protection locked="0"/>
    </xf>
    <xf numFmtId="0" fontId="6" fillId="0" borderId="18" xfId="1" applyFont="1" applyBorder="1" applyAlignment="1" applyProtection="1">
      <alignment horizontal="left"/>
      <protection locked="0"/>
    </xf>
    <xf numFmtId="0" fontId="10" fillId="0" borderId="9" xfId="2" applyFont="1" applyBorder="1" applyAlignment="1" applyProtection="1">
      <alignment horizontal="left"/>
    </xf>
    <xf numFmtId="0" fontId="6" fillId="0" borderId="10" xfId="1" applyFont="1" applyBorder="1" applyAlignment="1" applyProtection="1">
      <alignment horizontal="left"/>
    </xf>
    <xf numFmtId="0" fontId="6" fillId="0" borderId="10" xfId="1" quotePrefix="1" applyFont="1" applyBorder="1" applyAlignment="1" applyProtection="1">
      <alignment horizontal="left"/>
    </xf>
    <xf numFmtId="0" fontId="6" fillId="4" borderId="10" xfId="1" applyFont="1" applyFill="1" applyBorder="1" applyAlignment="1" applyProtection="1">
      <alignment horizontal="left"/>
    </xf>
    <xf numFmtId="0" fontId="6" fillId="3" borderId="10" xfId="1" applyFont="1" applyFill="1" applyBorder="1" applyAlignment="1" applyProtection="1">
      <alignment horizontal="left"/>
    </xf>
    <xf numFmtId="0" fontId="6" fillId="2" borderId="10" xfId="1" applyFont="1" applyFill="1" applyBorder="1" applyAlignment="1" applyProtection="1">
      <alignment horizontal="left"/>
      <protection locked="0"/>
    </xf>
    <xf numFmtId="0" fontId="6" fillId="0" borderId="10" xfId="1" applyFont="1" applyBorder="1" applyAlignment="1" applyProtection="1">
      <alignment horizontal="left"/>
      <protection locked="0"/>
    </xf>
    <xf numFmtId="0" fontId="6" fillId="0" borderId="17" xfId="1" applyFont="1" applyBorder="1" applyAlignment="1" applyProtection="1">
      <alignment horizontal="left"/>
      <protection locked="0"/>
    </xf>
    <xf numFmtId="0" fontId="10" fillId="0" borderId="2" xfId="2" applyFont="1" applyBorder="1" applyAlignment="1" applyProtection="1">
      <alignment horizontal="left"/>
    </xf>
    <xf numFmtId="0" fontId="6" fillId="0" borderId="12" xfId="1" applyFont="1" applyBorder="1" applyAlignment="1" applyProtection="1">
      <alignment horizontal="left"/>
    </xf>
    <xf numFmtId="0" fontId="6" fillId="0" borderId="12" xfId="1" quotePrefix="1" applyFont="1" applyBorder="1" applyAlignment="1" applyProtection="1">
      <alignment horizontal="left"/>
    </xf>
    <xf numFmtId="0" fontId="6" fillId="2" borderId="12" xfId="1" applyFont="1" applyFill="1" applyBorder="1" applyAlignment="1" applyProtection="1">
      <alignment horizontal="left"/>
      <protection locked="0"/>
    </xf>
    <xf numFmtId="0" fontId="6" fillId="3" borderId="12" xfId="1" applyFont="1" applyFill="1" applyBorder="1" applyAlignment="1" applyProtection="1">
      <alignment horizontal="left"/>
    </xf>
    <xf numFmtId="0" fontId="6" fillId="0" borderId="12" xfId="1" applyFont="1" applyBorder="1" applyAlignment="1" applyProtection="1">
      <alignment horizontal="left"/>
      <protection locked="0"/>
    </xf>
    <xf numFmtId="0" fontId="6" fillId="4" borderId="12" xfId="1" applyFont="1" applyFill="1" applyBorder="1" applyAlignment="1" applyProtection="1">
      <alignment horizontal="left"/>
    </xf>
    <xf numFmtId="0" fontId="10" fillId="0" borderId="4" xfId="2" applyFont="1" applyBorder="1" applyAlignment="1" applyProtection="1">
      <alignment horizontal="left"/>
    </xf>
    <xf numFmtId="0" fontId="10" fillId="0" borderId="6" xfId="2" applyFont="1" applyBorder="1" applyAlignment="1" applyProtection="1">
      <alignment horizontal="left"/>
    </xf>
    <xf numFmtId="0" fontId="6" fillId="0" borderId="13" xfId="1" applyFont="1" applyBorder="1" applyAlignment="1" applyProtection="1">
      <alignment horizontal="left"/>
    </xf>
    <xf numFmtId="0" fontId="6" fillId="0" borderId="13" xfId="1" quotePrefix="1" applyFont="1" applyBorder="1" applyAlignment="1" applyProtection="1">
      <alignment horizontal="left"/>
    </xf>
    <xf numFmtId="0" fontId="6" fillId="4" borderId="13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left"/>
      <protection locked="0"/>
    </xf>
    <xf numFmtId="0" fontId="6" fillId="0" borderId="3" xfId="1" applyFont="1" applyBorder="1" applyAlignment="1" applyProtection="1">
      <alignment horizontal="left"/>
      <protection locked="0"/>
    </xf>
    <xf numFmtId="0" fontId="6" fillId="0" borderId="5" xfId="1" applyFont="1" applyBorder="1" applyAlignment="1" applyProtection="1">
      <alignment horizontal="left"/>
      <protection locked="0"/>
    </xf>
    <xf numFmtId="0" fontId="6" fillId="0" borderId="7" xfId="1" applyFont="1" applyBorder="1" applyAlignment="1" applyProtection="1">
      <alignment horizontal="left"/>
      <protection locked="0"/>
    </xf>
    <xf numFmtId="0" fontId="6" fillId="3" borderId="13" xfId="1" applyFont="1" applyFill="1" applyBorder="1" applyAlignment="1" applyProtection="1">
      <alignment horizontal="left"/>
    </xf>
    <xf numFmtId="0" fontId="6" fillId="2" borderId="13" xfId="1" applyFont="1" applyFill="1" applyBorder="1" applyAlignment="1" applyProtection="1">
      <alignment horizontal="left"/>
      <protection locked="0"/>
    </xf>
    <xf numFmtId="164" fontId="3" fillId="0" borderId="11" xfId="1" applyNumberFormat="1" applyFont="1" applyBorder="1" applyAlignment="1" applyProtection="1">
      <alignment horizontal="center" vertical="center" wrapText="1"/>
    </xf>
    <xf numFmtId="164" fontId="3" fillId="0" borderId="23" xfId="1" applyNumberFormat="1" applyFont="1" applyBorder="1" applyAlignment="1" applyProtection="1">
      <alignment horizontal="center" vertical="center" wrapText="1"/>
    </xf>
    <xf numFmtId="164" fontId="12" fillId="0" borderId="0" xfId="1" applyNumberFormat="1" applyFont="1" applyAlignment="1" applyProtection="1">
      <alignment horizontal="left"/>
    </xf>
    <xf numFmtId="164" fontId="12" fillId="0" borderId="0" xfId="1" applyNumberFormat="1" applyFont="1" applyProtection="1"/>
    <xf numFmtId="164" fontId="7" fillId="0" borderId="10" xfId="1" applyNumberFormat="1" applyFont="1" applyBorder="1" applyAlignment="1" applyProtection="1">
      <alignment horizontal="left"/>
      <protection hidden="1"/>
    </xf>
    <xf numFmtId="164" fontId="7" fillId="0" borderId="12" xfId="1" applyNumberFormat="1" applyFont="1" applyBorder="1" applyAlignment="1" applyProtection="1">
      <alignment horizontal="left"/>
      <protection hidden="1"/>
    </xf>
    <xf numFmtId="164" fontId="7" fillId="0" borderId="18" xfId="1" applyNumberFormat="1" applyFont="1" applyBorder="1" applyAlignment="1" applyProtection="1">
      <alignment horizontal="left"/>
      <protection hidden="1"/>
    </xf>
    <xf numFmtId="164" fontId="7" fillId="0" borderId="13" xfId="1" applyNumberFormat="1" applyFont="1" applyBorder="1" applyAlignment="1" applyProtection="1">
      <alignment horizontal="left"/>
      <protection hidden="1"/>
    </xf>
    <xf numFmtId="164" fontId="7" fillId="0" borderId="0" xfId="1" applyNumberFormat="1" applyFont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7" fillId="0" borderId="10" xfId="1" applyFont="1" applyBorder="1" applyAlignment="1" applyProtection="1">
      <alignment horizontal="left"/>
    </xf>
    <xf numFmtId="0" fontId="7" fillId="0" borderId="12" xfId="1" applyFont="1" applyBorder="1" applyAlignment="1" applyProtection="1">
      <alignment horizontal="left"/>
    </xf>
    <xf numFmtId="0" fontId="7" fillId="0" borderId="18" xfId="1" applyFont="1" applyBorder="1" applyAlignment="1" applyProtection="1">
      <alignment horizontal="left"/>
    </xf>
    <xf numFmtId="0" fontId="7" fillId="0" borderId="13" xfId="1" applyFont="1" applyBorder="1" applyAlignment="1" applyProtection="1">
      <alignment horizontal="left"/>
    </xf>
    <xf numFmtId="0" fontId="3" fillId="0" borderId="0" xfId="1" applyFont="1" applyAlignment="1" applyProtection="1">
      <alignment horizontal="left"/>
    </xf>
    <xf numFmtId="0" fontId="7" fillId="0" borderId="10" xfId="1" applyFont="1" applyBorder="1" applyAlignment="1" applyProtection="1">
      <alignment horizontal="left"/>
      <protection hidden="1"/>
    </xf>
    <xf numFmtId="0" fontId="7" fillId="0" borderId="12" xfId="1" applyFont="1" applyBorder="1" applyAlignment="1" applyProtection="1">
      <alignment horizontal="left"/>
      <protection hidden="1"/>
    </xf>
    <xf numFmtId="0" fontId="7" fillId="0" borderId="18" xfId="1" applyFont="1" applyBorder="1" applyAlignment="1" applyProtection="1">
      <alignment horizontal="left"/>
      <protection hidden="1"/>
    </xf>
    <xf numFmtId="0" fontId="7" fillId="0" borderId="13" xfId="1" applyFont="1" applyBorder="1" applyAlignment="1" applyProtection="1">
      <alignment horizontal="left"/>
      <protection hidden="1"/>
    </xf>
  </cellXfs>
  <cellStyles count="3">
    <cellStyle name="Гиперссылка" xfId="2" builtinId="8"/>
    <cellStyle name="Обычный" xfId="0" builtinId="0"/>
    <cellStyle name="Обычный 6" xfId="1"/>
  </cellStyles>
  <dxfs count="6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photobank.april-group.ru/big.php?img=000050551.jpg" TargetMode="External"/><Relationship Id="rId21" Type="http://schemas.openxmlformats.org/officeDocument/2006/relationships/hyperlink" Target="http://photobank.april-group.ru/big.php?img=000013961.jpg" TargetMode="External"/><Relationship Id="rId42" Type="http://schemas.openxmlformats.org/officeDocument/2006/relationships/hyperlink" Target="http://photobank.april-group.ru/big.php?img=000050399.jpg" TargetMode="External"/><Relationship Id="rId47" Type="http://schemas.openxmlformats.org/officeDocument/2006/relationships/hyperlink" Target="http://photobank.april-group.ru/big.php?img=000050365.jpg" TargetMode="External"/><Relationship Id="rId63" Type="http://schemas.openxmlformats.org/officeDocument/2006/relationships/hyperlink" Target="http://photobank.april-group.ru/big.php?img=000013256.jpg" TargetMode="External"/><Relationship Id="rId68" Type="http://schemas.openxmlformats.org/officeDocument/2006/relationships/hyperlink" Target="http://photobank.april-group.ru/big.php?img=000048376.jpg" TargetMode="External"/><Relationship Id="rId16" Type="http://schemas.openxmlformats.org/officeDocument/2006/relationships/hyperlink" Target="http://photobank.april-group.ru/big.php?img=000013955.jpg" TargetMode="External"/><Relationship Id="rId11" Type="http://schemas.openxmlformats.org/officeDocument/2006/relationships/hyperlink" Target="http://photobank.april-group.ru/big.php?img=000013950.jpg" TargetMode="External"/><Relationship Id="rId24" Type="http://schemas.openxmlformats.org/officeDocument/2006/relationships/hyperlink" Target="http://photobank.april-group.ru/big.php?img=000006856.jpg" TargetMode="External"/><Relationship Id="rId32" Type="http://schemas.openxmlformats.org/officeDocument/2006/relationships/hyperlink" Target="http://photobank.april-group.ru/big.php?img=000024722.jpg" TargetMode="External"/><Relationship Id="rId37" Type="http://schemas.openxmlformats.org/officeDocument/2006/relationships/hyperlink" Target="http://photobank.april-group.ru/big.php?img=000017688.jpg" TargetMode="External"/><Relationship Id="rId40" Type="http://schemas.openxmlformats.org/officeDocument/2006/relationships/hyperlink" Target="http://photobank.april-group.ru/big.php?img=000017685.jpg" TargetMode="External"/><Relationship Id="rId45" Type="http://schemas.openxmlformats.org/officeDocument/2006/relationships/hyperlink" Target="http://photobank.april-group.ru/big.php?img=000048196.jpg" TargetMode="External"/><Relationship Id="rId53" Type="http://schemas.openxmlformats.org/officeDocument/2006/relationships/hyperlink" Target="http://photobank.april-group.ru/big.php?img=000047474.jpg" TargetMode="External"/><Relationship Id="rId58" Type="http://schemas.openxmlformats.org/officeDocument/2006/relationships/hyperlink" Target="http://photobank.april-group.ru/big.php?img=000045027.jpg" TargetMode="External"/><Relationship Id="rId66" Type="http://schemas.openxmlformats.org/officeDocument/2006/relationships/hyperlink" Target="http://photobank.april-group.ru/big.php?img=000006887.jpg" TargetMode="External"/><Relationship Id="rId74" Type="http://schemas.openxmlformats.org/officeDocument/2006/relationships/hyperlink" Target="http://photobank.april-group.ru/big.php?img=000024729.jpg" TargetMode="External"/><Relationship Id="rId79" Type="http://schemas.openxmlformats.org/officeDocument/2006/relationships/comments" Target="../comments1.xml"/><Relationship Id="rId5" Type="http://schemas.openxmlformats.org/officeDocument/2006/relationships/hyperlink" Target="http://photobank.april-group.ru/big.php?img=000013943.jpg" TargetMode="External"/><Relationship Id="rId61" Type="http://schemas.openxmlformats.org/officeDocument/2006/relationships/hyperlink" Target="http://photobank.april-group.ru/big.php?img=000046138.jpg" TargetMode="External"/><Relationship Id="rId19" Type="http://schemas.openxmlformats.org/officeDocument/2006/relationships/hyperlink" Target="http://photobank.april-group.ru/big.php?img=000013959.jpg" TargetMode="External"/><Relationship Id="rId14" Type="http://schemas.openxmlformats.org/officeDocument/2006/relationships/hyperlink" Target="http://photobank.april-group.ru/big.php?img=000013953.jpg" TargetMode="External"/><Relationship Id="rId22" Type="http://schemas.openxmlformats.org/officeDocument/2006/relationships/hyperlink" Target="http://photobank.april-group.ru/big.php?img=000013962.jpg" TargetMode="External"/><Relationship Id="rId27" Type="http://schemas.openxmlformats.org/officeDocument/2006/relationships/hyperlink" Target="http://photobank.april-group.ru/big.php?img=000006860.jpg" TargetMode="External"/><Relationship Id="rId30" Type="http://schemas.openxmlformats.org/officeDocument/2006/relationships/hyperlink" Target="http://photobank.april-group.ru/big.php?img=000017690.jpg" TargetMode="External"/><Relationship Id="rId35" Type="http://schemas.openxmlformats.org/officeDocument/2006/relationships/hyperlink" Target="http://photobank.april-group.ru/big.php?img=000024723.jpg" TargetMode="External"/><Relationship Id="rId43" Type="http://schemas.openxmlformats.org/officeDocument/2006/relationships/hyperlink" Target="http://photobank.april-group.ru/big.php?img=000013862.jpg" TargetMode="External"/><Relationship Id="rId48" Type="http://schemas.openxmlformats.org/officeDocument/2006/relationships/hyperlink" Target="http://photobank.april-group.ru/big.php?img=000050293.jpg" TargetMode="External"/><Relationship Id="rId56" Type="http://schemas.openxmlformats.org/officeDocument/2006/relationships/hyperlink" Target="http://photobank.april-group.ru/big.php?img=000028316.jpg" TargetMode="External"/><Relationship Id="rId64" Type="http://schemas.openxmlformats.org/officeDocument/2006/relationships/hyperlink" Target="http://photobank.april-group.ru/big.php?img=000037156.jpg" TargetMode="External"/><Relationship Id="rId69" Type="http://schemas.openxmlformats.org/officeDocument/2006/relationships/hyperlink" Target="http://photobank.april-group.ru/big.php?img=000011804.jpg" TargetMode="External"/><Relationship Id="rId77" Type="http://schemas.openxmlformats.org/officeDocument/2006/relationships/vmlDrawing" Target="../drawings/vmlDrawing1.vml"/><Relationship Id="rId8" Type="http://schemas.openxmlformats.org/officeDocument/2006/relationships/hyperlink" Target="http://photobank.april-group.ru/big.php?img=000013947.jpg" TargetMode="External"/><Relationship Id="rId51" Type="http://schemas.openxmlformats.org/officeDocument/2006/relationships/hyperlink" Target="http://photobank.april-group.ru/big.php?img=000017681.jpg" TargetMode="External"/><Relationship Id="rId72" Type="http://schemas.openxmlformats.org/officeDocument/2006/relationships/hyperlink" Target="http://photobank.april-group.ru/big.php?img=000014624.jpg" TargetMode="External"/><Relationship Id="rId3" Type="http://schemas.openxmlformats.org/officeDocument/2006/relationships/hyperlink" Target="http://photobank.april-group.ru/big.php?img=000013939.jpg" TargetMode="External"/><Relationship Id="rId12" Type="http://schemas.openxmlformats.org/officeDocument/2006/relationships/hyperlink" Target="http://photobank.april-group.ru/big.php?img=000046091.jpg" TargetMode="External"/><Relationship Id="rId17" Type="http://schemas.openxmlformats.org/officeDocument/2006/relationships/hyperlink" Target="http://photobank.april-group.ru/big.php?img=000013957.jpg" TargetMode="External"/><Relationship Id="rId25" Type="http://schemas.openxmlformats.org/officeDocument/2006/relationships/hyperlink" Target="http://photobank.april-group.ru/big.php?img=000050539.jpg" TargetMode="External"/><Relationship Id="rId33" Type="http://schemas.openxmlformats.org/officeDocument/2006/relationships/hyperlink" Target="http://photobank.april-group.ru/big.php?img=000017689.jpg" TargetMode="External"/><Relationship Id="rId38" Type="http://schemas.openxmlformats.org/officeDocument/2006/relationships/hyperlink" Target="http://photobank.april-group.ru/big.php?img=000028196.jpg" TargetMode="External"/><Relationship Id="rId46" Type="http://schemas.openxmlformats.org/officeDocument/2006/relationships/hyperlink" Target="http://photobank.april-group.ru/big.php?img=000013864.jpg" TargetMode="External"/><Relationship Id="rId59" Type="http://schemas.openxmlformats.org/officeDocument/2006/relationships/hyperlink" Target="http://photobank.april-group.ru/big.php?img=000028902.jpg" TargetMode="External"/><Relationship Id="rId67" Type="http://schemas.openxmlformats.org/officeDocument/2006/relationships/hyperlink" Target="http://photobank.april-group.ru/big.php?img=000020577.jpg" TargetMode="External"/><Relationship Id="rId20" Type="http://schemas.openxmlformats.org/officeDocument/2006/relationships/hyperlink" Target="http://photobank.april-group.ru/big.php?img=000013960.jpg" TargetMode="External"/><Relationship Id="rId41" Type="http://schemas.openxmlformats.org/officeDocument/2006/relationships/hyperlink" Target="http://photobank.april-group.ru/big.php?img=000017686.jpg" TargetMode="External"/><Relationship Id="rId54" Type="http://schemas.openxmlformats.org/officeDocument/2006/relationships/hyperlink" Target="http://photobank.april-group.ru/big.php?img=000047471.jpg" TargetMode="External"/><Relationship Id="rId62" Type="http://schemas.openxmlformats.org/officeDocument/2006/relationships/hyperlink" Target="http://photobank.april-group.ru/big.php?img=000048379.jpg" TargetMode="External"/><Relationship Id="rId70" Type="http://schemas.openxmlformats.org/officeDocument/2006/relationships/hyperlink" Target="http://photobank.april-group.ru/big.php?img=000011809.jpg" TargetMode="External"/><Relationship Id="rId75" Type="http://schemas.openxmlformats.org/officeDocument/2006/relationships/hyperlink" Target="http://photobank.april-group.ru/big.php?img=000009257.jpg" TargetMode="External"/><Relationship Id="rId1" Type="http://schemas.openxmlformats.org/officeDocument/2006/relationships/hyperlink" Target="http://photobank.april-group.ru/big.php?img=000018341.jpg" TargetMode="External"/><Relationship Id="rId6" Type="http://schemas.openxmlformats.org/officeDocument/2006/relationships/hyperlink" Target="http://photobank.april-group.ru/big.php?img=000044702.jpg" TargetMode="External"/><Relationship Id="rId15" Type="http://schemas.openxmlformats.org/officeDocument/2006/relationships/hyperlink" Target="http://photobank.april-group.ru/big.php?img=000013954.jpg" TargetMode="External"/><Relationship Id="rId23" Type="http://schemas.openxmlformats.org/officeDocument/2006/relationships/hyperlink" Target="http://photobank.april-group.ru/big.php?img=000050545.jpg" TargetMode="External"/><Relationship Id="rId28" Type="http://schemas.openxmlformats.org/officeDocument/2006/relationships/hyperlink" Target="http://photobank.april-group.ru/big.php?img=000017691.jpg" TargetMode="External"/><Relationship Id="rId36" Type="http://schemas.openxmlformats.org/officeDocument/2006/relationships/hyperlink" Target="http://photobank.april-group.ru/big.php?img=000013861.jpg" TargetMode="External"/><Relationship Id="rId49" Type="http://schemas.openxmlformats.org/officeDocument/2006/relationships/hyperlink" Target="http://photobank.april-group.ru/big.php?img=000017683.jpg" TargetMode="External"/><Relationship Id="rId57" Type="http://schemas.openxmlformats.org/officeDocument/2006/relationships/hyperlink" Target="http://photobank.april-group.ru/big.php?img=000046135.jpg" TargetMode="External"/><Relationship Id="rId10" Type="http://schemas.openxmlformats.org/officeDocument/2006/relationships/hyperlink" Target="http://photobank.april-group.ru/big.php?img=000047319.jpg" TargetMode="External"/><Relationship Id="rId31" Type="http://schemas.openxmlformats.org/officeDocument/2006/relationships/hyperlink" Target="http://photobank.april-group.ru/big.php?img=000013857.jpg" TargetMode="External"/><Relationship Id="rId44" Type="http://schemas.openxmlformats.org/officeDocument/2006/relationships/hyperlink" Target="http://photobank.april-group.ru/big.php?img=000017684.jpg" TargetMode="External"/><Relationship Id="rId52" Type="http://schemas.openxmlformats.org/officeDocument/2006/relationships/hyperlink" Target="http://photobank.april-group.ru/big.php?img=000042947.jpg" TargetMode="External"/><Relationship Id="rId60" Type="http://schemas.openxmlformats.org/officeDocument/2006/relationships/hyperlink" Target="http://photobank.april-group.ru/big.php?img=000045024.jpg" TargetMode="External"/><Relationship Id="rId65" Type="http://schemas.openxmlformats.org/officeDocument/2006/relationships/hyperlink" Target="http://photobank.april-group.ru/big.php?img=000026631.jpg" TargetMode="External"/><Relationship Id="rId73" Type="http://schemas.openxmlformats.org/officeDocument/2006/relationships/hyperlink" Target="http://photobank.april-group.ru/big.php?img=000014625.jpg" TargetMode="External"/><Relationship Id="rId78" Type="http://schemas.openxmlformats.org/officeDocument/2006/relationships/vmlDrawing" Target="../drawings/vmlDrawing2.vml"/><Relationship Id="rId4" Type="http://schemas.openxmlformats.org/officeDocument/2006/relationships/hyperlink" Target="http://photobank.april-group.ru/big.php?img=000044320.jpg" TargetMode="External"/><Relationship Id="rId9" Type="http://schemas.openxmlformats.org/officeDocument/2006/relationships/hyperlink" Target="http://photobank.april-group.ru/big.php?img=000013948.jpg" TargetMode="External"/><Relationship Id="rId13" Type="http://schemas.openxmlformats.org/officeDocument/2006/relationships/hyperlink" Target="http://photobank.april-group.ru/big.php?img=000046093.jpg" TargetMode="External"/><Relationship Id="rId18" Type="http://schemas.openxmlformats.org/officeDocument/2006/relationships/hyperlink" Target="http://photobank.april-group.ru/big.php?img=000013958.jpg" TargetMode="External"/><Relationship Id="rId39" Type="http://schemas.openxmlformats.org/officeDocument/2006/relationships/hyperlink" Target="http://photobank.april-group.ru/big.php?img=000017687.jpg" TargetMode="External"/><Relationship Id="rId34" Type="http://schemas.openxmlformats.org/officeDocument/2006/relationships/hyperlink" Target="http://photobank.april-group.ru/big.php?img=000013859.jpg" TargetMode="External"/><Relationship Id="rId50" Type="http://schemas.openxmlformats.org/officeDocument/2006/relationships/hyperlink" Target="http://photobank.april-group.ru/big.php?img=000017682.jpg" TargetMode="External"/><Relationship Id="rId55" Type="http://schemas.openxmlformats.org/officeDocument/2006/relationships/hyperlink" Target="http://photobank.april-group.ru/big.php?img=000042950.jpg" TargetMode="External"/><Relationship Id="rId76" Type="http://schemas.openxmlformats.org/officeDocument/2006/relationships/printerSettings" Target="../printerSettings/printerSettings1.bin"/><Relationship Id="rId7" Type="http://schemas.openxmlformats.org/officeDocument/2006/relationships/hyperlink" Target="http://photobank.april-group.ru/big.php?img=000013946.jpg" TargetMode="External"/><Relationship Id="rId71" Type="http://schemas.openxmlformats.org/officeDocument/2006/relationships/hyperlink" Target="http://photobank.april-group.ru/big.php?img=000014622.jpg" TargetMode="External"/><Relationship Id="rId2" Type="http://schemas.openxmlformats.org/officeDocument/2006/relationships/hyperlink" Target="http://photobank.april-group.ru/big.php?img=000013771.jpg" TargetMode="External"/><Relationship Id="rId29" Type="http://schemas.openxmlformats.org/officeDocument/2006/relationships/hyperlink" Target="http://photobank.april-group.ru/big.php?img=000017679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outlinePr summaryBelow="0" summaryRight="0"/>
    <pageSetUpPr autoPageBreaks="0"/>
  </sheetPr>
  <dimension ref="A1:BP94"/>
  <sheetViews>
    <sheetView tabSelected="1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ColWidth="9.140625" defaultRowHeight="11.25" x14ac:dyDescent="0.2"/>
  <cols>
    <col min="1" max="1" width="0.5703125" style="19" customWidth="1"/>
    <col min="2" max="2" width="43.42578125" style="19" customWidth="1"/>
    <col min="3" max="3" width="8.7109375" style="19" customWidth="1"/>
    <col min="4" max="4" width="35" style="19" customWidth="1"/>
    <col min="5" max="5" width="9.42578125" style="24" customWidth="1"/>
    <col min="6" max="6" width="8.7109375" style="24" customWidth="1"/>
    <col min="7" max="17" width="3.28515625" style="19" customWidth="1"/>
    <col min="18" max="18" width="8.85546875" style="84" customWidth="1"/>
    <col min="19" max="40" width="9.140625" style="19" hidden="1" customWidth="1"/>
    <col min="41" max="41" width="40.7109375" style="19" customWidth="1"/>
    <col min="42" max="68" width="9.140625" style="19" customWidth="1"/>
    <col min="69" max="69" width="9.140625" style="20" customWidth="1"/>
    <col min="70" max="16384" width="9.140625" style="20"/>
  </cols>
  <sheetData>
    <row r="1" spans="1:68" s="2" customFormat="1" ht="5.0999999999999996" customHeight="1" thickBot="1" x14ac:dyDescent="0.25">
      <c r="E1" s="85"/>
      <c r="F1" s="85"/>
      <c r="R1" s="78"/>
    </row>
    <row r="2" spans="1:68" s="2" customFormat="1" ht="12.75" customHeight="1" thickBot="1" x14ac:dyDescent="0.25">
      <c r="B2" s="1" t="s">
        <v>13</v>
      </c>
      <c r="C2" s="1"/>
      <c r="D2" s="1"/>
      <c r="E2" s="1"/>
      <c r="F2" s="85"/>
      <c r="G2" s="3"/>
      <c r="H2" s="2" t="s">
        <v>0</v>
      </c>
      <c r="R2" s="78"/>
    </row>
    <row r="3" spans="1:68" s="2" customFormat="1" ht="12.75" customHeight="1" thickBot="1" x14ac:dyDescent="0.25">
      <c r="B3" s="1"/>
      <c r="C3" s="1"/>
      <c r="D3" s="1"/>
      <c r="E3" s="1"/>
      <c r="F3" s="85"/>
      <c r="G3" s="4"/>
      <c r="H3" s="5" t="s">
        <v>1</v>
      </c>
      <c r="R3" s="78"/>
    </row>
    <row r="4" spans="1:68" s="6" customFormat="1" ht="12.75" customHeight="1" thickBot="1" x14ac:dyDescent="0.25">
      <c r="B4" s="7" t="s">
        <v>11</v>
      </c>
      <c r="C4" s="21">
        <f>SUM($R:$R)/(1 - $F$9)*1</f>
        <v>0</v>
      </c>
      <c r="D4" s="7" t="s">
        <v>24</v>
      </c>
      <c r="E4" s="21">
        <f>SUM($R:$R)/(1 - $F$9)*0.82</f>
        <v>0</v>
      </c>
      <c r="F4" s="90"/>
      <c r="G4" s="9"/>
      <c r="H4" s="5" t="s">
        <v>2</v>
      </c>
      <c r="R4" s="79"/>
    </row>
    <row r="5" spans="1:68" s="6" customFormat="1" ht="12.75" customHeight="1" thickBot="1" x14ac:dyDescent="0.25">
      <c r="B5" s="10" t="s">
        <v>22</v>
      </c>
      <c r="C5" s="22">
        <f>SUM($R:$R)/(1 - $F$9)*0.88</f>
        <v>0</v>
      </c>
      <c r="D5" s="10" t="s">
        <v>25</v>
      </c>
      <c r="E5" s="22">
        <f>SUM($R:$R)/(1 - $F$9)*0.79</f>
        <v>0</v>
      </c>
      <c r="F5" s="90"/>
      <c r="G5" s="11"/>
      <c r="H5" s="5" t="s">
        <v>3</v>
      </c>
      <c r="R5" s="79"/>
    </row>
    <row r="6" spans="1:68" s="6" customFormat="1" ht="12.75" customHeight="1" thickBot="1" x14ac:dyDescent="0.25">
      <c r="B6" s="12" t="s">
        <v>23</v>
      </c>
      <c r="C6" s="23">
        <f>SUM($R:$R)/(1 - $F$9)*0.85</f>
        <v>0</v>
      </c>
      <c r="D6" s="12" t="s">
        <v>26</v>
      </c>
      <c r="E6" s="23">
        <f>SUM($R:$R)/(1 - $F$9)*0.77</f>
        <v>0</v>
      </c>
      <c r="F6" s="90"/>
      <c r="G6" s="13"/>
      <c r="H6" s="5" t="s">
        <v>4</v>
      </c>
      <c r="R6" s="79"/>
    </row>
    <row r="7" spans="1:68" s="2" customFormat="1" ht="5.0999999999999996" customHeight="1" thickBot="1" x14ac:dyDescent="0.25">
      <c r="E7" s="85"/>
      <c r="F7" s="85"/>
      <c r="R7" s="78"/>
    </row>
    <row r="8" spans="1:68" s="8" customFormat="1" ht="15.75" customHeight="1" thickBot="1" x14ac:dyDescent="0.25">
      <c r="A8" s="14"/>
      <c r="B8" s="32" t="s">
        <v>5</v>
      </c>
      <c r="C8" s="33" t="s">
        <v>6</v>
      </c>
      <c r="D8" s="33" t="s">
        <v>7</v>
      </c>
      <c r="E8" s="33" t="s">
        <v>11</v>
      </c>
      <c r="F8" s="15" t="s">
        <v>12</v>
      </c>
      <c r="G8" s="16" t="s">
        <v>8</v>
      </c>
      <c r="H8" s="17"/>
      <c r="I8" s="17"/>
      <c r="J8" s="17"/>
      <c r="K8" s="17"/>
      <c r="L8" s="17"/>
      <c r="M8" s="17"/>
      <c r="N8" s="17"/>
      <c r="O8" s="17"/>
      <c r="P8" s="17"/>
      <c r="Q8" s="18"/>
      <c r="R8" s="76" t="s">
        <v>9</v>
      </c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5" t="s">
        <v>10</v>
      </c>
    </row>
    <row r="9" spans="1:68" s="2" customFormat="1" ht="34.5" x14ac:dyDescent="0.2">
      <c r="A9" s="31"/>
      <c r="B9" s="36"/>
      <c r="C9" s="37"/>
      <c r="D9" s="37"/>
      <c r="E9" s="37"/>
      <c r="F9" s="38">
        <v>0.12</v>
      </c>
      <c r="G9" s="39">
        <v>48</v>
      </c>
      <c r="H9" s="39">
        <v>50</v>
      </c>
      <c r="I9" s="39">
        <v>52</v>
      </c>
      <c r="J9" s="39" t="s">
        <v>21</v>
      </c>
      <c r="K9" s="39" t="s">
        <v>20</v>
      </c>
      <c r="L9" s="39" t="s">
        <v>19</v>
      </c>
      <c r="M9" s="39" t="s">
        <v>18</v>
      </c>
      <c r="N9" s="39" t="s">
        <v>17</v>
      </c>
      <c r="O9" s="39" t="s">
        <v>16</v>
      </c>
      <c r="P9" s="39" t="s">
        <v>15</v>
      </c>
      <c r="Q9" s="39" t="s">
        <v>14</v>
      </c>
      <c r="R9" s="7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2"/>
    </row>
    <row r="10" spans="1:68" s="26" customFormat="1" ht="15.75" thickBot="1" x14ac:dyDescent="0.25">
      <c r="A10" s="25"/>
      <c r="B10" s="41" t="s">
        <v>27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43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</row>
    <row r="11" spans="1:68" ht="12" thickBot="1" x14ac:dyDescent="0.25">
      <c r="B11" s="50" t="s">
        <v>28</v>
      </c>
      <c r="C11" s="51" t="s">
        <v>29</v>
      </c>
      <c r="D11" s="52" t="s">
        <v>30</v>
      </c>
      <c r="E11" s="86">
        <v>438</v>
      </c>
      <c r="F11" s="91">
        <f>IF(MIN(S11:AC11)=MAX(S11:AC11),ROUND(MIN(S11:AC11)*(1-$F$9),0),ROUND(MIN(S11:AC11)*(1-$F$9),0)&amp;"-"&amp;ROUND(MAX(S11:AC11)*(1-$F$9),0))</f>
        <v>385</v>
      </c>
      <c r="G11" s="53"/>
      <c r="H11" s="53"/>
      <c r="I11" s="53"/>
      <c r="J11" s="53"/>
      <c r="K11" s="53"/>
      <c r="L11" s="54"/>
      <c r="M11" s="54"/>
      <c r="N11" s="54"/>
      <c r="O11" s="55"/>
      <c r="P11" s="53"/>
      <c r="Q11" s="53"/>
      <c r="R11" s="80">
        <f>(G11*S11+H11*T11+I11*U11+J11*V11+K11*W11+L11*X11+M11*Y11+N11*Z11+O11*AA11+P11*AB11+Q11*AC11)*(1-$F$9)</f>
        <v>0</v>
      </c>
      <c r="S11" s="51"/>
      <c r="T11" s="51"/>
      <c r="U11" s="51"/>
      <c r="V11" s="51"/>
      <c r="W11" s="51"/>
      <c r="X11" s="51">
        <v>438</v>
      </c>
      <c r="Y11" s="51">
        <v>438</v>
      </c>
      <c r="Z11" s="51">
        <v>438</v>
      </c>
      <c r="AA11" s="51">
        <v>438</v>
      </c>
      <c r="AB11" s="51"/>
      <c r="AC11" s="51"/>
      <c r="AD11" s="51"/>
      <c r="AE11" s="51"/>
      <c r="AF11" s="51"/>
      <c r="AG11" s="51"/>
      <c r="AH11" s="51"/>
      <c r="AI11" s="52" t="s">
        <v>31</v>
      </c>
      <c r="AJ11" s="52" t="s">
        <v>32</v>
      </c>
      <c r="AK11" s="52" t="s">
        <v>33</v>
      </c>
      <c r="AL11" s="52" t="s">
        <v>34</v>
      </c>
      <c r="AM11" s="51"/>
      <c r="AN11" s="51"/>
      <c r="AO11" s="57"/>
    </row>
    <row r="12" spans="1:68" s="26" customFormat="1" ht="15.75" thickBot="1" x14ac:dyDescent="0.25">
      <c r="A12" s="25"/>
      <c r="B12" s="27" t="s">
        <v>35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9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</row>
    <row r="13" spans="1:68" x14ac:dyDescent="0.2">
      <c r="B13" s="58" t="s">
        <v>36</v>
      </c>
      <c r="C13" s="59" t="s">
        <v>29</v>
      </c>
      <c r="D13" s="60" t="s">
        <v>37</v>
      </c>
      <c r="E13" s="87">
        <v>108</v>
      </c>
      <c r="F13" s="92">
        <f>IF(MIN(S13:AC13)=MAX(S13:AC13),ROUND(MIN(S13:AC13)*(1-$F$9),0),ROUND(MIN(S13:AC13)*(1-$F$9),0)&amp;"-"&amp;ROUND(MAX(S13:AC13)*(1-$F$9),0))</f>
        <v>95</v>
      </c>
      <c r="G13" s="61"/>
      <c r="H13" s="62"/>
      <c r="I13" s="63"/>
      <c r="J13" s="64"/>
      <c r="K13" s="64"/>
      <c r="L13" s="64"/>
      <c r="M13" s="64"/>
      <c r="N13" s="64"/>
      <c r="O13" s="64"/>
      <c r="P13" s="64"/>
      <c r="Q13" s="64"/>
      <c r="R13" s="81">
        <f>(G13*S13+H13*T13+I13*U13+J13*V13+K13*W13+L13*X13+M13*Y13+N13*Z13+O13*AA13+P13*AB13+Q13*AC13)*(1-$F$9)</f>
        <v>0</v>
      </c>
      <c r="S13" s="59">
        <v>108</v>
      </c>
      <c r="T13" s="59">
        <v>108</v>
      </c>
      <c r="U13" s="59">
        <v>108</v>
      </c>
      <c r="V13" s="59"/>
      <c r="W13" s="59"/>
      <c r="X13" s="59"/>
      <c r="Y13" s="59"/>
      <c r="Z13" s="59"/>
      <c r="AA13" s="59"/>
      <c r="AB13" s="59"/>
      <c r="AC13" s="59"/>
      <c r="AD13" s="60" t="s">
        <v>38</v>
      </c>
      <c r="AE13" s="60" t="s">
        <v>39</v>
      </c>
      <c r="AF13" s="60" t="s">
        <v>40</v>
      </c>
      <c r="AG13" s="59"/>
      <c r="AH13" s="59"/>
      <c r="AI13" s="59"/>
      <c r="AJ13" s="59"/>
      <c r="AK13" s="59"/>
      <c r="AL13" s="59"/>
      <c r="AM13" s="59"/>
      <c r="AN13" s="59"/>
      <c r="AO13" s="71"/>
    </row>
    <row r="14" spans="1:68" x14ac:dyDescent="0.2">
      <c r="B14" s="65" t="s">
        <v>41</v>
      </c>
      <c r="C14" s="44" t="s">
        <v>29</v>
      </c>
      <c r="D14" s="45" t="s">
        <v>42</v>
      </c>
      <c r="E14" s="88">
        <v>275</v>
      </c>
      <c r="F14" s="93">
        <f>IF(MIN(S14:AC14)=MAX(S14:AC14),ROUND(MIN(S14:AC14)*(1-$F$9),0),ROUND(MIN(S14:AC14)*(1-$F$9),0)&amp;"-"&amp;ROUND(MAX(S14:AC14)*(1-$F$9),0))</f>
        <v>242</v>
      </c>
      <c r="G14" s="46"/>
      <c r="H14" s="46"/>
      <c r="I14" s="46"/>
      <c r="J14" s="46"/>
      <c r="K14" s="46"/>
      <c r="L14" s="48"/>
      <c r="M14" s="49"/>
      <c r="N14" s="47"/>
      <c r="O14" s="47"/>
      <c r="P14" s="46"/>
      <c r="Q14" s="46"/>
      <c r="R14" s="82">
        <f>(G14*S14+H14*T14+I14*U14+J14*V14+K14*W14+L14*X14+M14*Y14+N14*Z14+O14*AA14+P14*AB14+Q14*AC14)*(1-$F$9)</f>
        <v>0</v>
      </c>
      <c r="S14" s="44"/>
      <c r="T14" s="44"/>
      <c r="U14" s="44"/>
      <c r="V14" s="44"/>
      <c r="W14" s="44"/>
      <c r="X14" s="44">
        <v>275</v>
      </c>
      <c r="Y14" s="44">
        <v>275</v>
      </c>
      <c r="Z14" s="44">
        <v>275</v>
      </c>
      <c r="AA14" s="44">
        <v>275</v>
      </c>
      <c r="AB14" s="44"/>
      <c r="AC14" s="44"/>
      <c r="AD14" s="44"/>
      <c r="AE14" s="44"/>
      <c r="AF14" s="44"/>
      <c r="AG14" s="44"/>
      <c r="AH14" s="44"/>
      <c r="AI14" s="45" t="s">
        <v>43</v>
      </c>
      <c r="AJ14" s="45" t="s">
        <v>44</v>
      </c>
      <c r="AK14" s="45" t="s">
        <v>45</v>
      </c>
      <c r="AL14" s="45" t="s">
        <v>46</v>
      </c>
      <c r="AM14" s="44"/>
      <c r="AN14" s="44"/>
      <c r="AO14" s="72"/>
    </row>
    <row r="15" spans="1:68" x14ac:dyDescent="0.2">
      <c r="B15" s="65" t="s">
        <v>47</v>
      </c>
      <c r="C15" s="44" t="s">
        <v>29</v>
      </c>
      <c r="D15" s="45" t="s">
        <v>42</v>
      </c>
      <c r="E15" s="88">
        <v>297</v>
      </c>
      <c r="F15" s="93">
        <f>IF(MIN(S15:AC15)=MAX(S15:AC15),ROUND(MIN(S15:AC15)*(1-$F$9),0),ROUND(MIN(S15:AC15)*(1-$F$9),0)&amp;"-"&amp;ROUND(MAX(S15:AC15)*(1-$F$9),0))</f>
        <v>261</v>
      </c>
      <c r="G15" s="46"/>
      <c r="H15" s="46"/>
      <c r="I15" s="46"/>
      <c r="J15" s="46"/>
      <c r="K15" s="46"/>
      <c r="L15" s="49"/>
      <c r="M15" s="49"/>
      <c r="N15" s="47"/>
      <c r="O15" s="47"/>
      <c r="P15" s="46"/>
      <c r="Q15" s="46"/>
      <c r="R15" s="82">
        <f>(G15*S15+H15*T15+I15*U15+J15*V15+K15*W15+L15*X15+M15*Y15+N15*Z15+O15*AA15+P15*AB15+Q15*AC15)*(1-$F$9)</f>
        <v>0</v>
      </c>
      <c r="S15" s="44"/>
      <c r="T15" s="44"/>
      <c r="U15" s="44"/>
      <c r="V15" s="44"/>
      <c r="W15" s="44"/>
      <c r="X15" s="44">
        <v>297</v>
      </c>
      <c r="Y15" s="44">
        <v>297</v>
      </c>
      <c r="Z15" s="44">
        <v>297</v>
      </c>
      <c r="AA15" s="44">
        <v>297</v>
      </c>
      <c r="AB15" s="44"/>
      <c r="AC15" s="44"/>
      <c r="AD15" s="44"/>
      <c r="AE15" s="44"/>
      <c r="AF15" s="44"/>
      <c r="AG15" s="44"/>
      <c r="AH15" s="44"/>
      <c r="AI15" s="45" t="s">
        <v>48</v>
      </c>
      <c r="AJ15" s="45" t="s">
        <v>49</v>
      </c>
      <c r="AK15" s="45" t="s">
        <v>50</v>
      </c>
      <c r="AL15" s="45" t="s">
        <v>51</v>
      </c>
      <c r="AM15" s="44"/>
      <c r="AN15" s="44"/>
      <c r="AO15" s="72"/>
    </row>
    <row r="16" spans="1:68" x14ac:dyDescent="0.2">
      <c r="B16" s="65" t="s">
        <v>52</v>
      </c>
      <c r="C16" s="44" t="s">
        <v>29</v>
      </c>
      <c r="D16" s="45" t="s">
        <v>53</v>
      </c>
      <c r="E16" s="88">
        <v>297</v>
      </c>
      <c r="F16" s="93">
        <f>IF(MIN(S16:AC16)=MAX(S16:AC16),ROUND(MIN(S16:AC16)*(1-$F$9),0),ROUND(MIN(S16:AC16)*(1-$F$9),0)&amp;"-"&amp;ROUND(MAX(S16:AC16)*(1-$F$9),0))</f>
        <v>261</v>
      </c>
      <c r="G16" s="46"/>
      <c r="H16" s="46"/>
      <c r="I16" s="46"/>
      <c r="J16" s="46"/>
      <c r="K16" s="46"/>
      <c r="L16" s="49"/>
      <c r="M16" s="48"/>
      <c r="N16" s="47"/>
      <c r="O16" s="47"/>
      <c r="P16" s="46"/>
      <c r="Q16" s="46"/>
      <c r="R16" s="82">
        <f>(G16*S16+H16*T16+I16*U16+J16*V16+K16*W16+L16*X16+M16*Y16+N16*Z16+O16*AA16+P16*AB16+Q16*AC16)*(1-$F$9)</f>
        <v>0</v>
      </c>
      <c r="S16" s="44"/>
      <c r="T16" s="44"/>
      <c r="U16" s="44"/>
      <c r="V16" s="44"/>
      <c r="W16" s="44"/>
      <c r="X16" s="44">
        <v>297</v>
      </c>
      <c r="Y16" s="44">
        <v>297</v>
      </c>
      <c r="Z16" s="44">
        <v>297</v>
      </c>
      <c r="AA16" s="44">
        <v>297</v>
      </c>
      <c r="AB16" s="44"/>
      <c r="AC16" s="44"/>
      <c r="AD16" s="44"/>
      <c r="AE16" s="44"/>
      <c r="AF16" s="44"/>
      <c r="AG16" s="44"/>
      <c r="AH16" s="44"/>
      <c r="AI16" s="45" t="s">
        <v>54</v>
      </c>
      <c r="AJ16" s="45" t="s">
        <v>55</v>
      </c>
      <c r="AK16" s="45" t="s">
        <v>56</v>
      </c>
      <c r="AL16" s="45" t="s">
        <v>57</v>
      </c>
      <c r="AM16" s="44"/>
      <c r="AN16" s="44"/>
      <c r="AO16" s="72"/>
    </row>
    <row r="17" spans="2:41" x14ac:dyDescent="0.2">
      <c r="B17" s="65" t="s">
        <v>58</v>
      </c>
      <c r="C17" s="44" t="s">
        <v>29</v>
      </c>
      <c r="D17" s="45" t="s">
        <v>42</v>
      </c>
      <c r="E17" s="88">
        <v>293</v>
      </c>
      <c r="F17" s="93">
        <f>IF(MIN(S17:AC17)=MAX(S17:AC17),ROUND(MIN(S17:AC17)*(1-$F$9),0),ROUND(MIN(S17:AC17)*(1-$F$9),0)&amp;"-"&amp;ROUND(MAX(S17:AC17)*(1-$F$9),0))</f>
        <v>258</v>
      </c>
      <c r="G17" s="46"/>
      <c r="H17" s="46"/>
      <c r="I17" s="46"/>
      <c r="J17" s="46"/>
      <c r="K17" s="46"/>
      <c r="L17" s="47"/>
      <c r="M17" s="47"/>
      <c r="N17" s="47"/>
      <c r="O17" s="49"/>
      <c r="P17" s="46"/>
      <c r="Q17" s="46"/>
      <c r="R17" s="82">
        <f>(G17*S17+H17*T17+I17*U17+J17*V17+K17*W17+L17*X17+M17*Y17+N17*Z17+O17*AA17+P17*AB17+Q17*AC17)*(1-$F$9)</f>
        <v>0</v>
      </c>
      <c r="S17" s="44"/>
      <c r="T17" s="44"/>
      <c r="U17" s="44"/>
      <c r="V17" s="44"/>
      <c r="W17" s="44"/>
      <c r="X17" s="44">
        <v>293</v>
      </c>
      <c r="Y17" s="44">
        <v>293</v>
      </c>
      <c r="Z17" s="44">
        <v>293</v>
      </c>
      <c r="AA17" s="44">
        <v>293</v>
      </c>
      <c r="AB17" s="44"/>
      <c r="AC17" s="44"/>
      <c r="AD17" s="44"/>
      <c r="AE17" s="44"/>
      <c r="AF17" s="44"/>
      <c r="AG17" s="44"/>
      <c r="AH17" s="44"/>
      <c r="AI17" s="45" t="s">
        <v>59</v>
      </c>
      <c r="AJ17" s="45" t="s">
        <v>60</v>
      </c>
      <c r="AK17" s="45" t="s">
        <v>61</v>
      </c>
      <c r="AL17" s="45" t="s">
        <v>62</v>
      </c>
      <c r="AM17" s="44"/>
      <c r="AN17" s="44"/>
      <c r="AO17" s="72"/>
    </row>
    <row r="18" spans="2:41" x14ac:dyDescent="0.2">
      <c r="B18" s="65" t="s">
        <v>63</v>
      </c>
      <c r="C18" s="44" t="s">
        <v>29</v>
      </c>
      <c r="D18" s="45" t="s">
        <v>53</v>
      </c>
      <c r="E18" s="88">
        <v>293</v>
      </c>
      <c r="F18" s="93">
        <f>IF(MIN(S18:AC18)=MAX(S18:AC18),ROUND(MIN(S18:AC18)*(1-$F$9),0),ROUND(MIN(S18:AC18)*(1-$F$9),0)&amp;"-"&amp;ROUND(MAX(S18:AC18)*(1-$F$9),0))</f>
        <v>258</v>
      </c>
      <c r="G18" s="46"/>
      <c r="H18" s="46"/>
      <c r="I18" s="46"/>
      <c r="J18" s="46"/>
      <c r="K18" s="46"/>
      <c r="L18" s="49"/>
      <c r="M18" s="49"/>
      <c r="N18" s="49"/>
      <c r="O18" s="49"/>
      <c r="P18" s="46"/>
      <c r="Q18" s="46"/>
      <c r="R18" s="82">
        <f>(G18*S18+H18*T18+I18*U18+J18*V18+K18*W18+L18*X18+M18*Y18+N18*Z18+O18*AA18+P18*AB18+Q18*AC18)*(1-$F$9)</f>
        <v>0</v>
      </c>
      <c r="S18" s="44"/>
      <c r="T18" s="44"/>
      <c r="U18" s="44"/>
      <c r="V18" s="44"/>
      <c r="W18" s="44"/>
      <c r="X18" s="44">
        <v>293</v>
      </c>
      <c r="Y18" s="44">
        <v>293</v>
      </c>
      <c r="Z18" s="44">
        <v>293</v>
      </c>
      <c r="AA18" s="44">
        <v>293</v>
      </c>
      <c r="AB18" s="44"/>
      <c r="AC18" s="44"/>
      <c r="AD18" s="44"/>
      <c r="AE18" s="44"/>
      <c r="AF18" s="44"/>
      <c r="AG18" s="44"/>
      <c r="AH18" s="44"/>
      <c r="AI18" s="45" t="s">
        <v>64</v>
      </c>
      <c r="AJ18" s="45" t="s">
        <v>65</v>
      </c>
      <c r="AK18" s="45" t="s">
        <v>66</v>
      </c>
      <c r="AL18" s="45" t="s">
        <v>67</v>
      </c>
      <c r="AM18" s="44"/>
      <c r="AN18" s="44"/>
      <c r="AO18" s="72"/>
    </row>
    <row r="19" spans="2:41" x14ac:dyDescent="0.2">
      <c r="B19" s="65" t="s">
        <v>68</v>
      </c>
      <c r="C19" s="44" t="s">
        <v>29</v>
      </c>
      <c r="D19" s="45" t="s">
        <v>69</v>
      </c>
      <c r="E19" s="88">
        <v>293</v>
      </c>
      <c r="F19" s="93">
        <f>IF(MIN(S19:AC19)=MAX(S19:AC19),ROUND(MIN(S19:AC19)*(1-$F$9),0),ROUND(MIN(S19:AC19)*(1-$F$9),0)&amp;"-"&amp;ROUND(MAX(S19:AC19)*(1-$F$9),0))</f>
        <v>258</v>
      </c>
      <c r="G19" s="46"/>
      <c r="H19" s="46"/>
      <c r="I19" s="46"/>
      <c r="J19" s="46"/>
      <c r="K19" s="46"/>
      <c r="L19" s="49"/>
      <c r="M19" s="49"/>
      <c r="N19" s="49"/>
      <c r="O19" s="49"/>
      <c r="P19" s="46"/>
      <c r="Q19" s="46"/>
      <c r="R19" s="82">
        <f>(G19*S19+H19*T19+I19*U19+J19*V19+K19*W19+L19*X19+M19*Y19+N19*Z19+O19*AA19+P19*AB19+Q19*AC19)*(1-$F$9)</f>
        <v>0</v>
      </c>
      <c r="S19" s="44"/>
      <c r="T19" s="44"/>
      <c r="U19" s="44"/>
      <c r="V19" s="44"/>
      <c r="W19" s="44"/>
      <c r="X19" s="44">
        <v>293</v>
      </c>
      <c r="Y19" s="44">
        <v>293</v>
      </c>
      <c r="Z19" s="44">
        <v>293</v>
      </c>
      <c r="AA19" s="44">
        <v>293</v>
      </c>
      <c r="AB19" s="44"/>
      <c r="AC19" s="44"/>
      <c r="AD19" s="44"/>
      <c r="AE19" s="44"/>
      <c r="AF19" s="44"/>
      <c r="AG19" s="44"/>
      <c r="AH19" s="44"/>
      <c r="AI19" s="45" t="s">
        <v>70</v>
      </c>
      <c r="AJ19" s="45" t="s">
        <v>71</v>
      </c>
      <c r="AK19" s="45" t="s">
        <v>72</v>
      </c>
      <c r="AL19" s="45" t="s">
        <v>73</v>
      </c>
      <c r="AM19" s="44"/>
      <c r="AN19" s="44"/>
      <c r="AO19" s="72"/>
    </row>
    <row r="20" spans="2:41" x14ac:dyDescent="0.2">
      <c r="B20" s="65" t="s">
        <v>74</v>
      </c>
      <c r="C20" s="44" t="s">
        <v>29</v>
      </c>
      <c r="D20" s="45" t="s">
        <v>42</v>
      </c>
      <c r="E20" s="88">
        <v>330</v>
      </c>
      <c r="F20" s="93">
        <f>IF(MIN(S20:AC20)=MAX(S20:AC20),ROUND(MIN(S20:AC20)*(1-$F$9),0),ROUND(MIN(S20:AC20)*(1-$F$9),0)&amp;"-"&amp;ROUND(MAX(S20:AC20)*(1-$F$9),0))</f>
        <v>290</v>
      </c>
      <c r="G20" s="46"/>
      <c r="H20" s="46"/>
      <c r="I20" s="46"/>
      <c r="J20" s="46"/>
      <c r="K20" s="46"/>
      <c r="L20" s="49"/>
      <c r="M20" s="49"/>
      <c r="N20" s="49"/>
      <c r="O20" s="49"/>
      <c r="P20" s="46"/>
      <c r="Q20" s="46"/>
      <c r="R20" s="82">
        <f>(G20*S20+H20*T20+I20*U20+J20*V20+K20*W20+L20*X20+M20*Y20+N20*Z20+O20*AA20+P20*AB20+Q20*AC20)*(1-$F$9)</f>
        <v>0</v>
      </c>
      <c r="S20" s="44"/>
      <c r="T20" s="44"/>
      <c r="U20" s="44"/>
      <c r="V20" s="44"/>
      <c r="W20" s="44"/>
      <c r="X20" s="44">
        <v>330</v>
      </c>
      <c r="Y20" s="44">
        <v>330</v>
      </c>
      <c r="Z20" s="44">
        <v>330</v>
      </c>
      <c r="AA20" s="44">
        <v>330</v>
      </c>
      <c r="AB20" s="44"/>
      <c r="AC20" s="44"/>
      <c r="AD20" s="44"/>
      <c r="AE20" s="44"/>
      <c r="AF20" s="44"/>
      <c r="AG20" s="44"/>
      <c r="AH20" s="44"/>
      <c r="AI20" s="45" t="s">
        <v>75</v>
      </c>
      <c r="AJ20" s="45" t="s">
        <v>76</v>
      </c>
      <c r="AK20" s="45" t="s">
        <v>77</v>
      </c>
      <c r="AL20" s="45" t="s">
        <v>78</v>
      </c>
      <c r="AM20" s="44"/>
      <c r="AN20" s="44"/>
      <c r="AO20" s="72"/>
    </row>
    <row r="21" spans="2:41" x14ac:dyDescent="0.2">
      <c r="B21" s="65" t="s">
        <v>79</v>
      </c>
      <c r="C21" s="44" t="s">
        <v>29</v>
      </c>
      <c r="D21" s="45" t="s">
        <v>53</v>
      </c>
      <c r="E21" s="88">
        <v>330</v>
      </c>
      <c r="F21" s="93">
        <f>IF(MIN(S21:AC21)=MAX(S21:AC21),ROUND(MIN(S21:AC21)*(1-$F$9),0),ROUND(MIN(S21:AC21)*(1-$F$9),0)&amp;"-"&amp;ROUND(MAX(S21:AC21)*(1-$F$9),0))</f>
        <v>290</v>
      </c>
      <c r="G21" s="46"/>
      <c r="H21" s="46"/>
      <c r="I21" s="46"/>
      <c r="J21" s="46"/>
      <c r="K21" s="46"/>
      <c r="L21" s="49"/>
      <c r="M21" s="49"/>
      <c r="N21" s="49"/>
      <c r="O21" s="49"/>
      <c r="P21" s="46"/>
      <c r="Q21" s="46"/>
      <c r="R21" s="82">
        <f>(G21*S21+H21*T21+I21*U21+J21*V21+K21*W21+L21*X21+M21*Y21+N21*Z21+O21*AA21+P21*AB21+Q21*AC21)*(1-$F$9)</f>
        <v>0</v>
      </c>
      <c r="S21" s="44"/>
      <c r="T21" s="44"/>
      <c r="U21" s="44"/>
      <c r="V21" s="44"/>
      <c r="W21" s="44"/>
      <c r="X21" s="44">
        <v>330</v>
      </c>
      <c r="Y21" s="44">
        <v>330</v>
      </c>
      <c r="Z21" s="44">
        <v>330</v>
      </c>
      <c r="AA21" s="44">
        <v>330</v>
      </c>
      <c r="AB21" s="44"/>
      <c r="AC21" s="44"/>
      <c r="AD21" s="44"/>
      <c r="AE21" s="44"/>
      <c r="AF21" s="44"/>
      <c r="AG21" s="44"/>
      <c r="AH21" s="44"/>
      <c r="AI21" s="45" t="s">
        <v>80</v>
      </c>
      <c r="AJ21" s="45" t="s">
        <v>81</v>
      </c>
      <c r="AK21" s="45" t="s">
        <v>82</v>
      </c>
      <c r="AL21" s="45" t="s">
        <v>83</v>
      </c>
      <c r="AM21" s="44"/>
      <c r="AN21" s="44"/>
      <c r="AO21" s="72"/>
    </row>
    <row r="22" spans="2:41" x14ac:dyDescent="0.2">
      <c r="B22" s="65" t="s">
        <v>84</v>
      </c>
      <c r="C22" s="44" t="s">
        <v>29</v>
      </c>
      <c r="D22" s="45" t="s">
        <v>69</v>
      </c>
      <c r="E22" s="88">
        <v>330</v>
      </c>
      <c r="F22" s="93">
        <f>IF(MIN(S22:AC22)=MAX(S22:AC22),ROUND(MIN(S22:AC22)*(1-$F$9),0),ROUND(MIN(S22:AC22)*(1-$F$9),0)&amp;"-"&amp;ROUND(MAX(S22:AC22)*(1-$F$9),0))</f>
        <v>290</v>
      </c>
      <c r="G22" s="46"/>
      <c r="H22" s="46"/>
      <c r="I22" s="46"/>
      <c r="J22" s="46"/>
      <c r="K22" s="46"/>
      <c r="L22" s="49"/>
      <c r="M22" s="49"/>
      <c r="N22" s="49"/>
      <c r="O22" s="49"/>
      <c r="P22" s="46"/>
      <c r="Q22" s="46"/>
      <c r="R22" s="82">
        <f>(G22*S22+H22*T22+I22*U22+J22*V22+K22*W22+L22*X22+M22*Y22+N22*Z22+O22*AA22+P22*AB22+Q22*AC22)*(1-$F$9)</f>
        <v>0</v>
      </c>
      <c r="S22" s="44"/>
      <c r="T22" s="44"/>
      <c r="U22" s="44"/>
      <c r="V22" s="44"/>
      <c r="W22" s="44"/>
      <c r="X22" s="44">
        <v>330</v>
      </c>
      <c r="Y22" s="44">
        <v>330</v>
      </c>
      <c r="Z22" s="44">
        <v>330</v>
      </c>
      <c r="AA22" s="44">
        <v>330</v>
      </c>
      <c r="AB22" s="44"/>
      <c r="AC22" s="44"/>
      <c r="AD22" s="44"/>
      <c r="AE22" s="44"/>
      <c r="AF22" s="44"/>
      <c r="AG22" s="44"/>
      <c r="AH22" s="44"/>
      <c r="AI22" s="45" t="s">
        <v>85</v>
      </c>
      <c r="AJ22" s="45" t="s">
        <v>86</v>
      </c>
      <c r="AK22" s="45" t="s">
        <v>87</v>
      </c>
      <c r="AL22" s="45" t="s">
        <v>88</v>
      </c>
      <c r="AM22" s="44"/>
      <c r="AN22" s="44"/>
      <c r="AO22" s="72"/>
    </row>
    <row r="23" spans="2:41" x14ac:dyDescent="0.2">
      <c r="B23" s="65" t="s">
        <v>89</v>
      </c>
      <c r="C23" s="44" t="s">
        <v>29</v>
      </c>
      <c r="D23" s="45" t="s">
        <v>42</v>
      </c>
      <c r="E23" s="88">
        <v>383</v>
      </c>
      <c r="F23" s="93">
        <f>IF(MIN(S23:AC23)=MAX(S23:AC23),ROUND(MIN(S23:AC23)*(1-$F$9),0),ROUND(MIN(S23:AC23)*(1-$F$9),0)&amp;"-"&amp;ROUND(MAX(S23:AC23)*(1-$F$9),0))</f>
        <v>337</v>
      </c>
      <c r="G23" s="46"/>
      <c r="H23" s="46"/>
      <c r="I23" s="46"/>
      <c r="J23" s="46"/>
      <c r="K23" s="46"/>
      <c r="L23" s="49"/>
      <c r="M23" s="49"/>
      <c r="N23" s="49"/>
      <c r="O23" s="49"/>
      <c r="P23" s="46"/>
      <c r="Q23" s="46"/>
      <c r="R23" s="82">
        <f>(G23*S23+H23*T23+I23*U23+J23*V23+K23*W23+L23*X23+M23*Y23+N23*Z23+O23*AA23+P23*AB23+Q23*AC23)*(1-$F$9)</f>
        <v>0</v>
      </c>
      <c r="S23" s="44"/>
      <c r="T23" s="44"/>
      <c r="U23" s="44"/>
      <c r="V23" s="44"/>
      <c r="W23" s="44"/>
      <c r="X23" s="44">
        <v>383</v>
      </c>
      <c r="Y23" s="44">
        <v>383</v>
      </c>
      <c r="Z23" s="44">
        <v>383</v>
      </c>
      <c r="AA23" s="44">
        <v>383</v>
      </c>
      <c r="AB23" s="44"/>
      <c r="AC23" s="44"/>
      <c r="AD23" s="44"/>
      <c r="AE23" s="44"/>
      <c r="AF23" s="44"/>
      <c r="AG23" s="44"/>
      <c r="AH23" s="44"/>
      <c r="AI23" s="45" t="s">
        <v>90</v>
      </c>
      <c r="AJ23" s="45" t="s">
        <v>91</v>
      </c>
      <c r="AK23" s="45" t="s">
        <v>92</v>
      </c>
      <c r="AL23" s="45" t="s">
        <v>93</v>
      </c>
      <c r="AM23" s="44"/>
      <c r="AN23" s="44"/>
      <c r="AO23" s="72"/>
    </row>
    <row r="24" spans="2:41" x14ac:dyDescent="0.2">
      <c r="B24" s="65" t="s">
        <v>94</v>
      </c>
      <c r="C24" s="44" t="s">
        <v>29</v>
      </c>
      <c r="D24" s="45" t="s">
        <v>53</v>
      </c>
      <c r="E24" s="88">
        <v>383</v>
      </c>
      <c r="F24" s="93">
        <f>IF(MIN(S24:AC24)=MAX(S24:AC24),ROUND(MIN(S24:AC24)*(1-$F$9),0),ROUND(MIN(S24:AC24)*(1-$F$9),0)&amp;"-"&amp;ROUND(MAX(S24:AC24)*(1-$F$9),0))</f>
        <v>337</v>
      </c>
      <c r="G24" s="46"/>
      <c r="H24" s="46"/>
      <c r="I24" s="46"/>
      <c r="J24" s="46"/>
      <c r="K24" s="46"/>
      <c r="L24" s="49"/>
      <c r="M24" s="47"/>
      <c r="N24" s="48"/>
      <c r="O24" s="47"/>
      <c r="P24" s="46"/>
      <c r="Q24" s="46"/>
      <c r="R24" s="82">
        <f>(G24*S24+H24*T24+I24*U24+J24*V24+K24*W24+L24*X24+M24*Y24+N24*Z24+O24*AA24+P24*AB24+Q24*AC24)*(1-$F$9)</f>
        <v>0</v>
      </c>
      <c r="S24" s="44"/>
      <c r="T24" s="44"/>
      <c r="U24" s="44"/>
      <c r="V24" s="44"/>
      <c r="W24" s="44"/>
      <c r="X24" s="44">
        <v>383</v>
      </c>
      <c r="Y24" s="44">
        <v>383</v>
      </c>
      <c r="Z24" s="44">
        <v>383</v>
      </c>
      <c r="AA24" s="44">
        <v>383</v>
      </c>
      <c r="AB24" s="44"/>
      <c r="AC24" s="44"/>
      <c r="AD24" s="44"/>
      <c r="AE24" s="44"/>
      <c r="AF24" s="44"/>
      <c r="AG24" s="44"/>
      <c r="AH24" s="44"/>
      <c r="AI24" s="45" t="s">
        <v>95</v>
      </c>
      <c r="AJ24" s="45" t="s">
        <v>96</v>
      </c>
      <c r="AK24" s="45" t="s">
        <v>97</v>
      </c>
      <c r="AL24" s="45" t="s">
        <v>98</v>
      </c>
      <c r="AM24" s="44"/>
      <c r="AN24" s="44"/>
      <c r="AO24" s="72"/>
    </row>
    <row r="25" spans="2:41" x14ac:dyDescent="0.2">
      <c r="B25" s="65" t="s">
        <v>99</v>
      </c>
      <c r="C25" s="44" t="s">
        <v>29</v>
      </c>
      <c r="D25" s="45" t="s">
        <v>69</v>
      </c>
      <c r="E25" s="88">
        <v>383</v>
      </c>
      <c r="F25" s="93">
        <f>IF(MIN(S25:AC25)=MAX(S25:AC25),ROUND(MIN(S25:AC25)*(1-$F$9),0),ROUND(MIN(S25:AC25)*(1-$F$9),0)&amp;"-"&amp;ROUND(MAX(S25:AC25)*(1-$F$9),0))</f>
        <v>337</v>
      </c>
      <c r="G25" s="46"/>
      <c r="H25" s="46"/>
      <c r="I25" s="46"/>
      <c r="J25" s="46"/>
      <c r="K25" s="46"/>
      <c r="L25" s="49"/>
      <c r="M25" s="47"/>
      <c r="N25" s="47"/>
      <c r="O25" s="48"/>
      <c r="P25" s="46"/>
      <c r="Q25" s="46"/>
      <c r="R25" s="82">
        <f>(G25*S25+H25*T25+I25*U25+J25*V25+K25*W25+L25*X25+M25*Y25+N25*Z25+O25*AA25+P25*AB25+Q25*AC25)*(1-$F$9)</f>
        <v>0</v>
      </c>
      <c r="S25" s="44"/>
      <c r="T25" s="44"/>
      <c r="U25" s="44"/>
      <c r="V25" s="44"/>
      <c r="W25" s="44"/>
      <c r="X25" s="44">
        <v>383</v>
      </c>
      <c r="Y25" s="44">
        <v>383</v>
      </c>
      <c r="Z25" s="44">
        <v>383</v>
      </c>
      <c r="AA25" s="44">
        <v>383</v>
      </c>
      <c r="AB25" s="44"/>
      <c r="AC25" s="44"/>
      <c r="AD25" s="44"/>
      <c r="AE25" s="44"/>
      <c r="AF25" s="44"/>
      <c r="AG25" s="44"/>
      <c r="AH25" s="44"/>
      <c r="AI25" s="45" t="s">
        <v>100</v>
      </c>
      <c r="AJ25" s="45" t="s">
        <v>101</v>
      </c>
      <c r="AK25" s="45" t="s">
        <v>102</v>
      </c>
      <c r="AL25" s="45" t="s">
        <v>103</v>
      </c>
      <c r="AM25" s="44"/>
      <c r="AN25" s="44"/>
      <c r="AO25" s="72"/>
    </row>
    <row r="26" spans="2:41" x14ac:dyDescent="0.2">
      <c r="B26" s="65" t="s">
        <v>104</v>
      </c>
      <c r="C26" s="44" t="s">
        <v>29</v>
      </c>
      <c r="D26" s="45" t="s">
        <v>42</v>
      </c>
      <c r="E26" s="88">
        <v>405</v>
      </c>
      <c r="F26" s="93">
        <f>IF(MIN(S26:AC26)=MAX(S26:AC26),ROUND(MIN(S26:AC26)*(1-$F$9),0),ROUND(MIN(S26:AC26)*(1-$F$9),0)&amp;"-"&amp;ROUND(MAX(S26:AC26)*(1-$F$9),0))</f>
        <v>356</v>
      </c>
      <c r="G26" s="46"/>
      <c r="H26" s="46"/>
      <c r="I26" s="46"/>
      <c r="J26" s="46"/>
      <c r="K26" s="46"/>
      <c r="L26" s="49"/>
      <c r="M26" s="49"/>
      <c r="N26" s="48"/>
      <c r="O26" s="48"/>
      <c r="P26" s="46"/>
      <c r="Q26" s="46"/>
      <c r="R26" s="82">
        <f>(G26*S26+H26*T26+I26*U26+J26*V26+K26*W26+L26*X26+M26*Y26+N26*Z26+O26*AA26+P26*AB26+Q26*AC26)*(1-$F$9)</f>
        <v>0</v>
      </c>
      <c r="S26" s="44"/>
      <c r="T26" s="44"/>
      <c r="U26" s="44"/>
      <c r="V26" s="44"/>
      <c r="W26" s="44"/>
      <c r="X26" s="44">
        <v>405</v>
      </c>
      <c r="Y26" s="44">
        <v>405</v>
      </c>
      <c r="Z26" s="44">
        <v>405</v>
      </c>
      <c r="AA26" s="44">
        <v>405</v>
      </c>
      <c r="AB26" s="44"/>
      <c r="AC26" s="44"/>
      <c r="AD26" s="44"/>
      <c r="AE26" s="44"/>
      <c r="AF26" s="44"/>
      <c r="AG26" s="44"/>
      <c r="AH26" s="44"/>
      <c r="AI26" s="45" t="s">
        <v>105</v>
      </c>
      <c r="AJ26" s="45" t="s">
        <v>106</v>
      </c>
      <c r="AK26" s="45" t="s">
        <v>107</v>
      </c>
      <c r="AL26" s="45" t="s">
        <v>108</v>
      </c>
      <c r="AM26" s="44"/>
      <c r="AN26" s="44"/>
      <c r="AO26" s="72"/>
    </row>
    <row r="27" spans="2:41" x14ac:dyDescent="0.2">
      <c r="B27" s="65" t="s">
        <v>109</v>
      </c>
      <c r="C27" s="44" t="s">
        <v>29</v>
      </c>
      <c r="D27" s="45" t="s">
        <v>53</v>
      </c>
      <c r="E27" s="88">
        <v>405</v>
      </c>
      <c r="F27" s="93">
        <f>IF(MIN(S27:AC27)=MAX(S27:AC27),ROUND(MIN(S27:AC27)*(1-$F$9),0),ROUND(MIN(S27:AC27)*(1-$F$9),0)&amp;"-"&amp;ROUND(MAX(S27:AC27)*(1-$F$9),0))</f>
        <v>356</v>
      </c>
      <c r="G27" s="46"/>
      <c r="H27" s="46"/>
      <c r="I27" s="46"/>
      <c r="J27" s="46"/>
      <c r="K27" s="46"/>
      <c r="L27" s="49"/>
      <c r="M27" s="49"/>
      <c r="N27" s="47"/>
      <c r="O27" s="48"/>
      <c r="P27" s="46"/>
      <c r="Q27" s="46"/>
      <c r="R27" s="82">
        <f>(G27*S27+H27*T27+I27*U27+J27*V27+K27*W27+L27*X27+M27*Y27+N27*Z27+O27*AA27+P27*AB27+Q27*AC27)*(1-$F$9)</f>
        <v>0</v>
      </c>
      <c r="S27" s="44"/>
      <c r="T27" s="44"/>
      <c r="U27" s="44"/>
      <c r="V27" s="44"/>
      <c r="W27" s="44"/>
      <c r="X27" s="44">
        <v>405</v>
      </c>
      <c r="Y27" s="44">
        <v>405</v>
      </c>
      <c r="Z27" s="44">
        <v>405</v>
      </c>
      <c r="AA27" s="44">
        <v>405</v>
      </c>
      <c r="AB27" s="44"/>
      <c r="AC27" s="44"/>
      <c r="AD27" s="44"/>
      <c r="AE27" s="44"/>
      <c r="AF27" s="44"/>
      <c r="AG27" s="44"/>
      <c r="AH27" s="44"/>
      <c r="AI27" s="45" t="s">
        <v>110</v>
      </c>
      <c r="AJ27" s="45" t="s">
        <v>111</v>
      </c>
      <c r="AK27" s="45" t="s">
        <v>112</v>
      </c>
      <c r="AL27" s="45" t="s">
        <v>113</v>
      </c>
      <c r="AM27" s="44"/>
      <c r="AN27" s="44"/>
      <c r="AO27" s="72"/>
    </row>
    <row r="28" spans="2:41" x14ac:dyDescent="0.2">
      <c r="B28" s="65" t="s">
        <v>114</v>
      </c>
      <c r="C28" s="44" t="s">
        <v>29</v>
      </c>
      <c r="D28" s="45" t="s">
        <v>42</v>
      </c>
      <c r="E28" s="88">
        <v>401</v>
      </c>
      <c r="F28" s="93">
        <f>IF(MIN(S28:AC28)=MAX(S28:AC28),ROUND(MIN(S28:AC28)*(1-$F$9),0),ROUND(MIN(S28:AC28)*(1-$F$9),0)&amp;"-"&amp;ROUND(MAX(S28:AC28)*(1-$F$9),0))</f>
        <v>353</v>
      </c>
      <c r="G28" s="46"/>
      <c r="H28" s="46"/>
      <c r="I28" s="46"/>
      <c r="J28" s="46"/>
      <c r="K28" s="46"/>
      <c r="L28" s="49"/>
      <c r="M28" s="49"/>
      <c r="N28" s="49"/>
      <c r="O28" s="49"/>
      <c r="P28" s="46"/>
      <c r="Q28" s="46"/>
      <c r="R28" s="82">
        <f>(G28*S28+H28*T28+I28*U28+J28*V28+K28*W28+L28*X28+M28*Y28+N28*Z28+O28*AA28+P28*AB28+Q28*AC28)*(1-$F$9)</f>
        <v>0</v>
      </c>
      <c r="S28" s="44"/>
      <c r="T28" s="44"/>
      <c r="U28" s="44"/>
      <c r="V28" s="44"/>
      <c r="W28" s="44"/>
      <c r="X28" s="44">
        <v>401</v>
      </c>
      <c r="Y28" s="44">
        <v>401</v>
      </c>
      <c r="Z28" s="44">
        <v>401</v>
      </c>
      <c r="AA28" s="44">
        <v>401</v>
      </c>
      <c r="AB28" s="44"/>
      <c r="AC28" s="44"/>
      <c r="AD28" s="44"/>
      <c r="AE28" s="44"/>
      <c r="AF28" s="44"/>
      <c r="AG28" s="44"/>
      <c r="AH28" s="44"/>
      <c r="AI28" s="45" t="s">
        <v>115</v>
      </c>
      <c r="AJ28" s="45" t="s">
        <v>116</v>
      </c>
      <c r="AK28" s="45" t="s">
        <v>117</v>
      </c>
      <c r="AL28" s="45" t="s">
        <v>118</v>
      </c>
      <c r="AM28" s="44"/>
      <c r="AN28" s="44"/>
      <c r="AO28" s="72"/>
    </row>
    <row r="29" spans="2:41" x14ac:dyDescent="0.2">
      <c r="B29" s="65" t="s">
        <v>119</v>
      </c>
      <c r="C29" s="44" t="s">
        <v>29</v>
      </c>
      <c r="D29" s="45" t="s">
        <v>53</v>
      </c>
      <c r="E29" s="88">
        <v>401</v>
      </c>
      <c r="F29" s="93">
        <f>IF(MIN(S29:AC29)=MAX(S29:AC29),ROUND(MIN(S29:AC29)*(1-$F$9),0),ROUND(MIN(S29:AC29)*(1-$F$9),0)&amp;"-"&amp;ROUND(MAX(S29:AC29)*(1-$F$9),0))</f>
        <v>353</v>
      </c>
      <c r="G29" s="46"/>
      <c r="H29" s="46"/>
      <c r="I29" s="46"/>
      <c r="J29" s="46"/>
      <c r="K29" s="46"/>
      <c r="L29" s="49"/>
      <c r="M29" s="49"/>
      <c r="N29" s="49"/>
      <c r="O29" s="49"/>
      <c r="P29" s="46"/>
      <c r="Q29" s="46"/>
      <c r="R29" s="82">
        <f>(G29*S29+H29*T29+I29*U29+J29*V29+K29*W29+L29*X29+M29*Y29+N29*Z29+O29*AA29+P29*AB29+Q29*AC29)*(1-$F$9)</f>
        <v>0</v>
      </c>
      <c r="S29" s="44"/>
      <c r="T29" s="44"/>
      <c r="U29" s="44"/>
      <c r="V29" s="44"/>
      <c r="W29" s="44"/>
      <c r="X29" s="44">
        <v>401</v>
      </c>
      <c r="Y29" s="44">
        <v>401</v>
      </c>
      <c r="Z29" s="44">
        <v>401</v>
      </c>
      <c r="AA29" s="44">
        <v>401</v>
      </c>
      <c r="AB29" s="44"/>
      <c r="AC29" s="44"/>
      <c r="AD29" s="44"/>
      <c r="AE29" s="44"/>
      <c r="AF29" s="44"/>
      <c r="AG29" s="44"/>
      <c r="AH29" s="44"/>
      <c r="AI29" s="45" t="s">
        <v>120</v>
      </c>
      <c r="AJ29" s="45" t="s">
        <v>121</v>
      </c>
      <c r="AK29" s="45" t="s">
        <v>122</v>
      </c>
      <c r="AL29" s="45" t="s">
        <v>123</v>
      </c>
      <c r="AM29" s="44"/>
      <c r="AN29" s="44"/>
      <c r="AO29" s="72"/>
    </row>
    <row r="30" spans="2:41" x14ac:dyDescent="0.2">
      <c r="B30" s="65" t="s">
        <v>124</v>
      </c>
      <c r="C30" s="44" t="s">
        <v>29</v>
      </c>
      <c r="D30" s="45" t="s">
        <v>69</v>
      </c>
      <c r="E30" s="88">
        <v>401</v>
      </c>
      <c r="F30" s="93">
        <f>IF(MIN(S30:AC30)=MAX(S30:AC30),ROUND(MIN(S30:AC30)*(1-$F$9),0),ROUND(MIN(S30:AC30)*(1-$F$9),0)&amp;"-"&amp;ROUND(MAX(S30:AC30)*(1-$F$9),0))</f>
        <v>353</v>
      </c>
      <c r="G30" s="46"/>
      <c r="H30" s="46"/>
      <c r="I30" s="46"/>
      <c r="J30" s="46"/>
      <c r="K30" s="46"/>
      <c r="L30" s="49"/>
      <c r="M30" s="49"/>
      <c r="N30" s="49"/>
      <c r="O30" s="49"/>
      <c r="P30" s="46"/>
      <c r="Q30" s="46"/>
      <c r="R30" s="82">
        <f>(G30*S30+H30*T30+I30*U30+J30*V30+K30*W30+L30*X30+M30*Y30+N30*Z30+O30*AA30+P30*AB30+Q30*AC30)*(1-$F$9)</f>
        <v>0</v>
      </c>
      <c r="S30" s="44"/>
      <c r="T30" s="44"/>
      <c r="U30" s="44"/>
      <c r="V30" s="44"/>
      <c r="W30" s="44"/>
      <c r="X30" s="44">
        <v>401</v>
      </c>
      <c r="Y30" s="44">
        <v>401</v>
      </c>
      <c r="Z30" s="44">
        <v>401</v>
      </c>
      <c r="AA30" s="44">
        <v>401</v>
      </c>
      <c r="AB30" s="44"/>
      <c r="AC30" s="44"/>
      <c r="AD30" s="44"/>
      <c r="AE30" s="44"/>
      <c r="AF30" s="44"/>
      <c r="AG30" s="44"/>
      <c r="AH30" s="44"/>
      <c r="AI30" s="45" t="s">
        <v>125</v>
      </c>
      <c r="AJ30" s="45" t="s">
        <v>126</v>
      </c>
      <c r="AK30" s="45" t="s">
        <v>127</v>
      </c>
      <c r="AL30" s="45" t="s">
        <v>128</v>
      </c>
      <c r="AM30" s="44"/>
      <c r="AN30" s="44"/>
      <c r="AO30" s="72"/>
    </row>
    <row r="31" spans="2:41" x14ac:dyDescent="0.2">
      <c r="B31" s="65" t="s">
        <v>129</v>
      </c>
      <c r="C31" s="44" t="s">
        <v>29</v>
      </c>
      <c r="D31" s="45" t="s">
        <v>42</v>
      </c>
      <c r="E31" s="88">
        <v>438</v>
      </c>
      <c r="F31" s="93">
        <f>IF(MIN(S31:AC31)=MAX(S31:AC31),ROUND(MIN(S31:AC31)*(1-$F$9),0),ROUND(MIN(S31:AC31)*(1-$F$9),0)&amp;"-"&amp;ROUND(MAX(S31:AC31)*(1-$F$9),0))</f>
        <v>385</v>
      </c>
      <c r="G31" s="46"/>
      <c r="H31" s="46"/>
      <c r="I31" s="46"/>
      <c r="J31" s="46"/>
      <c r="K31" s="46"/>
      <c r="L31" s="49"/>
      <c r="M31" s="49"/>
      <c r="N31" s="49"/>
      <c r="O31" s="49"/>
      <c r="P31" s="46"/>
      <c r="Q31" s="46"/>
      <c r="R31" s="82">
        <f>(G31*S31+H31*T31+I31*U31+J31*V31+K31*W31+L31*X31+M31*Y31+N31*Z31+O31*AA31+P31*AB31+Q31*AC31)*(1-$F$9)</f>
        <v>0</v>
      </c>
      <c r="S31" s="44"/>
      <c r="T31" s="44"/>
      <c r="U31" s="44"/>
      <c r="V31" s="44"/>
      <c r="W31" s="44"/>
      <c r="X31" s="44">
        <v>438</v>
      </c>
      <c r="Y31" s="44">
        <v>438</v>
      </c>
      <c r="Z31" s="44">
        <v>438</v>
      </c>
      <c r="AA31" s="44">
        <v>438</v>
      </c>
      <c r="AB31" s="44"/>
      <c r="AC31" s="44"/>
      <c r="AD31" s="44"/>
      <c r="AE31" s="44"/>
      <c r="AF31" s="44"/>
      <c r="AG31" s="44"/>
      <c r="AH31" s="44"/>
      <c r="AI31" s="45" t="s">
        <v>130</v>
      </c>
      <c r="AJ31" s="45" t="s">
        <v>131</v>
      </c>
      <c r="AK31" s="45" t="s">
        <v>132</v>
      </c>
      <c r="AL31" s="45" t="s">
        <v>133</v>
      </c>
      <c r="AM31" s="44"/>
      <c r="AN31" s="44"/>
      <c r="AO31" s="72"/>
    </row>
    <row r="32" spans="2:41" x14ac:dyDescent="0.2">
      <c r="B32" s="65" t="s">
        <v>134</v>
      </c>
      <c r="C32" s="44" t="s">
        <v>29</v>
      </c>
      <c r="D32" s="45" t="s">
        <v>53</v>
      </c>
      <c r="E32" s="88">
        <v>438</v>
      </c>
      <c r="F32" s="93">
        <f>IF(MIN(S32:AC32)=MAX(S32:AC32),ROUND(MIN(S32:AC32)*(1-$F$9),0),ROUND(MIN(S32:AC32)*(1-$F$9),0)&amp;"-"&amp;ROUND(MAX(S32:AC32)*(1-$F$9),0))</f>
        <v>385</v>
      </c>
      <c r="G32" s="46"/>
      <c r="H32" s="46"/>
      <c r="I32" s="46"/>
      <c r="J32" s="46"/>
      <c r="K32" s="46"/>
      <c r="L32" s="49"/>
      <c r="M32" s="49"/>
      <c r="N32" s="49"/>
      <c r="O32" s="49"/>
      <c r="P32" s="46"/>
      <c r="Q32" s="46"/>
      <c r="R32" s="82">
        <f>(G32*S32+H32*T32+I32*U32+J32*V32+K32*W32+L32*X32+M32*Y32+N32*Z32+O32*AA32+P32*AB32+Q32*AC32)*(1-$F$9)</f>
        <v>0</v>
      </c>
      <c r="S32" s="44"/>
      <c r="T32" s="44"/>
      <c r="U32" s="44"/>
      <c r="V32" s="44"/>
      <c r="W32" s="44"/>
      <c r="X32" s="44">
        <v>438</v>
      </c>
      <c r="Y32" s="44">
        <v>438</v>
      </c>
      <c r="Z32" s="44">
        <v>438</v>
      </c>
      <c r="AA32" s="44">
        <v>438</v>
      </c>
      <c r="AB32" s="44"/>
      <c r="AC32" s="44"/>
      <c r="AD32" s="44"/>
      <c r="AE32" s="44"/>
      <c r="AF32" s="44"/>
      <c r="AG32" s="44"/>
      <c r="AH32" s="44"/>
      <c r="AI32" s="45" t="s">
        <v>135</v>
      </c>
      <c r="AJ32" s="45" t="s">
        <v>136</v>
      </c>
      <c r="AK32" s="45" t="s">
        <v>137</v>
      </c>
      <c r="AL32" s="45" t="s">
        <v>138</v>
      </c>
      <c r="AM32" s="44"/>
      <c r="AN32" s="44"/>
      <c r="AO32" s="72"/>
    </row>
    <row r="33" spans="1:68" ht="12" thickBot="1" x14ac:dyDescent="0.25">
      <c r="B33" s="66" t="s">
        <v>139</v>
      </c>
      <c r="C33" s="67" t="s">
        <v>29</v>
      </c>
      <c r="D33" s="68" t="s">
        <v>69</v>
      </c>
      <c r="E33" s="89">
        <v>438</v>
      </c>
      <c r="F33" s="94">
        <f>IF(MIN(S33:AC33)=MAX(S33:AC33),ROUND(MIN(S33:AC33)*(1-$F$9),0),ROUND(MIN(S33:AC33)*(1-$F$9),0)&amp;"-"&amp;ROUND(MAX(S33:AC33)*(1-$F$9),0))</f>
        <v>385</v>
      </c>
      <c r="G33" s="69"/>
      <c r="H33" s="69"/>
      <c r="I33" s="69"/>
      <c r="J33" s="69"/>
      <c r="K33" s="69"/>
      <c r="L33" s="70"/>
      <c r="M33" s="70"/>
      <c r="N33" s="70"/>
      <c r="O33" s="70"/>
      <c r="P33" s="69"/>
      <c r="Q33" s="69"/>
      <c r="R33" s="83">
        <f>(G33*S33+H33*T33+I33*U33+J33*V33+K33*W33+L33*X33+M33*Y33+N33*Z33+O33*AA33+P33*AB33+Q33*AC33)*(1-$F$9)</f>
        <v>0</v>
      </c>
      <c r="S33" s="67"/>
      <c r="T33" s="67"/>
      <c r="U33" s="67"/>
      <c r="V33" s="67"/>
      <c r="W33" s="67"/>
      <c r="X33" s="67">
        <v>438</v>
      </c>
      <c r="Y33" s="67">
        <v>438</v>
      </c>
      <c r="Z33" s="67">
        <v>438</v>
      </c>
      <c r="AA33" s="67">
        <v>438</v>
      </c>
      <c r="AB33" s="67"/>
      <c r="AC33" s="67"/>
      <c r="AD33" s="67"/>
      <c r="AE33" s="67"/>
      <c r="AF33" s="67"/>
      <c r="AG33" s="67"/>
      <c r="AH33" s="67"/>
      <c r="AI33" s="68" t="s">
        <v>140</v>
      </c>
      <c r="AJ33" s="68" t="s">
        <v>141</v>
      </c>
      <c r="AK33" s="68" t="s">
        <v>142</v>
      </c>
      <c r="AL33" s="68" t="s">
        <v>143</v>
      </c>
      <c r="AM33" s="67"/>
      <c r="AN33" s="67"/>
      <c r="AO33" s="73"/>
    </row>
    <row r="34" spans="1:68" s="26" customFormat="1" ht="15.75" thickBot="1" x14ac:dyDescent="0.25">
      <c r="A34" s="25"/>
      <c r="B34" s="27" t="s">
        <v>144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9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</row>
    <row r="35" spans="1:68" x14ac:dyDescent="0.2">
      <c r="B35" s="58" t="s">
        <v>145</v>
      </c>
      <c r="C35" s="59" t="s">
        <v>29</v>
      </c>
      <c r="D35" s="60" t="s">
        <v>146</v>
      </c>
      <c r="E35" s="87">
        <v>120</v>
      </c>
      <c r="F35" s="92">
        <f>IF(MIN(S35:AC35)=MAX(S35:AC35),ROUND(MIN(S35:AC35)*(1-$F$9),0),ROUND(MIN(S35:AC35)*(1-$F$9),0)&amp;"-"&amp;ROUND(MAX(S35:AC35)*(1-$F$9),0))</f>
        <v>106</v>
      </c>
      <c r="G35" s="63"/>
      <c r="H35" s="63"/>
      <c r="I35" s="63"/>
      <c r="J35" s="64"/>
      <c r="K35" s="64"/>
      <c r="L35" s="64"/>
      <c r="M35" s="64"/>
      <c r="N35" s="64"/>
      <c r="O35" s="64"/>
      <c r="P35" s="64"/>
      <c r="Q35" s="64"/>
      <c r="R35" s="81">
        <f>(G35*S35+H35*T35+I35*U35+J35*V35+K35*W35+L35*X35+M35*Y35+N35*Z35+O35*AA35+P35*AB35+Q35*AC35)*(1-$F$9)</f>
        <v>0</v>
      </c>
      <c r="S35" s="59">
        <v>120</v>
      </c>
      <c r="T35" s="59">
        <v>120</v>
      </c>
      <c r="U35" s="59">
        <v>120</v>
      </c>
      <c r="V35" s="59"/>
      <c r="W35" s="59"/>
      <c r="X35" s="59"/>
      <c r="Y35" s="59"/>
      <c r="Z35" s="59"/>
      <c r="AA35" s="59"/>
      <c r="AB35" s="59"/>
      <c r="AC35" s="59"/>
      <c r="AD35" s="60" t="s">
        <v>147</v>
      </c>
      <c r="AE35" s="60" t="s">
        <v>148</v>
      </c>
      <c r="AF35" s="60" t="s">
        <v>149</v>
      </c>
      <c r="AG35" s="59"/>
      <c r="AH35" s="59"/>
      <c r="AI35" s="59"/>
      <c r="AJ35" s="59"/>
      <c r="AK35" s="59"/>
      <c r="AL35" s="59"/>
      <c r="AM35" s="59"/>
      <c r="AN35" s="59"/>
      <c r="AO35" s="71"/>
    </row>
    <row r="36" spans="1:68" x14ac:dyDescent="0.2">
      <c r="B36" s="65" t="s">
        <v>150</v>
      </c>
      <c r="C36" s="44" t="s">
        <v>29</v>
      </c>
      <c r="D36" s="44" t="s">
        <v>151</v>
      </c>
      <c r="E36" s="88">
        <v>110</v>
      </c>
      <c r="F36" s="93">
        <f>IF(MIN(S36:AC36)=MAX(S36:AC36),ROUND(MIN(S36:AC36)*(1-$F$9),0),ROUND(MIN(S36:AC36)*(1-$F$9),0)&amp;"-"&amp;ROUND(MAX(S36:AC36)*(1-$F$9),0))</f>
        <v>97</v>
      </c>
      <c r="G36" s="46"/>
      <c r="H36" s="46"/>
      <c r="I36" s="46"/>
      <c r="J36" s="49"/>
      <c r="K36" s="47"/>
      <c r="L36" s="47"/>
      <c r="M36" s="47"/>
      <c r="N36" s="47"/>
      <c r="O36" s="46"/>
      <c r="P36" s="46"/>
      <c r="Q36" s="46"/>
      <c r="R36" s="82">
        <f>(G36*S36+H36*T36+I36*U36+J36*V36+K36*W36+L36*X36+M36*Y36+N36*Z36+O36*AA36+P36*AB36+Q36*AC36)*(1-$F$9)</f>
        <v>0</v>
      </c>
      <c r="S36" s="44"/>
      <c r="T36" s="44"/>
      <c r="U36" s="44"/>
      <c r="V36" s="44">
        <v>110</v>
      </c>
      <c r="W36" s="44">
        <v>110</v>
      </c>
      <c r="X36" s="44">
        <v>110</v>
      </c>
      <c r="Y36" s="44">
        <v>110</v>
      </c>
      <c r="Z36" s="44">
        <v>110</v>
      </c>
      <c r="AA36" s="44"/>
      <c r="AB36" s="44"/>
      <c r="AC36" s="44"/>
      <c r="AD36" s="44"/>
      <c r="AE36" s="44"/>
      <c r="AF36" s="44"/>
      <c r="AG36" s="45" t="s">
        <v>152</v>
      </c>
      <c r="AH36" s="45" t="s">
        <v>153</v>
      </c>
      <c r="AI36" s="45" t="s">
        <v>154</v>
      </c>
      <c r="AJ36" s="45" t="s">
        <v>155</v>
      </c>
      <c r="AK36" s="45" t="s">
        <v>156</v>
      </c>
      <c r="AL36" s="44"/>
      <c r="AM36" s="44"/>
      <c r="AN36" s="44"/>
      <c r="AO36" s="72"/>
    </row>
    <row r="37" spans="1:68" x14ac:dyDescent="0.2">
      <c r="B37" s="65" t="s">
        <v>157</v>
      </c>
      <c r="C37" s="44" t="s">
        <v>158</v>
      </c>
      <c r="D37" s="45" t="s">
        <v>159</v>
      </c>
      <c r="E37" s="88">
        <v>405</v>
      </c>
      <c r="F37" s="93">
        <f>IF(MIN(S37:AC37)=MAX(S37:AC37),ROUND(MIN(S37:AC37)*(1-$F$9),0),ROUND(MIN(S37:AC37)*(1-$F$9),0)&amp;"-"&amp;ROUND(MAX(S37:AC37)*(1-$F$9),0))</f>
        <v>356</v>
      </c>
      <c r="G37" s="46"/>
      <c r="H37" s="46"/>
      <c r="I37" s="46"/>
      <c r="J37" s="46"/>
      <c r="K37" s="46"/>
      <c r="L37" s="47"/>
      <c r="M37" s="47"/>
      <c r="N37" s="49"/>
      <c r="O37" s="49"/>
      <c r="P37" s="46"/>
      <c r="Q37" s="46"/>
      <c r="R37" s="82">
        <f>(G37*S37+H37*T37+I37*U37+J37*V37+K37*W37+L37*X37+M37*Y37+N37*Z37+O37*AA37+P37*AB37+Q37*AC37)*(1-$F$9)</f>
        <v>0</v>
      </c>
      <c r="S37" s="44"/>
      <c r="T37" s="44"/>
      <c r="U37" s="44"/>
      <c r="V37" s="44"/>
      <c r="W37" s="44"/>
      <c r="X37" s="44">
        <v>405</v>
      </c>
      <c r="Y37" s="44">
        <v>405</v>
      </c>
      <c r="Z37" s="44">
        <v>405</v>
      </c>
      <c r="AA37" s="44">
        <v>405</v>
      </c>
      <c r="AB37" s="44"/>
      <c r="AC37" s="44"/>
      <c r="AD37" s="44"/>
      <c r="AE37" s="44"/>
      <c r="AF37" s="44"/>
      <c r="AG37" s="44"/>
      <c r="AH37" s="44"/>
      <c r="AI37" s="45" t="s">
        <v>160</v>
      </c>
      <c r="AJ37" s="45" t="s">
        <v>161</v>
      </c>
      <c r="AK37" s="45" t="s">
        <v>162</v>
      </c>
      <c r="AL37" s="45" t="s">
        <v>163</v>
      </c>
      <c r="AM37" s="44"/>
      <c r="AN37" s="44"/>
      <c r="AO37" s="72"/>
    </row>
    <row r="38" spans="1:68" x14ac:dyDescent="0.2">
      <c r="B38" s="65" t="s">
        <v>164</v>
      </c>
      <c r="C38" s="44" t="s">
        <v>29</v>
      </c>
      <c r="D38" s="45" t="s">
        <v>165</v>
      </c>
      <c r="E38" s="88">
        <v>140</v>
      </c>
      <c r="F38" s="93">
        <f>IF(MIN(S38:AC38)=MAX(S38:AC38),ROUND(MIN(S38:AC38)*(1-$F$9),0),ROUND(MIN(S38:AC38)*(1-$F$9),0)&amp;"-"&amp;ROUND(MAX(S38:AC38)*(1-$F$9),0))</f>
        <v>123</v>
      </c>
      <c r="G38" s="46"/>
      <c r="H38" s="46"/>
      <c r="I38" s="46"/>
      <c r="J38" s="46"/>
      <c r="K38" s="47"/>
      <c r="L38" s="49"/>
      <c r="M38" s="49"/>
      <c r="N38" s="49"/>
      <c r="O38" s="49"/>
      <c r="P38" s="46"/>
      <c r="Q38" s="46"/>
      <c r="R38" s="82">
        <f>(G38*S38+H38*T38+I38*U38+J38*V38+K38*W38+L38*X38+M38*Y38+N38*Z38+O38*AA38+P38*AB38+Q38*AC38)*(1-$F$9)</f>
        <v>0</v>
      </c>
      <c r="S38" s="44"/>
      <c r="T38" s="44"/>
      <c r="U38" s="44"/>
      <c r="V38" s="44"/>
      <c r="W38" s="44">
        <v>140</v>
      </c>
      <c r="X38" s="44">
        <v>140</v>
      </c>
      <c r="Y38" s="44">
        <v>140</v>
      </c>
      <c r="Z38" s="44">
        <v>140</v>
      </c>
      <c r="AA38" s="44">
        <v>140</v>
      </c>
      <c r="AB38" s="44"/>
      <c r="AC38" s="44"/>
      <c r="AD38" s="44"/>
      <c r="AE38" s="44"/>
      <c r="AF38" s="44"/>
      <c r="AG38" s="44"/>
      <c r="AH38" s="45" t="s">
        <v>166</v>
      </c>
      <c r="AI38" s="45" t="s">
        <v>167</v>
      </c>
      <c r="AJ38" s="45" t="s">
        <v>168</v>
      </c>
      <c r="AK38" s="45" t="s">
        <v>169</v>
      </c>
      <c r="AL38" s="45" t="s">
        <v>170</v>
      </c>
      <c r="AM38" s="44"/>
      <c r="AN38" s="44"/>
      <c r="AO38" s="72"/>
    </row>
    <row r="39" spans="1:68" ht="12" thickBot="1" x14ac:dyDescent="0.25">
      <c r="B39" s="66" t="s">
        <v>171</v>
      </c>
      <c r="C39" s="67" t="s">
        <v>29</v>
      </c>
      <c r="D39" s="67" t="s">
        <v>172</v>
      </c>
      <c r="E39" s="89">
        <v>50</v>
      </c>
      <c r="F39" s="94">
        <f>IF(MIN(S39:AC39)=MAX(S39:AC39),ROUND(MIN(S39:AC39)*(1-$F$9),0),ROUND(MIN(S39:AC39)*(1-$F$9),0)&amp;"-"&amp;ROUND(MAX(S39:AC39)*(1-$F$9),0))</f>
        <v>44</v>
      </c>
      <c r="G39" s="69"/>
      <c r="H39" s="69"/>
      <c r="I39" s="69"/>
      <c r="J39" s="70"/>
      <c r="K39" s="70"/>
      <c r="L39" s="74"/>
      <c r="M39" s="74"/>
      <c r="N39" s="74"/>
      <c r="O39" s="69"/>
      <c r="P39" s="69"/>
      <c r="Q39" s="69"/>
      <c r="R39" s="83">
        <f>(G39*S39+H39*T39+I39*U39+J39*V39+K39*W39+L39*X39+M39*Y39+N39*Z39+O39*AA39+P39*AB39+Q39*AC39)*(1-$F$9)</f>
        <v>0</v>
      </c>
      <c r="S39" s="67"/>
      <c r="T39" s="67"/>
      <c r="U39" s="67"/>
      <c r="V39" s="67">
        <v>50</v>
      </c>
      <c r="W39" s="67">
        <v>50</v>
      </c>
      <c r="X39" s="67">
        <v>50</v>
      </c>
      <c r="Y39" s="67">
        <v>50</v>
      </c>
      <c r="Z39" s="67">
        <v>50</v>
      </c>
      <c r="AA39" s="67"/>
      <c r="AB39" s="67"/>
      <c r="AC39" s="67"/>
      <c r="AD39" s="67"/>
      <c r="AE39" s="67"/>
      <c r="AF39" s="67"/>
      <c r="AG39" s="68" t="s">
        <v>173</v>
      </c>
      <c r="AH39" s="68" t="s">
        <v>174</v>
      </c>
      <c r="AI39" s="68" t="s">
        <v>175</v>
      </c>
      <c r="AJ39" s="68" t="s">
        <v>176</v>
      </c>
      <c r="AK39" s="68" t="s">
        <v>177</v>
      </c>
      <c r="AL39" s="67"/>
      <c r="AM39" s="67"/>
      <c r="AN39" s="67"/>
      <c r="AO39" s="73"/>
    </row>
    <row r="40" spans="1:68" s="26" customFormat="1" ht="15.75" thickBot="1" x14ac:dyDescent="0.25">
      <c r="A40" s="25"/>
      <c r="B40" s="27" t="s">
        <v>178</v>
      </c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9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</row>
    <row r="41" spans="1:68" x14ac:dyDescent="0.2">
      <c r="B41" s="58" t="s">
        <v>179</v>
      </c>
      <c r="C41" s="59" t="s">
        <v>29</v>
      </c>
      <c r="D41" s="59" t="s">
        <v>180</v>
      </c>
      <c r="E41" s="87">
        <v>310</v>
      </c>
      <c r="F41" s="92">
        <f>IF(MIN(S41:AC41)=MAX(S41:AC41),ROUND(MIN(S41:AC41)*(1-$F$9),0),ROUND(MIN(S41:AC41)*(1-$F$9),0)&amp;"-"&amp;ROUND(MAX(S41:AC41)*(1-$F$9),0))</f>
        <v>273</v>
      </c>
      <c r="G41" s="64"/>
      <c r="H41" s="64"/>
      <c r="I41" s="64"/>
      <c r="J41" s="64"/>
      <c r="K41" s="61"/>
      <c r="L41" s="61"/>
      <c r="M41" s="63"/>
      <c r="N41" s="62"/>
      <c r="O41" s="62"/>
      <c r="P41" s="64"/>
      <c r="Q41" s="64"/>
      <c r="R41" s="81">
        <f>(G41*S41+H41*T41+I41*U41+J41*V41+K41*W41+L41*X41+M41*Y41+N41*Z41+O41*AA41+P41*AB41+Q41*AC41)*(1-$F$9)</f>
        <v>0</v>
      </c>
      <c r="S41" s="59"/>
      <c r="T41" s="59"/>
      <c r="U41" s="59"/>
      <c r="V41" s="59"/>
      <c r="W41" s="59">
        <v>310</v>
      </c>
      <c r="X41" s="59">
        <v>310</v>
      </c>
      <c r="Y41" s="59">
        <v>310</v>
      </c>
      <c r="Z41" s="59">
        <v>310</v>
      </c>
      <c r="AA41" s="59">
        <v>310</v>
      </c>
      <c r="AB41" s="59"/>
      <c r="AC41" s="59"/>
      <c r="AD41" s="59"/>
      <c r="AE41" s="59"/>
      <c r="AF41" s="59"/>
      <c r="AG41" s="59"/>
      <c r="AH41" s="60" t="s">
        <v>181</v>
      </c>
      <c r="AI41" s="60" t="s">
        <v>182</v>
      </c>
      <c r="AJ41" s="60" t="s">
        <v>183</v>
      </c>
      <c r="AK41" s="60" t="s">
        <v>184</v>
      </c>
      <c r="AL41" s="60" t="s">
        <v>185</v>
      </c>
      <c r="AM41" s="59"/>
      <c r="AN41" s="59"/>
      <c r="AO41" s="71"/>
    </row>
    <row r="42" spans="1:68" x14ac:dyDescent="0.2">
      <c r="B42" s="65" t="s">
        <v>186</v>
      </c>
      <c r="C42" s="44" t="s">
        <v>29</v>
      </c>
      <c r="D42" s="45" t="s">
        <v>187</v>
      </c>
      <c r="E42" s="88">
        <v>310</v>
      </c>
      <c r="F42" s="93">
        <f>IF(MIN(S42:AC42)=MAX(S42:AC42),ROUND(MIN(S42:AC42)*(1-$F$9),0),ROUND(MIN(S42:AC42)*(1-$F$9),0)&amp;"-"&amp;ROUND(MAX(S42:AC42)*(1-$F$9),0))</f>
        <v>273</v>
      </c>
      <c r="G42" s="46"/>
      <c r="H42" s="46"/>
      <c r="I42" s="46"/>
      <c r="J42" s="46"/>
      <c r="K42" s="49"/>
      <c r="L42" s="48"/>
      <c r="M42" s="48"/>
      <c r="N42" s="48"/>
      <c r="O42" s="47"/>
      <c r="P42" s="46"/>
      <c r="Q42" s="46"/>
      <c r="R42" s="82">
        <f>(G42*S42+H42*T42+I42*U42+J42*V42+K42*W42+L42*X42+M42*Y42+N42*Z42+O42*AA42+P42*AB42+Q42*AC42)*(1-$F$9)</f>
        <v>0</v>
      </c>
      <c r="S42" s="44"/>
      <c r="T42" s="44"/>
      <c r="U42" s="44"/>
      <c r="V42" s="44"/>
      <c r="W42" s="44">
        <v>310</v>
      </c>
      <c r="X42" s="44">
        <v>310</v>
      </c>
      <c r="Y42" s="44">
        <v>310</v>
      </c>
      <c r="Z42" s="44">
        <v>310</v>
      </c>
      <c r="AA42" s="44">
        <v>310</v>
      </c>
      <c r="AB42" s="44"/>
      <c r="AC42" s="44"/>
      <c r="AD42" s="44"/>
      <c r="AE42" s="44"/>
      <c r="AF42" s="44"/>
      <c r="AG42" s="44"/>
      <c r="AH42" s="45" t="s">
        <v>188</v>
      </c>
      <c r="AI42" s="45" t="s">
        <v>189</v>
      </c>
      <c r="AJ42" s="45" t="s">
        <v>190</v>
      </c>
      <c r="AK42" s="45" t="s">
        <v>191</v>
      </c>
      <c r="AL42" s="45" t="s">
        <v>192</v>
      </c>
      <c r="AM42" s="44"/>
      <c r="AN42" s="44"/>
      <c r="AO42" s="72"/>
    </row>
    <row r="43" spans="1:68" x14ac:dyDescent="0.2">
      <c r="B43" s="65" t="s">
        <v>193</v>
      </c>
      <c r="C43" s="44" t="s">
        <v>29</v>
      </c>
      <c r="D43" s="45" t="s">
        <v>194</v>
      </c>
      <c r="E43" s="88">
        <v>310</v>
      </c>
      <c r="F43" s="93">
        <f>IF(MIN(S43:AC43)=MAX(S43:AC43),ROUND(MIN(S43:AC43)*(1-$F$9),0),ROUND(MIN(S43:AC43)*(1-$F$9),0)&amp;"-"&amp;ROUND(MAX(S43:AC43)*(1-$F$9),0))</f>
        <v>273</v>
      </c>
      <c r="G43" s="46"/>
      <c r="H43" s="46"/>
      <c r="I43" s="46"/>
      <c r="J43" s="46"/>
      <c r="K43" s="48"/>
      <c r="L43" s="48"/>
      <c r="M43" s="48"/>
      <c r="N43" s="47"/>
      <c r="O43" s="47"/>
      <c r="P43" s="46"/>
      <c r="Q43" s="46"/>
      <c r="R43" s="82">
        <f>(G43*S43+H43*T43+I43*U43+J43*V43+K43*W43+L43*X43+M43*Y43+N43*Z43+O43*AA43+P43*AB43+Q43*AC43)*(1-$F$9)</f>
        <v>0</v>
      </c>
      <c r="S43" s="44"/>
      <c r="T43" s="44"/>
      <c r="U43" s="44"/>
      <c r="V43" s="44"/>
      <c r="W43" s="44">
        <v>310</v>
      </c>
      <c r="X43" s="44">
        <v>310</v>
      </c>
      <c r="Y43" s="44">
        <v>310</v>
      </c>
      <c r="Z43" s="44">
        <v>310</v>
      </c>
      <c r="AA43" s="44">
        <v>310</v>
      </c>
      <c r="AB43" s="44"/>
      <c r="AC43" s="44"/>
      <c r="AD43" s="44"/>
      <c r="AE43" s="44"/>
      <c r="AF43" s="44"/>
      <c r="AG43" s="44"/>
      <c r="AH43" s="45" t="s">
        <v>195</v>
      </c>
      <c r="AI43" s="45" t="s">
        <v>196</v>
      </c>
      <c r="AJ43" s="45" t="s">
        <v>197</v>
      </c>
      <c r="AK43" s="45" t="s">
        <v>198</v>
      </c>
      <c r="AL43" s="45" t="s">
        <v>199</v>
      </c>
      <c r="AM43" s="44"/>
      <c r="AN43" s="44"/>
      <c r="AO43" s="72"/>
    </row>
    <row r="44" spans="1:68" x14ac:dyDescent="0.2">
      <c r="B44" s="65" t="s">
        <v>200</v>
      </c>
      <c r="C44" s="44" t="s">
        <v>29</v>
      </c>
      <c r="D44" s="45" t="s">
        <v>187</v>
      </c>
      <c r="E44" s="88">
        <v>335</v>
      </c>
      <c r="F44" s="93">
        <f>IF(MIN(S44:AC44)=MAX(S44:AC44),ROUND(MIN(S44:AC44)*(1-$F$9),0),ROUND(MIN(S44:AC44)*(1-$F$9),0)&amp;"-"&amp;ROUND(MAX(S44:AC44)*(1-$F$9),0))</f>
        <v>295</v>
      </c>
      <c r="G44" s="46"/>
      <c r="H44" s="46"/>
      <c r="I44" s="46"/>
      <c r="J44" s="46"/>
      <c r="K44" s="49"/>
      <c r="L44" s="49"/>
      <c r="M44" s="48"/>
      <c r="N44" s="47"/>
      <c r="O44" s="47"/>
      <c r="P44" s="46"/>
      <c r="Q44" s="46"/>
      <c r="R44" s="82">
        <f>(G44*S44+H44*T44+I44*U44+J44*V44+K44*W44+L44*X44+M44*Y44+N44*Z44+O44*AA44+P44*AB44+Q44*AC44)*(1-$F$9)</f>
        <v>0</v>
      </c>
      <c r="S44" s="44"/>
      <c r="T44" s="44"/>
      <c r="U44" s="44"/>
      <c r="V44" s="44"/>
      <c r="W44" s="44">
        <v>335</v>
      </c>
      <c r="X44" s="44">
        <v>335</v>
      </c>
      <c r="Y44" s="44">
        <v>335</v>
      </c>
      <c r="Z44" s="44">
        <v>335</v>
      </c>
      <c r="AA44" s="44">
        <v>335</v>
      </c>
      <c r="AB44" s="44"/>
      <c r="AC44" s="44"/>
      <c r="AD44" s="44"/>
      <c r="AE44" s="44"/>
      <c r="AF44" s="44"/>
      <c r="AG44" s="44"/>
      <c r="AH44" s="45" t="s">
        <v>201</v>
      </c>
      <c r="AI44" s="45" t="s">
        <v>202</v>
      </c>
      <c r="AJ44" s="45" t="s">
        <v>203</v>
      </c>
      <c r="AK44" s="45" t="s">
        <v>204</v>
      </c>
      <c r="AL44" s="45" t="s">
        <v>205</v>
      </c>
      <c r="AM44" s="44"/>
      <c r="AN44" s="44"/>
      <c r="AO44" s="72"/>
    </row>
    <row r="45" spans="1:68" x14ac:dyDescent="0.2">
      <c r="B45" s="65" t="s">
        <v>206</v>
      </c>
      <c r="C45" s="44" t="s">
        <v>29</v>
      </c>
      <c r="D45" s="45" t="s">
        <v>207</v>
      </c>
      <c r="E45" s="88">
        <v>335</v>
      </c>
      <c r="F45" s="93">
        <f>IF(MIN(S45:AC45)=MAX(S45:AC45),ROUND(MIN(S45:AC45)*(1-$F$9),0),ROUND(MIN(S45:AC45)*(1-$F$9),0)&amp;"-"&amp;ROUND(MAX(S45:AC45)*(1-$F$9),0))</f>
        <v>295</v>
      </c>
      <c r="G45" s="46"/>
      <c r="H45" s="46"/>
      <c r="I45" s="46"/>
      <c r="J45" s="46"/>
      <c r="K45" s="49"/>
      <c r="L45" s="49"/>
      <c r="M45" s="47"/>
      <c r="N45" s="47"/>
      <c r="O45" s="48"/>
      <c r="P45" s="46"/>
      <c r="Q45" s="46"/>
      <c r="R45" s="82">
        <f>(G45*S45+H45*T45+I45*U45+J45*V45+K45*W45+L45*X45+M45*Y45+N45*Z45+O45*AA45+P45*AB45+Q45*AC45)*(1-$F$9)</f>
        <v>0</v>
      </c>
      <c r="S45" s="44"/>
      <c r="T45" s="44"/>
      <c r="U45" s="44"/>
      <c r="V45" s="44"/>
      <c r="W45" s="44">
        <v>335</v>
      </c>
      <c r="X45" s="44">
        <v>335</v>
      </c>
      <c r="Y45" s="44">
        <v>335</v>
      </c>
      <c r="Z45" s="44">
        <v>335</v>
      </c>
      <c r="AA45" s="44">
        <v>335</v>
      </c>
      <c r="AB45" s="44"/>
      <c r="AC45" s="44"/>
      <c r="AD45" s="44"/>
      <c r="AE45" s="44"/>
      <c r="AF45" s="44"/>
      <c r="AG45" s="44"/>
      <c r="AH45" s="45" t="s">
        <v>208</v>
      </c>
      <c r="AI45" s="45" t="s">
        <v>209</v>
      </c>
      <c r="AJ45" s="45" t="s">
        <v>210</v>
      </c>
      <c r="AK45" s="45" t="s">
        <v>211</v>
      </c>
      <c r="AL45" s="45" t="s">
        <v>212</v>
      </c>
      <c r="AM45" s="44"/>
      <c r="AN45" s="44"/>
      <c r="AO45" s="72"/>
    </row>
    <row r="46" spans="1:68" x14ac:dyDescent="0.2">
      <c r="B46" s="65" t="s">
        <v>213</v>
      </c>
      <c r="C46" s="44" t="s">
        <v>29</v>
      </c>
      <c r="D46" s="45" t="s">
        <v>194</v>
      </c>
      <c r="E46" s="88">
        <v>335</v>
      </c>
      <c r="F46" s="93">
        <f>IF(MIN(S46:AC46)=MAX(S46:AC46),ROUND(MIN(S46:AC46)*(1-$F$9),0),ROUND(MIN(S46:AC46)*(1-$F$9),0)&amp;"-"&amp;ROUND(MAX(S46:AC46)*(1-$F$9),0))</f>
        <v>295</v>
      </c>
      <c r="G46" s="46"/>
      <c r="H46" s="46"/>
      <c r="I46" s="46"/>
      <c r="J46" s="46"/>
      <c r="K46" s="48"/>
      <c r="L46" s="48"/>
      <c r="M46" s="47"/>
      <c r="N46" s="47"/>
      <c r="O46" s="47"/>
      <c r="P46" s="46"/>
      <c r="Q46" s="46"/>
      <c r="R46" s="82">
        <f>(G46*S46+H46*T46+I46*U46+J46*V46+K46*W46+L46*X46+M46*Y46+N46*Z46+O46*AA46+P46*AB46+Q46*AC46)*(1-$F$9)</f>
        <v>0</v>
      </c>
      <c r="S46" s="44"/>
      <c r="T46" s="44"/>
      <c r="U46" s="44"/>
      <c r="V46" s="44"/>
      <c r="W46" s="44">
        <v>335</v>
      </c>
      <c r="X46" s="44">
        <v>335</v>
      </c>
      <c r="Y46" s="44">
        <v>335</v>
      </c>
      <c r="Z46" s="44">
        <v>335</v>
      </c>
      <c r="AA46" s="44">
        <v>335</v>
      </c>
      <c r="AB46" s="44"/>
      <c r="AC46" s="44"/>
      <c r="AD46" s="44"/>
      <c r="AE46" s="44"/>
      <c r="AF46" s="44"/>
      <c r="AG46" s="44"/>
      <c r="AH46" s="45" t="s">
        <v>214</v>
      </c>
      <c r="AI46" s="45" t="s">
        <v>215</v>
      </c>
      <c r="AJ46" s="45" t="s">
        <v>216</v>
      </c>
      <c r="AK46" s="45" t="s">
        <v>217</v>
      </c>
      <c r="AL46" s="45" t="s">
        <v>218</v>
      </c>
      <c r="AM46" s="44"/>
      <c r="AN46" s="44"/>
      <c r="AO46" s="72"/>
    </row>
    <row r="47" spans="1:68" x14ac:dyDescent="0.2">
      <c r="B47" s="65" t="s">
        <v>219</v>
      </c>
      <c r="C47" s="44" t="s">
        <v>29</v>
      </c>
      <c r="D47" s="44" t="s">
        <v>220</v>
      </c>
      <c r="E47" s="88">
        <v>330</v>
      </c>
      <c r="F47" s="93">
        <f>IF(MIN(S47:AC47)=MAX(S47:AC47),ROUND(MIN(S47:AC47)*(1-$F$9),0),ROUND(MIN(S47:AC47)*(1-$F$9),0)&amp;"-"&amp;ROUND(MAX(S47:AC47)*(1-$F$9),0))</f>
        <v>290</v>
      </c>
      <c r="G47" s="46"/>
      <c r="H47" s="46"/>
      <c r="I47" s="46"/>
      <c r="J47" s="46"/>
      <c r="K47" s="48"/>
      <c r="L47" s="48"/>
      <c r="M47" s="47"/>
      <c r="N47" s="48"/>
      <c r="O47" s="49"/>
      <c r="P47" s="46"/>
      <c r="Q47" s="46"/>
      <c r="R47" s="82">
        <f>(G47*S47+H47*T47+I47*U47+J47*V47+K47*W47+L47*X47+M47*Y47+N47*Z47+O47*AA47+P47*AB47+Q47*AC47)*(1-$F$9)</f>
        <v>0</v>
      </c>
      <c r="S47" s="44"/>
      <c r="T47" s="44"/>
      <c r="U47" s="44"/>
      <c r="V47" s="44"/>
      <c r="W47" s="44">
        <v>330</v>
      </c>
      <c r="X47" s="44">
        <v>330</v>
      </c>
      <c r="Y47" s="44">
        <v>330</v>
      </c>
      <c r="Z47" s="44">
        <v>330</v>
      </c>
      <c r="AA47" s="44">
        <v>330</v>
      </c>
      <c r="AB47" s="44"/>
      <c r="AC47" s="44"/>
      <c r="AD47" s="44"/>
      <c r="AE47" s="44"/>
      <c r="AF47" s="44"/>
      <c r="AG47" s="44"/>
      <c r="AH47" s="45" t="s">
        <v>221</v>
      </c>
      <c r="AI47" s="45" t="s">
        <v>222</v>
      </c>
      <c r="AJ47" s="45" t="s">
        <v>223</v>
      </c>
      <c r="AK47" s="45" t="s">
        <v>224</v>
      </c>
      <c r="AL47" s="45" t="s">
        <v>225</v>
      </c>
      <c r="AM47" s="44"/>
      <c r="AN47" s="44"/>
      <c r="AO47" s="72"/>
    </row>
    <row r="48" spans="1:68" x14ac:dyDescent="0.2">
      <c r="B48" s="65" t="s">
        <v>226</v>
      </c>
      <c r="C48" s="44" t="s">
        <v>29</v>
      </c>
      <c r="D48" s="44" t="s">
        <v>227</v>
      </c>
      <c r="E48" s="88">
        <v>330</v>
      </c>
      <c r="F48" s="93">
        <f>IF(MIN(S48:AC48)=MAX(S48:AC48),ROUND(MIN(S48:AC48)*(1-$F$9),0),ROUND(MIN(S48:AC48)*(1-$F$9),0)&amp;"-"&amp;ROUND(MAX(S48:AC48)*(1-$F$9),0))</f>
        <v>290</v>
      </c>
      <c r="G48" s="46"/>
      <c r="H48" s="46"/>
      <c r="I48" s="46"/>
      <c r="J48" s="46"/>
      <c r="K48" s="49"/>
      <c r="L48" s="49"/>
      <c r="M48" s="49"/>
      <c r="N48" s="49"/>
      <c r="O48" s="49"/>
      <c r="P48" s="46"/>
      <c r="Q48" s="46"/>
      <c r="R48" s="82">
        <f>(G48*S48+H48*T48+I48*U48+J48*V48+K48*W48+L48*X48+M48*Y48+N48*Z48+O48*AA48+P48*AB48+Q48*AC48)*(1-$F$9)</f>
        <v>0</v>
      </c>
      <c r="S48" s="44"/>
      <c r="T48" s="44"/>
      <c r="U48" s="44"/>
      <c r="V48" s="44"/>
      <c r="W48" s="44">
        <v>330</v>
      </c>
      <c r="X48" s="44">
        <v>330</v>
      </c>
      <c r="Y48" s="44">
        <v>330</v>
      </c>
      <c r="Z48" s="44">
        <v>330</v>
      </c>
      <c r="AA48" s="44">
        <v>330</v>
      </c>
      <c r="AB48" s="44"/>
      <c r="AC48" s="44"/>
      <c r="AD48" s="44"/>
      <c r="AE48" s="44"/>
      <c r="AF48" s="44"/>
      <c r="AG48" s="44"/>
      <c r="AH48" s="45" t="s">
        <v>228</v>
      </c>
      <c r="AI48" s="45" t="s">
        <v>229</v>
      </c>
      <c r="AJ48" s="45" t="s">
        <v>230</v>
      </c>
      <c r="AK48" s="45" t="s">
        <v>231</v>
      </c>
      <c r="AL48" s="45" t="s">
        <v>232</v>
      </c>
      <c r="AM48" s="44"/>
      <c r="AN48" s="44"/>
      <c r="AO48" s="72"/>
    </row>
    <row r="49" spans="2:41" x14ac:dyDescent="0.2">
      <c r="B49" s="65" t="s">
        <v>233</v>
      </c>
      <c r="C49" s="44" t="s">
        <v>29</v>
      </c>
      <c r="D49" s="45" t="s">
        <v>194</v>
      </c>
      <c r="E49" s="88">
        <v>330</v>
      </c>
      <c r="F49" s="93">
        <f>IF(MIN(S49:AC49)=MAX(S49:AC49),ROUND(MIN(S49:AC49)*(1-$F$9),0),ROUND(MIN(S49:AC49)*(1-$F$9),0)&amp;"-"&amp;ROUND(MAX(S49:AC49)*(1-$F$9),0))</f>
        <v>290</v>
      </c>
      <c r="G49" s="46"/>
      <c r="H49" s="46"/>
      <c r="I49" s="46"/>
      <c r="J49" s="46"/>
      <c r="K49" s="49"/>
      <c r="L49" s="49"/>
      <c r="M49" s="47"/>
      <c r="N49" s="49"/>
      <c r="O49" s="49"/>
      <c r="P49" s="46"/>
      <c r="Q49" s="46"/>
      <c r="R49" s="82">
        <f>(G49*S49+H49*T49+I49*U49+J49*V49+K49*W49+L49*X49+M49*Y49+N49*Z49+O49*AA49+P49*AB49+Q49*AC49)*(1-$F$9)</f>
        <v>0</v>
      </c>
      <c r="S49" s="44"/>
      <c r="T49" s="44"/>
      <c r="U49" s="44"/>
      <c r="V49" s="44"/>
      <c r="W49" s="44">
        <v>330</v>
      </c>
      <c r="X49" s="44">
        <v>330</v>
      </c>
      <c r="Y49" s="44">
        <v>330</v>
      </c>
      <c r="Z49" s="44">
        <v>330</v>
      </c>
      <c r="AA49" s="44">
        <v>330</v>
      </c>
      <c r="AB49" s="44"/>
      <c r="AC49" s="44"/>
      <c r="AD49" s="44"/>
      <c r="AE49" s="44"/>
      <c r="AF49" s="44"/>
      <c r="AG49" s="44"/>
      <c r="AH49" s="45" t="s">
        <v>234</v>
      </c>
      <c r="AI49" s="45" t="s">
        <v>235</v>
      </c>
      <c r="AJ49" s="45" t="s">
        <v>236</v>
      </c>
      <c r="AK49" s="45" t="s">
        <v>237</v>
      </c>
      <c r="AL49" s="45" t="s">
        <v>238</v>
      </c>
      <c r="AM49" s="44"/>
      <c r="AN49" s="44"/>
      <c r="AO49" s="72"/>
    </row>
    <row r="50" spans="2:41" x14ac:dyDescent="0.2">
      <c r="B50" s="65" t="s">
        <v>239</v>
      </c>
      <c r="C50" s="44" t="s">
        <v>29</v>
      </c>
      <c r="D50" s="44" t="s">
        <v>227</v>
      </c>
      <c r="E50" s="88">
        <v>370</v>
      </c>
      <c r="F50" s="93">
        <f>IF(MIN(S50:AC50)=MAX(S50:AC50),ROUND(MIN(S50:AC50)*(1-$F$9),0),ROUND(MIN(S50:AC50)*(1-$F$9),0)&amp;"-"&amp;ROUND(MAX(S50:AC50)*(1-$F$9),0))</f>
        <v>326</v>
      </c>
      <c r="G50" s="46"/>
      <c r="H50" s="46"/>
      <c r="I50" s="46"/>
      <c r="J50" s="46"/>
      <c r="K50" s="48"/>
      <c r="L50" s="49"/>
      <c r="M50" s="49"/>
      <c r="N50" s="49"/>
      <c r="O50" s="49"/>
      <c r="P50" s="46"/>
      <c r="Q50" s="46"/>
      <c r="R50" s="82">
        <f>(G50*S50+H50*T50+I50*U50+J50*V50+K50*W50+L50*X50+M50*Y50+N50*Z50+O50*AA50+P50*AB50+Q50*AC50)*(1-$F$9)</f>
        <v>0</v>
      </c>
      <c r="S50" s="44"/>
      <c r="T50" s="44"/>
      <c r="U50" s="44"/>
      <c r="V50" s="44"/>
      <c r="W50" s="44">
        <v>370</v>
      </c>
      <c r="X50" s="44">
        <v>370</v>
      </c>
      <c r="Y50" s="44">
        <v>370</v>
      </c>
      <c r="Z50" s="44">
        <v>370</v>
      </c>
      <c r="AA50" s="44">
        <v>370</v>
      </c>
      <c r="AB50" s="44"/>
      <c r="AC50" s="44"/>
      <c r="AD50" s="44"/>
      <c r="AE50" s="44"/>
      <c r="AF50" s="44"/>
      <c r="AG50" s="44"/>
      <c r="AH50" s="45" t="s">
        <v>240</v>
      </c>
      <c r="AI50" s="45" t="s">
        <v>241</v>
      </c>
      <c r="AJ50" s="45" t="s">
        <v>242</v>
      </c>
      <c r="AK50" s="45" t="s">
        <v>243</v>
      </c>
      <c r="AL50" s="45" t="s">
        <v>244</v>
      </c>
      <c r="AM50" s="44"/>
      <c r="AN50" s="44"/>
      <c r="AO50" s="72"/>
    </row>
    <row r="51" spans="2:41" x14ac:dyDescent="0.2">
      <c r="B51" s="65" t="s">
        <v>245</v>
      </c>
      <c r="C51" s="44" t="s">
        <v>29</v>
      </c>
      <c r="D51" s="45" t="s">
        <v>207</v>
      </c>
      <c r="E51" s="88">
        <v>370</v>
      </c>
      <c r="F51" s="93">
        <f>IF(MIN(S51:AC51)=MAX(S51:AC51),ROUND(MIN(S51:AC51)*(1-$F$9),0),ROUND(MIN(S51:AC51)*(1-$F$9),0)&amp;"-"&amp;ROUND(MAX(S51:AC51)*(1-$F$9),0))</f>
        <v>326</v>
      </c>
      <c r="G51" s="46"/>
      <c r="H51" s="46"/>
      <c r="I51" s="46"/>
      <c r="J51" s="46"/>
      <c r="K51" s="49"/>
      <c r="L51" s="49"/>
      <c r="M51" s="49"/>
      <c r="N51" s="49"/>
      <c r="O51" s="49"/>
      <c r="P51" s="46"/>
      <c r="Q51" s="46"/>
      <c r="R51" s="82">
        <f>(G51*S51+H51*T51+I51*U51+J51*V51+K51*W51+L51*X51+M51*Y51+N51*Z51+O51*AA51+P51*AB51+Q51*AC51)*(1-$F$9)</f>
        <v>0</v>
      </c>
      <c r="S51" s="44"/>
      <c r="T51" s="44"/>
      <c r="U51" s="44"/>
      <c r="V51" s="44"/>
      <c r="W51" s="44">
        <v>370</v>
      </c>
      <c r="X51" s="44">
        <v>370</v>
      </c>
      <c r="Y51" s="44">
        <v>370</v>
      </c>
      <c r="Z51" s="44">
        <v>370</v>
      </c>
      <c r="AA51" s="44">
        <v>370</v>
      </c>
      <c r="AB51" s="44"/>
      <c r="AC51" s="44"/>
      <c r="AD51" s="44"/>
      <c r="AE51" s="44"/>
      <c r="AF51" s="44"/>
      <c r="AG51" s="44"/>
      <c r="AH51" s="45" t="s">
        <v>246</v>
      </c>
      <c r="AI51" s="45" t="s">
        <v>247</v>
      </c>
      <c r="AJ51" s="45" t="s">
        <v>248</v>
      </c>
      <c r="AK51" s="45" t="s">
        <v>249</v>
      </c>
      <c r="AL51" s="45" t="s">
        <v>250</v>
      </c>
      <c r="AM51" s="44"/>
      <c r="AN51" s="44"/>
      <c r="AO51" s="72"/>
    </row>
    <row r="52" spans="2:41" x14ac:dyDescent="0.2">
      <c r="B52" s="65" t="s">
        <v>251</v>
      </c>
      <c r="C52" s="44" t="s">
        <v>29</v>
      </c>
      <c r="D52" s="45" t="s">
        <v>194</v>
      </c>
      <c r="E52" s="88">
        <v>370</v>
      </c>
      <c r="F52" s="93">
        <f>IF(MIN(S52:AC52)=MAX(S52:AC52),ROUND(MIN(S52:AC52)*(1-$F$9),0),ROUND(MIN(S52:AC52)*(1-$F$9),0)&amp;"-"&amp;ROUND(MAX(S52:AC52)*(1-$F$9),0))</f>
        <v>326</v>
      </c>
      <c r="G52" s="46"/>
      <c r="H52" s="46"/>
      <c r="I52" s="46"/>
      <c r="J52" s="46"/>
      <c r="K52" s="49"/>
      <c r="L52" s="49"/>
      <c r="M52" s="49"/>
      <c r="N52" s="49"/>
      <c r="O52" s="49"/>
      <c r="P52" s="46"/>
      <c r="Q52" s="46"/>
      <c r="R52" s="82">
        <f>(G52*S52+H52*T52+I52*U52+J52*V52+K52*W52+L52*X52+M52*Y52+N52*Z52+O52*AA52+P52*AB52+Q52*AC52)*(1-$F$9)</f>
        <v>0</v>
      </c>
      <c r="S52" s="44"/>
      <c r="T52" s="44"/>
      <c r="U52" s="44"/>
      <c r="V52" s="44"/>
      <c r="W52" s="44">
        <v>370</v>
      </c>
      <c r="X52" s="44">
        <v>370</v>
      </c>
      <c r="Y52" s="44">
        <v>370</v>
      </c>
      <c r="Z52" s="44">
        <v>370</v>
      </c>
      <c r="AA52" s="44">
        <v>370</v>
      </c>
      <c r="AB52" s="44"/>
      <c r="AC52" s="44"/>
      <c r="AD52" s="44"/>
      <c r="AE52" s="44"/>
      <c r="AF52" s="44"/>
      <c r="AG52" s="44"/>
      <c r="AH52" s="45" t="s">
        <v>252</v>
      </c>
      <c r="AI52" s="45" t="s">
        <v>253</v>
      </c>
      <c r="AJ52" s="45" t="s">
        <v>254</v>
      </c>
      <c r="AK52" s="45" t="s">
        <v>255</v>
      </c>
      <c r="AL52" s="45" t="s">
        <v>256</v>
      </c>
      <c r="AM52" s="44"/>
      <c r="AN52" s="44"/>
      <c r="AO52" s="72"/>
    </row>
    <row r="53" spans="2:41" x14ac:dyDescent="0.2">
      <c r="B53" s="65" t="s">
        <v>257</v>
      </c>
      <c r="C53" s="44" t="s">
        <v>29</v>
      </c>
      <c r="D53" s="45" t="s">
        <v>187</v>
      </c>
      <c r="E53" s="88">
        <v>430</v>
      </c>
      <c r="F53" s="93">
        <f>IF(MIN(S53:AC53)=MAX(S53:AC53),ROUND(MIN(S53:AC53)*(1-$F$9),0),ROUND(MIN(S53:AC53)*(1-$F$9),0)&amp;"-"&amp;ROUND(MAX(S53:AC53)*(1-$F$9),0))</f>
        <v>378</v>
      </c>
      <c r="G53" s="46"/>
      <c r="H53" s="46"/>
      <c r="I53" s="46"/>
      <c r="J53" s="46"/>
      <c r="K53" s="49"/>
      <c r="L53" s="49"/>
      <c r="M53" s="48"/>
      <c r="N53" s="47"/>
      <c r="O53" s="47"/>
      <c r="P53" s="46"/>
      <c r="Q53" s="46"/>
      <c r="R53" s="82">
        <f>(G53*S53+H53*T53+I53*U53+J53*V53+K53*W53+L53*X53+M53*Y53+N53*Z53+O53*AA53+P53*AB53+Q53*AC53)*(1-$F$9)</f>
        <v>0</v>
      </c>
      <c r="S53" s="44"/>
      <c r="T53" s="44"/>
      <c r="U53" s="44"/>
      <c r="V53" s="44"/>
      <c r="W53" s="44">
        <v>430</v>
      </c>
      <c r="X53" s="44">
        <v>430</v>
      </c>
      <c r="Y53" s="44">
        <v>430</v>
      </c>
      <c r="Z53" s="44">
        <v>430</v>
      </c>
      <c r="AA53" s="44">
        <v>430</v>
      </c>
      <c r="AB53" s="44"/>
      <c r="AC53" s="44"/>
      <c r="AD53" s="44"/>
      <c r="AE53" s="44"/>
      <c r="AF53" s="44"/>
      <c r="AG53" s="44"/>
      <c r="AH53" s="45" t="s">
        <v>258</v>
      </c>
      <c r="AI53" s="45" t="s">
        <v>259</v>
      </c>
      <c r="AJ53" s="45" t="s">
        <v>260</v>
      </c>
      <c r="AK53" s="45" t="s">
        <v>261</v>
      </c>
      <c r="AL53" s="45" t="s">
        <v>262</v>
      </c>
      <c r="AM53" s="44"/>
      <c r="AN53" s="44"/>
      <c r="AO53" s="72"/>
    </row>
    <row r="54" spans="2:41" x14ac:dyDescent="0.2">
      <c r="B54" s="65" t="s">
        <v>263</v>
      </c>
      <c r="C54" s="44" t="s">
        <v>29</v>
      </c>
      <c r="D54" s="45" t="s">
        <v>194</v>
      </c>
      <c r="E54" s="88">
        <v>430</v>
      </c>
      <c r="F54" s="93">
        <f>IF(MIN(S54:AC54)=MAX(S54:AC54),ROUND(MIN(S54:AC54)*(1-$F$9),0),ROUND(MIN(S54:AC54)*(1-$F$9),0)&amp;"-"&amp;ROUND(MAX(S54:AC54)*(1-$F$9),0))</f>
        <v>378</v>
      </c>
      <c r="G54" s="46"/>
      <c r="H54" s="46"/>
      <c r="I54" s="46"/>
      <c r="J54" s="46"/>
      <c r="K54" s="49"/>
      <c r="L54" s="49"/>
      <c r="M54" s="47"/>
      <c r="N54" s="47"/>
      <c r="O54" s="47"/>
      <c r="P54" s="46"/>
      <c r="Q54" s="46"/>
      <c r="R54" s="82">
        <f>(G54*S54+H54*T54+I54*U54+J54*V54+K54*W54+L54*X54+M54*Y54+N54*Z54+O54*AA54+P54*AB54+Q54*AC54)*(1-$F$9)</f>
        <v>0</v>
      </c>
      <c r="S54" s="44"/>
      <c r="T54" s="44"/>
      <c r="U54" s="44"/>
      <c r="V54" s="44"/>
      <c r="W54" s="44">
        <v>430</v>
      </c>
      <c r="X54" s="44">
        <v>430</v>
      </c>
      <c r="Y54" s="44">
        <v>430</v>
      </c>
      <c r="Z54" s="44">
        <v>430</v>
      </c>
      <c r="AA54" s="44">
        <v>430</v>
      </c>
      <c r="AB54" s="44"/>
      <c r="AC54" s="44"/>
      <c r="AD54" s="44"/>
      <c r="AE54" s="44"/>
      <c r="AF54" s="44"/>
      <c r="AG54" s="44"/>
      <c r="AH54" s="45" t="s">
        <v>264</v>
      </c>
      <c r="AI54" s="45" t="s">
        <v>265</v>
      </c>
      <c r="AJ54" s="45" t="s">
        <v>266</v>
      </c>
      <c r="AK54" s="45" t="s">
        <v>267</v>
      </c>
      <c r="AL54" s="45" t="s">
        <v>268</v>
      </c>
      <c r="AM54" s="44"/>
      <c r="AN54" s="44"/>
      <c r="AO54" s="72"/>
    </row>
    <row r="55" spans="2:41" x14ac:dyDescent="0.2">
      <c r="B55" s="65" t="s">
        <v>269</v>
      </c>
      <c r="C55" s="44" t="s">
        <v>29</v>
      </c>
      <c r="D55" s="45" t="s">
        <v>270</v>
      </c>
      <c r="E55" s="88">
        <v>430</v>
      </c>
      <c r="F55" s="93">
        <f>IF(MIN(S55:AC55)=MAX(S55:AC55),ROUND(MIN(S55:AC55)*(1-$F$9),0),ROUND(MIN(S55:AC55)*(1-$F$9),0)&amp;"-"&amp;ROUND(MAX(S55:AC55)*(1-$F$9),0))</f>
        <v>378</v>
      </c>
      <c r="G55" s="46"/>
      <c r="H55" s="46"/>
      <c r="I55" s="46"/>
      <c r="J55" s="46"/>
      <c r="K55" s="47"/>
      <c r="L55" s="48"/>
      <c r="M55" s="47"/>
      <c r="N55" s="47"/>
      <c r="O55" s="47"/>
      <c r="P55" s="46"/>
      <c r="Q55" s="46"/>
      <c r="R55" s="82">
        <f>(G55*S55+H55*T55+I55*U55+J55*V55+K55*W55+L55*X55+M55*Y55+N55*Z55+O55*AA55+P55*AB55+Q55*AC55)*(1-$F$9)</f>
        <v>0</v>
      </c>
      <c r="S55" s="44"/>
      <c r="T55" s="44"/>
      <c r="U55" s="44"/>
      <c r="V55" s="44"/>
      <c r="W55" s="44">
        <v>430</v>
      </c>
      <c r="X55" s="44">
        <v>430</v>
      </c>
      <c r="Y55" s="44">
        <v>430</v>
      </c>
      <c r="Z55" s="44">
        <v>430</v>
      </c>
      <c r="AA55" s="44">
        <v>430</v>
      </c>
      <c r="AB55" s="44"/>
      <c r="AC55" s="44"/>
      <c r="AD55" s="44"/>
      <c r="AE55" s="44"/>
      <c r="AF55" s="44"/>
      <c r="AG55" s="44"/>
      <c r="AH55" s="45" t="s">
        <v>271</v>
      </c>
      <c r="AI55" s="45" t="s">
        <v>272</v>
      </c>
      <c r="AJ55" s="45" t="s">
        <v>273</v>
      </c>
      <c r="AK55" s="45" t="s">
        <v>274</v>
      </c>
      <c r="AL55" s="45" t="s">
        <v>275</v>
      </c>
      <c r="AM55" s="44"/>
      <c r="AN55" s="44"/>
      <c r="AO55" s="72"/>
    </row>
    <row r="56" spans="2:41" x14ac:dyDescent="0.2">
      <c r="B56" s="65" t="s">
        <v>276</v>
      </c>
      <c r="C56" s="44" t="s">
        <v>29</v>
      </c>
      <c r="D56" s="45" t="s">
        <v>187</v>
      </c>
      <c r="E56" s="88">
        <v>455</v>
      </c>
      <c r="F56" s="93">
        <f>IF(MIN(S56:AC56)=MAX(S56:AC56),ROUND(MIN(S56:AC56)*(1-$F$9),0),ROUND(MIN(S56:AC56)*(1-$F$9),0)&amp;"-"&amp;ROUND(MAX(S56:AC56)*(1-$F$9),0))</f>
        <v>400</v>
      </c>
      <c r="G56" s="46"/>
      <c r="H56" s="46"/>
      <c r="I56" s="46"/>
      <c r="J56" s="46"/>
      <c r="K56" s="48"/>
      <c r="L56" s="48"/>
      <c r="M56" s="47"/>
      <c r="N56" s="47"/>
      <c r="O56" s="48"/>
      <c r="P56" s="46"/>
      <c r="Q56" s="46"/>
      <c r="R56" s="82">
        <f>(G56*S56+H56*T56+I56*U56+J56*V56+K56*W56+L56*X56+M56*Y56+N56*Z56+O56*AA56+P56*AB56+Q56*AC56)*(1-$F$9)</f>
        <v>0</v>
      </c>
      <c r="S56" s="44"/>
      <c r="T56" s="44"/>
      <c r="U56" s="44"/>
      <c r="V56" s="44"/>
      <c r="W56" s="44">
        <v>455</v>
      </c>
      <c r="X56" s="44">
        <v>455</v>
      </c>
      <c r="Y56" s="44">
        <v>455</v>
      </c>
      <c r="Z56" s="44">
        <v>455</v>
      </c>
      <c r="AA56" s="44">
        <v>455</v>
      </c>
      <c r="AB56" s="44"/>
      <c r="AC56" s="44"/>
      <c r="AD56" s="44"/>
      <c r="AE56" s="44"/>
      <c r="AF56" s="44"/>
      <c r="AG56" s="44"/>
      <c r="AH56" s="45" t="s">
        <v>277</v>
      </c>
      <c r="AI56" s="45" t="s">
        <v>278</v>
      </c>
      <c r="AJ56" s="45" t="s">
        <v>279</v>
      </c>
      <c r="AK56" s="45" t="s">
        <v>280</v>
      </c>
      <c r="AL56" s="45" t="s">
        <v>281</v>
      </c>
      <c r="AM56" s="44"/>
      <c r="AN56" s="44"/>
      <c r="AO56" s="72"/>
    </row>
    <row r="57" spans="2:41" x14ac:dyDescent="0.2">
      <c r="B57" s="65" t="s">
        <v>282</v>
      </c>
      <c r="C57" s="44" t="s">
        <v>29</v>
      </c>
      <c r="D57" s="45" t="s">
        <v>194</v>
      </c>
      <c r="E57" s="88">
        <v>455</v>
      </c>
      <c r="F57" s="93">
        <f>IF(MIN(S57:AC57)=MAX(S57:AC57),ROUND(MIN(S57:AC57)*(1-$F$9),0),ROUND(MIN(S57:AC57)*(1-$F$9),0)&amp;"-"&amp;ROUND(MAX(S57:AC57)*(1-$F$9),0))</f>
        <v>400</v>
      </c>
      <c r="G57" s="46"/>
      <c r="H57" s="46"/>
      <c r="I57" s="46"/>
      <c r="J57" s="46"/>
      <c r="K57" s="49"/>
      <c r="L57" s="49"/>
      <c r="M57" s="49"/>
      <c r="N57" s="48"/>
      <c r="O57" s="48"/>
      <c r="P57" s="46"/>
      <c r="Q57" s="46"/>
      <c r="R57" s="82">
        <f>(G57*S57+H57*T57+I57*U57+J57*V57+K57*W57+L57*X57+M57*Y57+N57*Z57+O57*AA57+P57*AB57+Q57*AC57)*(1-$F$9)</f>
        <v>0</v>
      </c>
      <c r="S57" s="44"/>
      <c r="T57" s="44"/>
      <c r="U57" s="44"/>
      <c r="V57" s="44"/>
      <c r="W57" s="44">
        <v>455</v>
      </c>
      <c r="X57" s="44">
        <v>455</v>
      </c>
      <c r="Y57" s="44">
        <v>455</v>
      </c>
      <c r="Z57" s="44">
        <v>455</v>
      </c>
      <c r="AA57" s="44">
        <v>455</v>
      </c>
      <c r="AB57" s="44"/>
      <c r="AC57" s="44"/>
      <c r="AD57" s="44"/>
      <c r="AE57" s="44"/>
      <c r="AF57" s="44"/>
      <c r="AG57" s="44"/>
      <c r="AH57" s="45" t="s">
        <v>283</v>
      </c>
      <c r="AI57" s="45" t="s">
        <v>284</v>
      </c>
      <c r="AJ57" s="45" t="s">
        <v>285</v>
      </c>
      <c r="AK57" s="45" t="s">
        <v>286</v>
      </c>
      <c r="AL57" s="45" t="s">
        <v>287</v>
      </c>
      <c r="AM57" s="44"/>
      <c r="AN57" s="44"/>
      <c r="AO57" s="72"/>
    </row>
    <row r="58" spans="2:41" x14ac:dyDescent="0.2">
      <c r="B58" s="65" t="s">
        <v>288</v>
      </c>
      <c r="C58" s="44" t="s">
        <v>29</v>
      </c>
      <c r="D58" s="45" t="s">
        <v>289</v>
      </c>
      <c r="E58" s="88">
        <v>455</v>
      </c>
      <c r="F58" s="93">
        <f>IF(MIN(S58:AC58)=MAX(S58:AC58),ROUND(MIN(S58:AC58)*(1-$F$9),0),ROUND(MIN(S58:AC58)*(1-$F$9),0)&amp;"-"&amp;ROUND(MAX(S58:AC58)*(1-$F$9),0))</f>
        <v>400</v>
      </c>
      <c r="G58" s="46"/>
      <c r="H58" s="46"/>
      <c r="I58" s="46"/>
      <c r="J58" s="46"/>
      <c r="K58" s="48"/>
      <c r="L58" s="49"/>
      <c r="M58" s="47"/>
      <c r="N58" s="47"/>
      <c r="O58" s="47"/>
      <c r="P58" s="46"/>
      <c r="Q58" s="46"/>
      <c r="R58" s="82">
        <f>(G58*S58+H58*T58+I58*U58+J58*V58+K58*W58+L58*X58+M58*Y58+N58*Z58+O58*AA58+P58*AB58+Q58*AC58)*(1-$F$9)</f>
        <v>0</v>
      </c>
      <c r="S58" s="44"/>
      <c r="T58" s="44"/>
      <c r="U58" s="44"/>
      <c r="V58" s="44"/>
      <c r="W58" s="44">
        <v>455</v>
      </c>
      <c r="X58" s="44">
        <v>455</v>
      </c>
      <c r="Y58" s="44">
        <v>455</v>
      </c>
      <c r="Z58" s="44">
        <v>455</v>
      </c>
      <c r="AA58" s="44">
        <v>455</v>
      </c>
      <c r="AB58" s="44"/>
      <c r="AC58" s="44"/>
      <c r="AD58" s="44"/>
      <c r="AE58" s="44"/>
      <c r="AF58" s="44"/>
      <c r="AG58" s="44"/>
      <c r="AH58" s="45" t="s">
        <v>290</v>
      </c>
      <c r="AI58" s="45" t="s">
        <v>291</v>
      </c>
      <c r="AJ58" s="45" t="s">
        <v>292</v>
      </c>
      <c r="AK58" s="45" t="s">
        <v>293</v>
      </c>
      <c r="AL58" s="45" t="s">
        <v>294</v>
      </c>
      <c r="AM58" s="44"/>
      <c r="AN58" s="44"/>
      <c r="AO58" s="72"/>
    </row>
    <row r="59" spans="2:41" x14ac:dyDescent="0.2">
      <c r="B59" s="65" t="s">
        <v>295</v>
      </c>
      <c r="C59" s="44" t="s">
        <v>29</v>
      </c>
      <c r="D59" s="45" t="s">
        <v>296</v>
      </c>
      <c r="E59" s="88">
        <v>450</v>
      </c>
      <c r="F59" s="93">
        <f>IF(MIN(S59:AC59)=MAX(S59:AC59),ROUND(MIN(S59:AC59)*(1-$F$9),0),ROUND(MIN(S59:AC59)*(1-$F$9),0)&amp;"-"&amp;ROUND(MAX(S59:AC59)*(1-$F$9),0))</f>
        <v>396</v>
      </c>
      <c r="G59" s="46"/>
      <c r="H59" s="46"/>
      <c r="I59" s="46"/>
      <c r="J59" s="46"/>
      <c r="K59" s="48"/>
      <c r="L59" s="48"/>
      <c r="M59" s="48"/>
      <c r="N59" s="47"/>
      <c r="O59" s="49"/>
      <c r="P59" s="46"/>
      <c r="Q59" s="46"/>
      <c r="R59" s="82">
        <f>(G59*S59+H59*T59+I59*U59+J59*V59+K59*W59+L59*X59+M59*Y59+N59*Z59+O59*AA59+P59*AB59+Q59*AC59)*(1-$F$9)</f>
        <v>0</v>
      </c>
      <c r="S59" s="44"/>
      <c r="T59" s="44"/>
      <c r="U59" s="44"/>
      <c r="V59" s="44"/>
      <c r="W59" s="44">
        <v>450</v>
      </c>
      <c r="X59" s="44">
        <v>450</v>
      </c>
      <c r="Y59" s="44">
        <v>450</v>
      </c>
      <c r="Z59" s="44">
        <v>450</v>
      </c>
      <c r="AA59" s="44">
        <v>450</v>
      </c>
      <c r="AB59" s="44"/>
      <c r="AC59" s="44"/>
      <c r="AD59" s="44"/>
      <c r="AE59" s="44"/>
      <c r="AF59" s="44"/>
      <c r="AG59" s="44"/>
      <c r="AH59" s="45" t="s">
        <v>297</v>
      </c>
      <c r="AI59" s="45" t="s">
        <v>298</v>
      </c>
      <c r="AJ59" s="45" t="s">
        <v>299</v>
      </c>
      <c r="AK59" s="45" t="s">
        <v>300</v>
      </c>
      <c r="AL59" s="45" t="s">
        <v>301</v>
      </c>
      <c r="AM59" s="44"/>
      <c r="AN59" s="44"/>
      <c r="AO59" s="72"/>
    </row>
    <row r="60" spans="2:41" x14ac:dyDescent="0.2">
      <c r="B60" s="65" t="s">
        <v>302</v>
      </c>
      <c r="C60" s="44" t="s">
        <v>29</v>
      </c>
      <c r="D60" s="45" t="s">
        <v>194</v>
      </c>
      <c r="E60" s="88">
        <v>450</v>
      </c>
      <c r="F60" s="93">
        <f>IF(MIN(S60:AC60)=MAX(S60:AC60),ROUND(MIN(S60:AC60)*(1-$F$9),0),ROUND(MIN(S60:AC60)*(1-$F$9),0)&amp;"-"&amp;ROUND(MAX(S60:AC60)*(1-$F$9),0))</f>
        <v>396</v>
      </c>
      <c r="G60" s="46"/>
      <c r="H60" s="46"/>
      <c r="I60" s="46"/>
      <c r="J60" s="46"/>
      <c r="K60" s="48"/>
      <c r="L60" s="49"/>
      <c r="M60" s="47"/>
      <c r="N60" s="47"/>
      <c r="O60" s="49"/>
      <c r="P60" s="46"/>
      <c r="Q60" s="46"/>
      <c r="R60" s="82">
        <f>(G60*S60+H60*T60+I60*U60+J60*V60+K60*W60+L60*X60+M60*Y60+N60*Z60+O60*AA60+P60*AB60+Q60*AC60)*(1-$F$9)</f>
        <v>0</v>
      </c>
      <c r="S60" s="44"/>
      <c r="T60" s="44"/>
      <c r="U60" s="44"/>
      <c r="V60" s="44"/>
      <c r="W60" s="44">
        <v>450</v>
      </c>
      <c r="X60" s="44">
        <v>450</v>
      </c>
      <c r="Y60" s="44">
        <v>450</v>
      </c>
      <c r="Z60" s="44">
        <v>450</v>
      </c>
      <c r="AA60" s="44">
        <v>450</v>
      </c>
      <c r="AB60" s="44"/>
      <c r="AC60" s="44"/>
      <c r="AD60" s="44"/>
      <c r="AE60" s="44"/>
      <c r="AF60" s="44"/>
      <c r="AG60" s="44"/>
      <c r="AH60" s="45" t="s">
        <v>303</v>
      </c>
      <c r="AI60" s="45" t="s">
        <v>304</v>
      </c>
      <c r="AJ60" s="45" t="s">
        <v>305</v>
      </c>
      <c r="AK60" s="45" t="s">
        <v>306</v>
      </c>
      <c r="AL60" s="45" t="s">
        <v>307</v>
      </c>
      <c r="AM60" s="44"/>
      <c r="AN60" s="44"/>
      <c r="AO60" s="72"/>
    </row>
    <row r="61" spans="2:41" x14ac:dyDescent="0.2">
      <c r="B61" s="65" t="s">
        <v>308</v>
      </c>
      <c r="C61" s="44" t="s">
        <v>29</v>
      </c>
      <c r="D61" s="45" t="s">
        <v>289</v>
      </c>
      <c r="E61" s="88">
        <v>450</v>
      </c>
      <c r="F61" s="93">
        <f>IF(MIN(S61:AC61)=MAX(S61:AC61),ROUND(MIN(S61:AC61)*(1-$F$9),0),ROUND(MIN(S61:AC61)*(1-$F$9),0)&amp;"-"&amp;ROUND(MAX(S61:AC61)*(1-$F$9),0))</f>
        <v>396</v>
      </c>
      <c r="G61" s="46"/>
      <c r="H61" s="46"/>
      <c r="I61" s="46"/>
      <c r="J61" s="46"/>
      <c r="K61" s="48"/>
      <c r="L61" s="47"/>
      <c r="M61" s="47"/>
      <c r="N61" s="48"/>
      <c r="O61" s="49"/>
      <c r="P61" s="46"/>
      <c r="Q61" s="46"/>
      <c r="R61" s="82">
        <f>(G61*S61+H61*T61+I61*U61+J61*V61+K61*W61+L61*X61+M61*Y61+N61*Z61+O61*AA61+P61*AB61+Q61*AC61)*(1-$F$9)</f>
        <v>0</v>
      </c>
      <c r="S61" s="44"/>
      <c r="T61" s="44"/>
      <c r="U61" s="44"/>
      <c r="V61" s="44"/>
      <c r="W61" s="44">
        <v>450</v>
      </c>
      <c r="X61" s="44">
        <v>450</v>
      </c>
      <c r="Y61" s="44">
        <v>450</v>
      </c>
      <c r="Z61" s="44">
        <v>450</v>
      </c>
      <c r="AA61" s="44">
        <v>450</v>
      </c>
      <c r="AB61" s="44"/>
      <c r="AC61" s="44"/>
      <c r="AD61" s="44"/>
      <c r="AE61" s="44"/>
      <c r="AF61" s="44"/>
      <c r="AG61" s="44"/>
      <c r="AH61" s="45" t="s">
        <v>309</v>
      </c>
      <c r="AI61" s="45" t="s">
        <v>310</v>
      </c>
      <c r="AJ61" s="45" t="s">
        <v>311</v>
      </c>
      <c r="AK61" s="45" t="s">
        <v>312</v>
      </c>
      <c r="AL61" s="45" t="s">
        <v>313</v>
      </c>
      <c r="AM61" s="44"/>
      <c r="AN61" s="44"/>
      <c r="AO61" s="72"/>
    </row>
    <row r="62" spans="2:41" x14ac:dyDescent="0.2">
      <c r="B62" s="65" t="s">
        <v>314</v>
      </c>
      <c r="C62" s="44" t="s">
        <v>29</v>
      </c>
      <c r="D62" s="45" t="s">
        <v>296</v>
      </c>
      <c r="E62" s="88">
        <v>490</v>
      </c>
      <c r="F62" s="93">
        <f>IF(MIN(S62:AC62)=MAX(S62:AC62),ROUND(MIN(S62:AC62)*(1-$F$9),0),ROUND(MIN(S62:AC62)*(1-$F$9),0)&amp;"-"&amp;ROUND(MAX(S62:AC62)*(1-$F$9),0))</f>
        <v>431</v>
      </c>
      <c r="G62" s="46"/>
      <c r="H62" s="46"/>
      <c r="I62" s="46"/>
      <c r="J62" s="46"/>
      <c r="K62" s="47"/>
      <c r="L62" s="47"/>
      <c r="M62" s="47"/>
      <c r="N62" s="48"/>
      <c r="O62" s="49"/>
      <c r="P62" s="46"/>
      <c r="Q62" s="46"/>
      <c r="R62" s="82">
        <f>(G62*S62+H62*T62+I62*U62+J62*V62+K62*W62+L62*X62+M62*Y62+N62*Z62+O62*AA62+P62*AB62+Q62*AC62)*(1-$F$9)</f>
        <v>0</v>
      </c>
      <c r="S62" s="44"/>
      <c r="T62" s="44"/>
      <c r="U62" s="44"/>
      <c r="V62" s="44"/>
      <c r="W62" s="44">
        <v>490</v>
      </c>
      <c r="X62" s="44">
        <v>490</v>
      </c>
      <c r="Y62" s="44">
        <v>490</v>
      </c>
      <c r="Z62" s="44">
        <v>490</v>
      </c>
      <c r="AA62" s="44">
        <v>490</v>
      </c>
      <c r="AB62" s="44"/>
      <c r="AC62" s="44"/>
      <c r="AD62" s="44"/>
      <c r="AE62" s="44"/>
      <c r="AF62" s="44"/>
      <c r="AG62" s="44"/>
      <c r="AH62" s="45" t="s">
        <v>315</v>
      </c>
      <c r="AI62" s="45" t="s">
        <v>316</v>
      </c>
      <c r="AJ62" s="45" t="s">
        <v>317</v>
      </c>
      <c r="AK62" s="45" t="s">
        <v>318</v>
      </c>
      <c r="AL62" s="45" t="s">
        <v>319</v>
      </c>
      <c r="AM62" s="44"/>
      <c r="AN62" s="44"/>
      <c r="AO62" s="72"/>
    </row>
    <row r="63" spans="2:41" x14ac:dyDescent="0.2">
      <c r="B63" s="65" t="s">
        <v>320</v>
      </c>
      <c r="C63" s="44" t="s">
        <v>29</v>
      </c>
      <c r="D63" s="45" t="s">
        <v>194</v>
      </c>
      <c r="E63" s="88">
        <v>490</v>
      </c>
      <c r="F63" s="93">
        <f>IF(MIN(S63:AC63)=MAX(S63:AC63),ROUND(MIN(S63:AC63)*(1-$F$9),0),ROUND(MIN(S63:AC63)*(1-$F$9),0)&amp;"-"&amp;ROUND(MAX(S63:AC63)*(1-$F$9),0))</f>
        <v>431</v>
      </c>
      <c r="G63" s="46"/>
      <c r="H63" s="46"/>
      <c r="I63" s="46"/>
      <c r="J63" s="46"/>
      <c r="K63" s="49"/>
      <c r="L63" s="49"/>
      <c r="M63" s="49"/>
      <c r="N63" s="49"/>
      <c r="O63" s="49"/>
      <c r="P63" s="46"/>
      <c r="Q63" s="46"/>
      <c r="R63" s="82">
        <f>(G63*S63+H63*T63+I63*U63+J63*V63+K63*W63+L63*X63+M63*Y63+N63*Z63+O63*AA63+P63*AB63+Q63*AC63)*(1-$F$9)</f>
        <v>0</v>
      </c>
      <c r="S63" s="44"/>
      <c r="T63" s="44"/>
      <c r="U63" s="44"/>
      <c r="V63" s="44"/>
      <c r="W63" s="44">
        <v>490</v>
      </c>
      <c r="X63" s="44">
        <v>490</v>
      </c>
      <c r="Y63" s="44">
        <v>490</v>
      </c>
      <c r="Z63" s="44">
        <v>490</v>
      </c>
      <c r="AA63" s="44">
        <v>490</v>
      </c>
      <c r="AB63" s="44"/>
      <c r="AC63" s="44"/>
      <c r="AD63" s="44"/>
      <c r="AE63" s="44"/>
      <c r="AF63" s="44"/>
      <c r="AG63" s="44"/>
      <c r="AH63" s="45" t="s">
        <v>321</v>
      </c>
      <c r="AI63" s="45" t="s">
        <v>322</v>
      </c>
      <c r="AJ63" s="45" t="s">
        <v>323</v>
      </c>
      <c r="AK63" s="45" t="s">
        <v>324</v>
      </c>
      <c r="AL63" s="45" t="s">
        <v>325</v>
      </c>
      <c r="AM63" s="44"/>
      <c r="AN63" s="44"/>
      <c r="AO63" s="72"/>
    </row>
    <row r="64" spans="2:41" ht="12" thickBot="1" x14ac:dyDescent="0.25">
      <c r="B64" s="66" t="s">
        <v>326</v>
      </c>
      <c r="C64" s="67" t="s">
        <v>29</v>
      </c>
      <c r="D64" s="68" t="s">
        <v>289</v>
      </c>
      <c r="E64" s="89">
        <v>490</v>
      </c>
      <c r="F64" s="94">
        <f>IF(MIN(S64:AC64)=MAX(S64:AC64),ROUND(MIN(S64:AC64)*(1-$F$9),0),ROUND(MIN(S64:AC64)*(1-$F$9),0)&amp;"-"&amp;ROUND(MAX(S64:AC64)*(1-$F$9),0))</f>
        <v>431</v>
      </c>
      <c r="G64" s="69"/>
      <c r="H64" s="69"/>
      <c r="I64" s="69"/>
      <c r="J64" s="69"/>
      <c r="K64" s="70"/>
      <c r="L64" s="70"/>
      <c r="M64" s="75"/>
      <c r="N64" s="70"/>
      <c r="O64" s="70"/>
      <c r="P64" s="69"/>
      <c r="Q64" s="69"/>
      <c r="R64" s="83">
        <f>(G64*S64+H64*T64+I64*U64+J64*V64+K64*W64+L64*X64+M64*Y64+N64*Z64+O64*AA64+P64*AB64+Q64*AC64)*(1-$F$9)</f>
        <v>0</v>
      </c>
      <c r="S64" s="67"/>
      <c r="T64" s="67"/>
      <c r="U64" s="67"/>
      <c r="V64" s="67"/>
      <c r="W64" s="67">
        <v>490</v>
      </c>
      <c r="X64" s="67">
        <v>490</v>
      </c>
      <c r="Y64" s="67">
        <v>490</v>
      </c>
      <c r="Z64" s="67">
        <v>490</v>
      </c>
      <c r="AA64" s="67">
        <v>490</v>
      </c>
      <c r="AB64" s="67"/>
      <c r="AC64" s="67"/>
      <c r="AD64" s="67"/>
      <c r="AE64" s="67"/>
      <c r="AF64" s="67"/>
      <c r="AG64" s="67"/>
      <c r="AH64" s="68" t="s">
        <v>327</v>
      </c>
      <c r="AI64" s="68" t="s">
        <v>328</v>
      </c>
      <c r="AJ64" s="68" t="s">
        <v>329</v>
      </c>
      <c r="AK64" s="68" t="s">
        <v>330</v>
      </c>
      <c r="AL64" s="68" t="s">
        <v>331</v>
      </c>
      <c r="AM64" s="67"/>
      <c r="AN64" s="67"/>
      <c r="AO64" s="73"/>
    </row>
    <row r="65" spans="1:68" s="26" customFormat="1" ht="15.75" thickBot="1" x14ac:dyDescent="0.25">
      <c r="A65" s="25"/>
      <c r="B65" s="27" t="s">
        <v>332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9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</row>
    <row r="66" spans="1:68" x14ac:dyDescent="0.2">
      <c r="B66" s="58" t="s">
        <v>333</v>
      </c>
      <c r="C66" s="59" t="s">
        <v>29</v>
      </c>
      <c r="D66" s="60" t="s">
        <v>334</v>
      </c>
      <c r="E66" s="87">
        <v>210</v>
      </c>
      <c r="F66" s="92">
        <f>IF(MIN(S66:AC66)=MAX(S66:AC66),ROUND(MIN(S66:AC66)*(1-$F$9),0),ROUND(MIN(S66:AC66)*(1-$F$9),0)&amp;"-"&amp;ROUND(MAX(S66:AC66)*(1-$F$9),0))</f>
        <v>185</v>
      </c>
      <c r="G66" s="64"/>
      <c r="H66" s="64"/>
      <c r="I66" s="64"/>
      <c r="J66" s="64"/>
      <c r="K66" s="64"/>
      <c r="L66" s="64"/>
      <c r="M66" s="62"/>
      <c r="N66" s="63"/>
      <c r="O66" s="63"/>
      <c r="P66" s="63"/>
      <c r="Q66" s="64"/>
      <c r="R66" s="81">
        <f>(G66*S66+H66*T66+I66*U66+J66*V66+K66*W66+L66*X66+M66*Y66+N66*Z66+O66*AA66+P66*AB66+Q66*AC66)*(1-$F$9)</f>
        <v>0</v>
      </c>
      <c r="S66" s="59"/>
      <c r="T66" s="59"/>
      <c r="U66" s="59"/>
      <c r="V66" s="59"/>
      <c r="W66" s="59"/>
      <c r="X66" s="59"/>
      <c r="Y66" s="59">
        <v>210</v>
      </c>
      <c r="Z66" s="59">
        <v>210</v>
      </c>
      <c r="AA66" s="59">
        <v>210</v>
      </c>
      <c r="AB66" s="59">
        <v>210</v>
      </c>
      <c r="AC66" s="59"/>
      <c r="AD66" s="59"/>
      <c r="AE66" s="59"/>
      <c r="AF66" s="59"/>
      <c r="AG66" s="59"/>
      <c r="AH66" s="59"/>
      <c r="AI66" s="59"/>
      <c r="AJ66" s="60" t="s">
        <v>335</v>
      </c>
      <c r="AK66" s="60" t="s">
        <v>336</v>
      </c>
      <c r="AL66" s="60" t="s">
        <v>337</v>
      </c>
      <c r="AM66" s="60" t="s">
        <v>338</v>
      </c>
      <c r="AN66" s="59"/>
      <c r="AO66" s="71"/>
    </row>
    <row r="67" spans="1:68" x14ac:dyDescent="0.2">
      <c r="B67" s="65" t="s">
        <v>339</v>
      </c>
      <c r="C67" s="44" t="s">
        <v>29</v>
      </c>
      <c r="D67" s="45" t="s">
        <v>340</v>
      </c>
      <c r="E67" s="88">
        <v>380</v>
      </c>
      <c r="F67" s="93">
        <f>IF(MIN(S67:AC67)=MAX(S67:AC67),ROUND(MIN(S67:AC67)*(1-$F$9),0),ROUND(MIN(S67:AC67)*(1-$F$9),0)&amp;"-"&amp;ROUND(MAX(S67:AC67)*(1-$F$9),0))</f>
        <v>334</v>
      </c>
      <c r="G67" s="46"/>
      <c r="H67" s="46"/>
      <c r="I67" s="46"/>
      <c r="J67" s="46"/>
      <c r="K67" s="46"/>
      <c r="L67" s="47"/>
      <c r="M67" s="47"/>
      <c r="N67" s="49"/>
      <c r="O67" s="49"/>
      <c r="P67" s="49"/>
      <c r="Q67" s="46"/>
      <c r="R67" s="82">
        <f>(G67*S67+H67*T67+I67*U67+J67*V67+K67*W67+L67*X67+M67*Y67+N67*Z67+O67*AA67+P67*AB67+Q67*AC67)*(1-$F$9)</f>
        <v>0</v>
      </c>
      <c r="S67" s="44"/>
      <c r="T67" s="44"/>
      <c r="U67" s="44"/>
      <c r="V67" s="44"/>
      <c r="W67" s="44"/>
      <c r="X67" s="44">
        <v>380</v>
      </c>
      <c r="Y67" s="44">
        <v>380</v>
      </c>
      <c r="Z67" s="44">
        <v>380</v>
      </c>
      <c r="AA67" s="44">
        <v>380</v>
      </c>
      <c r="AB67" s="44">
        <v>380</v>
      </c>
      <c r="AC67" s="44"/>
      <c r="AD67" s="44"/>
      <c r="AE67" s="44"/>
      <c r="AF67" s="44"/>
      <c r="AG67" s="44"/>
      <c r="AH67" s="44"/>
      <c r="AI67" s="45" t="s">
        <v>341</v>
      </c>
      <c r="AJ67" s="45" t="s">
        <v>342</v>
      </c>
      <c r="AK67" s="45" t="s">
        <v>343</v>
      </c>
      <c r="AL67" s="45" t="s">
        <v>344</v>
      </c>
      <c r="AM67" s="45" t="s">
        <v>345</v>
      </c>
      <c r="AN67" s="44"/>
      <c r="AO67" s="72"/>
    </row>
    <row r="68" spans="1:68" x14ac:dyDescent="0.2">
      <c r="B68" s="65" t="s">
        <v>346</v>
      </c>
      <c r="C68" s="44" t="s">
        <v>29</v>
      </c>
      <c r="D68" s="45" t="s">
        <v>347</v>
      </c>
      <c r="E68" s="88">
        <v>380</v>
      </c>
      <c r="F68" s="93">
        <f>IF(MIN(S68:AC68)=MAX(S68:AC68),ROUND(MIN(S68:AC68)*(1-$F$9),0),ROUND(MIN(S68:AC68)*(1-$F$9),0)&amp;"-"&amp;ROUND(MAX(S68:AC68)*(1-$F$9),0))</f>
        <v>334</v>
      </c>
      <c r="G68" s="46"/>
      <c r="H68" s="46"/>
      <c r="I68" s="46"/>
      <c r="J68" s="46"/>
      <c r="K68" s="46"/>
      <c r="L68" s="47"/>
      <c r="M68" s="47"/>
      <c r="N68" s="49"/>
      <c r="O68" s="49"/>
      <c r="P68" s="49"/>
      <c r="Q68" s="46"/>
      <c r="R68" s="82">
        <f>(G68*S68+H68*T68+I68*U68+J68*V68+K68*W68+L68*X68+M68*Y68+N68*Z68+O68*AA68+P68*AB68+Q68*AC68)*(1-$F$9)</f>
        <v>0</v>
      </c>
      <c r="S68" s="44"/>
      <c r="T68" s="44"/>
      <c r="U68" s="44"/>
      <c r="V68" s="44"/>
      <c r="W68" s="44"/>
      <c r="X68" s="44">
        <v>380</v>
      </c>
      <c r="Y68" s="44">
        <v>380</v>
      </c>
      <c r="Z68" s="44">
        <v>380</v>
      </c>
      <c r="AA68" s="44">
        <v>380</v>
      </c>
      <c r="AB68" s="44">
        <v>380</v>
      </c>
      <c r="AC68" s="44"/>
      <c r="AD68" s="44"/>
      <c r="AE68" s="44"/>
      <c r="AF68" s="44"/>
      <c r="AG68" s="44"/>
      <c r="AH68" s="44"/>
      <c r="AI68" s="45" t="s">
        <v>348</v>
      </c>
      <c r="AJ68" s="45" t="s">
        <v>349</v>
      </c>
      <c r="AK68" s="45" t="s">
        <v>350</v>
      </c>
      <c r="AL68" s="45" t="s">
        <v>351</v>
      </c>
      <c r="AM68" s="45" t="s">
        <v>352</v>
      </c>
      <c r="AN68" s="44"/>
      <c r="AO68" s="72"/>
    </row>
    <row r="69" spans="1:68" x14ac:dyDescent="0.2">
      <c r="B69" s="65" t="s">
        <v>353</v>
      </c>
      <c r="C69" s="44" t="s">
        <v>29</v>
      </c>
      <c r="D69" s="45" t="s">
        <v>340</v>
      </c>
      <c r="E69" s="88">
        <v>380</v>
      </c>
      <c r="F69" s="93">
        <f>IF(MIN(S69:AC69)=MAX(S69:AC69),ROUND(MIN(S69:AC69)*(1-$F$9),0),ROUND(MIN(S69:AC69)*(1-$F$9),0)&amp;"-"&amp;ROUND(MAX(S69:AC69)*(1-$F$9),0))</f>
        <v>334</v>
      </c>
      <c r="G69" s="46"/>
      <c r="H69" s="46"/>
      <c r="I69" s="46"/>
      <c r="J69" s="46"/>
      <c r="K69" s="46"/>
      <c r="L69" s="46"/>
      <c r="M69" s="47"/>
      <c r="N69" s="48"/>
      <c r="O69" s="49"/>
      <c r="P69" s="49"/>
      <c r="Q69" s="46"/>
      <c r="R69" s="82">
        <f>(G69*S69+H69*T69+I69*U69+J69*V69+K69*W69+L69*X69+M69*Y69+N69*Z69+O69*AA69+P69*AB69+Q69*AC69)*(1-$F$9)</f>
        <v>0</v>
      </c>
      <c r="S69" s="44"/>
      <c r="T69" s="44"/>
      <c r="U69" s="44"/>
      <c r="V69" s="44"/>
      <c r="W69" s="44"/>
      <c r="X69" s="44"/>
      <c r="Y69" s="44">
        <v>380</v>
      </c>
      <c r="Z69" s="44">
        <v>380</v>
      </c>
      <c r="AA69" s="44">
        <v>380</v>
      </c>
      <c r="AB69" s="44">
        <v>380</v>
      </c>
      <c r="AC69" s="44"/>
      <c r="AD69" s="44"/>
      <c r="AE69" s="44"/>
      <c r="AF69" s="44"/>
      <c r="AG69" s="44"/>
      <c r="AH69" s="44"/>
      <c r="AI69" s="44"/>
      <c r="AJ69" s="45" t="s">
        <v>354</v>
      </c>
      <c r="AK69" s="45" t="s">
        <v>355</v>
      </c>
      <c r="AL69" s="45" t="s">
        <v>356</v>
      </c>
      <c r="AM69" s="45" t="s">
        <v>357</v>
      </c>
      <c r="AN69" s="44"/>
      <c r="AO69" s="72"/>
    </row>
    <row r="70" spans="1:68" ht="12" thickBot="1" x14ac:dyDescent="0.25">
      <c r="B70" s="66" t="s">
        <v>358</v>
      </c>
      <c r="C70" s="67" t="s">
        <v>29</v>
      </c>
      <c r="D70" s="68" t="s">
        <v>359</v>
      </c>
      <c r="E70" s="89">
        <v>230</v>
      </c>
      <c r="F70" s="94">
        <f>IF(MIN(S70:AC70)=MAX(S70:AC70),ROUND(MIN(S70:AC70)*(1-$F$9),0),ROUND(MIN(S70:AC70)*(1-$F$9),0)&amp;"-"&amp;ROUND(MAX(S70:AC70)*(1-$F$9),0))</f>
        <v>202</v>
      </c>
      <c r="G70" s="69"/>
      <c r="H70" s="69"/>
      <c r="I70" s="69"/>
      <c r="J70" s="69"/>
      <c r="K70" s="69"/>
      <c r="L70" s="75"/>
      <c r="M70" s="70"/>
      <c r="N70" s="70"/>
      <c r="O70" s="70"/>
      <c r="P70" s="70"/>
      <c r="Q70" s="69"/>
      <c r="R70" s="83">
        <f>(G70*S70+H70*T70+I70*U70+J70*V70+K70*W70+L70*X70+M70*Y70+N70*Z70+O70*AA70+P70*AB70+Q70*AC70)*(1-$F$9)</f>
        <v>0</v>
      </c>
      <c r="S70" s="67"/>
      <c r="T70" s="67"/>
      <c r="U70" s="67"/>
      <c r="V70" s="67"/>
      <c r="W70" s="67"/>
      <c r="X70" s="67">
        <v>230</v>
      </c>
      <c r="Y70" s="67">
        <v>230</v>
      </c>
      <c r="Z70" s="67">
        <v>230</v>
      </c>
      <c r="AA70" s="67">
        <v>230</v>
      </c>
      <c r="AB70" s="67">
        <v>230</v>
      </c>
      <c r="AC70" s="67"/>
      <c r="AD70" s="67"/>
      <c r="AE70" s="67"/>
      <c r="AF70" s="67"/>
      <c r="AG70" s="67"/>
      <c r="AH70" s="67"/>
      <c r="AI70" s="68" t="s">
        <v>360</v>
      </c>
      <c r="AJ70" s="68" t="s">
        <v>361</v>
      </c>
      <c r="AK70" s="68" t="s">
        <v>362</v>
      </c>
      <c r="AL70" s="68" t="s">
        <v>363</v>
      </c>
      <c r="AM70" s="68" t="s">
        <v>364</v>
      </c>
      <c r="AN70" s="67"/>
      <c r="AO70" s="73"/>
    </row>
    <row r="71" spans="1:68" s="26" customFormat="1" ht="15.75" thickBot="1" x14ac:dyDescent="0.25">
      <c r="A71" s="25"/>
      <c r="B71" s="27" t="s">
        <v>365</v>
      </c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9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</row>
    <row r="72" spans="1:68" x14ac:dyDescent="0.2">
      <c r="B72" s="58" t="s">
        <v>366</v>
      </c>
      <c r="C72" s="59" t="s">
        <v>29</v>
      </c>
      <c r="D72" s="59" t="s">
        <v>367</v>
      </c>
      <c r="E72" s="87">
        <v>197</v>
      </c>
      <c r="F72" s="92">
        <f>IF(MIN(S72:AC72)=MAX(S72:AC72),ROUND(MIN(S72:AC72)*(1-$F$9),0),ROUND(MIN(S72:AC72)*(1-$F$9),0)&amp;"-"&amp;ROUND(MAX(S72:AC72)*(1-$F$9),0))</f>
        <v>173</v>
      </c>
      <c r="G72" s="64"/>
      <c r="H72" s="64"/>
      <c r="I72" s="64"/>
      <c r="J72" s="63"/>
      <c r="K72" s="62"/>
      <c r="L72" s="63"/>
      <c r="M72" s="63"/>
      <c r="N72" s="63"/>
      <c r="O72" s="62"/>
      <c r="P72" s="64"/>
      <c r="Q72" s="64"/>
      <c r="R72" s="81">
        <f>(G72*S72+H72*T72+I72*U72+J72*V72+K72*W72+L72*X72+M72*Y72+N72*Z72+O72*AA72+P72*AB72+Q72*AC72)*(1-$F$9)</f>
        <v>0</v>
      </c>
      <c r="S72" s="59"/>
      <c r="T72" s="59"/>
      <c r="U72" s="59"/>
      <c r="V72" s="59">
        <v>197</v>
      </c>
      <c r="W72" s="59">
        <v>197</v>
      </c>
      <c r="X72" s="59">
        <v>197</v>
      </c>
      <c r="Y72" s="59">
        <v>197</v>
      </c>
      <c r="Z72" s="59">
        <v>197</v>
      </c>
      <c r="AA72" s="59">
        <v>197</v>
      </c>
      <c r="AB72" s="59"/>
      <c r="AC72" s="59"/>
      <c r="AD72" s="59"/>
      <c r="AE72" s="59"/>
      <c r="AF72" s="59"/>
      <c r="AG72" s="60" t="s">
        <v>368</v>
      </c>
      <c r="AH72" s="60" t="s">
        <v>369</v>
      </c>
      <c r="AI72" s="60" t="s">
        <v>370</v>
      </c>
      <c r="AJ72" s="60" t="s">
        <v>371</v>
      </c>
      <c r="AK72" s="60" t="s">
        <v>372</v>
      </c>
      <c r="AL72" s="60" t="s">
        <v>373</v>
      </c>
      <c r="AM72" s="59"/>
      <c r="AN72" s="59"/>
      <c r="AO72" s="71"/>
    </row>
    <row r="73" spans="1:68" x14ac:dyDescent="0.2">
      <c r="B73" s="65" t="s">
        <v>374</v>
      </c>
      <c r="C73" s="44" t="s">
        <v>29</v>
      </c>
      <c r="D73" s="44" t="s">
        <v>375</v>
      </c>
      <c r="E73" s="88">
        <v>165</v>
      </c>
      <c r="F73" s="93">
        <f>IF(MIN(S73:AC73)=MAX(S73:AC73),ROUND(MIN(S73:AC73)*(1-$F$9),0),ROUND(MIN(S73:AC73)*(1-$F$9),0)&amp;"-"&amp;ROUND(MAX(S73:AC73)*(1-$F$9),0))</f>
        <v>145</v>
      </c>
      <c r="G73" s="46"/>
      <c r="H73" s="46"/>
      <c r="I73" s="46"/>
      <c r="J73" s="49"/>
      <c r="K73" s="49"/>
      <c r="L73" s="49"/>
      <c r="M73" s="49"/>
      <c r="N73" s="49"/>
      <c r="O73" s="47"/>
      <c r="P73" s="46"/>
      <c r="Q73" s="46"/>
      <c r="R73" s="82">
        <f>(G73*S73+H73*T73+I73*U73+J73*V73+K73*W73+L73*X73+M73*Y73+N73*Z73+O73*AA73+P73*AB73+Q73*AC73)*(1-$F$9)</f>
        <v>0</v>
      </c>
      <c r="S73" s="44"/>
      <c r="T73" s="44"/>
      <c r="U73" s="44"/>
      <c r="V73" s="44">
        <v>165</v>
      </c>
      <c r="W73" s="44">
        <v>165</v>
      </c>
      <c r="X73" s="44">
        <v>165</v>
      </c>
      <c r="Y73" s="44">
        <v>165</v>
      </c>
      <c r="Z73" s="44">
        <v>165</v>
      </c>
      <c r="AA73" s="44">
        <v>165</v>
      </c>
      <c r="AB73" s="44"/>
      <c r="AC73" s="44"/>
      <c r="AD73" s="44"/>
      <c r="AE73" s="44"/>
      <c r="AF73" s="44"/>
      <c r="AG73" s="45" t="s">
        <v>376</v>
      </c>
      <c r="AH73" s="45" t="s">
        <v>377</v>
      </c>
      <c r="AI73" s="45" t="s">
        <v>378</v>
      </c>
      <c r="AJ73" s="45" t="s">
        <v>379</v>
      </c>
      <c r="AK73" s="45" t="s">
        <v>380</v>
      </c>
      <c r="AL73" s="45" t="s">
        <v>381</v>
      </c>
      <c r="AM73" s="44"/>
      <c r="AN73" s="44"/>
      <c r="AO73" s="72"/>
    </row>
    <row r="74" spans="1:68" x14ac:dyDescent="0.2">
      <c r="B74" s="65" t="s">
        <v>382</v>
      </c>
      <c r="C74" s="44" t="s">
        <v>29</v>
      </c>
      <c r="D74" s="44" t="s">
        <v>367</v>
      </c>
      <c r="E74" s="88">
        <v>165</v>
      </c>
      <c r="F74" s="93">
        <f>IF(MIN(S74:AC74)=MAX(S74:AC74),ROUND(MIN(S74:AC74)*(1-$F$9),0),ROUND(MIN(S74:AC74)*(1-$F$9),0)&amp;"-"&amp;ROUND(MAX(S74:AC74)*(1-$F$9),0))</f>
        <v>145</v>
      </c>
      <c r="G74" s="46"/>
      <c r="H74" s="46"/>
      <c r="I74" s="46"/>
      <c r="J74" s="49"/>
      <c r="K74" s="49"/>
      <c r="L74" s="49"/>
      <c r="M74" s="49"/>
      <c r="N74" s="49"/>
      <c r="O74" s="49"/>
      <c r="P74" s="46"/>
      <c r="Q74" s="46"/>
      <c r="R74" s="82">
        <f>(G74*S74+H74*T74+I74*U74+J74*V74+K74*W74+L74*X74+M74*Y74+N74*Z74+O74*AA74+P74*AB74+Q74*AC74)*(1-$F$9)</f>
        <v>0</v>
      </c>
      <c r="S74" s="44"/>
      <c r="T74" s="44"/>
      <c r="U74" s="44"/>
      <c r="V74" s="44">
        <v>165</v>
      </c>
      <c r="W74" s="44">
        <v>165</v>
      </c>
      <c r="X74" s="44">
        <v>165</v>
      </c>
      <c r="Y74" s="44">
        <v>165</v>
      </c>
      <c r="Z74" s="44">
        <v>165</v>
      </c>
      <c r="AA74" s="44">
        <v>165</v>
      </c>
      <c r="AB74" s="44"/>
      <c r="AC74" s="44"/>
      <c r="AD74" s="44"/>
      <c r="AE74" s="44"/>
      <c r="AF74" s="44"/>
      <c r="AG74" s="45" t="s">
        <v>383</v>
      </c>
      <c r="AH74" s="45" t="s">
        <v>384</v>
      </c>
      <c r="AI74" s="45" t="s">
        <v>385</v>
      </c>
      <c r="AJ74" s="45" t="s">
        <v>386</v>
      </c>
      <c r="AK74" s="45" t="s">
        <v>387</v>
      </c>
      <c r="AL74" s="45" t="s">
        <v>388</v>
      </c>
      <c r="AM74" s="44"/>
      <c r="AN74" s="44"/>
      <c r="AO74" s="72"/>
    </row>
    <row r="75" spans="1:68" x14ac:dyDescent="0.2">
      <c r="B75" s="65" t="s">
        <v>389</v>
      </c>
      <c r="C75" s="44" t="s">
        <v>29</v>
      </c>
      <c r="D75" s="44" t="s">
        <v>390</v>
      </c>
      <c r="E75" s="88">
        <v>219</v>
      </c>
      <c r="F75" s="93">
        <f>IF(MIN(S75:AC75)=MAX(S75:AC75),ROUND(MIN(S75:AC75)*(1-$F$9),0),ROUND(MIN(S75:AC75)*(1-$F$9),0)&amp;"-"&amp;ROUND(MAX(S75:AC75)*(1-$F$9),0))</f>
        <v>193</v>
      </c>
      <c r="G75" s="46"/>
      <c r="H75" s="46"/>
      <c r="I75" s="46"/>
      <c r="J75" s="49"/>
      <c r="K75" s="49"/>
      <c r="L75" s="49"/>
      <c r="M75" s="49"/>
      <c r="N75" s="49"/>
      <c r="O75" s="49"/>
      <c r="P75" s="46"/>
      <c r="Q75" s="46"/>
      <c r="R75" s="82">
        <f>(G75*S75+H75*T75+I75*U75+J75*V75+K75*W75+L75*X75+M75*Y75+N75*Z75+O75*AA75+P75*AB75+Q75*AC75)*(1-$F$9)</f>
        <v>0</v>
      </c>
      <c r="S75" s="44"/>
      <c r="T75" s="44"/>
      <c r="U75" s="44"/>
      <c r="V75" s="44">
        <v>219</v>
      </c>
      <c r="W75" s="44">
        <v>219</v>
      </c>
      <c r="X75" s="44">
        <v>219</v>
      </c>
      <c r="Y75" s="44">
        <v>219</v>
      </c>
      <c r="Z75" s="44">
        <v>219</v>
      </c>
      <c r="AA75" s="44">
        <v>219</v>
      </c>
      <c r="AB75" s="44"/>
      <c r="AC75" s="44"/>
      <c r="AD75" s="44"/>
      <c r="AE75" s="44"/>
      <c r="AF75" s="44"/>
      <c r="AG75" s="45" t="s">
        <v>391</v>
      </c>
      <c r="AH75" s="45" t="s">
        <v>392</v>
      </c>
      <c r="AI75" s="45" t="s">
        <v>393</v>
      </c>
      <c r="AJ75" s="45" t="s">
        <v>394</v>
      </c>
      <c r="AK75" s="45" t="s">
        <v>395</v>
      </c>
      <c r="AL75" s="45" t="s">
        <v>396</v>
      </c>
      <c r="AM75" s="44"/>
      <c r="AN75" s="44"/>
      <c r="AO75" s="72"/>
    </row>
    <row r="76" spans="1:68" ht="12" thickBot="1" x14ac:dyDescent="0.25">
      <c r="B76" s="66" t="s">
        <v>397</v>
      </c>
      <c r="C76" s="67" t="s">
        <v>29</v>
      </c>
      <c r="D76" s="67" t="s">
        <v>398</v>
      </c>
      <c r="E76" s="89">
        <v>219</v>
      </c>
      <c r="F76" s="94">
        <f>IF(MIN(S76:AC76)=MAX(S76:AC76),ROUND(MIN(S76:AC76)*(1-$F$9),0),ROUND(MIN(S76:AC76)*(1-$F$9),0)&amp;"-"&amp;ROUND(MAX(S76:AC76)*(1-$F$9),0))</f>
        <v>193</v>
      </c>
      <c r="G76" s="69"/>
      <c r="H76" s="69"/>
      <c r="I76" s="69"/>
      <c r="J76" s="70"/>
      <c r="K76" s="70"/>
      <c r="L76" s="70"/>
      <c r="M76" s="70"/>
      <c r="N76" s="70"/>
      <c r="O76" s="70"/>
      <c r="P76" s="69"/>
      <c r="Q76" s="69"/>
      <c r="R76" s="83">
        <f>(G76*S76+H76*T76+I76*U76+J76*V76+K76*W76+L76*X76+M76*Y76+N76*Z76+O76*AA76+P76*AB76+Q76*AC76)*(1-$F$9)</f>
        <v>0</v>
      </c>
      <c r="S76" s="67"/>
      <c r="T76" s="67"/>
      <c r="U76" s="67"/>
      <c r="V76" s="67">
        <v>219</v>
      </c>
      <c r="W76" s="67">
        <v>219</v>
      </c>
      <c r="X76" s="67">
        <v>219</v>
      </c>
      <c r="Y76" s="67">
        <v>219</v>
      </c>
      <c r="Z76" s="67">
        <v>219</v>
      </c>
      <c r="AA76" s="67">
        <v>219</v>
      </c>
      <c r="AB76" s="67"/>
      <c r="AC76" s="67"/>
      <c r="AD76" s="67"/>
      <c r="AE76" s="67"/>
      <c r="AF76" s="67"/>
      <c r="AG76" s="68" t="s">
        <v>399</v>
      </c>
      <c r="AH76" s="68" t="s">
        <v>400</v>
      </c>
      <c r="AI76" s="68" t="s">
        <v>401</v>
      </c>
      <c r="AJ76" s="68" t="s">
        <v>402</v>
      </c>
      <c r="AK76" s="68" t="s">
        <v>403</v>
      </c>
      <c r="AL76" s="68" t="s">
        <v>404</v>
      </c>
      <c r="AM76" s="67"/>
      <c r="AN76" s="67"/>
      <c r="AO76" s="73"/>
    </row>
    <row r="77" spans="1:68" s="26" customFormat="1" ht="15.75" thickBot="1" x14ac:dyDescent="0.25">
      <c r="A77" s="25"/>
      <c r="B77" s="27" t="s">
        <v>405</v>
      </c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9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</row>
    <row r="78" spans="1:68" x14ac:dyDescent="0.2">
      <c r="B78" s="58" t="s">
        <v>406</v>
      </c>
      <c r="C78" s="59" t="s">
        <v>29</v>
      </c>
      <c r="D78" s="59" t="s">
        <v>407</v>
      </c>
      <c r="E78" s="87">
        <v>470</v>
      </c>
      <c r="F78" s="92">
        <f>IF(MIN(S78:AC78)=MAX(S78:AC78),ROUND(MIN(S78:AC78)*(1-$F$9),0),ROUND(MIN(S78:AC78)*(1-$F$9),0)&amp;"-"&amp;ROUND(MAX(S78:AC78)*(1-$F$9),0))</f>
        <v>414</v>
      </c>
      <c r="G78" s="64"/>
      <c r="H78" s="64"/>
      <c r="I78" s="64"/>
      <c r="J78" s="64"/>
      <c r="K78" s="64"/>
      <c r="L78" s="62"/>
      <c r="M78" s="63"/>
      <c r="N78" s="63"/>
      <c r="O78" s="63"/>
      <c r="P78" s="64"/>
      <c r="Q78" s="64"/>
      <c r="R78" s="81">
        <f>(G78*S78+H78*T78+I78*U78+J78*V78+K78*W78+L78*X78+M78*Y78+N78*Z78+O78*AA78+P78*AB78+Q78*AC78)*(1-$F$9)</f>
        <v>0</v>
      </c>
      <c r="S78" s="59"/>
      <c r="T78" s="59"/>
      <c r="U78" s="59"/>
      <c r="V78" s="59"/>
      <c r="W78" s="59"/>
      <c r="X78" s="59">
        <v>470</v>
      </c>
      <c r="Y78" s="59">
        <v>470</v>
      </c>
      <c r="Z78" s="59">
        <v>470</v>
      </c>
      <c r="AA78" s="59">
        <v>470</v>
      </c>
      <c r="AB78" s="59"/>
      <c r="AC78" s="59"/>
      <c r="AD78" s="59"/>
      <c r="AE78" s="59"/>
      <c r="AF78" s="59"/>
      <c r="AG78" s="59"/>
      <c r="AH78" s="59"/>
      <c r="AI78" s="60" t="s">
        <v>408</v>
      </c>
      <c r="AJ78" s="60" t="s">
        <v>409</v>
      </c>
      <c r="AK78" s="60" t="s">
        <v>410</v>
      </c>
      <c r="AL78" s="60" t="s">
        <v>411</v>
      </c>
      <c r="AM78" s="59"/>
      <c r="AN78" s="59"/>
      <c r="AO78" s="71"/>
    </row>
    <row r="79" spans="1:68" x14ac:dyDescent="0.2">
      <c r="B79" s="65" t="s">
        <v>412</v>
      </c>
      <c r="C79" s="44" t="s">
        <v>158</v>
      </c>
      <c r="D79" s="44" t="s">
        <v>413</v>
      </c>
      <c r="E79" s="88">
        <v>440</v>
      </c>
      <c r="F79" s="93">
        <f>IF(MIN(S79:AC79)=MAX(S79:AC79),ROUND(MIN(S79:AC79)*(1-$F$9),0),ROUND(MIN(S79:AC79)*(1-$F$9),0)&amp;"-"&amp;ROUND(MAX(S79:AC79)*(1-$F$9),0))</f>
        <v>387</v>
      </c>
      <c r="G79" s="46"/>
      <c r="H79" s="46"/>
      <c r="I79" s="46"/>
      <c r="J79" s="46"/>
      <c r="K79" s="46"/>
      <c r="L79" s="48"/>
      <c r="M79" s="47"/>
      <c r="N79" s="47"/>
      <c r="O79" s="47"/>
      <c r="P79" s="46"/>
      <c r="Q79" s="46"/>
      <c r="R79" s="82">
        <f>(G79*S79+H79*T79+I79*U79+J79*V79+K79*W79+L79*X79+M79*Y79+N79*Z79+O79*AA79+P79*AB79+Q79*AC79)*(1-$F$9)</f>
        <v>0</v>
      </c>
      <c r="S79" s="44"/>
      <c r="T79" s="44"/>
      <c r="U79" s="44"/>
      <c r="V79" s="44"/>
      <c r="W79" s="44"/>
      <c r="X79" s="44">
        <v>440</v>
      </c>
      <c r="Y79" s="44">
        <v>440</v>
      </c>
      <c r="Z79" s="44">
        <v>440</v>
      </c>
      <c r="AA79" s="44">
        <v>440</v>
      </c>
      <c r="AB79" s="44"/>
      <c r="AC79" s="44"/>
      <c r="AD79" s="44"/>
      <c r="AE79" s="44"/>
      <c r="AF79" s="44"/>
      <c r="AG79" s="44"/>
      <c r="AH79" s="44"/>
      <c r="AI79" s="45" t="s">
        <v>414</v>
      </c>
      <c r="AJ79" s="45" t="s">
        <v>415</v>
      </c>
      <c r="AK79" s="45" t="s">
        <v>416</v>
      </c>
      <c r="AL79" s="45" t="s">
        <v>417</v>
      </c>
      <c r="AM79" s="44"/>
      <c r="AN79" s="44"/>
      <c r="AO79" s="72"/>
    </row>
    <row r="80" spans="1:68" x14ac:dyDescent="0.2">
      <c r="B80" s="65" t="s">
        <v>418</v>
      </c>
      <c r="C80" s="44" t="s">
        <v>158</v>
      </c>
      <c r="D80" s="44" t="s">
        <v>419</v>
      </c>
      <c r="E80" s="88">
        <v>700</v>
      </c>
      <c r="F80" s="93">
        <f>IF(MIN(S80:AC80)=MAX(S80:AC80),ROUND(MIN(S80:AC80)*(1-$F$9),0),ROUND(MIN(S80:AC80)*(1-$F$9),0)&amp;"-"&amp;ROUND(MAX(S80:AC80)*(1-$F$9),0))</f>
        <v>616</v>
      </c>
      <c r="G80" s="46"/>
      <c r="H80" s="46"/>
      <c r="I80" s="46"/>
      <c r="J80" s="46"/>
      <c r="K80" s="46"/>
      <c r="L80" s="49"/>
      <c r="M80" s="49"/>
      <c r="N80" s="49"/>
      <c r="O80" s="49"/>
      <c r="P80" s="46"/>
      <c r="Q80" s="46"/>
      <c r="R80" s="82">
        <f>(G80*S80+H80*T80+I80*U80+J80*V80+K80*W80+L80*X80+M80*Y80+N80*Z80+O80*AA80+P80*AB80+Q80*AC80)*(1-$F$9)</f>
        <v>0</v>
      </c>
      <c r="S80" s="44"/>
      <c r="T80" s="44"/>
      <c r="U80" s="44"/>
      <c r="V80" s="44"/>
      <c r="W80" s="44"/>
      <c r="X80" s="44">
        <v>700</v>
      </c>
      <c r="Y80" s="44">
        <v>700</v>
      </c>
      <c r="Z80" s="44">
        <v>700</v>
      </c>
      <c r="AA80" s="44">
        <v>700</v>
      </c>
      <c r="AB80" s="44"/>
      <c r="AC80" s="44"/>
      <c r="AD80" s="44"/>
      <c r="AE80" s="44"/>
      <c r="AF80" s="44"/>
      <c r="AG80" s="44"/>
      <c r="AH80" s="44"/>
      <c r="AI80" s="45" t="s">
        <v>420</v>
      </c>
      <c r="AJ80" s="45" t="s">
        <v>421</v>
      </c>
      <c r="AK80" s="45" t="s">
        <v>422</v>
      </c>
      <c r="AL80" s="45" t="s">
        <v>423</v>
      </c>
      <c r="AM80" s="44"/>
      <c r="AN80" s="44"/>
      <c r="AO80" s="72"/>
    </row>
    <row r="81" spans="1:68" x14ac:dyDescent="0.2">
      <c r="B81" s="65" t="s">
        <v>424</v>
      </c>
      <c r="C81" s="44" t="s">
        <v>29</v>
      </c>
      <c r="D81" s="44" t="s">
        <v>425</v>
      </c>
      <c r="E81" s="88">
        <v>670</v>
      </c>
      <c r="F81" s="93">
        <f>IF(MIN(S81:AC81)=MAX(S81:AC81),ROUND(MIN(S81:AC81)*(1-$F$9),0),ROUND(MIN(S81:AC81)*(1-$F$9),0)&amp;"-"&amp;ROUND(MAX(S81:AC81)*(1-$F$9),0))</f>
        <v>590</v>
      </c>
      <c r="G81" s="46"/>
      <c r="H81" s="46"/>
      <c r="I81" s="46"/>
      <c r="J81" s="46"/>
      <c r="K81" s="46"/>
      <c r="L81" s="49"/>
      <c r="M81" s="49"/>
      <c r="N81" s="49"/>
      <c r="O81" s="49"/>
      <c r="P81" s="46"/>
      <c r="Q81" s="46"/>
      <c r="R81" s="82">
        <f>(G81*S81+H81*T81+I81*U81+J81*V81+K81*W81+L81*X81+M81*Y81+N81*Z81+O81*AA81+P81*AB81+Q81*AC81)*(1-$F$9)</f>
        <v>0</v>
      </c>
      <c r="S81" s="44"/>
      <c r="T81" s="44"/>
      <c r="U81" s="44"/>
      <c r="V81" s="44"/>
      <c r="W81" s="44"/>
      <c r="X81" s="44">
        <v>670</v>
      </c>
      <c r="Y81" s="44">
        <v>670</v>
      </c>
      <c r="Z81" s="44">
        <v>670</v>
      </c>
      <c r="AA81" s="44">
        <v>670</v>
      </c>
      <c r="AB81" s="44"/>
      <c r="AC81" s="44"/>
      <c r="AD81" s="44"/>
      <c r="AE81" s="44"/>
      <c r="AF81" s="44"/>
      <c r="AG81" s="44"/>
      <c r="AH81" s="44"/>
      <c r="AI81" s="45" t="s">
        <v>426</v>
      </c>
      <c r="AJ81" s="45" t="s">
        <v>427</v>
      </c>
      <c r="AK81" s="45" t="s">
        <v>428</v>
      </c>
      <c r="AL81" s="45" t="s">
        <v>429</v>
      </c>
      <c r="AM81" s="44"/>
      <c r="AN81" s="44"/>
      <c r="AO81" s="72"/>
    </row>
    <row r="82" spans="1:68" x14ac:dyDescent="0.2">
      <c r="B82" s="65" t="s">
        <v>430</v>
      </c>
      <c r="C82" s="44" t="s">
        <v>431</v>
      </c>
      <c r="D82" s="44" t="s">
        <v>432</v>
      </c>
      <c r="E82" s="88">
        <v>143</v>
      </c>
      <c r="F82" s="93">
        <f>IF(MIN(S82:AC82)=MAX(S82:AC82),ROUND(MIN(S82:AC82)*(1-$F$9),0),ROUND(MIN(S82:AC82)*(1-$F$9),0)&amp;"-"&amp;ROUND(MAX(S82:AC82)*(1-$F$9),0))</f>
        <v>126</v>
      </c>
      <c r="G82" s="46"/>
      <c r="H82" s="46"/>
      <c r="I82" s="46"/>
      <c r="J82" s="48"/>
      <c r="K82" s="49"/>
      <c r="L82" s="47"/>
      <c r="M82" s="47"/>
      <c r="N82" s="47"/>
      <c r="O82" s="46"/>
      <c r="P82" s="46"/>
      <c r="Q82" s="46"/>
      <c r="R82" s="82">
        <f>(G82*S82+H82*T82+I82*U82+J82*V82+K82*W82+L82*X82+M82*Y82+N82*Z82+O82*AA82+P82*AB82+Q82*AC82)*(1-$F$9)</f>
        <v>0</v>
      </c>
      <c r="S82" s="44"/>
      <c r="T82" s="44"/>
      <c r="U82" s="44"/>
      <c r="V82" s="44">
        <v>143</v>
      </c>
      <c r="W82" s="44">
        <v>143</v>
      </c>
      <c r="X82" s="44">
        <v>143</v>
      </c>
      <c r="Y82" s="44">
        <v>143</v>
      </c>
      <c r="Z82" s="44">
        <v>143</v>
      </c>
      <c r="AA82" s="44"/>
      <c r="AB82" s="44"/>
      <c r="AC82" s="44"/>
      <c r="AD82" s="44"/>
      <c r="AE82" s="44"/>
      <c r="AF82" s="44"/>
      <c r="AG82" s="45" t="s">
        <v>433</v>
      </c>
      <c r="AH82" s="45" t="s">
        <v>434</v>
      </c>
      <c r="AI82" s="45" t="s">
        <v>435</v>
      </c>
      <c r="AJ82" s="45" t="s">
        <v>436</v>
      </c>
      <c r="AK82" s="45" t="s">
        <v>437</v>
      </c>
      <c r="AL82" s="44"/>
      <c r="AM82" s="44"/>
      <c r="AN82" s="44"/>
      <c r="AO82" s="72"/>
    </row>
    <row r="83" spans="1:68" x14ac:dyDescent="0.2">
      <c r="B83" s="65" t="s">
        <v>438</v>
      </c>
      <c r="C83" s="44" t="s">
        <v>29</v>
      </c>
      <c r="D83" s="44" t="s">
        <v>439</v>
      </c>
      <c r="E83" s="88">
        <v>140</v>
      </c>
      <c r="F83" s="93">
        <f>IF(MIN(S83:AC83)=MAX(S83:AC83),ROUND(MIN(S83:AC83)*(1-$F$9),0),ROUND(MIN(S83:AC83)*(1-$F$9),0)&amp;"-"&amp;ROUND(MAX(S83:AC83)*(1-$F$9),0))</f>
        <v>123</v>
      </c>
      <c r="G83" s="46"/>
      <c r="H83" s="46"/>
      <c r="I83" s="46"/>
      <c r="J83" s="46"/>
      <c r="K83" s="47"/>
      <c r="L83" s="47"/>
      <c r="M83" s="47"/>
      <c r="N83" s="48"/>
      <c r="O83" s="47"/>
      <c r="P83" s="46"/>
      <c r="Q83" s="46"/>
      <c r="R83" s="82">
        <f>(G83*S83+H83*T83+I83*U83+J83*V83+K83*W83+L83*X83+M83*Y83+N83*Z83+O83*AA83+P83*AB83+Q83*AC83)*(1-$F$9)</f>
        <v>0</v>
      </c>
      <c r="S83" s="44"/>
      <c r="T83" s="44"/>
      <c r="U83" s="44"/>
      <c r="V83" s="44"/>
      <c r="W83" s="44">
        <v>140</v>
      </c>
      <c r="X83" s="44">
        <v>140</v>
      </c>
      <c r="Y83" s="44">
        <v>140</v>
      </c>
      <c r="Z83" s="44">
        <v>140</v>
      </c>
      <c r="AA83" s="44">
        <v>140</v>
      </c>
      <c r="AB83" s="44"/>
      <c r="AC83" s="44"/>
      <c r="AD83" s="44"/>
      <c r="AE83" s="44"/>
      <c r="AF83" s="44"/>
      <c r="AG83" s="44"/>
      <c r="AH83" s="45" t="s">
        <v>440</v>
      </c>
      <c r="AI83" s="45" t="s">
        <v>441</v>
      </c>
      <c r="AJ83" s="45" t="s">
        <v>442</v>
      </c>
      <c r="AK83" s="45" t="s">
        <v>443</v>
      </c>
      <c r="AL83" s="45" t="s">
        <v>444</v>
      </c>
      <c r="AM83" s="44"/>
      <c r="AN83" s="44"/>
      <c r="AO83" s="72"/>
    </row>
    <row r="84" spans="1:68" ht="12" thickBot="1" x14ac:dyDescent="0.25">
      <c r="B84" s="66" t="s">
        <v>445</v>
      </c>
      <c r="C84" s="67" t="s">
        <v>446</v>
      </c>
      <c r="D84" s="67" t="s">
        <v>439</v>
      </c>
      <c r="E84" s="89">
        <v>140</v>
      </c>
      <c r="F84" s="94">
        <f>IF(MIN(S84:AC84)=MAX(S84:AC84),ROUND(MIN(S84:AC84)*(1-$F$9),0),ROUND(MIN(S84:AC84)*(1-$F$9),0)&amp;"-"&amp;ROUND(MAX(S84:AC84)*(1-$F$9),0))</f>
        <v>123</v>
      </c>
      <c r="G84" s="69"/>
      <c r="H84" s="69"/>
      <c r="I84" s="69"/>
      <c r="J84" s="69"/>
      <c r="K84" s="74"/>
      <c r="L84" s="75"/>
      <c r="M84" s="74"/>
      <c r="N84" s="75"/>
      <c r="O84" s="74"/>
      <c r="P84" s="69"/>
      <c r="Q84" s="69"/>
      <c r="R84" s="83">
        <f>(G84*S84+H84*T84+I84*U84+J84*V84+K84*W84+L84*X84+M84*Y84+N84*Z84+O84*AA84+P84*AB84+Q84*AC84)*(1-$F$9)</f>
        <v>0</v>
      </c>
      <c r="S84" s="67"/>
      <c r="T84" s="67"/>
      <c r="U84" s="67"/>
      <c r="V84" s="67"/>
      <c r="W84" s="67">
        <v>140</v>
      </c>
      <c r="X84" s="67">
        <v>140</v>
      </c>
      <c r="Y84" s="67">
        <v>140</v>
      </c>
      <c r="Z84" s="67">
        <v>140</v>
      </c>
      <c r="AA84" s="67">
        <v>140</v>
      </c>
      <c r="AB84" s="67"/>
      <c r="AC84" s="67"/>
      <c r="AD84" s="67"/>
      <c r="AE84" s="67"/>
      <c r="AF84" s="67"/>
      <c r="AG84" s="67"/>
      <c r="AH84" s="68" t="s">
        <v>447</v>
      </c>
      <c r="AI84" s="68" t="s">
        <v>448</v>
      </c>
      <c r="AJ84" s="68" t="s">
        <v>449</v>
      </c>
      <c r="AK84" s="68" t="s">
        <v>450</v>
      </c>
      <c r="AL84" s="68" t="s">
        <v>451</v>
      </c>
      <c r="AM84" s="67"/>
      <c r="AN84" s="67"/>
      <c r="AO84" s="73"/>
    </row>
    <row r="85" spans="1:68" s="26" customFormat="1" ht="15.75" thickBot="1" x14ac:dyDescent="0.25">
      <c r="A85" s="25"/>
      <c r="B85" s="27" t="s">
        <v>452</v>
      </c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9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</row>
    <row r="86" spans="1:68" x14ac:dyDescent="0.2">
      <c r="B86" s="58" t="s">
        <v>453</v>
      </c>
      <c r="C86" s="59" t="s">
        <v>29</v>
      </c>
      <c r="D86" s="60" t="s">
        <v>454</v>
      </c>
      <c r="E86" s="87">
        <v>190</v>
      </c>
      <c r="F86" s="92">
        <f>IF(MIN(S86:AC86)=MAX(S86:AC86),ROUND(MIN(S86:AC86)*(1-$F$9),0),ROUND(MIN(S86:AC86)*(1-$F$9),0)&amp;"-"&amp;ROUND(MAX(S86:AC86)*(1-$F$9),0))</f>
        <v>167</v>
      </c>
      <c r="G86" s="63"/>
      <c r="H86" s="61"/>
      <c r="I86" s="62"/>
      <c r="J86" s="64"/>
      <c r="K86" s="64"/>
      <c r="L86" s="64"/>
      <c r="M86" s="64"/>
      <c r="N86" s="64"/>
      <c r="O86" s="64"/>
      <c r="P86" s="64"/>
      <c r="Q86" s="64"/>
      <c r="R86" s="81">
        <f>(G86*S86+H86*T86+I86*U86+J86*V86+K86*W86+L86*X86+M86*Y86+N86*Z86+O86*AA86+P86*AB86+Q86*AC86)*(1-$F$9)</f>
        <v>0</v>
      </c>
      <c r="S86" s="59">
        <v>190</v>
      </c>
      <c r="T86" s="59">
        <v>190</v>
      </c>
      <c r="U86" s="59">
        <v>190</v>
      </c>
      <c r="V86" s="59"/>
      <c r="W86" s="59"/>
      <c r="X86" s="59"/>
      <c r="Y86" s="59"/>
      <c r="Z86" s="59"/>
      <c r="AA86" s="59"/>
      <c r="AB86" s="59"/>
      <c r="AC86" s="59"/>
      <c r="AD86" s="60" t="s">
        <v>455</v>
      </c>
      <c r="AE86" s="60" t="s">
        <v>456</v>
      </c>
      <c r="AF86" s="60" t="s">
        <v>457</v>
      </c>
      <c r="AG86" s="59"/>
      <c r="AH86" s="59"/>
      <c r="AI86" s="59"/>
      <c r="AJ86" s="59"/>
      <c r="AK86" s="59"/>
      <c r="AL86" s="59"/>
      <c r="AM86" s="59"/>
      <c r="AN86" s="59"/>
      <c r="AO86" s="71"/>
    </row>
    <row r="87" spans="1:68" ht="12" thickBot="1" x14ac:dyDescent="0.25">
      <c r="B87" s="66" t="s">
        <v>458</v>
      </c>
      <c r="C87" s="67" t="s">
        <v>29</v>
      </c>
      <c r="D87" s="68" t="s">
        <v>459</v>
      </c>
      <c r="E87" s="89">
        <v>230</v>
      </c>
      <c r="F87" s="94">
        <f>IF(MIN(S87:AC87)=MAX(S87:AC87),ROUND(MIN(S87:AC87)*(1-$F$9),0),ROUND(MIN(S87:AC87)*(1-$F$9),0)&amp;"-"&amp;ROUND(MAX(S87:AC87)*(1-$F$9),0))</f>
        <v>202</v>
      </c>
      <c r="G87" s="69"/>
      <c r="H87" s="69"/>
      <c r="I87" s="69"/>
      <c r="J87" s="70"/>
      <c r="K87" s="70"/>
      <c r="L87" s="70"/>
      <c r="M87" s="70"/>
      <c r="N87" s="74"/>
      <c r="O87" s="74"/>
      <c r="P87" s="69"/>
      <c r="Q87" s="69"/>
      <c r="R87" s="83">
        <f>(G87*S87+H87*T87+I87*U87+J87*V87+K87*W87+L87*X87+M87*Y87+N87*Z87+O87*AA87+P87*AB87+Q87*AC87)*(1-$F$9)</f>
        <v>0</v>
      </c>
      <c r="S87" s="67"/>
      <c r="T87" s="67"/>
      <c r="U87" s="67"/>
      <c r="V87" s="67">
        <v>230</v>
      </c>
      <c r="W87" s="67">
        <v>230</v>
      </c>
      <c r="X87" s="67">
        <v>230</v>
      </c>
      <c r="Y87" s="67">
        <v>230</v>
      </c>
      <c r="Z87" s="67">
        <v>230</v>
      </c>
      <c r="AA87" s="67">
        <v>230</v>
      </c>
      <c r="AB87" s="67"/>
      <c r="AC87" s="67"/>
      <c r="AD87" s="67"/>
      <c r="AE87" s="67"/>
      <c r="AF87" s="67"/>
      <c r="AG87" s="68" t="s">
        <v>460</v>
      </c>
      <c r="AH87" s="68" t="s">
        <v>461</v>
      </c>
      <c r="AI87" s="68" t="s">
        <v>462</v>
      </c>
      <c r="AJ87" s="68" t="s">
        <v>463</v>
      </c>
      <c r="AK87" s="68" t="s">
        <v>464</v>
      </c>
      <c r="AL87" s="68" t="s">
        <v>465</v>
      </c>
      <c r="AM87" s="67"/>
      <c r="AN87" s="67"/>
      <c r="AO87" s="73"/>
    </row>
    <row r="88" spans="1:68" s="26" customFormat="1" ht="15.75" thickBot="1" x14ac:dyDescent="0.25">
      <c r="A88" s="25"/>
      <c r="B88" s="27" t="s">
        <v>466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9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</row>
    <row r="89" spans="1:68" x14ac:dyDescent="0.2">
      <c r="B89" s="58" t="s">
        <v>467</v>
      </c>
      <c r="C89" s="59" t="s">
        <v>29</v>
      </c>
      <c r="D89" s="59" t="s">
        <v>468</v>
      </c>
      <c r="E89" s="87">
        <v>330</v>
      </c>
      <c r="F89" s="92">
        <f>IF(MIN(S89:AC89)=MAX(S89:AC89),ROUND(MIN(S89:AC89)*(1-$F$9),0),ROUND(MIN(S89:AC89)*(1-$F$9),0)&amp;"-"&amp;ROUND(MAX(S89:AC89)*(1-$F$9),0))</f>
        <v>290</v>
      </c>
      <c r="G89" s="64"/>
      <c r="H89" s="64"/>
      <c r="I89" s="64"/>
      <c r="J89" s="64"/>
      <c r="K89" s="64"/>
      <c r="L89" s="63"/>
      <c r="M89" s="61"/>
      <c r="N89" s="62"/>
      <c r="O89" s="61"/>
      <c r="P89" s="64"/>
      <c r="Q89" s="64"/>
      <c r="R89" s="81">
        <f>(G89*S89+H89*T89+I89*U89+J89*V89+K89*W89+L89*X89+M89*Y89+N89*Z89+O89*AA89+P89*AB89+Q89*AC89)*(1-$F$9)</f>
        <v>0</v>
      </c>
      <c r="S89" s="59"/>
      <c r="T89" s="59"/>
      <c r="U89" s="59"/>
      <c r="V89" s="59"/>
      <c r="W89" s="59"/>
      <c r="X89" s="59">
        <v>330</v>
      </c>
      <c r="Y89" s="59">
        <v>330</v>
      </c>
      <c r="Z89" s="59">
        <v>330</v>
      </c>
      <c r="AA89" s="59">
        <v>330</v>
      </c>
      <c r="AB89" s="59"/>
      <c r="AC89" s="59"/>
      <c r="AD89" s="59"/>
      <c r="AE89" s="59"/>
      <c r="AF89" s="59"/>
      <c r="AG89" s="59"/>
      <c r="AH89" s="59"/>
      <c r="AI89" s="60" t="s">
        <v>469</v>
      </c>
      <c r="AJ89" s="60" t="s">
        <v>470</v>
      </c>
      <c r="AK89" s="60" t="s">
        <v>471</v>
      </c>
      <c r="AL89" s="60" t="s">
        <v>472</v>
      </c>
      <c r="AM89" s="59"/>
      <c r="AN89" s="59"/>
      <c r="AO89" s="71"/>
    </row>
    <row r="90" spans="1:68" x14ac:dyDescent="0.2">
      <c r="B90" s="65" t="s">
        <v>473</v>
      </c>
      <c r="C90" s="44" t="s">
        <v>29</v>
      </c>
      <c r="D90" s="44" t="s">
        <v>474</v>
      </c>
      <c r="E90" s="88">
        <v>405</v>
      </c>
      <c r="F90" s="93">
        <f>IF(MIN(S90:AC90)=MAX(S90:AC90),ROUND(MIN(S90:AC90)*(1-$F$9),0),ROUND(MIN(S90:AC90)*(1-$F$9),0)&amp;"-"&amp;ROUND(MAX(S90:AC90)*(1-$F$9),0))</f>
        <v>356</v>
      </c>
      <c r="G90" s="46"/>
      <c r="H90" s="46"/>
      <c r="I90" s="46"/>
      <c r="J90" s="46"/>
      <c r="K90" s="46"/>
      <c r="L90" s="49"/>
      <c r="M90" s="48"/>
      <c r="N90" s="47"/>
      <c r="O90" s="47"/>
      <c r="P90" s="46"/>
      <c r="Q90" s="46"/>
      <c r="R90" s="82">
        <f>(G90*S90+H90*T90+I90*U90+J90*V90+K90*W90+L90*X90+M90*Y90+N90*Z90+O90*AA90+P90*AB90+Q90*AC90)*(1-$F$9)</f>
        <v>0</v>
      </c>
      <c r="S90" s="44"/>
      <c r="T90" s="44"/>
      <c r="U90" s="44"/>
      <c r="V90" s="44"/>
      <c r="W90" s="44"/>
      <c r="X90" s="44">
        <v>405</v>
      </c>
      <c r="Y90" s="44">
        <v>405</v>
      </c>
      <c r="Z90" s="44">
        <v>405</v>
      </c>
      <c r="AA90" s="44">
        <v>405</v>
      </c>
      <c r="AB90" s="44"/>
      <c r="AC90" s="44"/>
      <c r="AD90" s="44"/>
      <c r="AE90" s="44"/>
      <c r="AF90" s="44"/>
      <c r="AG90" s="44"/>
      <c r="AH90" s="44"/>
      <c r="AI90" s="45" t="s">
        <v>475</v>
      </c>
      <c r="AJ90" s="45" t="s">
        <v>476</v>
      </c>
      <c r="AK90" s="45" t="s">
        <v>477</v>
      </c>
      <c r="AL90" s="45" t="s">
        <v>478</v>
      </c>
      <c r="AM90" s="44"/>
      <c r="AN90" s="44"/>
      <c r="AO90" s="72"/>
    </row>
    <row r="91" spans="1:68" x14ac:dyDescent="0.2">
      <c r="B91" s="65" t="s">
        <v>479</v>
      </c>
      <c r="C91" s="44" t="s">
        <v>29</v>
      </c>
      <c r="D91" s="44" t="s">
        <v>474</v>
      </c>
      <c r="E91" s="88">
        <v>401</v>
      </c>
      <c r="F91" s="93">
        <f>IF(MIN(S91:AC91)=MAX(S91:AC91),ROUND(MIN(S91:AC91)*(1-$F$9),0),ROUND(MIN(S91:AC91)*(1-$F$9),0)&amp;"-"&amp;ROUND(MAX(S91:AC91)*(1-$F$9),0))</f>
        <v>353</v>
      </c>
      <c r="G91" s="46"/>
      <c r="H91" s="46"/>
      <c r="I91" s="46"/>
      <c r="J91" s="46"/>
      <c r="K91" s="46"/>
      <c r="L91" s="48"/>
      <c r="M91" s="49"/>
      <c r="N91" s="49"/>
      <c r="O91" s="49"/>
      <c r="P91" s="46"/>
      <c r="Q91" s="46"/>
      <c r="R91" s="82">
        <f>(G91*S91+H91*T91+I91*U91+J91*V91+K91*W91+L91*X91+M91*Y91+N91*Z91+O91*AA91+P91*AB91+Q91*AC91)*(1-$F$9)</f>
        <v>0</v>
      </c>
      <c r="S91" s="44"/>
      <c r="T91" s="44"/>
      <c r="U91" s="44"/>
      <c r="V91" s="44"/>
      <c r="W91" s="44"/>
      <c r="X91" s="44">
        <v>401</v>
      </c>
      <c r="Y91" s="44">
        <v>401</v>
      </c>
      <c r="Z91" s="44">
        <v>401</v>
      </c>
      <c r="AA91" s="44">
        <v>401</v>
      </c>
      <c r="AB91" s="44"/>
      <c r="AC91" s="44"/>
      <c r="AD91" s="44"/>
      <c r="AE91" s="44"/>
      <c r="AF91" s="44"/>
      <c r="AG91" s="44"/>
      <c r="AH91" s="44"/>
      <c r="AI91" s="45" t="s">
        <v>480</v>
      </c>
      <c r="AJ91" s="45" t="s">
        <v>481</v>
      </c>
      <c r="AK91" s="45" t="s">
        <v>482</v>
      </c>
      <c r="AL91" s="45" t="s">
        <v>483</v>
      </c>
      <c r="AM91" s="44"/>
      <c r="AN91" s="44"/>
      <c r="AO91" s="72"/>
    </row>
    <row r="92" spans="1:68" ht="12" thickBot="1" x14ac:dyDescent="0.25">
      <c r="B92" s="66" t="s">
        <v>484</v>
      </c>
      <c r="C92" s="67" t="s">
        <v>29</v>
      </c>
      <c r="D92" s="67" t="s">
        <v>468</v>
      </c>
      <c r="E92" s="89">
        <v>438</v>
      </c>
      <c r="F92" s="94">
        <f>IF(MIN(S92:AC92)=MAX(S92:AC92),ROUND(MIN(S92:AC92)*(1-$F$9),0),ROUND(MIN(S92:AC92)*(1-$F$9),0)&amp;"-"&amp;ROUND(MAX(S92:AC92)*(1-$F$9),0))</f>
        <v>385</v>
      </c>
      <c r="G92" s="69"/>
      <c r="H92" s="69"/>
      <c r="I92" s="69"/>
      <c r="J92" s="69"/>
      <c r="K92" s="69"/>
      <c r="L92" s="70"/>
      <c r="M92" s="70"/>
      <c r="N92" s="70"/>
      <c r="O92" s="70"/>
      <c r="P92" s="69"/>
      <c r="Q92" s="69"/>
      <c r="R92" s="83">
        <f>(G92*S92+H92*T92+I92*U92+J92*V92+K92*W92+L92*X92+M92*Y92+N92*Z92+O92*AA92+P92*AB92+Q92*AC92)*(1-$F$9)</f>
        <v>0</v>
      </c>
      <c r="S92" s="67"/>
      <c r="T92" s="67"/>
      <c r="U92" s="67"/>
      <c r="V92" s="67"/>
      <c r="W92" s="67"/>
      <c r="X92" s="67">
        <v>438</v>
      </c>
      <c r="Y92" s="67">
        <v>438</v>
      </c>
      <c r="Z92" s="67">
        <v>438</v>
      </c>
      <c r="AA92" s="67">
        <v>438</v>
      </c>
      <c r="AB92" s="67"/>
      <c r="AC92" s="67"/>
      <c r="AD92" s="67"/>
      <c r="AE92" s="67"/>
      <c r="AF92" s="67"/>
      <c r="AG92" s="67"/>
      <c r="AH92" s="67"/>
      <c r="AI92" s="68" t="s">
        <v>485</v>
      </c>
      <c r="AJ92" s="68" t="s">
        <v>486</v>
      </c>
      <c r="AK92" s="68" t="s">
        <v>487</v>
      </c>
      <c r="AL92" s="68" t="s">
        <v>488</v>
      </c>
      <c r="AM92" s="67"/>
      <c r="AN92" s="67"/>
      <c r="AO92" s="73"/>
    </row>
    <row r="93" spans="1:68" s="26" customFormat="1" ht="15.75" thickBot="1" x14ac:dyDescent="0.25">
      <c r="A93" s="25"/>
      <c r="B93" s="27" t="s">
        <v>489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9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</row>
    <row r="94" spans="1:68" ht="12" thickBot="1" x14ac:dyDescent="0.25">
      <c r="B94" s="50" t="s">
        <v>490</v>
      </c>
      <c r="C94" s="51" t="s">
        <v>29</v>
      </c>
      <c r="D94" s="51" t="s">
        <v>491</v>
      </c>
      <c r="E94" s="86">
        <v>160</v>
      </c>
      <c r="F94" s="91">
        <f>IF(MIN(S94:AC94)=MAX(S94:AC94),ROUND(MIN(S94:AC94)*(1-$F$9),0),ROUND(MIN(S94:AC94)*(1-$F$9),0)&amp;"-"&amp;ROUND(MAX(S94:AC94)*(1-$F$9),0))</f>
        <v>141</v>
      </c>
      <c r="G94" s="53"/>
      <c r="H94" s="53"/>
      <c r="I94" s="53"/>
      <c r="J94" s="54"/>
      <c r="K94" s="54"/>
      <c r="L94" s="56"/>
      <c r="M94" s="54"/>
      <c r="N94" s="54"/>
      <c r="O94" s="54"/>
      <c r="P94" s="53"/>
      <c r="Q94" s="53"/>
      <c r="R94" s="80">
        <f>(G94*S94+H94*T94+I94*U94+J94*V94+K94*W94+L94*X94+M94*Y94+N94*Z94+O94*AA94+P94*AB94+Q94*AC94)*(1-$F$9)</f>
        <v>0</v>
      </c>
      <c r="S94" s="51"/>
      <c r="T94" s="51"/>
      <c r="U94" s="51"/>
      <c r="V94" s="51">
        <v>160</v>
      </c>
      <c r="W94" s="51">
        <v>160</v>
      </c>
      <c r="X94" s="51">
        <v>160</v>
      </c>
      <c r="Y94" s="51">
        <v>160</v>
      </c>
      <c r="Z94" s="51">
        <v>160</v>
      </c>
      <c r="AA94" s="51">
        <v>160</v>
      </c>
      <c r="AB94" s="51"/>
      <c r="AC94" s="51"/>
      <c r="AD94" s="51"/>
      <c r="AE94" s="51"/>
      <c r="AF94" s="51"/>
      <c r="AG94" s="52" t="s">
        <v>492</v>
      </c>
      <c r="AH94" s="52" t="s">
        <v>493</v>
      </c>
      <c r="AI94" s="52" t="s">
        <v>494</v>
      </c>
      <c r="AJ94" s="52" t="s">
        <v>495</v>
      </c>
      <c r="AK94" s="52" t="s">
        <v>496</v>
      </c>
      <c r="AL94" s="52" t="s">
        <v>497</v>
      </c>
      <c r="AM94" s="51"/>
      <c r="AN94" s="51"/>
      <c r="AO94" s="57"/>
    </row>
  </sheetData>
  <sheetProtection password="CC8C" sheet="1" objects="1" scenarios="1" formatRows="0" autoFilter="0"/>
  <autoFilter ref="B9:D9"/>
  <mergeCells count="29">
    <mergeCell ref="B88:C88"/>
    <mergeCell ref="D88:AO88"/>
    <mergeCell ref="B93:C93"/>
    <mergeCell ref="D93:AO93"/>
    <mergeCell ref="B71:C71"/>
    <mergeCell ref="D71:AO71"/>
    <mergeCell ref="B77:C77"/>
    <mergeCell ref="D77:AO77"/>
    <mergeCell ref="B85:C85"/>
    <mergeCell ref="D85:AO85"/>
    <mergeCell ref="B34:C34"/>
    <mergeCell ref="D34:AO34"/>
    <mergeCell ref="B40:C40"/>
    <mergeCell ref="D40:AO40"/>
    <mergeCell ref="B65:C65"/>
    <mergeCell ref="D65:AO65"/>
    <mergeCell ref="R8:R9"/>
    <mergeCell ref="AO8:AO9"/>
    <mergeCell ref="G8:Q8"/>
    <mergeCell ref="B10:C10"/>
    <mergeCell ref="D10:AO10"/>
    <mergeCell ref="B12:C12"/>
    <mergeCell ref="D12:AO12"/>
    <mergeCell ref="B2:E3"/>
    <mergeCell ref="A8:A9"/>
    <mergeCell ref="B8:B9"/>
    <mergeCell ref="C8:C9"/>
    <mergeCell ref="D8:D9"/>
    <mergeCell ref="E8:E9"/>
  </mergeCells>
  <conditionalFormatting sqref="C4">
    <cfRule type="expression" dxfId="5" priority="1" stopIfTrue="1">
      <formula>IF(AND($C$4/1 &gt;=0,$C$4/1&lt;20000),TRUE,FALSE)</formula>
    </cfRule>
  </conditionalFormatting>
  <conditionalFormatting sqref="C5">
    <cfRule type="expression" dxfId="4" priority="2" stopIfTrue="1">
      <formula>IF(AND($C$5/0.88 &gt;=20000,$C$5/0.88&lt;40000),TRUE,FALSE)</formula>
    </cfRule>
  </conditionalFormatting>
  <conditionalFormatting sqref="C6">
    <cfRule type="expression" dxfId="3" priority="3" stopIfTrue="1">
      <formula>IF(AND($C$6/0.85 &gt;=40000,$C$6/0.85&lt;70000),TRUE,FALSE)</formula>
    </cfRule>
  </conditionalFormatting>
  <conditionalFormatting sqref="E4">
    <cfRule type="expression" dxfId="2" priority="4" stopIfTrue="1">
      <formula>IF(AND($E$4/0.82 &gt;=70000,$E$4/0.82&lt;120000),TRUE,FALSE)</formula>
    </cfRule>
  </conditionalFormatting>
  <conditionalFormatting sqref="E5">
    <cfRule type="expression" dxfId="1" priority="5" stopIfTrue="1">
      <formula>IF(AND($E$5/0.79 &gt;=120000,$E$5/0.79&lt;200000),TRUE,FALSE)</formula>
    </cfRule>
  </conditionalFormatting>
  <conditionalFormatting sqref="E6">
    <cfRule type="expression" dxfId="0" priority="6" stopIfTrue="1">
      <formula>IF($E$6/0.77 &gt;=200000,TRUE,FALSE)</formula>
    </cfRule>
  </conditionalFormatting>
  <hyperlinks>
    <hyperlink ref="B11" r:id="rId1" display="http://photobank.april-group.ru/big.php?img=000018341.jpg"/>
    <hyperlink ref="B13" r:id="rId2" display="http://photobank.april-group.ru/big.php?img=000013771.jpg"/>
    <hyperlink ref="B14" r:id="rId3" display="http://photobank.april-group.ru/big.php?img=000013939.jpg"/>
    <hyperlink ref="B15" r:id="rId4" display="http://photobank.april-group.ru/big.php?img=000044320.jpg"/>
    <hyperlink ref="B16" r:id="rId5" display="http://photobank.april-group.ru/big.php?img=000013943.jpg"/>
    <hyperlink ref="B17" r:id="rId6" display="http://photobank.april-group.ru/big.php?img=000044702.jpg"/>
    <hyperlink ref="B18" r:id="rId7" display="http://photobank.april-group.ru/big.php?img=000013946.jpg"/>
    <hyperlink ref="B19" r:id="rId8" display="http://photobank.april-group.ru/big.php?img=000013947.jpg"/>
    <hyperlink ref="B20" r:id="rId9" display="http://photobank.april-group.ru/big.php?img=000013948.jpg"/>
    <hyperlink ref="B21" r:id="rId10" display="http://photobank.april-group.ru/big.php?img=000047319.jpg"/>
    <hyperlink ref="B22" r:id="rId11" display="http://photobank.april-group.ru/big.php?img=000013950.jpg"/>
    <hyperlink ref="B23" r:id="rId12" display="http://photobank.april-group.ru/big.php?img=000046091.jpg"/>
    <hyperlink ref="B24" r:id="rId13" display="http://photobank.april-group.ru/big.php?img=000046093.jpg"/>
    <hyperlink ref="B25" r:id="rId14" display="http://photobank.april-group.ru/big.php?img=000013953.jpg"/>
    <hyperlink ref="B26" r:id="rId15" display="http://photobank.april-group.ru/big.php?img=000013954.jpg"/>
    <hyperlink ref="B27" r:id="rId16" display="http://photobank.april-group.ru/big.php?img=000013955.jpg"/>
    <hyperlink ref="B28" r:id="rId17" display="http://photobank.april-group.ru/big.php?img=000013957.jpg"/>
    <hyperlink ref="B29" r:id="rId18" display="http://photobank.april-group.ru/big.php?img=000013958.jpg"/>
    <hyperlink ref="B30" r:id="rId19" display="http://photobank.april-group.ru/big.php?img=000013959.jpg"/>
    <hyperlink ref="B31" r:id="rId20" display="http://photobank.april-group.ru/big.php?img=000013960.jpg"/>
    <hyperlink ref="B32" r:id="rId21" display="http://photobank.april-group.ru/big.php?img=000013961.jpg"/>
    <hyperlink ref="B33" r:id="rId22" display="http://photobank.april-group.ru/big.php?img=000013962.jpg"/>
    <hyperlink ref="B35" r:id="rId23" display="http://photobank.april-group.ru/big.php?img=000050545.jpg"/>
    <hyperlink ref="B36" r:id="rId24" display="http://photobank.april-group.ru/big.php?img=000006856.jpg"/>
    <hyperlink ref="B37" r:id="rId25" display="http://photobank.april-group.ru/big.php?img=000050539.jpg"/>
    <hyperlink ref="B38" r:id="rId26" display="http://photobank.april-group.ru/big.php?img=000050551.jpg"/>
    <hyperlink ref="B39" r:id="rId27" display="http://photobank.april-group.ru/big.php?img=000006860.jpg"/>
    <hyperlink ref="B41" r:id="rId28" display="http://photobank.april-group.ru/big.php?img=000017691.jpg"/>
    <hyperlink ref="B42" r:id="rId29" display="http://photobank.april-group.ru/big.php?img=000017679.jpg"/>
    <hyperlink ref="B43" r:id="rId30" display="http://photobank.april-group.ru/big.php?img=000017690.jpg"/>
    <hyperlink ref="B44" r:id="rId31" display="http://photobank.april-group.ru/big.php?img=000013857.jpg"/>
    <hyperlink ref="B45" r:id="rId32" display="http://photobank.april-group.ru/big.php?img=000024722.jpg"/>
    <hyperlink ref="B46" r:id="rId33" display="http://photobank.april-group.ru/big.php?img=000017689.jpg"/>
    <hyperlink ref="B47" r:id="rId34" display="http://photobank.april-group.ru/big.php?img=000013859.jpg"/>
    <hyperlink ref="B48" r:id="rId35" display="http://photobank.april-group.ru/big.php?img=000024723.jpg"/>
    <hyperlink ref="B49" r:id="rId36" display="http://photobank.april-group.ru/big.php?img=000013861.jpg"/>
    <hyperlink ref="B50" r:id="rId37" display="http://photobank.april-group.ru/big.php?img=000017688.jpg"/>
    <hyperlink ref="B51" r:id="rId38" display="http://photobank.april-group.ru/big.php?img=000028196.jpg"/>
    <hyperlink ref="B52" r:id="rId39" display="http://photobank.april-group.ru/big.php?img=000017687.jpg"/>
    <hyperlink ref="B53" r:id="rId40" display="http://photobank.april-group.ru/big.php?img=000017685.jpg"/>
    <hyperlink ref="B54" r:id="rId41" display="http://photobank.april-group.ru/big.php?img=000017686.jpg"/>
    <hyperlink ref="B55" r:id="rId42" display="http://photobank.april-group.ru/big.php?img=000050399.jpg"/>
    <hyperlink ref="B56" r:id="rId43" display="http://photobank.april-group.ru/big.php?img=000013862.jpg"/>
    <hyperlink ref="B57" r:id="rId44" display="http://photobank.april-group.ru/big.php?img=000017684.jpg"/>
    <hyperlink ref="B58" r:id="rId45" display="http://photobank.april-group.ru/big.php?img=000048196.jpg"/>
    <hyperlink ref="B59" r:id="rId46" display="http://photobank.april-group.ru/big.php?img=000013864.jpg"/>
    <hyperlink ref="B60" r:id="rId47" display="http://photobank.april-group.ru/big.php?img=000050365.jpg"/>
    <hyperlink ref="B61" r:id="rId48" display="http://photobank.april-group.ru/big.php?img=000050293.jpg"/>
    <hyperlink ref="B62" r:id="rId49" display="http://photobank.april-group.ru/big.php?img=000017683.jpg"/>
    <hyperlink ref="B63" r:id="rId50" display="http://photobank.april-group.ru/big.php?img=000017682.jpg"/>
    <hyperlink ref="B64" r:id="rId51" display="http://photobank.april-group.ru/big.php?img=000017681.jpg"/>
    <hyperlink ref="B66" r:id="rId52" display="http://photobank.april-group.ru/big.php?img=000042947.jpg"/>
    <hyperlink ref="B67" r:id="rId53" display="http://photobank.april-group.ru/big.php?img=000047474.jpg"/>
    <hyperlink ref="B68" r:id="rId54" display="http://photobank.april-group.ru/big.php?img=000047471.jpg"/>
    <hyperlink ref="B69" r:id="rId55" display="http://photobank.april-group.ru/big.php?img=000042950.jpg"/>
    <hyperlink ref="B70" r:id="rId56" display="http://photobank.april-group.ru/big.php?img=000028316.jpg"/>
    <hyperlink ref="B72" r:id="rId57" display="http://photobank.april-group.ru/big.php?img=000046135.jpg"/>
    <hyperlink ref="B73" r:id="rId58" display="http://photobank.april-group.ru/big.php?img=000045027.jpg"/>
    <hyperlink ref="B74" r:id="rId59" display="http://photobank.april-group.ru/big.php?img=000028902.jpg"/>
    <hyperlink ref="B75" r:id="rId60" display="http://photobank.april-group.ru/big.php?img=000045024.jpg"/>
    <hyperlink ref="B76" r:id="rId61" display="http://photobank.april-group.ru/big.php?img=000046138.jpg"/>
    <hyperlink ref="B78" r:id="rId62" display="http://photobank.april-group.ru/big.php?img=000048379.jpg"/>
    <hyperlink ref="B79" r:id="rId63" display="http://photobank.april-group.ru/big.php?img=000013256.jpg"/>
    <hyperlink ref="B80" r:id="rId64" display="http://photobank.april-group.ru/big.php?img=000037156.jpg"/>
    <hyperlink ref="B81" r:id="rId65" display="http://photobank.april-group.ru/big.php?img=000026631.jpg"/>
    <hyperlink ref="B82" r:id="rId66" display="http://photobank.april-group.ru/big.php?img=000006887.jpg"/>
    <hyperlink ref="B83" r:id="rId67" display="http://photobank.april-group.ru/big.php?img=000020577.jpg"/>
    <hyperlink ref="B84" r:id="rId68" display="http://photobank.april-group.ru/big.php?img=000048376.jpg"/>
    <hyperlink ref="B86" r:id="rId69" display="http://photobank.april-group.ru/big.php?img=000011804.jpg"/>
    <hyperlink ref="B87" r:id="rId70" display="http://photobank.april-group.ru/big.php?img=000011809.jpg"/>
    <hyperlink ref="B89" r:id="rId71" display="http://photobank.april-group.ru/big.php?img=000014622.jpg"/>
    <hyperlink ref="B90" r:id="rId72" display="http://photobank.april-group.ru/big.php?img=000014624.jpg"/>
    <hyperlink ref="B91" r:id="rId73" display="http://photobank.april-group.ru/big.php?img=000014625.jpg"/>
    <hyperlink ref="B92" r:id="rId74" display="http://photobank.april-group.ru/big.php?img=000024729.jpg"/>
    <hyperlink ref="B94" r:id="rId75" display="http://photobank.april-group.ru/big.php?img=000009257.jpg"/>
  </hyperlinks>
  <pageMargins left="0" right="0" top="1.3779527559055118" bottom="0" header="0" footer="0"/>
  <pageSetup paperSize="9" orientation="landscape" r:id="rId76"/>
  <headerFooter>
    <oddHeader>&amp;L&amp;G</oddHeader>
  </headerFooter>
  <legacyDrawing r:id="rId77"/>
  <legacyDrawingHF r:id="rId7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5</vt:i4>
      </vt:variant>
    </vt:vector>
  </HeadingPairs>
  <TitlesOfParts>
    <vt:vector size="7" baseType="lpstr">
      <vt:lpstr>Прайс лист</vt:lpstr>
      <vt:lpstr>Лист1</vt:lpstr>
      <vt:lpstr>FirstRowList</vt:lpstr>
      <vt:lpstr>FirstSizeList</vt:lpstr>
      <vt:lpstr>LastCellPrice</vt:lpstr>
      <vt:lpstr>TotalPrice</vt:lpstr>
      <vt:lpstr>'Прайс лист'!Заголовки_для_печати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Администратор</cp:lastModifiedBy>
  <dcterms:created xsi:type="dcterms:W3CDTF">2016-04-05T01:16:08Z</dcterms:created>
  <dcterms:modified xsi:type="dcterms:W3CDTF">2016-04-05T01:16:40Z</dcterms:modified>
</cp:coreProperties>
</file>