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0" yWindow="0" windowWidth="19320" windowHeight="9735" tabRatio="432" firstSheet="1" activeTab="1"/>
  </bookViews>
  <sheets>
    <sheet name="Выработка" sheetId="4" state="hidden" r:id="rId1"/>
    <sheet name="Лист1" sheetId="83" r:id="rId2"/>
  </sheets>
  <calcPr calcId="145621"/>
</workbook>
</file>

<file path=xl/calcChain.xml><?xml version="1.0" encoding="utf-8"?>
<calcChain xmlns="http://schemas.openxmlformats.org/spreadsheetml/2006/main">
  <c r="D26" i="83" l="1"/>
  <c r="D13" i="83" l="1"/>
  <c r="D19" i="83"/>
  <c r="D16" i="83"/>
  <c r="D18" i="83"/>
  <c r="D21" i="83"/>
  <c r="C8" i="83" l="1"/>
  <c r="C7" i="83" l="1"/>
  <c r="C5" i="83"/>
  <c r="C11" i="83" l="1"/>
  <c r="D11" i="83" s="1"/>
  <c r="D6" i="83" l="1"/>
  <c r="D15" i="83"/>
  <c r="C25" i="83"/>
  <c r="D25" i="83" s="1"/>
  <c r="C24" i="83"/>
  <c r="D24" i="83" s="1"/>
  <c r="C14" i="83"/>
  <c r="D27" i="83" l="1"/>
  <c r="D12" i="83"/>
  <c r="D5" i="83"/>
  <c r="D7" i="83"/>
  <c r="D8" i="83"/>
  <c r="D10" i="83"/>
  <c r="D14" i="83"/>
  <c r="D17" i="83"/>
  <c r="D20" i="83"/>
  <c r="D23" i="83" l="1"/>
  <c r="D29" i="83" s="1"/>
</calcChain>
</file>

<file path=xl/comments1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длина 3 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длина 6 м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6 пачек по 250 штук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<sst xmlns="http://schemas.openxmlformats.org/spreadsheetml/2006/main" count="185" uniqueCount="135">
  <si>
    <t>P/N</t>
  </si>
  <si>
    <t>Family</t>
  </si>
  <si>
    <t>Description</t>
  </si>
  <si>
    <r>
      <rPr>
        <b/>
        <sz val="18"/>
        <color theme="1"/>
        <rFont val="Calibri"/>
        <family val="2"/>
        <charset val="238"/>
        <scheme val="minor"/>
      </rPr>
      <t>Alpha</t>
    </r>
    <r>
      <rPr>
        <sz val="16"/>
        <color theme="1"/>
        <rFont val="Calibri"/>
        <family val="2"/>
        <charset val="238"/>
        <scheme val="minor"/>
      </rPr>
      <t xml:space="preserve">
TUBES</t>
    </r>
  </si>
  <si>
    <t>L/B90</t>
  </si>
  <si>
    <t>Труба v2-v3 L90 K7</t>
  </si>
  <si>
    <t>201900920R</t>
  </si>
  <si>
    <t>H79</t>
  </si>
  <si>
    <t>Труба v2-v3 H49 4x4 F4R</t>
  </si>
  <si>
    <t>201901220R</t>
  </si>
  <si>
    <t>Труба v2-v3 B90 K7</t>
  </si>
  <si>
    <t>201902088R</t>
  </si>
  <si>
    <t>Труба v2-v3 H79 4x2 K4</t>
  </si>
  <si>
    <t>201904346R</t>
  </si>
  <si>
    <t>Труба v2-v3 H79 4x4 K4M</t>
  </si>
  <si>
    <t>201904595R</t>
  </si>
  <si>
    <t>Труба v2-v3 H79 4x2 F4R</t>
  </si>
  <si>
    <t>201904825R</t>
  </si>
  <si>
    <t>L38 K4M</t>
  </si>
  <si>
    <t>Труба</t>
  </si>
  <si>
    <t>201905230R</t>
  </si>
  <si>
    <t xml:space="preserve">Tube V2-V3 4x4 K9K </t>
  </si>
  <si>
    <t>Tot`s</t>
  </si>
  <si>
    <r>
      <rPr>
        <b/>
        <sz val="18"/>
        <color theme="1"/>
        <rFont val="Calibri"/>
        <family val="2"/>
        <charset val="238"/>
        <scheme val="minor"/>
      </rPr>
      <t>Beta</t>
    </r>
    <r>
      <rPr>
        <sz val="16"/>
        <color theme="1"/>
        <rFont val="Calibri"/>
        <family val="2"/>
        <charset val="238"/>
        <scheme val="minor"/>
      </rPr>
      <t xml:space="preserve">
SILENCERS</t>
    </r>
  </si>
  <si>
    <t>201000954R</t>
  </si>
  <si>
    <t>Задний глушитель B-Сross K7</t>
  </si>
  <si>
    <t>201003445R</t>
  </si>
  <si>
    <t>Задний глушитель B-Cross K4</t>
  </si>
  <si>
    <t>Задний глушитель L90 K7</t>
  </si>
  <si>
    <t>203000728R</t>
  </si>
  <si>
    <t>Задний глушитель H79 4x4 K4M&amp;K9K</t>
  </si>
  <si>
    <t>203001970R</t>
  </si>
  <si>
    <t>Задний глушитель H79 4x2 K4M</t>
  </si>
  <si>
    <t>203002349R</t>
  </si>
  <si>
    <t>Задний глушитель H79 4x2 F4R без хв. тр.</t>
  </si>
  <si>
    <t>203003544R</t>
  </si>
  <si>
    <t>Задний глушитель H79 4x2 F4R</t>
  </si>
  <si>
    <t>203006448R</t>
  </si>
  <si>
    <t>Задний глушитель B90 K4M</t>
  </si>
  <si>
    <t>203006933R</t>
  </si>
  <si>
    <t>Задний глушитель B90 K7</t>
  </si>
  <si>
    <t>203009000R</t>
  </si>
  <si>
    <t>Задний глушитель L90 K4M</t>
  </si>
  <si>
    <t>201000781R</t>
  </si>
  <si>
    <t>203009711R</t>
  </si>
  <si>
    <t>Задний глушитель H79 4x4 F4R</t>
  </si>
  <si>
    <r>
      <rPr>
        <b/>
        <sz val="18"/>
        <color theme="1"/>
        <rFont val="Calibri"/>
        <family val="2"/>
        <charset val="238"/>
        <scheme val="minor"/>
      </rPr>
      <t>Gamma</t>
    </r>
    <r>
      <rPr>
        <sz val="16"/>
        <color theme="1"/>
        <rFont val="Calibri"/>
        <family val="2"/>
        <charset val="238"/>
        <scheme val="minor"/>
      </rPr>
      <t xml:space="preserve">
DOWNPIPES</t>
    </r>
  </si>
  <si>
    <t>200102643R</t>
  </si>
  <si>
    <t>Приёмная труба H79 4x2 K4M</t>
  </si>
  <si>
    <t>200103539R</t>
  </si>
  <si>
    <t>Приёмная труба B90 K7J</t>
  </si>
  <si>
    <t>200103587R</t>
  </si>
  <si>
    <t>Приёмная труба H79 4x2 F4R</t>
  </si>
  <si>
    <t>200104418R</t>
  </si>
  <si>
    <t>Приёмная труба H79 4x4 K4M</t>
  </si>
  <si>
    <t>200105394R</t>
  </si>
  <si>
    <t>Приёмная труба L90 K4M</t>
  </si>
  <si>
    <t>200105571R</t>
  </si>
  <si>
    <t>Приёмная труба B90 K7M</t>
  </si>
  <si>
    <t>200105906R</t>
  </si>
  <si>
    <t>Приёмная труба H79 4x4 K9K</t>
  </si>
  <si>
    <t>200106096R</t>
  </si>
  <si>
    <t>Приёмная труба L90 K7M</t>
  </si>
  <si>
    <t>200106142R</t>
  </si>
  <si>
    <t>Приёмная труба H79 4x4 F4R</t>
  </si>
  <si>
    <t>200108598R</t>
  </si>
  <si>
    <t>Приёмная труба L90 K7J</t>
  </si>
  <si>
    <t>200104729R</t>
  </si>
  <si>
    <t>200108805R</t>
  </si>
  <si>
    <t>Приёмная труба B90 K4M</t>
  </si>
  <si>
    <r>
      <rPr>
        <b/>
        <sz val="18"/>
        <color theme="1"/>
        <rFont val="Calibri"/>
        <family val="2"/>
        <charset val="238"/>
        <scheme val="minor"/>
      </rPr>
      <t>Delta</t>
    </r>
    <r>
      <rPr>
        <sz val="16"/>
        <color theme="1"/>
        <rFont val="Calibri"/>
        <family val="2"/>
        <charset val="238"/>
        <scheme val="minor"/>
      </rPr>
      <t xml:space="preserve">
RESONATORS</t>
    </r>
  </si>
  <si>
    <t>Резонатор K7J</t>
  </si>
  <si>
    <t>203003811R</t>
  </si>
  <si>
    <t>Резонатор К4М с точечной сваркой</t>
  </si>
  <si>
    <t>203005709R</t>
  </si>
  <si>
    <t>Резонатор К7М</t>
  </si>
  <si>
    <t>203008458R</t>
  </si>
  <si>
    <t>Резонатор К4М</t>
  </si>
  <si>
    <t>Totally</t>
  </si>
  <si>
    <t>Кол-во рез. Труб</t>
  </si>
  <si>
    <t>Сверловка</t>
  </si>
  <si>
    <t>Кол-во гнутых труб (кол-во гибов)</t>
  </si>
  <si>
    <t>1 (6)</t>
  </si>
  <si>
    <t>Бачек</t>
  </si>
  <si>
    <t>Задний глушитель (с хвостом)</t>
  </si>
  <si>
    <t>1(6)</t>
  </si>
  <si>
    <t>1(1)</t>
  </si>
  <si>
    <t>1(7)</t>
  </si>
  <si>
    <t>1(5)</t>
  </si>
  <si>
    <t>1(4)</t>
  </si>
  <si>
    <t>1(3)</t>
  </si>
  <si>
    <t>К7 с двумя перегородками</t>
  </si>
  <si>
    <t>К4 с одной перегородкой</t>
  </si>
  <si>
    <t>короткий</t>
  </si>
  <si>
    <t>длинный</t>
  </si>
  <si>
    <t>с колокольчиками</t>
  </si>
  <si>
    <t>400 шт</t>
  </si>
  <si>
    <t>500 шт</t>
  </si>
  <si>
    <t>Н79 4х4 овальные бачки</t>
  </si>
  <si>
    <t>Н79 4х2 как К4</t>
  </si>
  <si>
    <t>Наименование</t>
  </si>
  <si>
    <t>Стоимость</t>
  </si>
  <si>
    <t>Количество</t>
  </si>
  <si>
    <t>Сумма</t>
  </si>
  <si>
    <t>Столб 60*60*2</t>
  </si>
  <si>
    <t>Лага 40*20*1.5</t>
  </si>
  <si>
    <t>заглушки 60*60</t>
  </si>
  <si>
    <t>замок врезной</t>
  </si>
  <si>
    <t>саморезы</t>
  </si>
  <si>
    <t xml:space="preserve"> Итого за материалы</t>
  </si>
  <si>
    <t>Погонных метров:</t>
  </si>
  <si>
    <t>Ворота:</t>
  </si>
  <si>
    <t>Калитка:</t>
  </si>
  <si>
    <t>ворота</t>
  </si>
  <si>
    <t>Калитка</t>
  </si>
  <si>
    <t>Профлист</t>
  </si>
  <si>
    <t>Работа:</t>
  </si>
  <si>
    <t>Забор из профнастила 2м.</t>
  </si>
  <si>
    <t>Столб 80*80*2</t>
  </si>
  <si>
    <t>Заглушки 80*80</t>
  </si>
  <si>
    <t>электроды</t>
  </si>
  <si>
    <t>петли 20*120</t>
  </si>
  <si>
    <t>петли 16*120</t>
  </si>
  <si>
    <t>Задвижка дверная</t>
  </si>
  <si>
    <t>Фиксатор гаражный</t>
  </si>
  <si>
    <t>Насад на самор, круги отр.</t>
  </si>
  <si>
    <t>Краска 10 кг</t>
  </si>
  <si>
    <t>Растворитель 5 л</t>
  </si>
  <si>
    <t>ИТОГО:</t>
  </si>
  <si>
    <t>Забор</t>
  </si>
  <si>
    <t>Бетон (2600 р/м3 + 3900 доставка)</t>
  </si>
  <si>
    <t>240 р/пм</t>
  </si>
  <si>
    <t>доставка</t>
  </si>
  <si>
    <t>1340 р/м</t>
  </si>
  <si>
    <t>без ворот и калитки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</si>
</sst>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rgb="FF333333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333333"/>
      <name val="Arial"/>
      <family val="2"/>
      <charset val="238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20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9F03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1FB8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9" fillId="0" borderId="0"/>
    <xf numFmtId="0" fontId="20" fillId="0" borderId="0"/>
    <xf numFmtId="0" fontId="21" fillId="0" borderId="0"/>
  </cellStyleXfs>
  <cellXfs count="124">
    <xf numFmtId="0" fontId="0" fillId="0" borderId="0" xfId="0"/>
    <xf numFmtId="0" fontId="2" fillId="0" borderId="0" xfId="1" applyFont="1" applyAlignment="1">
      <alignment vertical="center" textRotation="90"/>
    </xf>
    <xf numFmtId="0" fontId="1" fillId="0" borderId="0" xfId="1" applyAlignment="1">
      <alignment horizontal="left"/>
    </xf>
    <xf numFmtId="0" fontId="3" fillId="0" borderId="0" xfId="1" applyFont="1"/>
    <xf numFmtId="14" fontId="5" fillId="0" borderId="3" xfId="1" applyNumberFormat="1" applyFont="1" applyBorder="1" applyAlignment="1">
      <alignment horizontal="center" wrapText="1"/>
    </xf>
    <xf numFmtId="0" fontId="6" fillId="0" borderId="0" xfId="1" applyFont="1" applyAlignment="1">
      <alignment horizontal="left"/>
    </xf>
    <xf numFmtId="0" fontId="7" fillId="0" borderId="0" xfId="1" applyFont="1" applyBorder="1" applyAlignment="1"/>
    <xf numFmtId="0" fontId="5" fillId="0" borderId="3" xfId="1" applyNumberFormat="1" applyFont="1" applyBorder="1" applyAlignment="1">
      <alignment horizontal="left" vertical="center"/>
    </xf>
    <xf numFmtId="0" fontId="5" fillId="0" borderId="7" xfId="1" applyNumberFormat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5" fillId="0" borderId="3" xfId="1" applyNumberFormat="1" applyFont="1" applyBorder="1" applyAlignment="1">
      <alignment horizontal="center" vertical="center"/>
    </xf>
    <xf numFmtId="0" fontId="2" fillId="6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0" xfId="1" applyFont="1" applyBorder="1"/>
    <xf numFmtId="0" fontId="2" fillId="0" borderId="0" xfId="1" applyFont="1" applyAlignment="1">
      <alignment horizontal="left"/>
    </xf>
    <xf numFmtId="0" fontId="2" fillId="0" borderId="1" xfId="1" applyFont="1" applyBorder="1"/>
    <xf numFmtId="0" fontId="1" fillId="0" borderId="0" xfId="1" applyFont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16" fillId="0" borderId="0" xfId="1" applyFont="1" applyBorder="1" applyAlignment="1">
      <alignment horizontal="center"/>
    </xf>
    <xf numFmtId="14" fontId="11" fillId="0" borderId="10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8" fillId="0" borderId="0" xfId="1" applyFont="1" applyFill="1" applyBorder="1"/>
    <xf numFmtId="0" fontId="1" fillId="0" borderId="2" xfId="1" applyFont="1" applyBorder="1" applyAlignment="1">
      <alignment horizontal="center"/>
    </xf>
    <xf numFmtId="0" fontId="11" fillId="0" borderId="0" xfId="1" applyFont="1" applyFill="1" applyBorder="1"/>
    <xf numFmtId="0" fontId="17" fillId="0" borderId="0" xfId="1" applyFont="1" applyFill="1" applyBorder="1" applyAlignment="1">
      <alignment horizontal="center"/>
    </xf>
    <xf numFmtId="0" fontId="17" fillId="0" borderId="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6" xfId="1" applyFont="1" applyFill="1" applyBorder="1"/>
    <xf numFmtId="0" fontId="13" fillId="0" borderId="0" xfId="0" applyFont="1" applyBorder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0" fillId="0" borderId="0" xfId="0" applyFill="1" applyBorder="1"/>
    <xf numFmtId="0" fontId="15" fillId="0" borderId="0" xfId="0" applyFont="1" applyFill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" fillId="0" borderId="8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12" xfId="1" applyFont="1" applyBorder="1"/>
    <xf numFmtId="0" fontId="1" fillId="0" borderId="12" xfId="1" applyFont="1" applyBorder="1" applyAlignment="1">
      <alignment vertical="center"/>
    </xf>
    <xf numFmtId="0" fontId="1" fillId="0" borderId="9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0" fillId="0" borderId="3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/>
    </xf>
    <xf numFmtId="0" fontId="10" fillId="0" borderId="13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/>
    <xf numFmtId="0" fontId="0" fillId="0" borderId="0" xfId="0" applyAlignment="1">
      <alignment horizontal="right"/>
    </xf>
    <xf numFmtId="0" fontId="0" fillId="7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0" xfId="0" applyFill="1" applyAlignment="1">
      <alignment horizontal="center" wrapText="1"/>
    </xf>
    <xf numFmtId="0" fontId="0" fillId="6" borderId="0" xfId="0" applyFill="1"/>
    <xf numFmtId="49" fontId="0" fillId="0" borderId="0" xfId="0" applyNumberForma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/>
    </xf>
    <xf numFmtId="0" fontId="2" fillId="0" borderId="3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1" fillId="0" borderId="4" xfId="1" applyFont="1" applyBorder="1" applyAlignment="1">
      <alignment horizontal="center" wrapText="1"/>
    </xf>
    <xf numFmtId="0" fontId="1" fillId="0" borderId="5" xfId="1" applyFont="1" applyBorder="1" applyAlignment="1">
      <alignment horizontal="center" wrapText="1"/>
    </xf>
    <xf numFmtId="0" fontId="1" fillId="0" borderId="3" xfId="1" applyFont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9" fillId="5" borderId="6" xfId="1" applyFont="1" applyFill="1" applyBorder="1" applyAlignment="1">
      <alignment horizontal="left" vertical="center"/>
    </xf>
    <xf numFmtId="0" fontId="9" fillId="5" borderId="8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2" fillId="4" borderId="3" xfId="1" applyFont="1" applyFill="1" applyBorder="1" applyAlignment="1">
      <alignment horizontal="center" vertical="center" textRotation="90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6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9" fillId="4" borderId="6" xfId="1" applyFont="1" applyFill="1" applyBorder="1" applyAlignment="1">
      <alignment horizontal="left" vertical="center"/>
    </xf>
    <xf numFmtId="0" fontId="9" fillId="4" borderId="8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center" vertical="center" textRotation="90" wrapText="1"/>
    </xf>
    <xf numFmtId="0" fontId="2" fillId="3" borderId="3" xfId="1" applyFont="1" applyFill="1" applyBorder="1" applyAlignment="1">
      <alignment horizontal="center" vertical="center" textRotation="90"/>
    </xf>
    <xf numFmtId="0" fontId="2" fillId="3" borderId="4" xfId="1" applyFont="1" applyFill="1" applyBorder="1" applyAlignment="1">
      <alignment horizontal="center" vertical="center" textRotation="90"/>
    </xf>
    <xf numFmtId="0" fontId="9" fillId="3" borderId="6" xfId="1" applyFont="1" applyFill="1" applyBorder="1" applyAlignment="1">
      <alignment horizontal="left" vertical="center"/>
    </xf>
    <xf numFmtId="0" fontId="9" fillId="3" borderId="8" xfId="1" applyFont="1" applyFill="1" applyBorder="1" applyAlignment="1">
      <alignment horizontal="left" vertical="center"/>
    </xf>
    <xf numFmtId="0" fontId="2" fillId="5" borderId="6" xfId="1" applyFont="1" applyFill="1" applyBorder="1" applyAlignment="1">
      <alignment horizontal="center" vertical="center" textRotation="90" wrapText="1"/>
    </xf>
    <xf numFmtId="0" fontId="2" fillId="5" borderId="3" xfId="1" applyFont="1" applyFill="1" applyBorder="1" applyAlignment="1">
      <alignment horizontal="center" vertical="center" textRotation="90"/>
    </xf>
    <xf numFmtId="0" fontId="2" fillId="5" borderId="4" xfId="1" applyFont="1" applyFill="1" applyBorder="1" applyAlignment="1">
      <alignment horizontal="center" vertical="center" textRotation="90"/>
    </xf>
    <xf numFmtId="0" fontId="2" fillId="2" borderId="6" xfId="1" applyFont="1" applyFill="1" applyBorder="1" applyAlignment="1">
      <alignment horizontal="center" vertical="center" textRotation="90" wrapText="1"/>
    </xf>
    <xf numFmtId="0" fontId="2" fillId="2" borderId="3" xfId="1" applyFont="1" applyFill="1" applyBorder="1" applyAlignment="1">
      <alignment horizontal="center" vertical="center" textRotation="90"/>
    </xf>
    <xf numFmtId="0" fontId="2" fillId="2" borderId="4" xfId="1" applyFont="1" applyFill="1" applyBorder="1" applyAlignment="1">
      <alignment horizontal="center" vertical="center" textRotation="90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0" fillId="8" borderId="0" xfId="0" applyNumberFormat="1" applyFill="1"/>
    <xf numFmtId="1" fontId="0" fillId="8" borderId="0" xfId="0" applyNumberFormat="1" applyFill="1" applyAlignment="1">
      <alignment horizontal="center" vertical="center"/>
    </xf>
    <xf numFmtId="0" fontId="0" fillId="9" borderId="0" xfId="0" applyFill="1" applyAlignment="1">
      <alignment horizontal="right" vertical="center"/>
    </xf>
  </cellXfs>
  <cellStyles count="5">
    <cellStyle name="Normal 2" xfId="3"/>
    <cellStyle name="Normal 3" xfId="4"/>
    <cellStyle name="normální 3" xfId="1"/>
    <cellStyle name="Обычный" xfId="0" builtinId="0"/>
    <cellStyle name="Обычный 2" xfId="2"/>
  </cellStyles>
  <dxfs count="2">
    <dxf>
      <numFmt numFmtId="0" formatCode="General"/>
    </dxf>
    <dxf>
      <alignment textRotation="0" wrapText="1" indent="0" justifyLastLine="0" shrinkToFit="0" readingOrder="0"/>
    </dxf>
  </dxfs>
  <tableStyles count="0" defaultTableStyle="TableStyleMedium9" defaultPivotStyle="PivotStyleLight16"/>
  <colors>
    <mruColors>
      <color rgb="FF91FB89"/>
      <color rgb="FF99FF33"/>
      <color rgb="FF59F030"/>
      <color rgb="FF008000"/>
      <color rgb="FF006600"/>
      <color rgb="FF00482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4:D29" totalsRowShown="0">
  <autoFilter ref="A4:D29"/>
  <tableColumns count="4">
    <tableColumn id="1" name="Наименование" dataDxfId="1"/>
    <tableColumn id="2" name="Стоимость"/>
    <tableColumn id="3" name="Количество"/>
    <tableColumn id="4" name="Сумма" dataDxfId="0">
      <calculatedColumnFormula>B5*C5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6"/>
  <sheetViews>
    <sheetView zoomScale="75" zoomScaleNormal="75" workbookViewId="0">
      <pane xSplit="4" ySplit="5" topLeftCell="E11" activePane="bottomRight" state="frozenSplit"/>
      <selection pane="topRight" activeCell="D1" sqref="D1"/>
      <selection pane="bottomLeft" activeCell="A5" sqref="A5"/>
      <selection pane="bottomRight" activeCell="M12" sqref="M12"/>
    </sheetView>
  </sheetViews>
  <sheetFormatPr defaultRowHeight="15" x14ac:dyDescent="0.25"/>
  <cols>
    <col min="1" max="1" width="14" customWidth="1"/>
    <col min="2" max="2" width="14.5703125" customWidth="1"/>
    <col min="3" max="3" width="11.7109375" customWidth="1"/>
    <col min="4" max="4" width="40.140625" customWidth="1"/>
    <col min="5" max="5" width="10.42578125" style="29" customWidth="1"/>
    <col min="6" max="6" width="9.5703125" style="29" customWidth="1"/>
    <col min="7" max="7" width="11" style="29" bestFit="1" customWidth="1"/>
    <col min="8" max="8" width="13.42578125" style="29" customWidth="1"/>
    <col min="9" max="9" width="9.140625" style="48"/>
    <col min="10" max="10" width="7" style="46" customWidth="1"/>
    <col min="11" max="11" width="7.5703125" style="46" customWidth="1"/>
    <col min="12" max="12" width="7.5703125" style="47" customWidth="1"/>
    <col min="13" max="13" width="9.140625" style="47"/>
    <col min="14" max="14" width="8.42578125" style="47" customWidth="1"/>
    <col min="15" max="15" width="7.5703125" style="47" customWidth="1"/>
    <col min="16" max="27" width="9.140625" style="47"/>
  </cols>
  <sheetData>
    <row r="1" spans="1:26" x14ac:dyDescent="0.25">
      <c r="A1" s="1"/>
      <c r="B1" s="2"/>
      <c r="C1" s="2"/>
      <c r="D1" s="3"/>
      <c r="E1" s="19"/>
      <c r="F1" s="19"/>
      <c r="G1" s="19"/>
      <c r="H1" s="19"/>
      <c r="I1" s="32"/>
    </row>
    <row r="2" spans="1:26" ht="23.25" customHeight="1" x14ac:dyDescent="0.35">
      <c r="A2" s="4">
        <v>41134</v>
      </c>
      <c r="B2" s="5"/>
      <c r="C2" s="5"/>
      <c r="D2" s="3"/>
      <c r="E2" s="19"/>
      <c r="F2" s="19"/>
      <c r="G2" s="19"/>
      <c r="H2" s="19"/>
      <c r="I2" s="32"/>
    </row>
    <row r="3" spans="1:26" ht="30" x14ac:dyDescent="0.4">
      <c r="A3" s="6"/>
      <c r="B3" s="6"/>
      <c r="C3" s="6"/>
      <c r="D3" s="6"/>
      <c r="E3" s="27"/>
      <c r="F3" s="19"/>
      <c r="G3" s="19"/>
      <c r="H3" s="19"/>
      <c r="I3" s="32"/>
    </row>
    <row r="4" spans="1:26" x14ac:dyDescent="0.25">
      <c r="A4" s="1"/>
      <c r="B4" s="87" t="s">
        <v>0</v>
      </c>
      <c r="C4" s="87" t="s">
        <v>1</v>
      </c>
      <c r="D4" s="88" t="s">
        <v>2</v>
      </c>
      <c r="E4" s="89" t="s">
        <v>81</v>
      </c>
      <c r="F4" s="89" t="s">
        <v>79</v>
      </c>
      <c r="G4" s="98" t="s">
        <v>80</v>
      </c>
      <c r="H4" s="91" t="s">
        <v>83</v>
      </c>
      <c r="I4" s="92"/>
      <c r="J4" s="93"/>
      <c r="K4" s="93"/>
      <c r="L4" s="94"/>
      <c r="M4" s="86"/>
      <c r="N4" s="86"/>
      <c r="O4" s="94"/>
      <c r="P4" s="86"/>
      <c r="Q4" s="86"/>
      <c r="R4" s="94"/>
      <c r="S4" s="86"/>
      <c r="T4" s="86"/>
      <c r="U4" s="86"/>
      <c r="V4" s="86"/>
      <c r="W4" s="86"/>
      <c r="X4" s="86"/>
      <c r="Y4" s="86"/>
      <c r="Z4" s="86"/>
    </row>
    <row r="5" spans="1:26" ht="48" customHeight="1" x14ac:dyDescent="0.25">
      <c r="A5" s="1"/>
      <c r="B5" s="87"/>
      <c r="C5" s="87"/>
      <c r="D5" s="88"/>
      <c r="E5" s="90"/>
      <c r="F5" s="90"/>
      <c r="G5" s="99"/>
      <c r="H5" s="91"/>
      <c r="I5" s="92"/>
      <c r="J5" s="48"/>
      <c r="K5" s="48"/>
      <c r="L5" s="94"/>
      <c r="M5" s="49"/>
      <c r="N5" s="49"/>
      <c r="O5" s="94"/>
      <c r="P5" s="49"/>
      <c r="Q5" s="49"/>
      <c r="R5" s="94"/>
      <c r="S5" s="49"/>
      <c r="T5" s="49"/>
      <c r="U5" s="49"/>
      <c r="V5" s="49"/>
      <c r="W5" s="49"/>
      <c r="X5" s="49"/>
      <c r="Y5" s="49"/>
      <c r="Z5" s="49"/>
    </row>
    <row r="6" spans="1:26" x14ac:dyDescent="0.25">
      <c r="A6" s="1"/>
      <c r="B6" s="2"/>
      <c r="C6" s="2"/>
      <c r="D6" s="3"/>
      <c r="E6" s="61"/>
      <c r="F6" s="32"/>
      <c r="G6" s="28"/>
      <c r="H6" s="62"/>
    </row>
    <row r="7" spans="1:26" ht="15.75" x14ac:dyDescent="0.25">
      <c r="A7" s="116" t="s">
        <v>3</v>
      </c>
      <c r="B7" s="7">
        <v>8200817538</v>
      </c>
      <c r="C7" s="8" t="s">
        <v>4</v>
      </c>
      <c r="D7" s="57" t="s">
        <v>5</v>
      </c>
      <c r="E7" s="21" t="s">
        <v>89</v>
      </c>
      <c r="F7" s="20"/>
      <c r="G7" s="36">
        <v>0</v>
      </c>
      <c r="H7" s="20"/>
    </row>
    <row r="8" spans="1:26" ht="15.75" x14ac:dyDescent="0.25">
      <c r="A8" s="117"/>
      <c r="B8" s="9" t="s">
        <v>6</v>
      </c>
      <c r="C8" s="9" t="s">
        <v>7</v>
      </c>
      <c r="D8" s="58" t="s">
        <v>8</v>
      </c>
      <c r="E8" s="21" t="s">
        <v>87</v>
      </c>
      <c r="F8" s="20"/>
      <c r="G8" s="37">
        <v>0</v>
      </c>
      <c r="H8" s="25"/>
      <c r="I8" s="50"/>
      <c r="J8" s="51"/>
      <c r="K8" s="51"/>
      <c r="L8" s="52"/>
      <c r="M8" s="52"/>
      <c r="N8" s="52"/>
      <c r="O8" s="52"/>
      <c r="P8" s="52"/>
      <c r="Q8" s="52"/>
      <c r="R8" s="52"/>
      <c r="S8" s="52"/>
      <c r="T8" s="52"/>
    </row>
    <row r="9" spans="1:26" ht="15.75" x14ac:dyDescent="0.25">
      <c r="A9" s="117"/>
      <c r="B9" s="9" t="s">
        <v>9</v>
      </c>
      <c r="C9" s="8" t="s">
        <v>4</v>
      </c>
      <c r="D9" s="58" t="s">
        <v>10</v>
      </c>
      <c r="E9" s="21" t="s">
        <v>88</v>
      </c>
      <c r="F9" s="20"/>
      <c r="G9" s="38">
        <v>0</v>
      </c>
      <c r="H9" s="25"/>
      <c r="I9" s="50"/>
      <c r="J9" s="51"/>
      <c r="K9" s="51"/>
      <c r="L9" s="52"/>
      <c r="M9" s="52"/>
      <c r="N9" s="52"/>
      <c r="O9" s="52"/>
      <c r="P9" s="52"/>
      <c r="Q9" s="52"/>
      <c r="R9" s="52"/>
      <c r="S9" s="52"/>
      <c r="T9" s="52"/>
    </row>
    <row r="10" spans="1:26" ht="15.75" x14ac:dyDescent="0.25">
      <c r="A10" s="117"/>
      <c r="B10" s="9" t="s">
        <v>11</v>
      </c>
      <c r="C10" s="9" t="s">
        <v>7</v>
      </c>
      <c r="D10" s="58" t="s">
        <v>12</v>
      </c>
      <c r="E10" s="21" t="s">
        <v>85</v>
      </c>
      <c r="F10" s="20"/>
      <c r="G10" s="37">
        <v>0</v>
      </c>
      <c r="H10" s="25"/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</row>
    <row r="11" spans="1:26" ht="15.75" x14ac:dyDescent="0.25">
      <c r="A11" s="117"/>
      <c r="B11" s="9" t="s">
        <v>13</v>
      </c>
      <c r="C11" s="9" t="s">
        <v>7</v>
      </c>
      <c r="D11" s="58" t="s">
        <v>14</v>
      </c>
      <c r="E11" s="21" t="s">
        <v>88</v>
      </c>
      <c r="F11" s="20"/>
      <c r="G11" s="37">
        <v>0</v>
      </c>
      <c r="H11" s="25"/>
      <c r="I11" s="50"/>
      <c r="J11" s="51"/>
      <c r="K11" s="51"/>
      <c r="L11" s="52"/>
      <c r="M11" s="52"/>
      <c r="N11" s="52"/>
      <c r="O11" s="52"/>
      <c r="P11" s="52"/>
      <c r="Q11" s="52"/>
      <c r="R11" s="52"/>
      <c r="S11" s="52"/>
      <c r="T11" s="52"/>
    </row>
    <row r="12" spans="1:26" ht="15.75" x14ac:dyDescent="0.25">
      <c r="A12" s="117"/>
      <c r="B12" s="9" t="s">
        <v>15</v>
      </c>
      <c r="C12" s="9" t="s">
        <v>7</v>
      </c>
      <c r="D12" s="58" t="s">
        <v>16</v>
      </c>
      <c r="E12" s="21" t="s">
        <v>85</v>
      </c>
      <c r="F12" s="20"/>
      <c r="G12" s="37">
        <v>0</v>
      </c>
      <c r="H12" s="25"/>
      <c r="I12" s="50"/>
      <c r="J12" s="51"/>
      <c r="K12" s="51"/>
      <c r="L12" s="52"/>
      <c r="M12" s="52"/>
      <c r="N12" s="52"/>
      <c r="O12" s="52"/>
      <c r="P12" s="52"/>
      <c r="Q12" s="52"/>
      <c r="R12" s="52"/>
      <c r="S12" s="52"/>
      <c r="T12" s="52"/>
    </row>
    <row r="13" spans="1:26" ht="15.75" x14ac:dyDescent="0.25">
      <c r="A13" s="117"/>
      <c r="B13" s="9" t="s">
        <v>17</v>
      </c>
      <c r="C13" s="9" t="s">
        <v>18</v>
      </c>
      <c r="D13" s="58" t="s">
        <v>19</v>
      </c>
      <c r="E13" s="21" t="s">
        <v>82</v>
      </c>
      <c r="F13" s="20"/>
      <c r="G13" s="37">
        <v>0</v>
      </c>
      <c r="H13" s="25"/>
      <c r="I13" s="50"/>
      <c r="J13" s="51"/>
      <c r="K13" s="51"/>
      <c r="L13" s="52"/>
      <c r="M13" s="52"/>
      <c r="N13" s="52"/>
      <c r="O13" s="52"/>
      <c r="P13" s="52"/>
      <c r="Q13" s="52"/>
      <c r="R13" s="52"/>
      <c r="S13" s="52"/>
      <c r="T13" s="52"/>
    </row>
    <row r="14" spans="1:26" ht="15.75" x14ac:dyDescent="0.25">
      <c r="A14" s="118"/>
      <c r="B14" s="10" t="s">
        <v>20</v>
      </c>
      <c r="C14" s="10" t="s">
        <v>7</v>
      </c>
      <c r="D14" s="59" t="s">
        <v>21</v>
      </c>
      <c r="E14" s="22" t="s">
        <v>85</v>
      </c>
      <c r="F14" s="20"/>
      <c r="G14" s="37">
        <v>0</v>
      </c>
      <c r="H14" s="25"/>
      <c r="I14" s="50"/>
      <c r="J14" s="51"/>
      <c r="K14" s="51"/>
      <c r="L14" s="52"/>
      <c r="M14" s="52"/>
      <c r="N14" s="52"/>
      <c r="O14" s="52"/>
      <c r="P14" s="52"/>
      <c r="Q14" s="52"/>
      <c r="R14" s="52"/>
      <c r="S14" s="52"/>
      <c r="T14" s="52"/>
    </row>
    <row r="15" spans="1:26" ht="18.75" x14ac:dyDescent="0.25">
      <c r="A15" s="100" t="s">
        <v>22</v>
      </c>
      <c r="B15" s="101"/>
      <c r="C15" s="101"/>
      <c r="D15" s="101"/>
      <c r="E15" s="63"/>
      <c r="F15" s="20"/>
      <c r="G15" s="37"/>
      <c r="H15" s="30"/>
      <c r="I15" s="50"/>
      <c r="J15" s="51"/>
      <c r="K15" s="51"/>
      <c r="L15" s="52"/>
      <c r="M15" s="52"/>
      <c r="N15" s="52"/>
      <c r="O15" s="52"/>
      <c r="P15" s="52"/>
      <c r="Q15" s="52"/>
      <c r="R15" s="52"/>
      <c r="S15" s="52"/>
      <c r="T15" s="52"/>
    </row>
    <row r="16" spans="1:26" ht="15.75" x14ac:dyDescent="0.25">
      <c r="A16" s="1"/>
      <c r="B16" s="11"/>
      <c r="C16" s="11"/>
      <c r="D16" s="12"/>
      <c r="E16" s="64"/>
      <c r="F16" s="20"/>
      <c r="G16" s="39"/>
      <c r="H16" s="65"/>
      <c r="I16" s="50"/>
      <c r="J16" s="51"/>
      <c r="K16" s="51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5.75" x14ac:dyDescent="0.25">
      <c r="A17" s="102" t="s">
        <v>23</v>
      </c>
      <c r="B17" s="9" t="s">
        <v>24</v>
      </c>
      <c r="C17" s="8" t="s">
        <v>4</v>
      </c>
      <c r="D17" s="58" t="s">
        <v>25</v>
      </c>
      <c r="E17" s="23">
        <v>0</v>
      </c>
      <c r="F17" s="20">
        <v>2</v>
      </c>
      <c r="G17" s="37">
        <v>0</v>
      </c>
      <c r="H17" s="25">
        <v>8200817257</v>
      </c>
      <c r="I17" s="50"/>
      <c r="J17" s="52" t="s">
        <v>91</v>
      </c>
      <c r="K17" s="51"/>
      <c r="L17" s="52"/>
      <c r="M17" s="52"/>
      <c r="N17" s="52" t="s">
        <v>97</v>
      </c>
      <c r="O17" s="52"/>
      <c r="P17" s="52"/>
      <c r="Q17" s="52"/>
      <c r="R17" s="53"/>
      <c r="S17" s="52"/>
      <c r="T17" s="52"/>
    </row>
    <row r="18" spans="1:20" ht="15.75" x14ac:dyDescent="0.25">
      <c r="A18" s="103"/>
      <c r="B18" s="9" t="s">
        <v>26</v>
      </c>
      <c r="C18" s="8" t="s">
        <v>4</v>
      </c>
      <c r="D18" s="58" t="s">
        <v>27</v>
      </c>
      <c r="E18" s="23"/>
      <c r="F18" s="20"/>
      <c r="G18" s="37"/>
      <c r="H18" s="25"/>
      <c r="I18" s="50"/>
      <c r="J18" s="52" t="s">
        <v>92</v>
      </c>
      <c r="K18" s="51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5.75" x14ac:dyDescent="0.25">
      <c r="A19" s="104"/>
      <c r="B19" s="7">
        <v>8200817266</v>
      </c>
      <c r="C19" s="8" t="s">
        <v>4</v>
      </c>
      <c r="D19" s="57" t="s">
        <v>28</v>
      </c>
      <c r="E19" s="23"/>
      <c r="F19" s="20"/>
      <c r="G19" s="37"/>
      <c r="H19" s="25"/>
      <c r="I19" s="50"/>
      <c r="J19" s="52" t="s">
        <v>98</v>
      </c>
      <c r="K19" s="51"/>
      <c r="L19" s="52"/>
      <c r="M19" s="52"/>
      <c r="N19" s="52" t="s">
        <v>96</v>
      </c>
      <c r="O19" s="52"/>
      <c r="P19" s="52"/>
      <c r="Q19" s="52"/>
      <c r="R19" s="52"/>
      <c r="S19" s="52"/>
      <c r="T19" s="52"/>
    </row>
    <row r="20" spans="1:20" ht="15.75" x14ac:dyDescent="0.25">
      <c r="A20" s="103"/>
      <c r="B20" s="9" t="s">
        <v>29</v>
      </c>
      <c r="C20" s="9" t="s">
        <v>7</v>
      </c>
      <c r="D20" s="58" t="s">
        <v>30</v>
      </c>
      <c r="E20" s="23"/>
      <c r="F20" s="20"/>
      <c r="G20" s="37"/>
      <c r="H20" s="25"/>
      <c r="I20" s="50"/>
      <c r="J20" s="52" t="s">
        <v>99</v>
      </c>
      <c r="K20" s="51"/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5.75" x14ac:dyDescent="0.25">
      <c r="A21" s="103"/>
      <c r="B21" s="9" t="s">
        <v>31</v>
      </c>
      <c r="C21" s="9" t="s">
        <v>7</v>
      </c>
      <c r="D21" s="58" t="s">
        <v>32</v>
      </c>
      <c r="E21" s="23"/>
      <c r="F21" s="20"/>
      <c r="G21" s="37"/>
      <c r="H21" s="25"/>
      <c r="I21" s="50"/>
      <c r="J21" s="51"/>
      <c r="K21" s="51"/>
      <c r="L21" s="52"/>
      <c r="M21" s="52"/>
      <c r="N21" s="52"/>
      <c r="O21" s="52"/>
      <c r="P21" s="52"/>
      <c r="Q21" s="52"/>
      <c r="R21" s="52"/>
      <c r="S21" s="52"/>
      <c r="T21" s="52"/>
    </row>
    <row r="22" spans="1:20" ht="15.75" x14ac:dyDescent="0.25">
      <c r="A22" s="103"/>
      <c r="B22" s="9" t="s">
        <v>33</v>
      </c>
      <c r="C22" s="9" t="s">
        <v>7</v>
      </c>
      <c r="D22" s="58" t="s">
        <v>34</v>
      </c>
      <c r="E22" s="23"/>
      <c r="F22" s="20"/>
      <c r="G22" s="37"/>
      <c r="H22" s="25"/>
      <c r="I22" s="50"/>
      <c r="J22" s="51"/>
      <c r="K22" s="51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5.75" x14ac:dyDescent="0.25">
      <c r="A23" s="103"/>
      <c r="B23" s="9" t="s">
        <v>35</v>
      </c>
      <c r="C23" s="9" t="s">
        <v>7</v>
      </c>
      <c r="D23" s="58" t="s">
        <v>36</v>
      </c>
      <c r="E23" s="23"/>
      <c r="F23" s="20"/>
      <c r="G23" s="37"/>
      <c r="H23" s="25"/>
      <c r="I23" s="50"/>
      <c r="J23" s="51"/>
      <c r="K23" s="51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5.75" x14ac:dyDescent="0.25">
      <c r="A24" s="103"/>
      <c r="B24" s="9" t="s">
        <v>37</v>
      </c>
      <c r="C24" s="8" t="s">
        <v>4</v>
      </c>
      <c r="D24" s="58" t="s">
        <v>38</v>
      </c>
      <c r="E24" s="23"/>
      <c r="F24" s="20"/>
      <c r="G24" s="37"/>
      <c r="H24" s="25"/>
      <c r="I24" s="50"/>
      <c r="J24" s="51"/>
      <c r="K24" s="51"/>
      <c r="L24" s="52"/>
      <c r="M24" s="52"/>
      <c r="N24" s="52"/>
      <c r="O24" s="52"/>
      <c r="P24" s="52"/>
      <c r="Q24" s="52"/>
      <c r="R24" s="52"/>
      <c r="S24" s="52"/>
      <c r="T24" s="52"/>
    </row>
    <row r="25" spans="1:20" ht="15.75" x14ac:dyDescent="0.25">
      <c r="A25" s="103"/>
      <c r="B25" s="9" t="s">
        <v>39</v>
      </c>
      <c r="C25" s="8" t="s">
        <v>4</v>
      </c>
      <c r="D25" s="58" t="s">
        <v>40</v>
      </c>
      <c r="E25" s="23">
        <v>0</v>
      </c>
      <c r="F25" s="20">
        <v>3</v>
      </c>
      <c r="G25" s="37">
        <v>0</v>
      </c>
      <c r="H25" s="25">
        <v>8200817257</v>
      </c>
      <c r="I25" s="50"/>
      <c r="J25" s="51"/>
      <c r="K25" s="51"/>
      <c r="L25" s="52"/>
      <c r="M25" s="52"/>
      <c r="N25" s="52"/>
      <c r="O25" s="52"/>
      <c r="P25" s="52"/>
      <c r="Q25" s="52"/>
      <c r="R25" s="52"/>
      <c r="S25" s="52"/>
      <c r="T25" s="52"/>
    </row>
    <row r="26" spans="1:20" ht="15.75" x14ac:dyDescent="0.25">
      <c r="A26" s="103"/>
      <c r="B26" s="9" t="s">
        <v>41</v>
      </c>
      <c r="C26" s="8" t="s">
        <v>4</v>
      </c>
      <c r="D26" s="58" t="s">
        <v>42</v>
      </c>
      <c r="E26" s="23"/>
      <c r="F26" s="20"/>
      <c r="G26" s="37"/>
      <c r="H26" s="25"/>
      <c r="I26" s="50"/>
      <c r="J26" s="51"/>
      <c r="K26" s="51"/>
      <c r="L26" s="52"/>
      <c r="M26" s="52"/>
      <c r="N26" s="52"/>
      <c r="O26" s="52"/>
      <c r="P26" s="52"/>
      <c r="Q26" s="52"/>
      <c r="R26" s="52"/>
      <c r="S26" s="52"/>
      <c r="T26" s="52"/>
    </row>
    <row r="27" spans="1:20" ht="15.75" x14ac:dyDescent="0.25">
      <c r="A27" s="103"/>
      <c r="B27" s="9" t="s">
        <v>43</v>
      </c>
      <c r="C27" s="9" t="s">
        <v>18</v>
      </c>
      <c r="D27" s="58" t="s">
        <v>84</v>
      </c>
      <c r="E27" s="23">
        <v>0</v>
      </c>
      <c r="F27" s="20">
        <v>3</v>
      </c>
      <c r="G27" s="37">
        <v>0</v>
      </c>
      <c r="H27" s="25">
        <v>203004010</v>
      </c>
      <c r="I27" s="50"/>
      <c r="J27" s="51"/>
      <c r="K27" s="51"/>
      <c r="L27" s="52"/>
      <c r="M27" s="52"/>
      <c r="N27" s="52"/>
      <c r="O27" s="52"/>
      <c r="P27" s="52"/>
      <c r="Q27" s="52"/>
      <c r="R27" s="52"/>
      <c r="S27" s="52"/>
      <c r="T27" s="52"/>
    </row>
    <row r="28" spans="1:20" ht="15.75" x14ac:dyDescent="0.25">
      <c r="A28" s="105"/>
      <c r="B28" s="10" t="s">
        <v>44</v>
      </c>
      <c r="C28" s="10" t="s">
        <v>7</v>
      </c>
      <c r="D28" s="60" t="s">
        <v>45</v>
      </c>
      <c r="E28" s="24">
        <v>1</v>
      </c>
      <c r="F28" s="20">
        <v>3</v>
      </c>
      <c r="G28" s="37">
        <v>0</v>
      </c>
      <c r="H28" s="25">
        <v>2850023485</v>
      </c>
      <c r="I28" s="50"/>
      <c r="J28" s="51"/>
      <c r="K28" s="51"/>
      <c r="L28" s="52"/>
      <c r="M28" s="52"/>
      <c r="N28" s="52"/>
      <c r="O28" s="52"/>
      <c r="P28" s="52"/>
      <c r="Q28" s="52"/>
      <c r="R28" s="52"/>
      <c r="S28" s="52"/>
      <c r="T28" s="52"/>
    </row>
    <row r="29" spans="1:20" ht="21" x14ac:dyDescent="0.25">
      <c r="A29" s="106" t="s">
        <v>22</v>
      </c>
      <c r="B29" s="107"/>
      <c r="C29" s="107"/>
      <c r="D29" s="107"/>
      <c r="E29" s="63"/>
      <c r="F29" s="20"/>
      <c r="G29" s="37"/>
      <c r="H29" s="66"/>
      <c r="I29" s="50"/>
      <c r="J29" s="51"/>
      <c r="K29" s="51"/>
      <c r="L29" s="52"/>
      <c r="M29" s="52"/>
      <c r="N29" s="52"/>
      <c r="O29" s="52"/>
      <c r="P29" s="52"/>
      <c r="Q29" s="52"/>
      <c r="R29" s="52"/>
      <c r="S29" s="52"/>
      <c r="T29" s="52"/>
    </row>
    <row r="30" spans="1:20" ht="15.75" x14ac:dyDescent="0.25">
      <c r="A30" s="1"/>
      <c r="B30" s="11"/>
      <c r="C30" s="11"/>
      <c r="D30" s="12"/>
      <c r="E30" s="64"/>
      <c r="F30" s="20"/>
      <c r="G30" s="40"/>
      <c r="H30" s="65"/>
      <c r="I30" s="50"/>
      <c r="J30" s="51"/>
      <c r="K30" s="51"/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15.75" x14ac:dyDescent="0.25">
      <c r="A31" s="108" t="s">
        <v>46</v>
      </c>
      <c r="B31" s="9" t="s">
        <v>47</v>
      </c>
      <c r="C31" s="9" t="s">
        <v>7</v>
      </c>
      <c r="D31" s="58" t="s">
        <v>48</v>
      </c>
      <c r="E31" s="23" t="s">
        <v>86</v>
      </c>
      <c r="F31" s="20">
        <v>2</v>
      </c>
      <c r="G31" s="37">
        <v>1</v>
      </c>
      <c r="H31" s="25"/>
      <c r="I31" s="50"/>
      <c r="J31" s="51"/>
      <c r="K31" s="51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5.75" x14ac:dyDescent="0.25">
      <c r="A32" s="109"/>
      <c r="B32" s="9" t="s">
        <v>49</v>
      </c>
      <c r="C32" s="8" t="s">
        <v>4</v>
      </c>
      <c r="D32" s="58" t="s">
        <v>50</v>
      </c>
      <c r="E32" s="23" t="s">
        <v>90</v>
      </c>
      <c r="F32" s="20"/>
      <c r="G32" s="37">
        <v>2</v>
      </c>
      <c r="H32" s="25"/>
      <c r="I32" s="50"/>
      <c r="J32" s="51"/>
      <c r="K32" s="51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5.75" x14ac:dyDescent="0.25">
      <c r="A33" s="109"/>
      <c r="B33" s="9" t="s">
        <v>51</v>
      </c>
      <c r="C33" s="9" t="s">
        <v>7</v>
      </c>
      <c r="D33" s="58" t="s">
        <v>52</v>
      </c>
      <c r="E33" s="23">
        <v>0</v>
      </c>
      <c r="F33" s="20">
        <v>2</v>
      </c>
      <c r="G33" s="37">
        <v>1</v>
      </c>
      <c r="H33" s="25"/>
      <c r="I33" s="50"/>
      <c r="J33" s="51"/>
      <c r="K33" s="51"/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15.75" x14ac:dyDescent="0.25">
      <c r="A34" s="109"/>
      <c r="B34" s="9" t="s">
        <v>53</v>
      </c>
      <c r="C34" s="9" t="s">
        <v>7</v>
      </c>
      <c r="D34" s="58" t="s">
        <v>54</v>
      </c>
      <c r="E34" s="23" t="s">
        <v>86</v>
      </c>
      <c r="F34" s="20"/>
      <c r="G34" s="37">
        <v>1</v>
      </c>
      <c r="H34" s="25"/>
      <c r="I34" s="50"/>
      <c r="J34" s="51"/>
      <c r="K34" s="51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15.75" x14ac:dyDescent="0.25">
      <c r="A35" s="109"/>
      <c r="B35" s="9" t="s">
        <v>55</v>
      </c>
      <c r="C35" s="8" t="s">
        <v>4</v>
      </c>
      <c r="D35" s="58" t="s">
        <v>56</v>
      </c>
      <c r="E35" s="23" t="s">
        <v>86</v>
      </c>
      <c r="F35" s="20">
        <v>2</v>
      </c>
      <c r="G35" s="37">
        <v>1</v>
      </c>
      <c r="H35" s="25"/>
      <c r="I35" s="50"/>
      <c r="J35" s="51"/>
      <c r="K35" s="51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5.75" x14ac:dyDescent="0.25">
      <c r="A36" s="109"/>
      <c r="B36" s="9" t="s">
        <v>57</v>
      </c>
      <c r="C36" s="8" t="s">
        <v>4</v>
      </c>
      <c r="D36" s="58" t="s">
        <v>58</v>
      </c>
      <c r="E36" s="23" t="s">
        <v>90</v>
      </c>
      <c r="F36" s="20"/>
      <c r="G36" s="37">
        <v>2</v>
      </c>
      <c r="H36" s="25"/>
      <c r="I36" s="50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5.75" x14ac:dyDescent="0.25">
      <c r="A37" s="109"/>
      <c r="B37" s="9" t="s">
        <v>59</v>
      </c>
      <c r="C37" s="9" t="s">
        <v>7</v>
      </c>
      <c r="D37" s="58" t="s">
        <v>60</v>
      </c>
      <c r="E37" s="23" t="s">
        <v>86</v>
      </c>
      <c r="F37" s="20"/>
      <c r="G37" s="37">
        <v>0</v>
      </c>
      <c r="H37" s="25"/>
      <c r="I37" s="50"/>
      <c r="J37" s="51"/>
      <c r="K37" s="51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15.75" x14ac:dyDescent="0.25">
      <c r="A38" s="109"/>
      <c r="B38" s="9" t="s">
        <v>61</v>
      </c>
      <c r="C38" s="8" t="s">
        <v>4</v>
      </c>
      <c r="D38" s="58" t="s">
        <v>62</v>
      </c>
      <c r="E38" s="23" t="s">
        <v>90</v>
      </c>
      <c r="F38" s="20"/>
      <c r="G38" s="37">
        <v>2</v>
      </c>
      <c r="H38" s="25"/>
      <c r="I38" s="50"/>
      <c r="J38" s="51"/>
      <c r="K38" s="51"/>
      <c r="L38" s="52"/>
      <c r="M38" s="52"/>
      <c r="N38" s="52"/>
      <c r="O38" s="52"/>
      <c r="P38" s="52"/>
      <c r="Q38" s="52"/>
      <c r="R38" s="52"/>
      <c r="S38" s="52"/>
      <c r="T38" s="52"/>
    </row>
    <row r="39" spans="1:20" ht="15.75" x14ac:dyDescent="0.25">
      <c r="A39" s="109"/>
      <c r="B39" s="9" t="s">
        <v>63</v>
      </c>
      <c r="C39" s="9" t="s">
        <v>7</v>
      </c>
      <c r="D39" s="58" t="s">
        <v>64</v>
      </c>
      <c r="E39" s="23" t="s">
        <v>86</v>
      </c>
      <c r="F39" s="20"/>
      <c r="G39" s="37">
        <v>1</v>
      </c>
      <c r="H39" s="25"/>
      <c r="I39" s="50"/>
      <c r="J39" s="51"/>
      <c r="K39" s="51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15.75" x14ac:dyDescent="0.25">
      <c r="A40" s="109"/>
      <c r="B40" s="9" t="s">
        <v>65</v>
      </c>
      <c r="C40" s="8" t="s">
        <v>4</v>
      </c>
      <c r="D40" s="58" t="s">
        <v>66</v>
      </c>
      <c r="E40" s="23" t="s">
        <v>90</v>
      </c>
      <c r="F40" s="20"/>
      <c r="G40" s="37">
        <v>2</v>
      </c>
      <c r="H40" s="25"/>
      <c r="I40" s="50"/>
      <c r="J40" s="51"/>
      <c r="K40" s="51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5.75" x14ac:dyDescent="0.25">
      <c r="A41" s="110"/>
      <c r="B41" s="9" t="s">
        <v>67</v>
      </c>
      <c r="C41" s="9" t="s">
        <v>18</v>
      </c>
      <c r="D41" s="58" t="s">
        <v>19</v>
      </c>
      <c r="E41" s="23">
        <v>0</v>
      </c>
      <c r="F41" s="20">
        <v>2</v>
      </c>
      <c r="G41" s="37">
        <v>1</v>
      </c>
      <c r="H41" s="25"/>
      <c r="I41" s="50"/>
      <c r="J41" s="51"/>
      <c r="K41" s="51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5.75" x14ac:dyDescent="0.25">
      <c r="A42" s="110"/>
      <c r="B42" s="10" t="s">
        <v>68</v>
      </c>
      <c r="C42" s="8" t="s">
        <v>4</v>
      </c>
      <c r="D42" s="60" t="s">
        <v>69</v>
      </c>
      <c r="E42" s="24" t="s">
        <v>86</v>
      </c>
      <c r="F42" s="20"/>
      <c r="G42" s="37">
        <v>1</v>
      </c>
      <c r="H42" s="25"/>
      <c r="I42" s="50"/>
      <c r="J42" s="51"/>
      <c r="K42" s="51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21" x14ac:dyDescent="0.25">
      <c r="A43" s="111" t="s">
        <v>22</v>
      </c>
      <c r="B43" s="112"/>
      <c r="C43" s="112"/>
      <c r="D43" s="112"/>
      <c r="E43" s="63"/>
      <c r="F43" s="20"/>
      <c r="G43" s="37"/>
      <c r="H43" s="66"/>
      <c r="I43" s="50"/>
      <c r="J43" s="51"/>
      <c r="K43" s="51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37.5" customHeight="1" x14ac:dyDescent="0.25">
      <c r="A44" s="1"/>
      <c r="B44" s="11"/>
      <c r="C44" s="11"/>
      <c r="D44" s="12"/>
      <c r="E44" s="64"/>
      <c r="F44" s="20"/>
      <c r="G44" s="39"/>
      <c r="H44" s="65"/>
      <c r="I44" s="50"/>
      <c r="J44" s="51"/>
      <c r="K44" s="51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5.75" x14ac:dyDescent="0.25">
      <c r="A45" s="113" t="s">
        <v>70</v>
      </c>
      <c r="B45" s="13">
        <v>8200817249</v>
      </c>
      <c r="C45" s="8" t="s">
        <v>4</v>
      </c>
      <c r="D45" s="57" t="s">
        <v>71</v>
      </c>
      <c r="E45" s="23"/>
      <c r="F45" s="20"/>
      <c r="G45" s="37"/>
      <c r="H45" s="25"/>
      <c r="I45" s="68" t="s">
        <v>95</v>
      </c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5.75" x14ac:dyDescent="0.25">
      <c r="A46" s="114"/>
      <c r="B46" s="9" t="s">
        <v>72</v>
      </c>
      <c r="C46" s="9" t="s">
        <v>7</v>
      </c>
      <c r="D46" s="58" t="s">
        <v>73</v>
      </c>
      <c r="E46" s="23"/>
      <c r="F46" s="20"/>
      <c r="G46" s="37"/>
      <c r="H46" s="25"/>
      <c r="I46" s="67" t="s">
        <v>94</v>
      </c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15.75" x14ac:dyDescent="0.25">
      <c r="A47" s="114"/>
      <c r="B47" s="9" t="s">
        <v>74</v>
      </c>
      <c r="C47" s="8" t="s">
        <v>4</v>
      </c>
      <c r="D47" s="58" t="s">
        <v>75</v>
      </c>
      <c r="E47" s="23"/>
      <c r="F47" s="20"/>
      <c r="G47" s="37"/>
      <c r="H47" s="25"/>
      <c r="I47" s="67" t="s">
        <v>93</v>
      </c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5.75" x14ac:dyDescent="0.25">
      <c r="A48" s="115"/>
      <c r="B48" s="10" t="s">
        <v>76</v>
      </c>
      <c r="C48" s="10" t="s">
        <v>7</v>
      </c>
      <c r="D48" s="60" t="s">
        <v>77</v>
      </c>
      <c r="E48" s="23"/>
      <c r="F48" s="20"/>
      <c r="G48" s="37"/>
      <c r="H48" s="25"/>
      <c r="I48" s="67" t="s">
        <v>94</v>
      </c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21" x14ac:dyDescent="0.25">
      <c r="A49" s="95" t="s">
        <v>22</v>
      </c>
      <c r="B49" s="96"/>
      <c r="C49" s="96"/>
      <c r="D49" s="97"/>
      <c r="E49" s="31"/>
      <c r="F49" s="19"/>
      <c r="G49" s="41"/>
      <c r="H49" s="26"/>
      <c r="I49" s="50"/>
      <c r="J49" s="51"/>
      <c r="K49" s="51"/>
      <c r="L49" s="52"/>
      <c r="M49" s="52"/>
      <c r="N49" s="52"/>
      <c r="O49" s="52"/>
      <c r="P49" s="52"/>
      <c r="Q49" s="52"/>
      <c r="R49" s="52"/>
      <c r="S49" s="52"/>
      <c r="T49" s="52"/>
    </row>
    <row r="50" spans="1:20" ht="21.75" thickBot="1" x14ac:dyDescent="0.4">
      <c r="A50" s="14"/>
      <c r="B50" s="15"/>
      <c r="C50" s="15"/>
      <c r="D50" s="16"/>
      <c r="E50" s="32"/>
      <c r="F50" s="19"/>
      <c r="G50" s="42"/>
      <c r="H50" s="33"/>
      <c r="I50" s="32"/>
    </row>
    <row r="51" spans="1:20" ht="21.75" thickBot="1" x14ac:dyDescent="0.4">
      <c r="A51" s="1"/>
      <c r="B51" s="17"/>
      <c r="C51" s="17"/>
      <c r="D51" s="18" t="s">
        <v>78</v>
      </c>
      <c r="E51" s="34"/>
      <c r="F51" s="34"/>
      <c r="G51" s="43"/>
      <c r="H51" s="45"/>
      <c r="I51" s="35"/>
    </row>
    <row r="52" spans="1:20" x14ac:dyDescent="0.25">
      <c r="A52" s="1"/>
      <c r="B52" s="2"/>
      <c r="C52" s="2"/>
      <c r="D52" s="3"/>
      <c r="E52" s="19"/>
      <c r="F52" s="19"/>
      <c r="G52" s="44"/>
      <c r="H52" s="35"/>
      <c r="I52" s="32"/>
    </row>
    <row r="53" spans="1:20" x14ac:dyDescent="0.25">
      <c r="A53" s="1"/>
      <c r="B53" s="2"/>
      <c r="C53" s="2"/>
      <c r="D53" s="3"/>
      <c r="E53" s="19"/>
      <c r="F53" s="19"/>
      <c r="G53" s="19"/>
      <c r="H53" s="19"/>
      <c r="I53" s="32"/>
      <c r="M53" s="54"/>
      <c r="N53" s="55"/>
      <c r="O53" s="56"/>
    </row>
    <row r="54" spans="1:20" x14ac:dyDescent="0.25">
      <c r="M54" s="54"/>
      <c r="N54" s="55"/>
      <c r="O54" s="56"/>
    </row>
    <row r="55" spans="1:20" x14ac:dyDescent="0.25">
      <c r="M55" s="54"/>
      <c r="N55" s="55"/>
      <c r="O55" s="56"/>
    </row>
    <row r="56" spans="1:20" x14ac:dyDescent="0.25">
      <c r="M56" s="54"/>
      <c r="N56" s="55"/>
      <c r="O56" s="56"/>
    </row>
  </sheetData>
  <mergeCells count="26">
    <mergeCell ref="A49:D49"/>
    <mergeCell ref="G4:G5"/>
    <mergeCell ref="A15:D15"/>
    <mergeCell ref="A17:A28"/>
    <mergeCell ref="A29:D29"/>
    <mergeCell ref="A31:A42"/>
    <mergeCell ref="A43:D43"/>
    <mergeCell ref="A45:A48"/>
    <mergeCell ref="A7:A14"/>
    <mergeCell ref="R4:R5"/>
    <mergeCell ref="S4:T4"/>
    <mergeCell ref="U4:V4"/>
    <mergeCell ref="W4:X4"/>
    <mergeCell ref="Y4:Z4"/>
    <mergeCell ref="P4:Q4"/>
    <mergeCell ref="B4:B5"/>
    <mergeCell ref="C4:C5"/>
    <mergeCell ref="D4:D5"/>
    <mergeCell ref="E4:E5"/>
    <mergeCell ref="F4:F5"/>
    <mergeCell ref="H4:H5"/>
    <mergeCell ref="I4:I5"/>
    <mergeCell ref="J4:K4"/>
    <mergeCell ref="L4:L5"/>
    <mergeCell ref="M4:N4"/>
    <mergeCell ref="O4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pane ySplit="4" topLeftCell="A5" activePane="bottomLeft" state="frozen"/>
      <selection pane="bottomLeft" sqref="A1:D1"/>
    </sheetView>
  </sheetViews>
  <sheetFormatPr defaultRowHeight="15" x14ac:dyDescent="0.25"/>
  <cols>
    <col min="1" max="1" width="32.7109375" style="70" customWidth="1"/>
    <col min="2" max="2" width="26" style="69" customWidth="1"/>
    <col min="3" max="4" width="26" customWidth="1"/>
    <col min="5" max="5" width="14" customWidth="1"/>
    <col min="6" max="6" width="19.85546875" customWidth="1"/>
    <col min="7" max="7" width="9.85546875" customWidth="1"/>
    <col min="8" max="9" width="26" customWidth="1"/>
    <col min="11" max="14" width="17.28515625" customWidth="1"/>
  </cols>
  <sheetData>
    <row r="1" spans="1:14" s="69" customFormat="1" ht="26.25" x14ac:dyDescent="0.4">
      <c r="A1" s="119" t="s">
        <v>117</v>
      </c>
      <c r="B1" s="120"/>
      <c r="C1" s="120"/>
      <c r="D1" s="120"/>
      <c r="F1" s="119"/>
      <c r="G1" s="120"/>
      <c r="H1" s="120"/>
      <c r="I1" s="120"/>
    </row>
    <row r="2" spans="1:14" s="69" customFormat="1" ht="21.75" customHeight="1" x14ac:dyDescent="0.4">
      <c r="A2" s="76" t="s">
        <v>110</v>
      </c>
      <c r="B2" s="80">
        <v>146</v>
      </c>
      <c r="C2" s="73"/>
      <c r="D2" s="73"/>
      <c r="F2" s="76"/>
      <c r="G2" s="82"/>
      <c r="H2" s="81"/>
      <c r="I2" s="81"/>
      <c r="K2" s="75"/>
      <c r="L2" s="74"/>
      <c r="M2" s="74"/>
      <c r="N2" s="74"/>
    </row>
    <row r="3" spans="1:14" s="69" customFormat="1" ht="21.75" customHeight="1" x14ac:dyDescent="0.25">
      <c r="A3" s="76" t="s">
        <v>111</v>
      </c>
      <c r="B3" s="77">
        <v>1</v>
      </c>
      <c r="C3" s="77" t="s">
        <v>112</v>
      </c>
      <c r="D3" s="77">
        <v>1</v>
      </c>
      <c r="F3" s="76"/>
      <c r="G3" s="81"/>
      <c r="H3" s="81"/>
      <c r="I3" s="81"/>
    </row>
    <row r="4" spans="1:14" ht="21.75" customHeight="1" x14ac:dyDescent="0.25">
      <c r="A4" s="70" t="s">
        <v>100</v>
      </c>
      <c r="B4" s="69" t="s">
        <v>101</v>
      </c>
      <c r="C4" s="69" t="s">
        <v>102</v>
      </c>
      <c r="D4" s="69" t="s">
        <v>103</v>
      </c>
      <c r="F4" s="70"/>
      <c r="G4" s="69"/>
      <c r="H4" s="69"/>
      <c r="I4" s="69"/>
    </row>
    <row r="5" spans="1:14" ht="21.75" customHeight="1" x14ac:dyDescent="0.25">
      <c r="A5" s="70" t="s">
        <v>104</v>
      </c>
      <c r="B5" s="69">
        <v>495</v>
      </c>
      <c r="C5" s="69">
        <f>CEILING((B2-6)/2.5,1)</f>
        <v>56</v>
      </c>
      <c r="D5" s="69">
        <f t="shared" ref="D5:D20" si="0">B5*C5</f>
        <v>27720</v>
      </c>
      <c r="E5" s="69"/>
      <c r="F5" s="70"/>
      <c r="G5" s="69"/>
      <c r="H5" s="69"/>
      <c r="I5" s="69"/>
    </row>
    <row r="6" spans="1:14" s="69" customFormat="1" ht="21.75" customHeight="1" x14ac:dyDescent="0.25">
      <c r="A6" s="70" t="s">
        <v>118</v>
      </c>
      <c r="B6" s="69">
        <v>1365</v>
      </c>
      <c r="C6" s="69">
        <v>1</v>
      </c>
      <c r="D6" s="72">
        <f>B6*C6</f>
        <v>1365</v>
      </c>
      <c r="F6" s="70"/>
      <c r="I6" s="72"/>
    </row>
    <row r="7" spans="1:14" ht="21.75" customHeight="1" x14ac:dyDescent="0.25">
      <c r="A7" s="70" t="s">
        <v>105</v>
      </c>
      <c r="B7" s="69">
        <v>405</v>
      </c>
      <c r="C7">
        <f>CEILING(B2/3+B3+D3,1)+2</f>
        <v>53</v>
      </c>
      <c r="D7">
        <f t="shared" si="0"/>
        <v>21465</v>
      </c>
      <c r="E7" s="69"/>
      <c r="F7" s="70"/>
      <c r="G7" s="69"/>
      <c r="H7" s="69"/>
      <c r="I7" s="69"/>
    </row>
    <row r="8" spans="1:14" ht="21.75" customHeight="1" x14ac:dyDescent="0.25">
      <c r="A8" s="70" t="s">
        <v>115</v>
      </c>
      <c r="B8" s="69">
        <v>634</v>
      </c>
      <c r="C8">
        <f>CEILING(B2/1.1,1)</f>
        <v>133</v>
      </c>
      <c r="D8">
        <f t="shared" si="0"/>
        <v>84322</v>
      </c>
      <c r="F8" s="84"/>
      <c r="G8" s="84"/>
      <c r="H8" s="69"/>
      <c r="I8" s="69"/>
    </row>
    <row r="9" spans="1:14" ht="21.75" customHeight="1" x14ac:dyDescent="0.25">
      <c r="A9" s="70" t="s">
        <v>130</v>
      </c>
      <c r="C9" s="78">
        <v>1.7</v>
      </c>
      <c r="D9">
        <v>8400</v>
      </c>
      <c r="F9" s="70"/>
      <c r="G9" s="69"/>
      <c r="H9" s="78"/>
      <c r="I9" s="69"/>
    </row>
    <row r="10" spans="1:14" ht="21.75" customHeight="1" x14ac:dyDescent="0.25">
      <c r="A10" s="70" t="s">
        <v>106</v>
      </c>
      <c r="B10" s="69">
        <v>20</v>
      </c>
      <c r="C10">
        <v>56</v>
      </c>
      <c r="D10">
        <f t="shared" si="0"/>
        <v>1120</v>
      </c>
      <c r="F10" s="70"/>
      <c r="G10" s="69"/>
      <c r="H10" s="69"/>
      <c r="I10" s="69"/>
    </row>
    <row r="11" spans="1:14" s="69" customFormat="1" ht="21.75" customHeight="1" x14ac:dyDescent="0.25">
      <c r="A11" s="70" t="s">
        <v>119</v>
      </c>
      <c r="B11" s="69">
        <v>60</v>
      </c>
      <c r="C11" s="69">
        <f>C6</f>
        <v>1</v>
      </c>
      <c r="D11" s="72">
        <f>B11*C11</f>
        <v>60</v>
      </c>
      <c r="F11" s="70"/>
      <c r="I11" s="72"/>
    </row>
    <row r="12" spans="1:14" ht="21.75" customHeight="1" x14ac:dyDescent="0.25">
      <c r="A12" s="70" t="s">
        <v>126</v>
      </c>
      <c r="B12" s="69">
        <v>1650</v>
      </c>
      <c r="C12">
        <v>1</v>
      </c>
      <c r="D12">
        <f>B12*C12</f>
        <v>1650</v>
      </c>
      <c r="E12" s="69"/>
      <c r="F12" s="70"/>
      <c r="G12" s="69"/>
      <c r="H12" s="69"/>
      <c r="I12" s="69"/>
    </row>
    <row r="13" spans="1:14" s="69" customFormat="1" ht="21.75" customHeight="1" x14ac:dyDescent="0.25">
      <c r="A13" s="70" t="s">
        <v>127</v>
      </c>
      <c r="B13" s="69">
        <v>250</v>
      </c>
      <c r="C13" s="69">
        <v>1</v>
      </c>
      <c r="D13" s="72">
        <f>B13*C13</f>
        <v>250</v>
      </c>
      <c r="F13" s="70"/>
    </row>
    <row r="14" spans="1:14" ht="21.75" customHeight="1" x14ac:dyDescent="0.25">
      <c r="A14" s="71" t="s">
        <v>107</v>
      </c>
      <c r="B14" s="79">
        <v>588</v>
      </c>
      <c r="C14">
        <f>D3</f>
        <v>1</v>
      </c>
      <c r="D14">
        <f t="shared" si="0"/>
        <v>588</v>
      </c>
      <c r="E14" s="69"/>
      <c r="F14" s="70"/>
      <c r="G14" s="79"/>
      <c r="H14" s="69"/>
      <c r="I14" s="69"/>
    </row>
    <row r="15" spans="1:14" ht="21.75" customHeight="1" x14ac:dyDescent="0.25">
      <c r="A15" s="71" t="s">
        <v>123</v>
      </c>
      <c r="B15" s="79">
        <v>82</v>
      </c>
      <c r="C15" s="69">
        <v>1</v>
      </c>
      <c r="D15" s="72">
        <f>B15*C15</f>
        <v>82</v>
      </c>
      <c r="E15" s="69"/>
      <c r="F15" s="70"/>
      <c r="G15" s="79"/>
      <c r="H15" s="69"/>
      <c r="I15" s="72"/>
    </row>
    <row r="16" spans="1:14" s="69" customFormat="1" ht="21.75" customHeight="1" x14ac:dyDescent="0.25">
      <c r="A16" s="71" t="s">
        <v>124</v>
      </c>
      <c r="B16" s="79">
        <v>172.5</v>
      </c>
      <c r="C16" s="69">
        <v>2</v>
      </c>
      <c r="D16" s="72">
        <f>B16*C16</f>
        <v>345</v>
      </c>
      <c r="F16" s="70"/>
      <c r="G16" s="79"/>
      <c r="I16" s="72"/>
    </row>
    <row r="17" spans="1:9" ht="21.75" customHeight="1" x14ac:dyDescent="0.25">
      <c r="A17" s="70" t="s">
        <v>121</v>
      </c>
      <c r="B17" s="69">
        <v>42</v>
      </c>
      <c r="C17">
        <v>4</v>
      </c>
      <c r="D17">
        <f t="shared" si="0"/>
        <v>168</v>
      </c>
      <c r="E17" s="69"/>
      <c r="F17" s="70"/>
      <c r="G17" s="69"/>
      <c r="H17" s="69"/>
      <c r="I17" s="69"/>
    </row>
    <row r="18" spans="1:9" s="69" customFormat="1" ht="21.75" customHeight="1" x14ac:dyDescent="0.25">
      <c r="A18" s="70" t="s">
        <v>122</v>
      </c>
      <c r="B18" s="69">
        <v>28.5</v>
      </c>
      <c r="C18" s="69">
        <v>2</v>
      </c>
      <c r="D18" s="72">
        <f>B18*C18</f>
        <v>57</v>
      </c>
      <c r="F18" s="70"/>
    </row>
    <row r="19" spans="1:9" s="69" customFormat="1" ht="21.75" customHeight="1" x14ac:dyDescent="0.25">
      <c r="A19" s="70" t="s">
        <v>125</v>
      </c>
      <c r="B19" s="69">
        <v>50</v>
      </c>
      <c r="C19" s="69">
        <v>6</v>
      </c>
      <c r="D19" s="72">
        <f>B19*C19</f>
        <v>300</v>
      </c>
      <c r="F19" s="70"/>
    </row>
    <row r="20" spans="1:9" ht="21.75" customHeight="1" x14ac:dyDescent="0.25">
      <c r="A20" s="70" t="s">
        <v>108</v>
      </c>
      <c r="B20" s="69">
        <v>2.5</v>
      </c>
      <c r="C20">
        <v>1500</v>
      </c>
      <c r="D20">
        <f t="shared" si="0"/>
        <v>3750</v>
      </c>
      <c r="E20" s="69"/>
      <c r="F20" s="70"/>
      <c r="G20" s="69"/>
      <c r="H20" s="69"/>
      <c r="I20" s="69"/>
    </row>
    <row r="21" spans="1:9" s="69" customFormat="1" ht="21.75" customHeight="1" x14ac:dyDescent="0.25">
      <c r="A21" s="70" t="s">
        <v>120</v>
      </c>
      <c r="B21" s="69">
        <v>1</v>
      </c>
      <c r="C21" s="69">
        <v>400</v>
      </c>
      <c r="D21" s="72">
        <f>B21*C21</f>
        <v>400</v>
      </c>
      <c r="F21" s="70"/>
    </row>
    <row r="22" spans="1:9" ht="21.75" customHeight="1" x14ac:dyDescent="0.25">
      <c r="A22" s="70" t="s">
        <v>132</v>
      </c>
      <c r="D22">
        <v>3500</v>
      </c>
      <c r="F22" s="70"/>
      <c r="G22" s="69"/>
      <c r="H22" s="69"/>
      <c r="I22" s="69"/>
    </row>
    <row r="23" spans="1:9" ht="21.75" customHeight="1" x14ac:dyDescent="0.25">
      <c r="C23" s="70" t="s">
        <v>109</v>
      </c>
      <c r="D23" s="121">
        <f>SUM(D5:D22)</f>
        <v>155542</v>
      </c>
      <c r="F23" s="70"/>
      <c r="G23" s="69"/>
      <c r="H23" s="70"/>
      <c r="I23" s="83"/>
    </row>
    <row r="24" spans="1:9" s="69" customFormat="1" ht="21.75" customHeight="1" x14ac:dyDescent="0.25">
      <c r="A24" s="70" t="s">
        <v>113</v>
      </c>
      <c r="B24" s="69">
        <v>5000</v>
      </c>
      <c r="C24">
        <f>B3</f>
        <v>1</v>
      </c>
      <c r="D24" s="72">
        <f>B24*C24</f>
        <v>5000</v>
      </c>
      <c r="F24" s="70"/>
      <c r="I24" s="72"/>
    </row>
    <row r="25" spans="1:9" ht="21.75" customHeight="1" x14ac:dyDescent="0.25">
      <c r="A25" s="70" t="s">
        <v>114</v>
      </c>
      <c r="B25" s="69">
        <v>1500</v>
      </c>
      <c r="C25" s="69">
        <f>D3</f>
        <v>1</v>
      </c>
      <c r="D25" s="72">
        <f>B25*C25</f>
        <v>1500</v>
      </c>
      <c r="F25" s="70"/>
      <c r="G25" s="69"/>
      <c r="H25" s="69"/>
      <c r="I25" s="72"/>
    </row>
    <row r="26" spans="1:9" s="69" customFormat="1" ht="21.75" customHeight="1" x14ac:dyDescent="0.25">
      <c r="A26" s="70" t="s">
        <v>129</v>
      </c>
      <c r="B26" s="69">
        <v>33500</v>
      </c>
      <c r="C26" s="69">
        <v>1</v>
      </c>
      <c r="D26" s="72">
        <f>B26*C26</f>
        <v>33500</v>
      </c>
      <c r="E26" s="123" t="s">
        <v>131</v>
      </c>
      <c r="F26" s="123" t="s">
        <v>134</v>
      </c>
      <c r="I26" s="72"/>
    </row>
    <row r="27" spans="1:9" ht="21.75" customHeight="1" x14ac:dyDescent="0.25">
      <c r="B27" s="70"/>
      <c r="C27" s="70" t="s">
        <v>116</v>
      </c>
      <c r="D27" s="121">
        <f>SUM(D24:D26)</f>
        <v>40000</v>
      </c>
      <c r="F27" s="70"/>
      <c r="G27" s="70"/>
      <c r="H27" s="70"/>
      <c r="I27" s="72"/>
    </row>
    <row r="28" spans="1:9" ht="21.75" customHeight="1" x14ac:dyDescent="0.25">
      <c r="F28" s="70"/>
      <c r="G28" s="69"/>
      <c r="H28" s="69"/>
      <c r="I28" s="69"/>
    </row>
    <row r="29" spans="1:9" ht="29.25" customHeight="1" x14ac:dyDescent="0.25">
      <c r="C29" s="85" t="s">
        <v>128</v>
      </c>
      <c r="D29" s="122">
        <f>SUM(D23,D27)</f>
        <v>195542</v>
      </c>
      <c r="E29" s="123" t="s">
        <v>133</v>
      </c>
      <c r="F29" s="123" t="s">
        <v>134</v>
      </c>
    </row>
  </sheetData>
  <mergeCells count="2">
    <mergeCell ref="A1:D1"/>
    <mergeCell ref="F1:I1"/>
  </mergeCells>
  <pageMargins left="0.7" right="0.7" top="0.75" bottom="0.75" header="0.3" footer="0.3"/>
  <pageSetup paperSize="9" orientation="portrait" verticalDpi="0" r:id="rId1"/>
  <ignoredErrors>
    <ignoredError sqref="D22" calculatedColum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Выработка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2016-06-21T05:40:43Z</dcterms:modified>
</cp:coreProperties>
</file>