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0" windowWidth="14355" windowHeight="4320"/>
  </bookViews>
  <sheets>
    <sheet name="Прайс-лист" sheetId="4" r:id="rId1"/>
  </sheets>
  <calcPr calcId="145621" refMode="R1C1"/>
</workbook>
</file>

<file path=xl/calcChain.xml><?xml version="1.0" encoding="utf-8"?>
<calcChain xmlns="http://schemas.openxmlformats.org/spreadsheetml/2006/main">
  <c r="N59" i="4" l="1"/>
  <c r="N60" i="4"/>
  <c r="N61" i="4"/>
  <c r="N8" i="4"/>
  <c r="N9" i="4"/>
  <c r="N7" i="4"/>
  <c r="N118" i="4"/>
  <c r="N44" i="4"/>
  <c r="N45" i="4"/>
  <c r="N52" i="4" l="1"/>
  <c r="N54" i="4"/>
  <c r="N53" i="4"/>
  <c r="N43" i="4"/>
  <c r="N35" i="4"/>
  <c r="N34" i="4"/>
  <c r="N25" i="4"/>
  <c r="N16" i="4"/>
  <c r="N58" i="4"/>
  <c r="N62" i="4"/>
  <c r="N169" i="4"/>
  <c r="N165" i="4"/>
  <c r="N161" i="4"/>
  <c r="N156" i="4"/>
  <c r="N150" i="4"/>
  <c r="N134" i="4"/>
  <c r="N132" i="4"/>
  <c r="N117" i="4"/>
  <c r="N124" i="4"/>
  <c r="N125" i="4"/>
  <c r="N126" i="4"/>
  <c r="N123" i="4"/>
  <c r="N163" i="4"/>
  <c r="N158" i="4"/>
  <c r="N154" i="4"/>
  <c r="N148" i="4"/>
  <c r="N143" i="4"/>
  <c r="N79" i="4"/>
  <c r="N133" i="4"/>
  <c r="N127" i="4"/>
  <c r="N116" i="4"/>
  <c r="N108" i="4"/>
  <c r="N106" i="4"/>
  <c r="N99" i="4"/>
  <c r="N90" i="4"/>
  <c r="N89" i="4"/>
  <c r="N98" i="4"/>
  <c r="N81" i="4"/>
  <c r="N78" i="4"/>
  <c r="N68" i="4"/>
  <c r="N63" i="4"/>
  <c r="N128" i="4"/>
  <c r="N115" i="4"/>
  <c r="N114" i="4"/>
  <c r="N113" i="4"/>
  <c r="N105" i="4"/>
  <c r="N104" i="4"/>
  <c r="N87" i="4"/>
  <c r="N86" i="4"/>
  <c r="N85" i="4"/>
  <c r="N80" i="4"/>
  <c r="N77" i="4"/>
  <c r="N76" i="4"/>
  <c r="N72" i="4"/>
  <c r="N71" i="4"/>
  <c r="N70" i="4"/>
  <c r="N69" i="4"/>
  <c r="N67" i="4"/>
  <c r="N171" i="4"/>
  <c r="N170" i="4"/>
  <c r="N168" i="4"/>
  <c r="N166" i="4"/>
  <c r="N164" i="4"/>
  <c r="N160" i="4"/>
  <c r="N159" i="4"/>
  <c r="N155" i="4"/>
  <c r="N153" i="4"/>
  <c r="N151" i="4"/>
  <c r="N149" i="4"/>
  <c r="N146" i="4"/>
  <c r="N145" i="4"/>
  <c r="N144" i="4"/>
  <c r="N140" i="4"/>
  <c r="N139" i="4"/>
  <c r="N138" i="4"/>
  <c r="N137" i="4"/>
  <c r="N131" i="4"/>
  <c r="N103" i="4"/>
  <c r="N88" i="4"/>
  <c r="N94" i="4"/>
  <c r="N95" i="4"/>
  <c r="N96" i="4"/>
  <c r="N97" i="4"/>
  <c r="N107" i="4"/>
  <c r="N172" i="4" l="1"/>
  <c r="F172" i="4"/>
  <c r="C175" i="4" l="1"/>
  <c r="O172" i="4"/>
  <c r="P172" i="4"/>
</calcChain>
</file>

<file path=xl/sharedStrings.xml><?xml version="1.0" encoding="utf-8"?>
<sst xmlns="http://schemas.openxmlformats.org/spreadsheetml/2006/main" count="644" uniqueCount="64">
  <si>
    <t>цена</t>
  </si>
  <si>
    <t>состав</t>
  </si>
  <si>
    <t>Наименование</t>
  </si>
  <si>
    <t>БАЗОВАЯ</t>
  </si>
  <si>
    <t>Заказ в шт.</t>
  </si>
  <si>
    <t>Сумма заказа в руб.</t>
  </si>
  <si>
    <t>в коробе</t>
  </si>
  <si>
    <t>Заказ в коробах</t>
  </si>
  <si>
    <t>ИТОГО:</t>
  </si>
  <si>
    <t>ПАРАМЕТРЫ ЗАКАЗА:</t>
  </si>
  <si>
    <t>Объем в куб.</t>
  </si>
  <si>
    <t>вес коробки</t>
  </si>
  <si>
    <t>Колготки тонкий хлопок 12 ДЕКСА с рисунком</t>
  </si>
  <si>
    <t>58% хлопок, 30% полиамид, 6% полипропилен, 6% эластан</t>
  </si>
  <si>
    <t>Колготки тонкий хлопок 12 ДЕКСА ажурные</t>
  </si>
  <si>
    <t>Колготки тонкий хлопок 12 ДЕКСА однотонные</t>
  </si>
  <si>
    <t>Носки тонкий хлопок 12 ДЕКСА однотонные</t>
  </si>
  <si>
    <t>Носки тонкий хлопок 12 ДЕКСА ажурные</t>
  </si>
  <si>
    <t>Носки тонкий хлопок 12 ДЕКСА с рисунком</t>
  </si>
  <si>
    <t>Фото</t>
  </si>
  <si>
    <t>розовый</t>
  </si>
  <si>
    <t>экрю</t>
  </si>
  <si>
    <t>лиловый</t>
  </si>
  <si>
    <t>голубой</t>
  </si>
  <si>
    <t>серый</t>
  </si>
  <si>
    <t>синий</t>
  </si>
  <si>
    <t>Х</t>
  </si>
  <si>
    <t>экри</t>
  </si>
  <si>
    <t xml:space="preserve"> Бантики/точка арт. К14</t>
  </si>
  <si>
    <t xml:space="preserve"> 68-74</t>
  </si>
  <si>
    <t>80-86</t>
  </si>
  <si>
    <t>92-98</t>
  </si>
  <si>
    <t xml:space="preserve"> 104-110</t>
  </si>
  <si>
    <t>116-122</t>
  </si>
  <si>
    <t>128-134</t>
  </si>
  <si>
    <t>140-146</t>
  </si>
  <si>
    <t>146-152</t>
  </si>
  <si>
    <t>Полоска арт. Х15</t>
  </si>
  <si>
    <t>68-74</t>
  </si>
  <si>
    <t>104-110</t>
  </si>
  <si>
    <t xml:space="preserve"> 116-122</t>
  </si>
  <si>
    <t xml:space="preserve"> 140-146</t>
  </si>
  <si>
    <t>Цветочек арт. Х10</t>
  </si>
  <si>
    <t>Бантики арт. Х29</t>
  </si>
  <si>
    <t>Ягодка арт. Х12</t>
  </si>
  <si>
    <t>Крапинка арт. Х23</t>
  </si>
  <si>
    <t xml:space="preserve"> 80-86</t>
  </si>
  <si>
    <t xml:space="preserve"> 128-134</t>
  </si>
  <si>
    <t xml:space="preserve"> 92-98</t>
  </si>
  <si>
    <t>14-16(13-15)</t>
  </si>
  <si>
    <t xml:space="preserve"> 16-18</t>
  </si>
  <si>
    <t>18-20(19-21)</t>
  </si>
  <si>
    <t>20-22(22-24)</t>
  </si>
  <si>
    <t>Бантики/точка арт. К14</t>
  </si>
  <si>
    <t>белый</t>
  </si>
  <si>
    <t>Рисунок 1Y5</t>
  </si>
  <si>
    <t>Рисунок 2D6</t>
  </si>
  <si>
    <t>Рисунок 12W</t>
  </si>
  <si>
    <t>Рисунок Х45</t>
  </si>
  <si>
    <t>Рисунок Х42</t>
  </si>
  <si>
    <t>НОВИНКА!!!</t>
  </si>
  <si>
    <t>ООО   «Империя белья» (495) 646-73-74, (499) 611-51-70 www.brubeck-kids.ru
 ПРАЙС-ЛИСТ</t>
  </si>
  <si>
    <t>Рисунок Х25</t>
  </si>
  <si>
    <t xml:space="preserve">   НОВИНКА!!!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</si>
</sst>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.000"/>
  </numFmts>
  <fonts count="1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rgb="FF0000FF"/>
      <name val="Times New Roman"/>
      <family val="1"/>
      <charset val="204"/>
    </font>
    <font>
      <b/>
      <i/>
      <sz val="12"/>
      <color rgb="FF365F9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4"/>
      <color theme="0"/>
      <name val="Calibri"/>
      <family val="2"/>
      <charset val="204"/>
      <scheme val="minor"/>
    </font>
    <font>
      <b/>
      <sz val="16"/>
      <color theme="0"/>
      <name val="Times New Roman"/>
      <family val="1"/>
      <charset val="204"/>
    </font>
    <font>
      <b/>
      <sz val="16"/>
      <color theme="0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i/>
      <sz val="12"/>
      <color theme="0"/>
      <name val="Times New Roman"/>
      <family val="1"/>
      <charset val="204"/>
    </font>
    <font>
      <b/>
      <i/>
      <sz val="10"/>
      <color theme="0"/>
      <name val="Times New Roman"/>
      <family val="1"/>
      <charset val="204"/>
    </font>
    <font>
      <b/>
      <i/>
      <sz val="16"/>
      <color theme="1"/>
      <name val="Arial Black"/>
      <family val="2"/>
      <charset val="204"/>
    </font>
    <font>
      <b/>
      <i/>
      <sz val="14"/>
      <color theme="3" tint="0.39997558519241921"/>
      <name val="Times New Roman"/>
      <family val="1"/>
      <charset val="204"/>
    </font>
    <font>
      <b/>
      <i/>
      <sz val="14"/>
      <color rgb="FF365F9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color theme="1"/>
      <name val="BatangChe"/>
      <family val="3"/>
      <charset val="204"/>
    </font>
  </fonts>
  <fills count="10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8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right"/>
    </xf>
    <xf numFmtId="165" fontId="10" fillId="0" borderId="0" xfId="0" applyNumberFormat="1" applyFont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/>
    <xf numFmtId="0" fontId="8" fillId="2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vertical="top" wrapText="1"/>
    </xf>
    <xf numFmtId="0" fontId="11" fillId="3" borderId="3" xfId="0" applyFont="1" applyFill="1" applyBorder="1" applyAlignment="1"/>
    <xf numFmtId="0" fontId="11" fillId="3" borderId="4" xfId="0" applyFont="1" applyFill="1" applyBorder="1" applyAlignment="1"/>
    <xf numFmtId="0" fontId="6" fillId="3" borderId="2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7" fillId="3" borderId="3" xfId="0" applyFont="1" applyFill="1" applyBorder="1" applyAlignment="1"/>
    <xf numFmtId="0" fontId="7" fillId="3" borderId="4" xfId="0" applyFont="1" applyFill="1" applyBorder="1" applyAlignment="1"/>
    <xf numFmtId="0" fontId="6" fillId="3" borderId="4" xfId="0" applyFont="1" applyFill="1" applyBorder="1" applyAlignment="1">
      <alignment horizontal="center" vertical="top" wrapText="1"/>
    </xf>
    <xf numFmtId="0" fontId="6" fillId="3" borderId="8" xfId="0" applyFont="1" applyFill="1" applyBorder="1" applyAlignment="1">
      <alignment horizontal="center" vertical="top" wrapText="1"/>
    </xf>
    <xf numFmtId="0" fontId="7" fillId="3" borderId="8" xfId="0" applyFont="1" applyFill="1" applyBorder="1" applyAlignment="1"/>
    <xf numFmtId="0" fontId="13" fillId="3" borderId="3" xfId="0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11" fillId="3" borderId="8" xfId="0" applyFont="1" applyFill="1" applyBorder="1" applyAlignment="1"/>
    <xf numFmtId="0" fontId="7" fillId="3" borderId="3" xfId="0" applyFont="1" applyFill="1" applyBorder="1" applyAlignment="1"/>
    <xf numFmtId="0" fontId="7" fillId="3" borderId="4" xfId="0" applyFont="1" applyFill="1" applyBorder="1" applyAlignment="1"/>
    <xf numFmtId="0" fontId="1" fillId="4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top" wrapText="1"/>
    </xf>
    <xf numFmtId="0" fontId="1" fillId="0" borderId="4" xfId="0" applyFont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/>
    <xf numFmtId="0" fontId="1" fillId="4" borderId="4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top" wrapText="1"/>
    </xf>
    <xf numFmtId="0" fontId="1" fillId="7" borderId="1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7" fillId="8" borderId="1" xfId="0" applyFont="1" applyFill="1" applyBorder="1" applyAlignment="1"/>
    <xf numFmtId="164" fontId="2" fillId="0" borderId="7" xfId="0" applyNumberFormat="1" applyFont="1" applyFill="1" applyBorder="1" applyAlignment="1">
      <alignment horizontal="center" vertical="top" wrapText="1"/>
    </xf>
    <xf numFmtId="164" fontId="2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3" fillId="0" borderId="7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18" fillId="6" borderId="1" xfId="0" applyFont="1" applyFill="1" applyBorder="1" applyAlignment="1">
      <alignment horizontal="left"/>
    </xf>
    <xf numFmtId="0" fontId="7" fillId="6" borderId="1" xfId="0" applyFont="1" applyFill="1" applyBorder="1" applyAlignment="1"/>
    <xf numFmtId="0" fontId="12" fillId="3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wrapText="1"/>
    </xf>
    <xf numFmtId="0" fontId="6" fillId="3" borderId="2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left" vertical="top" wrapText="1"/>
    </xf>
    <xf numFmtId="0" fontId="6" fillId="3" borderId="4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66CC"/>
      <color rgb="FF99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304801</xdr:colOff>
      <xdr:row>125</xdr:row>
      <xdr:rowOff>242195</xdr:rowOff>
    </xdr:from>
    <xdr:to>
      <xdr:col>1</xdr:col>
      <xdr:colOff>3114675</xdr:colOff>
      <xdr:row>127</xdr:row>
      <xdr:rowOff>285750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21482945"/>
          <a:ext cx="2809874" cy="67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590549</xdr:colOff>
      <xdr:row>73</xdr:row>
      <xdr:rowOff>66675</xdr:rowOff>
    </xdr:from>
    <xdr:to>
      <xdr:col>1</xdr:col>
      <xdr:colOff>2371724</xdr:colOff>
      <xdr:row>80</xdr:row>
      <xdr:rowOff>226448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49" y="7620000"/>
          <a:ext cx="1781175" cy="1893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552449</xdr:colOff>
      <xdr:row>55</xdr:row>
      <xdr:rowOff>38099</xdr:rowOff>
    </xdr:from>
    <xdr:to>
      <xdr:col>1</xdr:col>
      <xdr:colOff>2571750</xdr:colOff>
      <xdr:row>62</xdr:row>
      <xdr:rowOff>209549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4" y="2200274"/>
          <a:ext cx="2019301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64</xdr:row>
      <xdr:rowOff>66676</xdr:rowOff>
    </xdr:from>
    <xdr:to>
      <xdr:col>1</xdr:col>
      <xdr:colOff>2343150</xdr:colOff>
      <xdr:row>71</xdr:row>
      <xdr:rowOff>200024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638676"/>
          <a:ext cx="1733550" cy="186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189148</xdr:colOff>
      <xdr:row>120</xdr:row>
      <xdr:rowOff>76201</xdr:rowOff>
    </xdr:from>
    <xdr:to>
      <xdr:col>1</xdr:col>
      <xdr:colOff>1162051</xdr:colOff>
      <xdr:row>125</xdr:row>
      <xdr:rowOff>190498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3" y="19745326"/>
          <a:ext cx="972903" cy="168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1228726</xdr:colOff>
      <xdr:row>120</xdr:row>
      <xdr:rowOff>64771</xdr:rowOff>
    </xdr:from>
    <xdr:to>
      <xdr:col>1</xdr:col>
      <xdr:colOff>2057400</xdr:colOff>
      <xdr:row>125</xdr:row>
      <xdr:rowOff>200023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19733896"/>
          <a:ext cx="828674" cy="1706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2200276</xdr:colOff>
      <xdr:row>120</xdr:row>
      <xdr:rowOff>57150</xdr:rowOff>
    </xdr:from>
    <xdr:to>
      <xdr:col>1</xdr:col>
      <xdr:colOff>3086099</xdr:colOff>
      <xdr:row>125</xdr:row>
      <xdr:rowOff>228599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1" y="19726275"/>
          <a:ext cx="885823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628649</xdr:colOff>
      <xdr:row>100</xdr:row>
      <xdr:rowOff>57149</xdr:rowOff>
    </xdr:from>
    <xdr:to>
      <xdr:col>1</xdr:col>
      <xdr:colOff>2352674</xdr:colOff>
      <xdr:row>107</xdr:row>
      <xdr:rowOff>174011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49" y="14839949"/>
          <a:ext cx="1724025" cy="1850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809626</xdr:colOff>
      <xdr:row>91</xdr:row>
      <xdr:rowOff>57151</xdr:rowOff>
    </xdr:from>
    <xdr:to>
      <xdr:col>1</xdr:col>
      <xdr:colOff>2495550</xdr:colOff>
      <xdr:row>98</xdr:row>
      <xdr:rowOff>214313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1" y="11858626"/>
          <a:ext cx="1685924" cy="1890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752476</xdr:colOff>
      <xdr:row>82</xdr:row>
      <xdr:rowOff>52720</xdr:rowOff>
    </xdr:from>
    <xdr:to>
      <xdr:col>1</xdr:col>
      <xdr:colOff>2381250</xdr:colOff>
      <xdr:row>89</xdr:row>
      <xdr:rowOff>193238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9444370"/>
          <a:ext cx="1628774" cy="1874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130</xdr:row>
      <xdr:rowOff>73061</xdr:rowOff>
    </xdr:from>
    <xdr:to>
      <xdr:col>1</xdr:col>
      <xdr:colOff>3219450</xdr:colOff>
      <xdr:row>133</xdr:row>
      <xdr:rowOff>409574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2723511"/>
          <a:ext cx="2809875" cy="1650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242613</xdr:colOff>
      <xdr:row>136</xdr:row>
      <xdr:rowOff>92261</xdr:rowOff>
    </xdr:from>
    <xdr:to>
      <xdr:col>1</xdr:col>
      <xdr:colOff>3228975</xdr:colOff>
      <xdr:row>139</xdr:row>
      <xdr:rowOff>318503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688" y="25571636"/>
          <a:ext cx="2986362" cy="154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447676</xdr:colOff>
      <xdr:row>142</xdr:row>
      <xdr:rowOff>75267</xdr:rowOff>
    </xdr:from>
    <xdr:to>
      <xdr:col>1</xdr:col>
      <xdr:colOff>3124200</xdr:colOff>
      <xdr:row>145</xdr:row>
      <xdr:rowOff>342900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1" y="28040667"/>
          <a:ext cx="2676524" cy="1553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666750</xdr:colOff>
      <xdr:row>152</xdr:row>
      <xdr:rowOff>57993</xdr:rowOff>
    </xdr:from>
    <xdr:to>
      <xdr:col>1</xdr:col>
      <xdr:colOff>3171825</xdr:colOff>
      <xdr:row>155</xdr:row>
      <xdr:rowOff>342899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309643"/>
          <a:ext cx="2505075" cy="1570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542926</xdr:colOff>
      <xdr:row>147</xdr:row>
      <xdr:rowOff>52455</xdr:rowOff>
    </xdr:from>
    <xdr:to>
      <xdr:col>1</xdr:col>
      <xdr:colOff>3162300</xdr:colOff>
      <xdr:row>150</xdr:row>
      <xdr:rowOff>381000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1" y="30160980"/>
          <a:ext cx="2619374" cy="161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380997</xdr:colOff>
      <xdr:row>110</xdr:row>
      <xdr:rowOff>28573</xdr:rowOff>
    </xdr:from>
    <xdr:to>
      <xdr:col>1</xdr:col>
      <xdr:colOff>3238499</xdr:colOff>
      <xdr:row>115</xdr:row>
      <xdr:rowOff>228599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505072" y="16716373"/>
          <a:ext cx="2857502" cy="1771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115</xdr:row>
      <xdr:rowOff>266700</xdr:rowOff>
    </xdr:from>
    <xdr:to>
      <xdr:col>1</xdr:col>
      <xdr:colOff>3209924</xdr:colOff>
      <xdr:row>117</xdr:row>
      <xdr:rowOff>295275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8526125"/>
          <a:ext cx="280987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95631</xdr:colOff>
      <xdr:row>162</xdr:row>
      <xdr:rowOff>304800</xdr:rowOff>
    </xdr:from>
    <xdr:to>
      <xdr:col>1</xdr:col>
      <xdr:colOff>1193292</xdr:colOff>
      <xdr:row>165</xdr:row>
      <xdr:rowOff>95063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706" y="36271200"/>
          <a:ext cx="1097661" cy="107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1236234</xdr:colOff>
      <xdr:row>162</xdr:row>
      <xdr:rowOff>303008</xdr:rowOff>
    </xdr:from>
    <xdr:to>
      <xdr:col>1</xdr:col>
      <xdr:colOff>2326768</xdr:colOff>
      <xdr:row>165</xdr:row>
      <xdr:rowOff>86283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0309" y="36269408"/>
          <a:ext cx="1090534" cy="106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2363109</xdr:colOff>
      <xdr:row>162</xdr:row>
      <xdr:rowOff>313533</xdr:rowOff>
    </xdr:from>
    <xdr:to>
      <xdr:col>2</xdr:col>
      <xdr:colOff>160338</xdr:colOff>
      <xdr:row>165</xdr:row>
      <xdr:rowOff>105333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184" y="36279933"/>
          <a:ext cx="1099229" cy="107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2383919</xdr:colOff>
      <xdr:row>157</xdr:row>
      <xdr:rowOff>314325</xdr:rowOff>
    </xdr:from>
    <xdr:to>
      <xdr:col>2</xdr:col>
      <xdr:colOff>179770</xdr:colOff>
      <xdr:row>160</xdr:row>
      <xdr:rowOff>104775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7994" y="34137600"/>
          <a:ext cx="1097851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1250444</xdr:colOff>
      <xdr:row>157</xdr:row>
      <xdr:rowOff>314325</xdr:rowOff>
    </xdr:from>
    <xdr:to>
      <xdr:col>1</xdr:col>
      <xdr:colOff>2348295</xdr:colOff>
      <xdr:row>160</xdr:row>
      <xdr:rowOff>104775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19" y="34137600"/>
          <a:ext cx="1097851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107444</xdr:colOff>
      <xdr:row>157</xdr:row>
      <xdr:rowOff>314325</xdr:rowOff>
    </xdr:from>
    <xdr:to>
      <xdr:col>1</xdr:col>
      <xdr:colOff>1205295</xdr:colOff>
      <xdr:row>160</xdr:row>
      <xdr:rowOff>104775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19" y="34137600"/>
          <a:ext cx="1097851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2371725</xdr:colOff>
      <xdr:row>167</xdr:row>
      <xdr:rowOff>361951</xdr:rowOff>
    </xdr:from>
    <xdr:to>
      <xdr:col>2</xdr:col>
      <xdr:colOff>177293</xdr:colOff>
      <xdr:row>170</xdr:row>
      <xdr:rowOff>161925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8471476"/>
          <a:ext cx="110756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167</xdr:row>
      <xdr:rowOff>381001</xdr:rowOff>
    </xdr:from>
    <xdr:to>
      <xdr:col>1</xdr:col>
      <xdr:colOff>1193293</xdr:colOff>
      <xdr:row>170</xdr:row>
      <xdr:rowOff>180975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38490526"/>
          <a:ext cx="110756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1228725</xdr:colOff>
      <xdr:row>167</xdr:row>
      <xdr:rowOff>371476</xdr:rowOff>
    </xdr:from>
    <xdr:to>
      <xdr:col>1</xdr:col>
      <xdr:colOff>2336293</xdr:colOff>
      <xdr:row>170</xdr:row>
      <xdr:rowOff>171450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8481001"/>
          <a:ext cx="110756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355600</xdr:colOff>
      <xdr:row>46</xdr:row>
      <xdr:rowOff>25400</xdr:rowOff>
    </xdr:from>
    <xdr:to>
      <xdr:col>1</xdr:col>
      <xdr:colOff>3020151</xdr:colOff>
      <xdr:row>53</xdr:row>
      <xdr:rowOff>212724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62200" y="2184400"/>
          <a:ext cx="2664551" cy="196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254000</xdr:colOff>
      <xdr:row>28</xdr:row>
      <xdr:rowOff>25401</xdr:rowOff>
    </xdr:from>
    <xdr:to>
      <xdr:col>1</xdr:col>
      <xdr:colOff>1308100</xdr:colOff>
      <xdr:row>35</xdr:row>
      <xdr:rowOff>225343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60600" y="2184401"/>
          <a:ext cx="1054100" cy="19652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1854201</xdr:colOff>
      <xdr:row>28</xdr:row>
      <xdr:rowOff>12700</xdr:rowOff>
    </xdr:from>
    <xdr:to>
      <xdr:col>1</xdr:col>
      <xdr:colOff>2930431</xdr:colOff>
      <xdr:row>35</xdr:row>
      <xdr:rowOff>241300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60801" y="2171700"/>
          <a:ext cx="1076230" cy="199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1016001</xdr:colOff>
      <xdr:row>37</xdr:row>
      <xdr:rowOff>25401</xdr:rowOff>
    </xdr:from>
    <xdr:to>
      <xdr:col>1</xdr:col>
      <xdr:colOff>2239332</xdr:colOff>
      <xdr:row>44</xdr:row>
      <xdr:rowOff>215899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22601" y="4648201"/>
          <a:ext cx="1223331" cy="1968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1841499</xdr:colOff>
      <xdr:row>10</xdr:row>
      <xdr:rowOff>27518</xdr:rowOff>
    </xdr:from>
    <xdr:to>
      <xdr:col>2</xdr:col>
      <xdr:colOff>8510</xdr:colOff>
      <xdr:row>17</xdr:row>
      <xdr:rowOff>232834</xdr:rowOff>
    </xdr:to>
    <xdr:pic>
      <xdr:nvPicPr>
        <xdr:cNvPr id="60" name="Рисунок 59" descr="IMGP486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841749" y="5255685"/>
          <a:ext cx="1469011" cy="1909232"/>
        </a:xfrm>
        <a:prstGeom prst="rect">
          <a:avLst/>
        </a:prstGeom>
      </xdr:spPr>
    </xdr:pic>
    <xdr:clientData/>
  </xdr:twoCellAnchor>
  <xdr:twoCellAnchor editAs="oneCell">
    <xdr:from>
      <xdr:col>1</xdr:col>
      <xdr:colOff>61233</xdr:colOff>
      <xdr:row>6</xdr:row>
      <xdr:rowOff>25513</xdr:rowOff>
    </xdr:from>
    <xdr:to>
      <xdr:col>1</xdr:col>
      <xdr:colOff>1504287</xdr:colOff>
      <xdr:row>9</xdr:row>
      <xdr:rowOff>8504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61483" y="2192451"/>
          <a:ext cx="1443054" cy="26142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1728106</xdr:colOff>
      <xdr:row>6</xdr:row>
      <xdr:rowOff>13607</xdr:rowOff>
    </xdr:from>
    <xdr:to>
      <xdr:col>1</xdr:col>
      <xdr:colOff>3265713</xdr:colOff>
      <xdr:row>8</xdr:row>
      <xdr:rowOff>764230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flipH="1">
          <a:off x="3728356" y="2190750"/>
          <a:ext cx="1537607" cy="26011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538188</xdr:colOff>
      <xdr:row>9</xdr:row>
      <xdr:rowOff>391585</xdr:rowOff>
    </xdr:from>
    <xdr:to>
      <xdr:col>1</xdr:col>
      <xdr:colOff>1591591</xdr:colOff>
      <xdr:row>18</xdr:row>
      <xdr:rowOff>63500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538438" y="5185835"/>
          <a:ext cx="1053403" cy="20531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773906</xdr:colOff>
      <xdr:row>19</xdr:row>
      <xdr:rowOff>47624</xdr:rowOff>
    </xdr:from>
    <xdr:to>
      <xdr:col>1</xdr:col>
      <xdr:colOff>2654370</xdr:colOff>
      <xdr:row>26</xdr:row>
      <xdr:rowOff>154782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74156" y="7691437"/>
          <a:ext cx="1880464" cy="21431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5"/>
  <sheetViews>
    <sheetView tabSelected="1" topLeftCell="A125" zoomScale="80" zoomScaleNormal="80" workbookViewId="0">
      <selection activeCell="D82" sqref="D82"/>
    </sheetView>
  </sheetViews>
  <sheetFormatPr defaultRowHeight="15.75" x14ac:dyDescent="0.25"/>
  <cols>
    <col min="1" max="1" width="30" style="1" customWidth="1"/>
    <col min="2" max="2" width="49.5703125" style="1" customWidth="1"/>
    <col min="3" max="3" width="22" style="1" customWidth="1"/>
    <col min="4" max="4" width="22.7109375" style="2" customWidth="1"/>
    <col min="5" max="5" width="13.28515625" style="7" hidden="1" customWidth="1"/>
    <col min="6" max="6" width="16.140625" style="7" hidden="1" customWidth="1"/>
    <col min="7" max="11" width="7.7109375" style="7" customWidth="1"/>
    <col min="12" max="12" width="7.7109375" style="1" customWidth="1"/>
    <col min="13" max="13" width="10.7109375" style="1" customWidth="1"/>
    <col min="14" max="14" width="19.28515625" style="1" customWidth="1"/>
    <col min="15" max="15" width="13.7109375" style="7" hidden="1" customWidth="1"/>
    <col min="16" max="16" width="12.7109375" style="7" hidden="1" customWidth="1"/>
    <col min="17" max="261" width="9.140625" style="1"/>
    <col min="262" max="262" width="44.7109375" style="1" customWidth="1"/>
    <col min="263" max="263" width="12" style="1" customWidth="1"/>
    <col min="264" max="264" width="57.5703125" style="1" customWidth="1"/>
    <col min="265" max="517" width="9.140625" style="1"/>
    <col min="518" max="518" width="44.7109375" style="1" customWidth="1"/>
    <col min="519" max="519" width="12" style="1" customWidth="1"/>
    <col min="520" max="520" width="57.5703125" style="1" customWidth="1"/>
    <col min="521" max="773" width="9.140625" style="1"/>
    <col min="774" max="774" width="44.7109375" style="1" customWidth="1"/>
    <col min="775" max="775" width="12" style="1" customWidth="1"/>
    <col min="776" max="776" width="57.5703125" style="1" customWidth="1"/>
    <col min="777" max="1029" width="9.140625" style="1"/>
    <col min="1030" max="1030" width="44.7109375" style="1" customWidth="1"/>
    <col min="1031" max="1031" width="12" style="1" customWidth="1"/>
    <col min="1032" max="1032" width="57.5703125" style="1" customWidth="1"/>
    <col min="1033" max="1285" width="9.140625" style="1"/>
    <col min="1286" max="1286" width="44.7109375" style="1" customWidth="1"/>
    <col min="1287" max="1287" width="12" style="1" customWidth="1"/>
    <col min="1288" max="1288" width="57.5703125" style="1" customWidth="1"/>
    <col min="1289" max="1541" width="9.140625" style="1"/>
    <col min="1542" max="1542" width="44.7109375" style="1" customWidth="1"/>
    <col min="1543" max="1543" width="12" style="1" customWidth="1"/>
    <col min="1544" max="1544" width="57.5703125" style="1" customWidth="1"/>
    <col min="1545" max="1797" width="9.140625" style="1"/>
    <col min="1798" max="1798" width="44.7109375" style="1" customWidth="1"/>
    <col min="1799" max="1799" width="12" style="1" customWidth="1"/>
    <col min="1800" max="1800" width="57.5703125" style="1" customWidth="1"/>
    <col min="1801" max="2053" width="9.140625" style="1"/>
    <col min="2054" max="2054" width="44.7109375" style="1" customWidth="1"/>
    <col min="2055" max="2055" width="12" style="1" customWidth="1"/>
    <col min="2056" max="2056" width="57.5703125" style="1" customWidth="1"/>
    <col min="2057" max="2309" width="9.140625" style="1"/>
    <col min="2310" max="2310" width="44.7109375" style="1" customWidth="1"/>
    <col min="2311" max="2311" width="12" style="1" customWidth="1"/>
    <col min="2312" max="2312" width="57.5703125" style="1" customWidth="1"/>
    <col min="2313" max="2565" width="9.140625" style="1"/>
    <col min="2566" max="2566" width="44.7109375" style="1" customWidth="1"/>
    <col min="2567" max="2567" width="12" style="1" customWidth="1"/>
    <col min="2568" max="2568" width="57.5703125" style="1" customWidth="1"/>
    <col min="2569" max="2821" width="9.140625" style="1"/>
    <col min="2822" max="2822" width="44.7109375" style="1" customWidth="1"/>
    <col min="2823" max="2823" width="12" style="1" customWidth="1"/>
    <col min="2824" max="2824" width="57.5703125" style="1" customWidth="1"/>
    <col min="2825" max="3077" width="9.140625" style="1"/>
    <col min="3078" max="3078" width="44.7109375" style="1" customWidth="1"/>
    <col min="3079" max="3079" width="12" style="1" customWidth="1"/>
    <col min="3080" max="3080" width="57.5703125" style="1" customWidth="1"/>
    <col min="3081" max="3333" width="9.140625" style="1"/>
    <col min="3334" max="3334" width="44.7109375" style="1" customWidth="1"/>
    <col min="3335" max="3335" width="12" style="1" customWidth="1"/>
    <col min="3336" max="3336" width="57.5703125" style="1" customWidth="1"/>
    <col min="3337" max="3589" width="9.140625" style="1"/>
    <col min="3590" max="3590" width="44.7109375" style="1" customWidth="1"/>
    <col min="3591" max="3591" width="12" style="1" customWidth="1"/>
    <col min="3592" max="3592" width="57.5703125" style="1" customWidth="1"/>
    <col min="3593" max="3845" width="9.140625" style="1"/>
    <col min="3846" max="3846" width="44.7109375" style="1" customWidth="1"/>
    <col min="3847" max="3847" width="12" style="1" customWidth="1"/>
    <col min="3848" max="3848" width="57.5703125" style="1" customWidth="1"/>
    <col min="3849" max="4101" width="9.140625" style="1"/>
    <col min="4102" max="4102" width="44.7109375" style="1" customWidth="1"/>
    <col min="4103" max="4103" width="12" style="1" customWidth="1"/>
    <col min="4104" max="4104" width="57.5703125" style="1" customWidth="1"/>
    <col min="4105" max="4357" width="9.140625" style="1"/>
    <col min="4358" max="4358" width="44.7109375" style="1" customWidth="1"/>
    <col min="4359" max="4359" width="12" style="1" customWidth="1"/>
    <col min="4360" max="4360" width="57.5703125" style="1" customWidth="1"/>
    <col min="4361" max="4613" width="9.140625" style="1"/>
    <col min="4614" max="4614" width="44.7109375" style="1" customWidth="1"/>
    <col min="4615" max="4615" width="12" style="1" customWidth="1"/>
    <col min="4616" max="4616" width="57.5703125" style="1" customWidth="1"/>
    <col min="4617" max="4869" width="9.140625" style="1"/>
    <col min="4870" max="4870" width="44.7109375" style="1" customWidth="1"/>
    <col min="4871" max="4871" width="12" style="1" customWidth="1"/>
    <col min="4872" max="4872" width="57.5703125" style="1" customWidth="1"/>
    <col min="4873" max="5125" width="9.140625" style="1"/>
    <col min="5126" max="5126" width="44.7109375" style="1" customWidth="1"/>
    <col min="5127" max="5127" width="12" style="1" customWidth="1"/>
    <col min="5128" max="5128" width="57.5703125" style="1" customWidth="1"/>
    <col min="5129" max="5381" width="9.140625" style="1"/>
    <col min="5382" max="5382" width="44.7109375" style="1" customWidth="1"/>
    <col min="5383" max="5383" width="12" style="1" customWidth="1"/>
    <col min="5384" max="5384" width="57.5703125" style="1" customWidth="1"/>
    <col min="5385" max="5637" width="9.140625" style="1"/>
    <col min="5638" max="5638" width="44.7109375" style="1" customWidth="1"/>
    <col min="5639" max="5639" width="12" style="1" customWidth="1"/>
    <col min="5640" max="5640" width="57.5703125" style="1" customWidth="1"/>
    <col min="5641" max="5893" width="9.140625" style="1"/>
    <col min="5894" max="5894" width="44.7109375" style="1" customWidth="1"/>
    <col min="5895" max="5895" width="12" style="1" customWidth="1"/>
    <col min="5896" max="5896" width="57.5703125" style="1" customWidth="1"/>
    <col min="5897" max="6149" width="9.140625" style="1"/>
    <col min="6150" max="6150" width="44.7109375" style="1" customWidth="1"/>
    <col min="6151" max="6151" width="12" style="1" customWidth="1"/>
    <col min="6152" max="6152" width="57.5703125" style="1" customWidth="1"/>
    <col min="6153" max="6405" width="9.140625" style="1"/>
    <col min="6406" max="6406" width="44.7109375" style="1" customWidth="1"/>
    <col min="6407" max="6407" width="12" style="1" customWidth="1"/>
    <col min="6408" max="6408" width="57.5703125" style="1" customWidth="1"/>
    <col min="6409" max="6661" width="9.140625" style="1"/>
    <col min="6662" max="6662" width="44.7109375" style="1" customWidth="1"/>
    <col min="6663" max="6663" width="12" style="1" customWidth="1"/>
    <col min="6664" max="6664" width="57.5703125" style="1" customWidth="1"/>
    <col min="6665" max="6917" width="9.140625" style="1"/>
    <col min="6918" max="6918" width="44.7109375" style="1" customWidth="1"/>
    <col min="6919" max="6919" width="12" style="1" customWidth="1"/>
    <col min="6920" max="6920" width="57.5703125" style="1" customWidth="1"/>
    <col min="6921" max="7173" width="9.140625" style="1"/>
    <col min="7174" max="7174" width="44.7109375" style="1" customWidth="1"/>
    <col min="7175" max="7175" width="12" style="1" customWidth="1"/>
    <col min="7176" max="7176" width="57.5703125" style="1" customWidth="1"/>
    <col min="7177" max="7429" width="9.140625" style="1"/>
    <col min="7430" max="7430" width="44.7109375" style="1" customWidth="1"/>
    <col min="7431" max="7431" width="12" style="1" customWidth="1"/>
    <col min="7432" max="7432" width="57.5703125" style="1" customWidth="1"/>
    <col min="7433" max="7685" width="9.140625" style="1"/>
    <col min="7686" max="7686" width="44.7109375" style="1" customWidth="1"/>
    <col min="7687" max="7687" width="12" style="1" customWidth="1"/>
    <col min="7688" max="7688" width="57.5703125" style="1" customWidth="1"/>
    <col min="7689" max="7941" width="9.140625" style="1"/>
    <col min="7942" max="7942" width="44.7109375" style="1" customWidth="1"/>
    <col min="7943" max="7943" width="12" style="1" customWidth="1"/>
    <col min="7944" max="7944" width="57.5703125" style="1" customWidth="1"/>
    <col min="7945" max="8197" width="9.140625" style="1"/>
    <col min="8198" max="8198" width="44.7109375" style="1" customWidth="1"/>
    <col min="8199" max="8199" width="12" style="1" customWidth="1"/>
    <col min="8200" max="8200" width="57.5703125" style="1" customWidth="1"/>
    <col min="8201" max="8453" width="9.140625" style="1"/>
    <col min="8454" max="8454" width="44.7109375" style="1" customWidth="1"/>
    <col min="8455" max="8455" width="12" style="1" customWidth="1"/>
    <col min="8456" max="8456" width="57.5703125" style="1" customWidth="1"/>
    <col min="8457" max="8709" width="9.140625" style="1"/>
    <col min="8710" max="8710" width="44.7109375" style="1" customWidth="1"/>
    <col min="8711" max="8711" width="12" style="1" customWidth="1"/>
    <col min="8712" max="8712" width="57.5703125" style="1" customWidth="1"/>
    <col min="8713" max="8965" width="9.140625" style="1"/>
    <col min="8966" max="8966" width="44.7109375" style="1" customWidth="1"/>
    <col min="8967" max="8967" width="12" style="1" customWidth="1"/>
    <col min="8968" max="8968" width="57.5703125" style="1" customWidth="1"/>
    <col min="8969" max="9221" width="9.140625" style="1"/>
    <col min="9222" max="9222" width="44.7109375" style="1" customWidth="1"/>
    <col min="9223" max="9223" width="12" style="1" customWidth="1"/>
    <col min="9224" max="9224" width="57.5703125" style="1" customWidth="1"/>
    <col min="9225" max="9477" width="9.140625" style="1"/>
    <col min="9478" max="9478" width="44.7109375" style="1" customWidth="1"/>
    <col min="9479" max="9479" width="12" style="1" customWidth="1"/>
    <col min="9480" max="9480" width="57.5703125" style="1" customWidth="1"/>
    <col min="9481" max="9733" width="9.140625" style="1"/>
    <col min="9734" max="9734" width="44.7109375" style="1" customWidth="1"/>
    <col min="9735" max="9735" width="12" style="1" customWidth="1"/>
    <col min="9736" max="9736" width="57.5703125" style="1" customWidth="1"/>
    <col min="9737" max="9989" width="9.140625" style="1"/>
    <col min="9990" max="9990" width="44.7109375" style="1" customWidth="1"/>
    <col min="9991" max="9991" width="12" style="1" customWidth="1"/>
    <col min="9992" max="9992" width="57.5703125" style="1" customWidth="1"/>
    <col min="9993" max="10245" width="9.140625" style="1"/>
    <col min="10246" max="10246" width="44.7109375" style="1" customWidth="1"/>
    <col min="10247" max="10247" width="12" style="1" customWidth="1"/>
    <col min="10248" max="10248" width="57.5703125" style="1" customWidth="1"/>
    <col min="10249" max="10501" width="9.140625" style="1"/>
    <col min="10502" max="10502" width="44.7109375" style="1" customWidth="1"/>
    <col min="10503" max="10503" width="12" style="1" customWidth="1"/>
    <col min="10504" max="10504" width="57.5703125" style="1" customWidth="1"/>
    <col min="10505" max="10757" width="9.140625" style="1"/>
    <col min="10758" max="10758" width="44.7109375" style="1" customWidth="1"/>
    <col min="10759" max="10759" width="12" style="1" customWidth="1"/>
    <col min="10760" max="10760" width="57.5703125" style="1" customWidth="1"/>
    <col min="10761" max="11013" width="9.140625" style="1"/>
    <col min="11014" max="11014" width="44.7109375" style="1" customWidth="1"/>
    <col min="11015" max="11015" width="12" style="1" customWidth="1"/>
    <col min="11016" max="11016" width="57.5703125" style="1" customWidth="1"/>
    <col min="11017" max="11269" width="9.140625" style="1"/>
    <col min="11270" max="11270" width="44.7109375" style="1" customWidth="1"/>
    <col min="11271" max="11271" width="12" style="1" customWidth="1"/>
    <col min="11272" max="11272" width="57.5703125" style="1" customWidth="1"/>
    <col min="11273" max="11525" width="9.140625" style="1"/>
    <col min="11526" max="11526" width="44.7109375" style="1" customWidth="1"/>
    <col min="11527" max="11527" width="12" style="1" customWidth="1"/>
    <col min="11528" max="11528" width="57.5703125" style="1" customWidth="1"/>
    <col min="11529" max="11781" width="9.140625" style="1"/>
    <col min="11782" max="11782" width="44.7109375" style="1" customWidth="1"/>
    <col min="11783" max="11783" width="12" style="1" customWidth="1"/>
    <col min="11784" max="11784" width="57.5703125" style="1" customWidth="1"/>
    <col min="11785" max="12037" width="9.140625" style="1"/>
    <col min="12038" max="12038" width="44.7109375" style="1" customWidth="1"/>
    <col min="12039" max="12039" width="12" style="1" customWidth="1"/>
    <col min="12040" max="12040" width="57.5703125" style="1" customWidth="1"/>
    <col min="12041" max="12293" width="9.140625" style="1"/>
    <col min="12294" max="12294" width="44.7109375" style="1" customWidth="1"/>
    <col min="12295" max="12295" width="12" style="1" customWidth="1"/>
    <col min="12296" max="12296" width="57.5703125" style="1" customWidth="1"/>
    <col min="12297" max="12549" width="9.140625" style="1"/>
    <col min="12550" max="12550" width="44.7109375" style="1" customWidth="1"/>
    <col min="12551" max="12551" width="12" style="1" customWidth="1"/>
    <col min="12552" max="12552" width="57.5703125" style="1" customWidth="1"/>
    <col min="12553" max="12805" width="9.140625" style="1"/>
    <col min="12806" max="12806" width="44.7109375" style="1" customWidth="1"/>
    <col min="12807" max="12807" width="12" style="1" customWidth="1"/>
    <col min="12808" max="12808" width="57.5703125" style="1" customWidth="1"/>
    <col min="12809" max="13061" width="9.140625" style="1"/>
    <col min="13062" max="13062" width="44.7109375" style="1" customWidth="1"/>
    <col min="13063" max="13063" width="12" style="1" customWidth="1"/>
    <col min="13064" max="13064" width="57.5703125" style="1" customWidth="1"/>
    <col min="13065" max="13317" width="9.140625" style="1"/>
    <col min="13318" max="13318" width="44.7109375" style="1" customWidth="1"/>
    <col min="13319" max="13319" width="12" style="1" customWidth="1"/>
    <col min="13320" max="13320" width="57.5703125" style="1" customWidth="1"/>
    <col min="13321" max="13573" width="9.140625" style="1"/>
    <col min="13574" max="13574" width="44.7109375" style="1" customWidth="1"/>
    <col min="13575" max="13575" width="12" style="1" customWidth="1"/>
    <col min="13576" max="13576" width="57.5703125" style="1" customWidth="1"/>
    <col min="13577" max="13829" width="9.140625" style="1"/>
    <col min="13830" max="13830" width="44.7109375" style="1" customWidth="1"/>
    <col min="13831" max="13831" width="12" style="1" customWidth="1"/>
    <col min="13832" max="13832" width="57.5703125" style="1" customWidth="1"/>
    <col min="13833" max="14085" width="9.140625" style="1"/>
    <col min="14086" max="14086" width="44.7109375" style="1" customWidth="1"/>
    <col min="14087" max="14087" width="12" style="1" customWidth="1"/>
    <col min="14088" max="14088" width="57.5703125" style="1" customWidth="1"/>
    <col min="14089" max="14341" width="9.140625" style="1"/>
    <col min="14342" max="14342" width="44.7109375" style="1" customWidth="1"/>
    <col min="14343" max="14343" width="12" style="1" customWidth="1"/>
    <col min="14344" max="14344" width="57.5703125" style="1" customWidth="1"/>
    <col min="14345" max="14597" width="9.140625" style="1"/>
    <col min="14598" max="14598" width="44.7109375" style="1" customWidth="1"/>
    <col min="14599" max="14599" width="12" style="1" customWidth="1"/>
    <col min="14600" max="14600" width="57.5703125" style="1" customWidth="1"/>
    <col min="14601" max="14853" width="9.140625" style="1"/>
    <col min="14854" max="14854" width="44.7109375" style="1" customWidth="1"/>
    <col min="14855" max="14855" width="12" style="1" customWidth="1"/>
    <col min="14856" max="14856" width="57.5703125" style="1" customWidth="1"/>
    <col min="14857" max="15109" width="9.140625" style="1"/>
    <col min="15110" max="15110" width="44.7109375" style="1" customWidth="1"/>
    <col min="15111" max="15111" width="12" style="1" customWidth="1"/>
    <col min="15112" max="15112" width="57.5703125" style="1" customWidth="1"/>
    <col min="15113" max="15365" width="9.140625" style="1"/>
    <col min="15366" max="15366" width="44.7109375" style="1" customWidth="1"/>
    <col min="15367" max="15367" width="12" style="1" customWidth="1"/>
    <col min="15368" max="15368" width="57.5703125" style="1" customWidth="1"/>
    <col min="15369" max="15621" width="9.140625" style="1"/>
    <col min="15622" max="15622" width="44.7109375" style="1" customWidth="1"/>
    <col min="15623" max="15623" width="12" style="1" customWidth="1"/>
    <col min="15624" max="15624" width="57.5703125" style="1" customWidth="1"/>
    <col min="15625" max="15877" width="9.140625" style="1"/>
    <col min="15878" max="15878" width="44.7109375" style="1" customWidth="1"/>
    <col min="15879" max="15879" width="12" style="1" customWidth="1"/>
    <col min="15880" max="15880" width="57.5703125" style="1" customWidth="1"/>
    <col min="15881" max="16133" width="9.140625" style="1"/>
    <col min="16134" max="16134" width="44.7109375" style="1" customWidth="1"/>
    <col min="16135" max="16135" width="12" style="1" customWidth="1"/>
    <col min="16136" max="16136" width="57.5703125" style="1" customWidth="1"/>
    <col min="16137" max="16384" width="9.140625" style="1"/>
  </cols>
  <sheetData>
    <row r="1" spans="1:19" ht="57" customHeight="1" x14ac:dyDescent="0.35">
      <c r="A1" s="90" t="s">
        <v>61</v>
      </c>
      <c r="B1" s="90"/>
      <c r="C1" s="90"/>
      <c r="D1" s="90"/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19" ht="38.25" customHeight="1" x14ac:dyDescent="0.25">
      <c r="A2" s="9" t="s">
        <v>2</v>
      </c>
      <c r="B2" s="18" t="s">
        <v>19</v>
      </c>
      <c r="C2" s="9" t="s">
        <v>1</v>
      </c>
      <c r="D2" s="10" t="s">
        <v>0</v>
      </c>
      <c r="E2" s="9" t="s">
        <v>6</v>
      </c>
      <c r="F2" s="9" t="s">
        <v>7</v>
      </c>
      <c r="G2" s="98" t="s">
        <v>4</v>
      </c>
      <c r="H2" s="99"/>
      <c r="I2" s="99"/>
      <c r="J2" s="99"/>
      <c r="K2" s="99"/>
      <c r="L2" s="100"/>
      <c r="M2" s="44"/>
      <c r="N2" s="9" t="s">
        <v>5</v>
      </c>
      <c r="O2" s="7" t="s">
        <v>10</v>
      </c>
      <c r="P2" s="7" t="s">
        <v>11</v>
      </c>
    </row>
    <row r="3" spans="1:19" ht="20.25" x14ac:dyDescent="0.25">
      <c r="A3" s="16"/>
      <c r="B3" s="18"/>
      <c r="C3" s="16"/>
      <c r="D3" s="10"/>
      <c r="E3" s="16"/>
      <c r="F3" s="16"/>
      <c r="G3" s="98"/>
      <c r="H3" s="99"/>
      <c r="I3" s="99"/>
      <c r="J3" s="99"/>
      <c r="K3" s="99"/>
      <c r="L3" s="100"/>
      <c r="M3" s="44"/>
      <c r="N3" s="16"/>
    </row>
    <row r="4" spans="1:19" ht="15" hidden="1" customHeight="1" x14ac:dyDescent="0.25">
      <c r="A4" s="4" t="s">
        <v>3</v>
      </c>
      <c r="B4" s="4"/>
      <c r="C4" s="4"/>
      <c r="D4" s="3"/>
      <c r="E4" s="6"/>
      <c r="F4" s="6"/>
      <c r="G4" s="6"/>
      <c r="H4" s="6"/>
      <c r="I4" s="6"/>
      <c r="J4" s="6"/>
      <c r="K4" s="6"/>
      <c r="L4" s="5"/>
      <c r="M4" s="5"/>
      <c r="N4" s="5"/>
    </row>
    <row r="5" spans="1:19" ht="21" customHeight="1" x14ac:dyDescent="0.25">
      <c r="A5" s="93" t="s">
        <v>12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5"/>
    </row>
    <row r="6" spans="1:19" ht="33.75" customHeight="1" x14ac:dyDescent="0.3">
      <c r="A6" s="66" t="s">
        <v>12</v>
      </c>
      <c r="B6" s="67" t="s">
        <v>62</v>
      </c>
      <c r="C6" s="64" t="s">
        <v>63</v>
      </c>
      <c r="D6" s="65"/>
      <c r="E6" s="57"/>
      <c r="F6" s="57"/>
      <c r="G6" s="75" t="s">
        <v>24</v>
      </c>
      <c r="H6" s="75"/>
      <c r="I6" s="76"/>
      <c r="J6" s="76"/>
      <c r="K6" s="76"/>
      <c r="L6" s="76"/>
      <c r="M6" s="54"/>
      <c r="N6" s="36"/>
    </row>
    <row r="7" spans="1:19" ht="66" customHeight="1" x14ac:dyDescent="0.25">
      <c r="A7" s="61" t="s">
        <v>31</v>
      </c>
      <c r="B7" s="62"/>
      <c r="C7" s="72" t="s">
        <v>13</v>
      </c>
      <c r="D7" s="58">
        <v>142.76</v>
      </c>
      <c r="E7" s="56"/>
      <c r="F7" s="56"/>
      <c r="G7" s="77">
        <v>0</v>
      </c>
      <c r="H7" s="78"/>
      <c r="I7" s="70" t="s">
        <v>26</v>
      </c>
      <c r="J7" s="71"/>
      <c r="K7" s="70" t="s">
        <v>26</v>
      </c>
      <c r="L7" s="71"/>
      <c r="M7" s="53" t="s">
        <v>26</v>
      </c>
      <c r="N7" s="17">
        <f>G7*D7</f>
        <v>0</v>
      </c>
    </row>
    <row r="8" spans="1:19" ht="79.5" customHeight="1" x14ac:dyDescent="0.25">
      <c r="A8" s="63" t="s">
        <v>32</v>
      </c>
      <c r="B8" s="62"/>
      <c r="C8" s="73"/>
      <c r="D8" s="59">
        <v>142.76</v>
      </c>
      <c r="E8" s="55"/>
      <c r="F8" s="55"/>
      <c r="G8" s="68">
        <v>0</v>
      </c>
      <c r="H8" s="69"/>
      <c r="I8" s="70" t="s">
        <v>26</v>
      </c>
      <c r="J8" s="71"/>
      <c r="K8" s="70" t="s">
        <v>26</v>
      </c>
      <c r="L8" s="71"/>
      <c r="M8" s="53" t="s">
        <v>26</v>
      </c>
      <c r="N8" s="17">
        <f t="shared" ref="N8:N9" si="0">G8*D8</f>
        <v>0</v>
      </c>
      <c r="S8" s="60"/>
    </row>
    <row r="9" spans="1:19" ht="62.25" customHeight="1" x14ac:dyDescent="0.25">
      <c r="A9" s="63" t="s">
        <v>33</v>
      </c>
      <c r="B9" s="62"/>
      <c r="C9" s="74"/>
      <c r="D9" s="59">
        <v>142.76</v>
      </c>
      <c r="E9" s="55"/>
      <c r="F9" s="55"/>
      <c r="G9" s="68">
        <v>0</v>
      </c>
      <c r="H9" s="69"/>
      <c r="I9" s="70" t="s">
        <v>26</v>
      </c>
      <c r="J9" s="71"/>
      <c r="K9" s="70" t="s">
        <v>26</v>
      </c>
      <c r="L9" s="71"/>
      <c r="M9" s="53" t="s">
        <v>26</v>
      </c>
      <c r="N9" s="17">
        <f t="shared" si="0"/>
        <v>0</v>
      </c>
    </row>
    <row r="10" spans="1:19" ht="33.75" customHeight="1" x14ac:dyDescent="0.5">
      <c r="A10" s="39" t="s">
        <v>12</v>
      </c>
      <c r="B10" s="30" t="s">
        <v>58</v>
      </c>
      <c r="C10" s="52" t="s">
        <v>60</v>
      </c>
      <c r="D10" s="35"/>
      <c r="E10" s="35"/>
      <c r="F10" s="35"/>
      <c r="G10" s="76" t="s">
        <v>25</v>
      </c>
      <c r="H10" s="76"/>
      <c r="I10" s="76" t="s">
        <v>24</v>
      </c>
      <c r="J10" s="76"/>
      <c r="K10" s="76"/>
      <c r="L10" s="76"/>
      <c r="M10" s="51"/>
      <c r="N10" s="36"/>
    </row>
    <row r="11" spans="1:19" ht="20.100000000000001" customHeight="1" x14ac:dyDescent="0.25">
      <c r="A11" s="4" t="s">
        <v>29</v>
      </c>
      <c r="B11" s="19"/>
      <c r="C11" s="79" t="s">
        <v>13</v>
      </c>
      <c r="D11" s="3">
        <v>123.77</v>
      </c>
      <c r="E11" s="6"/>
      <c r="F11" s="6"/>
      <c r="G11" s="70" t="s">
        <v>26</v>
      </c>
      <c r="H11" s="71"/>
      <c r="I11" s="70" t="s">
        <v>26</v>
      </c>
      <c r="J11" s="71"/>
      <c r="K11" s="70" t="s">
        <v>26</v>
      </c>
      <c r="L11" s="71"/>
      <c r="M11" s="50" t="s">
        <v>26</v>
      </c>
      <c r="N11" s="17"/>
    </row>
    <row r="12" spans="1:19" ht="20.100000000000001" customHeight="1" x14ac:dyDescent="0.25">
      <c r="A12" s="4" t="s">
        <v>30</v>
      </c>
      <c r="B12" s="20"/>
      <c r="C12" s="80"/>
      <c r="D12" s="3">
        <v>123.77</v>
      </c>
      <c r="E12" s="6"/>
      <c r="F12" s="6"/>
      <c r="G12" s="70" t="s">
        <v>26</v>
      </c>
      <c r="H12" s="71"/>
      <c r="I12" s="70" t="s">
        <v>26</v>
      </c>
      <c r="J12" s="71"/>
      <c r="K12" s="70" t="s">
        <v>26</v>
      </c>
      <c r="L12" s="71"/>
      <c r="M12" s="50" t="s">
        <v>26</v>
      </c>
      <c r="N12" s="17"/>
    </row>
    <row r="13" spans="1:19" ht="20.100000000000001" customHeight="1" x14ac:dyDescent="0.25">
      <c r="A13" s="4" t="s">
        <v>31</v>
      </c>
      <c r="B13" s="20"/>
      <c r="C13" s="80"/>
      <c r="D13" s="3">
        <v>142.76</v>
      </c>
      <c r="E13" s="6"/>
      <c r="F13" s="6"/>
      <c r="G13" s="70" t="s">
        <v>26</v>
      </c>
      <c r="H13" s="71"/>
      <c r="I13" s="70" t="s">
        <v>26</v>
      </c>
      <c r="J13" s="71"/>
      <c r="K13" s="70" t="s">
        <v>26</v>
      </c>
      <c r="L13" s="71"/>
      <c r="M13" s="50" t="s">
        <v>26</v>
      </c>
      <c r="N13" s="17"/>
    </row>
    <row r="14" spans="1:19" ht="20.100000000000001" customHeight="1" x14ac:dyDescent="0.25">
      <c r="A14" s="4" t="s">
        <v>32</v>
      </c>
      <c r="B14" s="20"/>
      <c r="C14" s="80"/>
      <c r="D14" s="3">
        <v>142.76</v>
      </c>
      <c r="E14" s="6"/>
      <c r="F14" s="6"/>
      <c r="G14" s="70" t="s">
        <v>26</v>
      </c>
      <c r="H14" s="71"/>
      <c r="I14" s="70" t="s">
        <v>26</v>
      </c>
      <c r="J14" s="71"/>
      <c r="K14" s="70" t="s">
        <v>26</v>
      </c>
      <c r="L14" s="71"/>
      <c r="M14" s="50" t="s">
        <v>26</v>
      </c>
      <c r="N14" s="17"/>
    </row>
    <row r="15" spans="1:19" ht="20.100000000000001" customHeight="1" x14ac:dyDescent="0.25">
      <c r="A15" s="4" t="s">
        <v>33</v>
      </c>
      <c r="B15" s="20"/>
      <c r="C15" s="80"/>
      <c r="D15" s="3">
        <v>142.76</v>
      </c>
      <c r="E15" s="6"/>
      <c r="F15" s="6"/>
      <c r="G15" s="70" t="s">
        <v>26</v>
      </c>
      <c r="H15" s="71"/>
      <c r="I15" s="70" t="s">
        <v>26</v>
      </c>
      <c r="J15" s="71"/>
      <c r="K15" s="70" t="s">
        <v>26</v>
      </c>
      <c r="L15" s="71"/>
      <c r="M15" s="50" t="s">
        <v>26</v>
      </c>
      <c r="N15" s="17"/>
    </row>
    <row r="16" spans="1:19" ht="20.100000000000001" customHeight="1" x14ac:dyDescent="0.25">
      <c r="A16" s="4" t="s">
        <v>34</v>
      </c>
      <c r="B16" s="20"/>
      <c r="C16" s="80"/>
      <c r="D16" s="3">
        <v>164.18</v>
      </c>
      <c r="E16" s="6"/>
      <c r="F16" s="6"/>
      <c r="G16" s="82">
        <v>0</v>
      </c>
      <c r="H16" s="83"/>
      <c r="I16" s="82">
        <v>0</v>
      </c>
      <c r="J16" s="83"/>
      <c r="K16" s="70" t="s">
        <v>26</v>
      </c>
      <c r="L16" s="71"/>
      <c r="M16" s="50" t="s">
        <v>26</v>
      </c>
      <c r="N16" s="17">
        <f>D16*(G16+I16)</f>
        <v>0</v>
      </c>
    </row>
    <row r="17" spans="1:14" ht="20.100000000000001" customHeight="1" x14ac:dyDescent="0.25">
      <c r="A17" s="4" t="s">
        <v>35</v>
      </c>
      <c r="B17" s="20"/>
      <c r="C17" s="80"/>
      <c r="D17" s="3">
        <v>164.18</v>
      </c>
      <c r="E17" s="6"/>
      <c r="F17" s="6"/>
      <c r="G17" s="70" t="s">
        <v>26</v>
      </c>
      <c r="H17" s="71"/>
      <c r="I17" s="70" t="s">
        <v>26</v>
      </c>
      <c r="J17" s="71"/>
      <c r="K17" s="70" t="s">
        <v>26</v>
      </c>
      <c r="L17" s="71"/>
      <c r="M17" s="50" t="s">
        <v>26</v>
      </c>
      <c r="N17" s="17"/>
    </row>
    <row r="18" spans="1:14" ht="20.100000000000001" customHeight="1" x14ac:dyDescent="0.25">
      <c r="A18" s="4" t="s">
        <v>36</v>
      </c>
      <c r="B18" s="21"/>
      <c r="C18" s="81"/>
      <c r="D18" s="3">
        <v>164.18</v>
      </c>
      <c r="E18" s="6"/>
      <c r="F18" s="6"/>
      <c r="G18" s="70" t="s">
        <v>26</v>
      </c>
      <c r="H18" s="71"/>
      <c r="I18" s="70" t="s">
        <v>26</v>
      </c>
      <c r="J18" s="71"/>
      <c r="K18" s="70" t="s">
        <v>26</v>
      </c>
      <c r="L18" s="71"/>
      <c r="M18" s="50" t="s">
        <v>26</v>
      </c>
      <c r="N18" s="17"/>
    </row>
    <row r="19" spans="1:14" ht="33" customHeight="1" x14ac:dyDescent="0.5">
      <c r="A19" s="39" t="s">
        <v>12</v>
      </c>
      <c r="B19" s="38" t="s">
        <v>59</v>
      </c>
      <c r="C19" s="52" t="s">
        <v>60</v>
      </c>
      <c r="D19" s="35"/>
      <c r="E19" s="35"/>
      <c r="F19" s="35"/>
      <c r="G19" s="76" t="s">
        <v>25</v>
      </c>
      <c r="H19" s="76"/>
      <c r="I19" s="76" t="s">
        <v>24</v>
      </c>
      <c r="J19" s="76"/>
      <c r="K19" s="76"/>
      <c r="L19" s="76"/>
      <c r="M19" s="51"/>
      <c r="N19" s="36"/>
    </row>
    <row r="20" spans="1:14" ht="26.25" customHeight="1" x14ac:dyDescent="0.25">
      <c r="A20" s="4" t="s">
        <v>38</v>
      </c>
      <c r="B20" s="19"/>
      <c r="C20" s="79" t="s">
        <v>13</v>
      </c>
      <c r="D20" s="3">
        <v>123.77</v>
      </c>
      <c r="E20" s="6"/>
      <c r="F20" s="6"/>
      <c r="G20" s="70" t="s">
        <v>26</v>
      </c>
      <c r="H20" s="71"/>
      <c r="I20" s="70" t="s">
        <v>26</v>
      </c>
      <c r="J20" s="71"/>
      <c r="K20" s="70" t="s">
        <v>26</v>
      </c>
      <c r="L20" s="71"/>
      <c r="M20" s="50" t="s">
        <v>26</v>
      </c>
      <c r="N20" s="17"/>
    </row>
    <row r="21" spans="1:14" ht="26.25" customHeight="1" x14ac:dyDescent="0.25">
      <c r="A21" s="4" t="s">
        <v>30</v>
      </c>
      <c r="B21" s="20"/>
      <c r="C21" s="80"/>
      <c r="D21" s="3">
        <v>123.77</v>
      </c>
      <c r="E21" s="6"/>
      <c r="F21" s="6"/>
      <c r="G21" s="70" t="s">
        <v>26</v>
      </c>
      <c r="H21" s="71"/>
      <c r="I21" s="70" t="s">
        <v>26</v>
      </c>
      <c r="J21" s="71"/>
      <c r="K21" s="70" t="s">
        <v>26</v>
      </c>
      <c r="L21" s="71"/>
      <c r="M21" s="50" t="s">
        <v>26</v>
      </c>
      <c r="N21" s="17"/>
    </row>
    <row r="22" spans="1:14" ht="24" customHeight="1" x14ac:dyDescent="0.25">
      <c r="A22" s="4" t="s">
        <v>31</v>
      </c>
      <c r="B22" s="20"/>
      <c r="C22" s="80"/>
      <c r="D22" s="3">
        <v>142.76</v>
      </c>
      <c r="E22" s="6"/>
      <c r="F22" s="6"/>
      <c r="G22" s="70" t="s">
        <v>26</v>
      </c>
      <c r="H22" s="71"/>
      <c r="I22" s="70" t="s">
        <v>26</v>
      </c>
      <c r="J22" s="71"/>
      <c r="K22" s="70" t="s">
        <v>26</v>
      </c>
      <c r="L22" s="71"/>
      <c r="M22" s="50" t="s">
        <v>26</v>
      </c>
      <c r="N22" s="17"/>
    </row>
    <row r="23" spans="1:14" ht="24" customHeight="1" x14ac:dyDescent="0.25">
      <c r="A23" s="4" t="s">
        <v>39</v>
      </c>
      <c r="B23" s="20"/>
      <c r="C23" s="80"/>
      <c r="D23" s="3">
        <v>142.76</v>
      </c>
      <c r="E23" s="6"/>
      <c r="F23" s="6"/>
      <c r="G23" s="70" t="s">
        <v>26</v>
      </c>
      <c r="H23" s="71"/>
      <c r="I23" s="70" t="s">
        <v>26</v>
      </c>
      <c r="J23" s="71"/>
      <c r="K23" s="70" t="s">
        <v>26</v>
      </c>
      <c r="L23" s="71"/>
      <c r="M23" s="50" t="s">
        <v>26</v>
      </c>
      <c r="N23" s="17"/>
    </row>
    <row r="24" spans="1:14" ht="19.5" customHeight="1" x14ac:dyDescent="0.25">
      <c r="A24" s="4" t="s">
        <v>40</v>
      </c>
      <c r="B24" s="20"/>
      <c r="C24" s="80"/>
      <c r="D24" s="3">
        <v>142.76</v>
      </c>
      <c r="E24" s="6"/>
      <c r="F24" s="6"/>
      <c r="G24" s="70" t="s">
        <v>26</v>
      </c>
      <c r="H24" s="71"/>
      <c r="I24" s="70" t="s">
        <v>26</v>
      </c>
      <c r="J24" s="71"/>
      <c r="K24" s="70" t="s">
        <v>26</v>
      </c>
      <c r="L24" s="71"/>
      <c r="M24" s="50" t="s">
        <v>26</v>
      </c>
      <c r="N24" s="17"/>
    </row>
    <row r="25" spans="1:14" ht="20.100000000000001" customHeight="1" x14ac:dyDescent="0.25">
      <c r="A25" s="4" t="s">
        <v>34</v>
      </c>
      <c r="B25" s="20"/>
      <c r="C25" s="80"/>
      <c r="D25" s="3">
        <v>164.18</v>
      </c>
      <c r="E25" s="6"/>
      <c r="F25" s="6"/>
      <c r="G25" s="68">
        <v>0</v>
      </c>
      <c r="H25" s="69"/>
      <c r="I25" s="68">
        <v>0</v>
      </c>
      <c r="J25" s="69"/>
      <c r="K25" s="70" t="s">
        <v>26</v>
      </c>
      <c r="L25" s="71"/>
      <c r="M25" s="50" t="s">
        <v>26</v>
      </c>
      <c r="N25" s="17">
        <f>D25*(G25+I25)</f>
        <v>0</v>
      </c>
    </row>
    <row r="26" spans="1:14" ht="20.100000000000001" customHeight="1" x14ac:dyDescent="0.25">
      <c r="A26" s="4" t="s">
        <v>41</v>
      </c>
      <c r="B26" s="20"/>
      <c r="C26" s="80"/>
      <c r="D26" s="3">
        <v>164.18</v>
      </c>
      <c r="E26" s="6"/>
      <c r="F26" s="6"/>
      <c r="G26" s="70" t="s">
        <v>26</v>
      </c>
      <c r="H26" s="71"/>
      <c r="I26" s="70" t="s">
        <v>26</v>
      </c>
      <c r="J26" s="71"/>
      <c r="K26" s="70" t="s">
        <v>26</v>
      </c>
      <c r="L26" s="71"/>
      <c r="M26" s="50" t="s">
        <v>26</v>
      </c>
      <c r="N26" s="17"/>
    </row>
    <row r="27" spans="1:14" ht="20.100000000000001" customHeight="1" x14ac:dyDescent="0.25">
      <c r="A27" s="4" t="s">
        <v>36</v>
      </c>
      <c r="B27" s="21"/>
      <c r="C27" s="81"/>
      <c r="D27" s="3">
        <v>164.18</v>
      </c>
      <c r="E27" s="6"/>
      <c r="F27" s="6"/>
      <c r="G27" s="70" t="s">
        <v>26</v>
      </c>
      <c r="H27" s="71"/>
      <c r="I27" s="70" t="s">
        <v>26</v>
      </c>
      <c r="J27" s="71"/>
      <c r="K27" s="70" t="s">
        <v>26</v>
      </c>
      <c r="L27" s="71"/>
      <c r="M27" s="50" t="s">
        <v>26</v>
      </c>
      <c r="N27" s="17"/>
    </row>
    <row r="28" spans="1:14" ht="33.75" customHeight="1" x14ac:dyDescent="0.5">
      <c r="A28" s="39" t="s">
        <v>12</v>
      </c>
      <c r="B28" s="30" t="s">
        <v>57</v>
      </c>
      <c r="C28" s="52" t="s">
        <v>60</v>
      </c>
      <c r="D28" s="35"/>
      <c r="E28" s="35"/>
      <c r="F28" s="35"/>
      <c r="G28" s="76" t="s">
        <v>25</v>
      </c>
      <c r="H28" s="76"/>
      <c r="I28" s="76" t="s">
        <v>24</v>
      </c>
      <c r="J28" s="76"/>
      <c r="K28" s="76"/>
      <c r="L28" s="76"/>
      <c r="M28" s="51"/>
      <c r="N28" s="36"/>
    </row>
    <row r="29" spans="1:14" ht="20.100000000000001" customHeight="1" x14ac:dyDescent="0.25">
      <c r="A29" s="4" t="s">
        <v>29</v>
      </c>
      <c r="B29" s="19"/>
      <c r="C29" s="84" t="s">
        <v>13</v>
      </c>
      <c r="D29" s="3">
        <v>123.77</v>
      </c>
      <c r="E29" s="6"/>
      <c r="F29" s="6"/>
      <c r="G29" s="70" t="s">
        <v>26</v>
      </c>
      <c r="H29" s="71"/>
      <c r="I29" s="70" t="s">
        <v>26</v>
      </c>
      <c r="J29" s="71"/>
      <c r="K29" s="70" t="s">
        <v>26</v>
      </c>
      <c r="L29" s="71"/>
      <c r="M29" s="50" t="s">
        <v>26</v>
      </c>
      <c r="N29" s="17"/>
    </row>
    <row r="30" spans="1:14" ht="20.100000000000001" customHeight="1" x14ac:dyDescent="0.25">
      <c r="A30" s="4" t="s">
        <v>30</v>
      </c>
      <c r="B30" s="20"/>
      <c r="C30" s="85"/>
      <c r="D30" s="3">
        <v>123.77</v>
      </c>
      <c r="E30" s="6"/>
      <c r="F30" s="6"/>
      <c r="G30" s="70" t="s">
        <v>26</v>
      </c>
      <c r="H30" s="71"/>
      <c r="I30" s="70" t="s">
        <v>26</v>
      </c>
      <c r="J30" s="71"/>
      <c r="K30" s="70" t="s">
        <v>26</v>
      </c>
      <c r="L30" s="71"/>
      <c r="M30" s="50" t="s">
        <v>26</v>
      </c>
      <c r="N30" s="17"/>
    </row>
    <row r="31" spans="1:14" ht="20.100000000000001" customHeight="1" x14ac:dyDescent="0.25">
      <c r="A31" s="4" t="s">
        <v>31</v>
      </c>
      <c r="B31" s="20"/>
      <c r="C31" s="85"/>
      <c r="D31" s="3">
        <v>142.76</v>
      </c>
      <c r="E31" s="6"/>
      <c r="F31" s="6"/>
      <c r="G31" s="70" t="s">
        <v>26</v>
      </c>
      <c r="H31" s="71"/>
      <c r="I31" s="70" t="s">
        <v>26</v>
      </c>
      <c r="J31" s="71"/>
      <c r="K31" s="70" t="s">
        <v>26</v>
      </c>
      <c r="L31" s="71"/>
      <c r="M31" s="50" t="s">
        <v>26</v>
      </c>
      <c r="N31" s="17"/>
    </row>
    <row r="32" spans="1:14" ht="20.100000000000001" customHeight="1" x14ac:dyDescent="0.25">
      <c r="A32" s="4" t="s">
        <v>32</v>
      </c>
      <c r="B32" s="20"/>
      <c r="C32" s="85"/>
      <c r="D32" s="3">
        <v>142.76</v>
      </c>
      <c r="E32" s="6"/>
      <c r="F32" s="6"/>
      <c r="G32" s="70" t="s">
        <v>26</v>
      </c>
      <c r="H32" s="71"/>
      <c r="I32" s="70" t="s">
        <v>26</v>
      </c>
      <c r="J32" s="71"/>
      <c r="K32" s="70" t="s">
        <v>26</v>
      </c>
      <c r="L32" s="71"/>
      <c r="M32" s="50" t="s">
        <v>26</v>
      </c>
      <c r="N32" s="17"/>
    </row>
    <row r="33" spans="1:14" ht="20.100000000000001" customHeight="1" x14ac:dyDescent="0.25">
      <c r="A33" s="4" t="s">
        <v>33</v>
      </c>
      <c r="B33" s="20"/>
      <c r="C33" s="85"/>
      <c r="D33" s="3">
        <v>142.76</v>
      </c>
      <c r="E33" s="6"/>
      <c r="F33" s="6"/>
      <c r="G33" s="70" t="s">
        <v>26</v>
      </c>
      <c r="H33" s="71"/>
      <c r="I33" s="70" t="s">
        <v>26</v>
      </c>
      <c r="J33" s="71"/>
      <c r="K33" s="70" t="s">
        <v>26</v>
      </c>
      <c r="L33" s="71"/>
      <c r="M33" s="50" t="s">
        <v>26</v>
      </c>
      <c r="N33" s="17"/>
    </row>
    <row r="34" spans="1:14" ht="18.75" customHeight="1" x14ac:dyDescent="0.25">
      <c r="A34" s="4" t="s">
        <v>34</v>
      </c>
      <c r="B34" s="20"/>
      <c r="C34" s="85"/>
      <c r="D34" s="3">
        <v>164.18</v>
      </c>
      <c r="E34" s="6"/>
      <c r="F34" s="6"/>
      <c r="G34" s="68">
        <v>0</v>
      </c>
      <c r="H34" s="69"/>
      <c r="I34" s="68">
        <v>0</v>
      </c>
      <c r="J34" s="69"/>
      <c r="K34" s="70" t="s">
        <v>26</v>
      </c>
      <c r="L34" s="71"/>
      <c r="M34" s="50" t="s">
        <v>26</v>
      </c>
      <c r="N34" s="17">
        <f>D34*(G34+I34)</f>
        <v>0</v>
      </c>
    </row>
    <row r="35" spans="1:14" ht="20.100000000000001" customHeight="1" x14ac:dyDescent="0.25">
      <c r="A35" s="4" t="s">
        <v>35</v>
      </c>
      <c r="B35" s="20"/>
      <c r="C35" s="85"/>
      <c r="D35" s="3">
        <v>164.18</v>
      </c>
      <c r="E35" s="6"/>
      <c r="F35" s="6"/>
      <c r="G35" s="70" t="s">
        <v>26</v>
      </c>
      <c r="H35" s="71"/>
      <c r="I35" s="68">
        <v>0</v>
      </c>
      <c r="J35" s="69"/>
      <c r="K35" s="70" t="s">
        <v>26</v>
      </c>
      <c r="L35" s="71"/>
      <c r="M35" s="50" t="s">
        <v>26</v>
      </c>
      <c r="N35" s="17">
        <f>D35*I35</f>
        <v>0</v>
      </c>
    </row>
    <row r="36" spans="1:14" ht="20.100000000000001" customHeight="1" x14ac:dyDescent="0.25">
      <c r="A36" s="4" t="s">
        <v>36</v>
      </c>
      <c r="B36" s="21"/>
      <c r="C36" s="86"/>
      <c r="D36" s="3">
        <v>164.18</v>
      </c>
      <c r="E36" s="6"/>
      <c r="F36" s="6"/>
      <c r="G36" s="70" t="s">
        <v>26</v>
      </c>
      <c r="H36" s="71"/>
      <c r="I36" s="70" t="s">
        <v>26</v>
      </c>
      <c r="J36" s="71"/>
      <c r="K36" s="70" t="s">
        <v>26</v>
      </c>
      <c r="L36" s="71"/>
      <c r="M36" s="50" t="s">
        <v>26</v>
      </c>
      <c r="N36" s="17"/>
    </row>
    <row r="37" spans="1:14" ht="33.75" customHeight="1" x14ac:dyDescent="0.5">
      <c r="A37" s="39" t="s">
        <v>12</v>
      </c>
      <c r="B37" s="38" t="s">
        <v>56</v>
      </c>
      <c r="C37" s="52" t="s">
        <v>60</v>
      </c>
      <c r="D37" s="35"/>
      <c r="E37" s="35"/>
      <c r="F37" s="35"/>
      <c r="G37" s="76" t="s">
        <v>25</v>
      </c>
      <c r="H37" s="76"/>
      <c r="I37" s="76" t="s">
        <v>24</v>
      </c>
      <c r="J37" s="76"/>
      <c r="K37" s="76"/>
      <c r="L37" s="76"/>
      <c r="M37" s="51"/>
      <c r="N37" s="36"/>
    </row>
    <row r="38" spans="1:14" ht="20.100000000000001" customHeight="1" x14ac:dyDescent="0.25">
      <c r="A38" s="4" t="s">
        <v>38</v>
      </c>
      <c r="B38" s="19"/>
      <c r="C38" s="84" t="s">
        <v>13</v>
      </c>
      <c r="D38" s="3">
        <v>123.77</v>
      </c>
      <c r="E38" s="6"/>
      <c r="F38" s="6"/>
      <c r="G38" s="70" t="s">
        <v>26</v>
      </c>
      <c r="H38" s="71"/>
      <c r="I38" s="70" t="s">
        <v>26</v>
      </c>
      <c r="J38" s="71"/>
      <c r="K38" s="70" t="s">
        <v>26</v>
      </c>
      <c r="L38" s="71"/>
      <c r="M38" s="50" t="s">
        <v>26</v>
      </c>
      <c r="N38" s="17"/>
    </row>
    <row r="39" spans="1:14" ht="20.100000000000001" customHeight="1" x14ac:dyDescent="0.25">
      <c r="A39" s="4" t="s">
        <v>30</v>
      </c>
      <c r="B39" s="20"/>
      <c r="C39" s="85"/>
      <c r="D39" s="3">
        <v>123.77</v>
      </c>
      <c r="E39" s="6"/>
      <c r="F39" s="6"/>
      <c r="G39" s="70" t="s">
        <v>26</v>
      </c>
      <c r="H39" s="71"/>
      <c r="I39" s="70" t="s">
        <v>26</v>
      </c>
      <c r="J39" s="71"/>
      <c r="K39" s="70" t="s">
        <v>26</v>
      </c>
      <c r="L39" s="71"/>
      <c r="M39" s="50" t="s">
        <v>26</v>
      </c>
      <c r="N39" s="17"/>
    </row>
    <row r="40" spans="1:14" ht="20.100000000000001" customHeight="1" x14ac:dyDescent="0.25">
      <c r="A40" s="4" t="s">
        <v>31</v>
      </c>
      <c r="B40" s="20"/>
      <c r="C40" s="85"/>
      <c r="D40" s="3">
        <v>142.76</v>
      </c>
      <c r="E40" s="6"/>
      <c r="F40" s="6"/>
      <c r="G40" s="70" t="s">
        <v>26</v>
      </c>
      <c r="H40" s="71"/>
      <c r="I40" s="70" t="s">
        <v>26</v>
      </c>
      <c r="J40" s="71"/>
      <c r="K40" s="70" t="s">
        <v>26</v>
      </c>
      <c r="L40" s="71"/>
      <c r="M40" s="50" t="s">
        <v>26</v>
      </c>
      <c r="N40" s="17"/>
    </row>
    <row r="41" spans="1:14" ht="20.100000000000001" customHeight="1" x14ac:dyDescent="0.25">
      <c r="A41" s="4" t="s">
        <v>39</v>
      </c>
      <c r="B41" s="20"/>
      <c r="C41" s="85"/>
      <c r="D41" s="3">
        <v>142.76</v>
      </c>
      <c r="E41" s="6"/>
      <c r="F41" s="6"/>
      <c r="G41" s="70" t="s">
        <v>26</v>
      </c>
      <c r="H41" s="71"/>
      <c r="I41" s="70" t="s">
        <v>26</v>
      </c>
      <c r="J41" s="71"/>
      <c r="K41" s="70" t="s">
        <v>26</v>
      </c>
      <c r="L41" s="71"/>
      <c r="M41" s="50" t="s">
        <v>26</v>
      </c>
      <c r="N41" s="17"/>
    </row>
    <row r="42" spans="1:14" ht="20.100000000000001" customHeight="1" x14ac:dyDescent="0.25">
      <c r="A42" s="4" t="s">
        <v>40</v>
      </c>
      <c r="B42" s="20"/>
      <c r="C42" s="85"/>
      <c r="D42" s="3">
        <v>142.76</v>
      </c>
      <c r="E42" s="6"/>
      <c r="F42" s="6"/>
      <c r="G42" s="70" t="s">
        <v>26</v>
      </c>
      <c r="H42" s="71"/>
      <c r="I42" s="70" t="s">
        <v>26</v>
      </c>
      <c r="J42" s="71"/>
      <c r="K42" s="70" t="s">
        <v>26</v>
      </c>
      <c r="L42" s="71"/>
      <c r="M42" s="50" t="s">
        <v>26</v>
      </c>
      <c r="N42" s="17"/>
    </row>
    <row r="43" spans="1:14" ht="20.100000000000001" customHeight="1" x14ac:dyDescent="0.25">
      <c r="A43" s="4" t="s">
        <v>34</v>
      </c>
      <c r="B43" s="20"/>
      <c r="C43" s="85"/>
      <c r="D43" s="3">
        <v>164.18</v>
      </c>
      <c r="E43" s="6"/>
      <c r="F43" s="6"/>
      <c r="G43" s="68">
        <v>0</v>
      </c>
      <c r="H43" s="69"/>
      <c r="I43" s="68">
        <v>0</v>
      </c>
      <c r="J43" s="69"/>
      <c r="K43" s="70" t="s">
        <v>26</v>
      </c>
      <c r="L43" s="71"/>
      <c r="M43" s="50" t="s">
        <v>26</v>
      </c>
      <c r="N43" s="17">
        <f>D43*(G43+I43)</f>
        <v>0</v>
      </c>
    </row>
    <row r="44" spans="1:14" ht="20.100000000000001" customHeight="1" x14ac:dyDescent="0.25">
      <c r="A44" s="4" t="s">
        <v>41</v>
      </c>
      <c r="B44" s="20"/>
      <c r="C44" s="85"/>
      <c r="D44" s="3">
        <v>164.18</v>
      </c>
      <c r="E44" s="6"/>
      <c r="F44" s="6"/>
      <c r="G44" s="68">
        <v>0</v>
      </c>
      <c r="H44" s="69"/>
      <c r="I44" s="68">
        <v>0</v>
      </c>
      <c r="J44" s="69"/>
      <c r="K44" s="70" t="s">
        <v>26</v>
      </c>
      <c r="L44" s="71"/>
      <c r="M44" s="50" t="s">
        <v>26</v>
      </c>
      <c r="N44" s="17">
        <f t="shared" ref="N44:N45" si="1">D44*(G44+I44)</f>
        <v>0</v>
      </c>
    </row>
    <row r="45" spans="1:14" ht="20.100000000000001" customHeight="1" x14ac:dyDescent="0.25">
      <c r="A45" s="4" t="s">
        <v>36</v>
      </c>
      <c r="B45" s="21"/>
      <c r="C45" s="86"/>
      <c r="D45" s="3">
        <v>164.18</v>
      </c>
      <c r="E45" s="6"/>
      <c r="F45" s="6"/>
      <c r="G45" s="68">
        <v>0</v>
      </c>
      <c r="H45" s="69"/>
      <c r="I45" s="68">
        <v>0</v>
      </c>
      <c r="J45" s="69"/>
      <c r="K45" s="70" t="s">
        <v>26</v>
      </c>
      <c r="L45" s="71"/>
      <c r="M45" s="50" t="s">
        <v>26</v>
      </c>
      <c r="N45" s="17">
        <f t="shared" si="1"/>
        <v>0</v>
      </c>
    </row>
    <row r="46" spans="1:14" ht="33.75" customHeight="1" x14ac:dyDescent="0.5">
      <c r="A46" s="39" t="s">
        <v>12</v>
      </c>
      <c r="B46" s="30" t="s">
        <v>55</v>
      </c>
      <c r="C46" s="52" t="s">
        <v>60</v>
      </c>
      <c r="D46" s="35"/>
      <c r="E46" s="35"/>
      <c r="F46" s="35"/>
      <c r="G46" s="76" t="s">
        <v>25</v>
      </c>
      <c r="H46" s="76"/>
      <c r="I46" s="76" t="s">
        <v>24</v>
      </c>
      <c r="J46" s="76"/>
      <c r="K46" s="76"/>
      <c r="L46" s="76"/>
      <c r="M46" s="51"/>
      <c r="N46" s="36"/>
    </row>
    <row r="47" spans="1:14" ht="20.100000000000001" customHeight="1" x14ac:dyDescent="0.25">
      <c r="A47" s="4" t="s">
        <v>29</v>
      </c>
      <c r="B47" s="19"/>
      <c r="C47" s="84" t="s">
        <v>13</v>
      </c>
      <c r="D47" s="3">
        <v>123.77</v>
      </c>
      <c r="E47" s="6"/>
      <c r="F47" s="6"/>
      <c r="G47" s="70" t="s">
        <v>26</v>
      </c>
      <c r="H47" s="71"/>
      <c r="I47" s="70" t="s">
        <v>26</v>
      </c>
      <c r="J47" s="71"/>
      <c r="K47" s="70" t="s">
        <v>26</v>
      </c>
      <c r="L47" s="71"/>
      <c r="M47" s="50" t="s">
        <v>26</v>
      </c>
      <c r="N47" s="17"/>
    </row>
    <row r="48" spans="1:14" ht="20.100000000000001" customHeight="1" x14ac:dyDescent="0.25">
      <c r="A48" s="4" t="s">
        <v>30</v>
      </c>
      <c r="B48" s="20"/>
      <c r="C48" s="85"/>
      <c r="D48" s="3">
        <v>123.77</v>
      </c>
      <c r="E48" s="6"/>
      <c r="F48" s="6"/>
      <c r="G48" s="70" t="s">
        <v>26</v>
      </c>
      <c r="H48" s="71"/>
      <c r="I48" s="70" t="s">
        <v>26</v>
      </c>
      <c r="J48" s="71"/>
      <c r="K48" s="70" t="s">
        <v>26</v>
      </c>
      <c r="L48" s="71"/>
      <c r="M48" s="50" t="s">
        <v>26</v>
      </c>
      <c r="N48" s="17"/>
    </row>
    <row r="49" spans="1:14" ht="20.100000000000001" customHeight="1" x14ac:dyDescent="0.25">
      <c r="A49" s="4" t="s">
        <v>31</v>
      </c>
      <c r="B49" s="20"/>
      <c r="C49" s="85"/>
      <c r="D49" s="3">
        <v>142.76</v>
      </c>
      <c r="E49" s="6"/>
      <c r="F49" s="6"/>
      <c r="G49" s="70" t="s">
        <v>26</v>
      </c>
      <c r="H49" s="71"/>
      <c r="I49" s="70" t="s">
        <v>26</v>
      </c>
      <c r="J49" s="71"/>
      <c r="K49" s="70" t="s">
        <v>26</v>
      </c>
      <c r="L49" s="71"/>
      <c r="M49" s="50" t="s">
        <v>26</v>
      </c>
      <c r="N49" s="17"/>
    </row>
    <row r="50" spans="1:14" ht="20.100000000000001" customHeight="1" x14ac:dyDescent="0.25">
      <c r="A50" s="4" t="s">
        <v>32</v>
      </c>
      <c r="B50" s="20"/>
      <c r="C50" s="85"/>
      <c r="D50" s="3">
        <v>142.76</v>
      </c>
      <c r="E50" s="6"/>
      <c r="F50" s="6"/>
      <c r="G50" s="70" t="s">
        <v>26</v>
      </c>
      <c r="H50" s="71"/>
      <c r="I50" s="70" t="s">
        <v>26</v>
      </c>
      <c r="J50" s="71"/>
      <c r="K50" s="70" t="s">
        <v>26</v>
      </c>
      <c r="L50" s="71"/>
      <c r="M50" s="50" t="s">
        <v>26</v>
      </c>
      <c r="N50" s="17"/>
    </row>
    <row r="51" spans="1:14" ht="20.100000000000001" customHeight="1" x14ac:dyDescent="0.25">
      <c r="A51" s="4" t="s">
        <v>33</v>
      </c>
      <c r="B51" s="20"/>
      <c r="C51" s="85"/>
      <c r="D51" s="3">
        <v>142.76</v>
      </c>
      <c r="E51" s="6"/>
      <c r="F51" s="6"/>
      <c r="G51" s="70" t="s">
        <v>26</v>
      </c>
      <c r="H51" s="71"/>
      <c r="I51" s="70" t="s">
        <v>26</v>
      </c>
      <c r="J51" s="71"/>
      <c r="K51" s="70" t="s">
        <v>26</v>
      </c>
      <c r="L51" s="71"/>
      <c r="M51" s="50" t="s">
        <v>26</v>
      </c>
      <c r="N51" s="17"/>
    </row>
    <row r="52" spans="1:14" ht="20.100000000000001" customHeight="1" x14ac:dyDescent="0.25">
      <c r="A52" s="4" t="s">
        <v>34</v>
      </c>
      <c r="B52" s="20"/>
      <c r="C52" s="85"/>
      <c r="D52" s="3">
        <v>164.18</v>
      </c>
      <c r="E52" s="6"/>
      <c r="F52" s="6"/>
      <c r="G52" s="68">
        <v>0</v>
      </c>
      <c r="H52" s="69"/>
      <c r="I52" s="68">
        <v>0</v>
      </c>
      <c r="J52" s="69"/>
      <c r="K52" s="70" t="s">
        <v>26</v>
      </c>
      <c r="L52" s="71"/>
      <c r="M52" s="50" t="s">
        <v>26</v>
      </c>
      <c r="N52" s="17">
        <f>G52*D52</f>
        <v>0</v>
      </c>
    </row>
    <row r="53" spans="1:14" ht="20.100000000000001" customHeight="1" x14ac:dyDescent="0.25">
      <c r="A53" s="4" t="s">
        <v>35</v>
      </c>
      <c r="B53" s="20"/>
      <c r="C53" s="85"/>
      <c r="D53" s="3">
        <v>164.18</v>
      </c>
      <c r="E53" s="6"/>
      <c r="F53" s="6"/>
      <c r="G53" s="68">
        <v>0</v>
      </c>
      <c r="H53" s="69"/>
      <c r="I53" s="68">
        <v>0</v>
      </c>
      <c r="J53" s="69"/>
      <c r="K53" s="70" t="s">
        <v>26</v>
      </c>
      <c r="L53" s="71"/>
      <c r="M53" s="50" t="s">
        <v>26</v>
      </c>
      <c r="N53" s="17">
        <f>D53*(G53+I53)</f>
        <v>0</v>
      </c>
    </row>
    <row r="54" spans="1:14" ht="20.100000000000001" customHeight="1" x14ac:dyDescent="0.25">
      <c r="A54" s="4" t="s">
        <v>36</v>
      </c>
      <c r="B54" s="21"/>
      <c r="C54" s="86"/>
      <c r="D54" s="3">
        <v>164.18</v>
      </c>
      <c r="E54" s="6"/>
      <c r="F54" s="6"/>
      <c r="G54" s="68">
        <v>0</v>
      </c>
      <c r="H54" s="69"/>
      <c r="I54" s="68">
        <v>0</v>
      </c>
      <c r="J54" s="69"/>
      <c r="K54" s="70" t="s">
        <v>26</v>
      </c>
      <c r="L54" s="71"/>
      <c r="M54" s="50" t="s">
        <v>26</v>
      </c>
      <c r="N54" s="17">
        <f>D54*(G54+I54)</f>
        <v>0</v>
      </c>
    </row>
    <row r="55" spans="1:14" ht="33.75" customHeight="1" x14ac:dyDescent="0.3">
      <c r="A55" s="39" t="s">
        <v>12</v>
      </c>
      <c r="B55" s="30" t="s">
        <v>28</v>
      </c>
      <c r="C55" s="31"/>
      <c r="D55" s="35"/>
      <c r="E55" s="35"/>
      <c r="F55" s="35"/>
      <c r="G55" s="76" t="s">
        <v>20</v>
      </c>
      <c r="H55" s="76"/>
      <c r="I55" s="76" t="s">
        <v>21</v>
      </c>
      <c r="J55" s="76"/>
      <c r="K55" s="76" t="s">
        <v>22</v>
      </c>
      <c r="L55" s="76"/>
      <c r="M55" s="51"/>
      <c r="N55" s="36"/>
    </row>
    <row r="56" spans="1:14" ht="20.100000000000001" customHeight="1" x14ac:dyDescent="0.25">
      <c r="A56" s="4" t="s">
        <v>29</v>
      </c>
      <c r="B56" s="19"/>
      <c r="C56" s="84" t="s">
        <v>13</v>
      </c>
      <c r="D56" s="3">
        <v>123.77</v>
      </c>
      <c r="E56" s="6"/>
      <c r="F56" s="6"/>
      <c r="G56" s="70" t="s">
        <v>26</v>
      </c>
      <c r="H56" s="71"/>
      <c r="I56" s="70" t="s">
        <v>26</v>
      </c>
      <c r="J56" s="71"/>
      <c r="K56" s="70" t="s">
        <v>26</v>
      </c>
      <c r="L56" s="71"/>
      <c r="M56" s="50" t="s">
        <v>26</v>
      </c>
      <c r="N56" s="17"/>
    </row>
    <row r="57" spans="1:14" ht="20.100000000000001" customHeight="1" x14ac:dyDescent="0.25">
      <c r="A57" s="4" t="s">
        <v>30</v>
      </c>
      <c r="B57" s="20"/>
      <c r="C57" s="85"/>
      <c r="D57" s="3">
        <v>123.77</v>
      </c>
      <c r="E57" s="6"/>
      <c r="F57" s="6"/>
      <c r="G57" s="70" t="s">
        <v>26</v>
      </c>
      <c r="H57" s="71"/>
      <c r="I57" s="70" t="s">
        <v>26</v>
      </c>
      <c r="J57" s="71"/>
      <c r="K57" s="70" t="s">
        <v>26</v>
      </c>
      <c r="L57" s="71"/>
      <c r="M57" s="50" t="s">
        <v>26</v>
      </c>
      <c r="N57" s="17"/>
    </row>
    <row r="58" spans="1:14" ht="20.100000000000001" customHeight="1" x14ac:dyDescent="0.25">
      <c r="A58" s="4" t="s">
        <v>31</v>
      </c>
      <c r="B58" s="20"/>
      <c r="C58" s="85"/>
      <c r="D58" s="3">
        <v>142.76</v>
      </c>
      <c r="E58" s="6"/>
      <c r="F58" s="6"/>
      <c r="G58" s="82">
        <v>0</v>
      </c>
      <c r="H58" s="83"/>
      <c r="I58" s="82">
        <v>0</v>
      </c>
      <c r="J58" s="83"/>
      <c r="K58" s="82">
        <v>0</v>
      </c>
      <c r="L58" s="83"/>
      <c r="M58" s="50" t="s">
        <v>26</v>
      </c>
      <c r="N58" s="17">
        <f t="shared" ref="N58:N62" si="2">D58*(G58+I58+K58)</f>
        <v>0</v>
      </c>
    </row>
    <row r="59" spans="1:14" ht="20.100000000000001" customHeight="1" x14ac:dyDescent="0.25">
      <c r="A59" s="4" t="s">
        <v>32</v>
      </c>
      <c r="B59" s="20"/>
      <c r="C59" s="85"/>
      <c r="D59" s="3">
        <v>142.76</v>
      </c>
      <c r="E59" s="6"/>
      <c r="F59" s="6"/>
      <c r="G59" s="82">
        <v>0</v>
      </c>
      <c r="H59" s="83"/>
      <c r="I59" s="82">
        <v>0</v>
      </c>
      <c r="J59" s="83"/>
      <c r="K59" s="82">
        <v>0</v>
      </c>
      <c r="L59" s="83"/>
      <c r="M59" s="50" t="s">
        <v>26</v>
      </c>
      <c r="N59" s="17">
        <f t="shared" si="2"/>
        <v>0</v>
      </c>
    </row>
    <row r="60" spans="1:14" ht="20.100000000000001" customHeight="1" x14ac:dyDescent="0.25">
      <c r="A60" s="4" t="s">
        <v>33</v>
      </c>
      <c r="B60" s="20"/>
      <c r="C60" s="85"/>
      <c r="D60" s="3">
        <v>142.76</v>
      </c>
      <c r="E60" s="6"/>
      <c r="F60" s="6"/>
      <c r="G60" s="82">
        <v>0</v>
      </c>
      <c r="H60" s="83"/>
      <c r="I60" s="68">
        <v>0</v>
      </c>
      <c r="J60" s="69"/>
      <c r="K60" s="82">
        <v>0</v>
      </c>
      <c r="L60" s="83"/>
      <c r="M60" s="50" t="s">
        <v>26</v>
      </c>
      <c r="N60" s="17">
        <f t="shared" si="2"/>
        <v>0</v>
      </c>
    </row>
    <row r="61" spans="1:14" ht="20.100000000000001" customHeight="1" x14ac:dyDescent="0.25">
      <c r="A61" s="4" t="s">
        <v>34</v>
      </c>
      <c r="B61" s="20"/>
      <c r="C61" s="85"/>
      <c r="D61" s="3">
        <v>164.18</v>
      </c>
      <c r="E61" s="6"/>
      <c r="F61" s="6"/>
      <c r="G61" s="82">
        <v>0</v>
      </c>
      <c r="H61" s="83"/>
      <c r="I61" s="82">
        <v>0</v>
      </c>
      <c r="J61" s="83"/>
      <c r="K61" s="82">
        <v>0</v>
      </c>
      <c r="L61" s="83"/>
      <c r="M61" s="50" t="s">
        <v>26</v>
      </c>
      <c r="N61" s="17">
        <f t="shared" si="2"/>
        <v>0</v>
      </c>
    </row>
    <row r="62" spans="1:14" ht="20.100000000000001" customHeight="1" x14ac:dyDescent="0.25">
      <c r="A62" s="4" t="s">
        <v>35</v>
      </c>
      <c r="B62" s="20"/>
      <c r="C62" s="85"/>
      <c r="D62" s="3">
        <v>164.18</v>
      </c>
      <c r="E62" s="6"/>
      <c r="F62" s="6"/>
      <c r="G62" s="82">
        <v>0</v>
      </c>
      <c r="H62" s="83"/>
      <c r="I62" s="82">
        <v>0</v>
      </c>
      <c r="J62" s="83"/>
      <c r="K62" s="82">
        <v>0</v>
      </c>
      <c r="L62" s="83"/>
      <c r="M62" s="50" t="s">
        <v>26</v>
      </c>
      <c r="N62" s="17">
        <f t="shared" si="2"/>
        <v>0</v>
      </c>
    </row>
    <row r="63" spans="1:14" ht="20.100000000000001" customHeight="1" x14ac:dyDescent="0.25">
      <c r="A63" s="4" t="s">
        <v>36</v>
      </c>
      <c r="B63" s="21"/>
      <c r="C63" s="86"/>
      <c r="D63" s="3">
        <v>164.18</v>
      </c>
      <c r="E63" s="6"/>
      <c r="F63" s="6"/>
      <c r="G63" s="82">
        <v>0</v>
      </c>
      <c r="H63" s="83"/>
      <c r="I63" s="70" t="s">
        <v>26</v>
      </c>
      <c r="J63" s="71"/>
      <c r="K63" s="82">
        <v>0</v>
      </c>
      <c r="L63" s="83"/>
      <c r="M63" s="45" t="s">
        <v>26</v>
      </c>
      <c r="N63" s="17">
        <f>D63*(G63+K63)</f>
        <v>0</v>
      </c>
    </row>
    <row r="64" spans="1:14" ht="33.75" customHeight="1" x14ac:dyDescent="0.3">
      <c r="A64" s="39" t="s">
        <v>12</v>
      </c>
      <c r="B64" s="38" t="s">
        <v>37</v>
      </c>
      <c r="C64" s="31"/>
      <c r="D64" s="27"/>
      <c r="E64" s="27"/>
      <c r="F64" s="27"/>
      <c r="G64" s="76" t="s">
        <v>20</v>
      </c>
      <c r="H64" s="76"/>
      <c r="I64" s="76" t="s">
        <v>21</v>
      </c>
      <c r="J64" s="76"/>
      <c r="K64" s="76" t="s">
        <v>23</v>
      </c>
      <c r="L64" s="76"/>
      <c r="M64" s="42"/>
      <c r="N64" s="36"/>
    </row>
    <row r="65" spans="1:14" ht="20.100000000000001" customHeight="1" x14ac:dyDescent="0.25">
      <c r="A65" s="4" t="s">
        <v>38</v>
      </c>
      <c r="B65" s="19"/>
      <c r="C65" s="84" t="s">
        <v>13</v>
      </c>
      <c r="D65" s="3">
        <v>123.77</v>
      </c>
      <c r="E65" s="6"/>
      <c r="F65" s="6"/>
      <c r="G65" s="70" t="s">
        <v>26</v>
      </c>
      <c r="H65" s="71"/>
      <c r="I65" s="70" t="s">
        <v>26</v>
      </c>
      <c r="J65" s="71"/>
      <c r="K65" s="70" t="s">
        <v>26</v>
      </c>
      <c r="L65" s="71"/>
      <c r="M65" s="45" t="s">
        <v>26</v>
      </c>
      <c r="N65" s="17"/>
    </row>
    <row r="66" spans="1:14" ht="20.100000000000001" customHeight="1" x14ac:dyDescent="0.25">
      <c r="A66" s="4" t="s">
        <v>30</v>
      </c>
      <c r="B66" s="20"/>
      <c r="C66" s="85"/>
      <c r="D66" s="3">
        <v>123.77</v>
      </c>
      <c r="E66" s="6"/>
      <c r="F66" s="6"/>
      <c r="G66" s="70" t="s">
        <v>26</v>
      </c>
      <c r="H66" s="71"/>
      <c r="I66" s="70" t="s">
        <v>26</v>
      </c>
      <c r="J66" s="71"/>
      <c r="K66" s="70" t="s">
        <v>26</v>
      </c>
      <c r="L66" s="71"/>
      <c r="M66" s="45" t="s">
        <v>26</v>
      </c>
      <c r="N66" s="17"/>
    </row>
    <row r="67" spans="1:14" ht="20.100000000000001" customHeight="1" x14ac:dyDescent="0.25">
      <c r="A67" s="4" t="s">
        <v>31</v>
      </c>
      <c r="B67" s="20"/>
      <c r="C67" s="85"/>
      <c r="D67" s="3">
        <v>142.76</v>
      </c>
      <c r="E67" s="6"/>
      <c r="F67" s="6"/>
      <c r="G67" s="82">
        <v>0</v>
      </c>
      <c r="H67" s="83"/>
      <c r="I67" s="82">
        <v>0</v>
      </c>
      <c r="J67" s="83"/>
      <c r="K67" s="82">
        <v>0</v>
      </c>
      <c r="L67" s="83"/>
      <c r="M67" s="45" t="s">
        <v>26</v>
      </c>
      <c r="N67" s="17">
        <f t="shared" ref="N67:N72" si="3">D67*(G67+I67+K67)</f>
        <v>0</v>
      </c>
    </row>
    <row r="68" spans="1:14" ht="20.100000000000001" customHeight="1" x14ac:dyDescent="0.25">
      <c r="A68" s="4" t="s">
        <v>39</v>
      </c>
      <c r="B68" s="20"/>
      <c r="C68" s="85"/>
      <c r="D68" s="3">
        <v>142.76</v>
      </c>
      <c r="E68" s="6"/>
      <c r="F68" s="6"/>
      <c r="G68" s="82">
        <v>0</v>
      </c>
      <c r="H68" s="83"/>
      <c r="I68" s="82">
        <v>0</v>
      </c>
      <c r="J68" s="83"/>
      <c r="K68" s="70" t="s">
        <v>26</v>
      </c>
      <c r="L68" s="71"/>
      <c r="M68" s="45" t="s">
        <v>26</v>
      </c>
      <c r="N68" s="17">
        <f>D68*(G68+I68)</f>
        <v>0</v>
      </c>
    </row>
    <row r="69" spans="1:14" ht="20.100000000000001" customHeight="1" x14ac:dyDescent="0.25">
      <c r="A69" s="4" t="s">
        <v>40</v>
      </c>
      <c r="B69" s="20"/>
      <c r="C69" s="85"/>
      <c r="D69" s="3">
        <v>142.76</v>
      </c>
      <c r="E69" s="6"/>
      <c r="F69" s="6"/>
      <c r="G69" s="82">
        <v>0</v>
      </c>
      <c r="H69" s="83"/>
      <c r="I69" s="82">
        <v>0</v>
      </c>
      <c r="J69" s="83"/>
      <c r="K69" s="82">
        <v>0</v>
      </c>
      <c r="L69" s="83"/>
      <c r="M69" s="45" t="s">
        <v>26</v>
      </c>
      <c r="N69" s="17">
        <f t="shared" si="3"/>
        <v>0</v>
      </c>
    </row>
    <row r="70" spans="1:14" ht="20.100000000000001" customHeight="1" x14ac:dyDescent="0.25">
      <c r="A70" s="4" t="s">
        <v>34</v>
      </c>
      <c r="B70" s="20"/>
      <c r="C70" s="85"/>
      <c r="D70" s="3">
        <v>164.18</v>
      </c>
      <c r="E70" s="6"/>
      <c r="F70" s="6"/>
      <c r="G70" s="82">
        <v>0</v>
      </c>
      <c r="H70" s="83"/>
      <c r="I70" s="82">
        <v>0</v>
      </c>
      <c r="J70" s="83"/>
      <c r="K70" s="82">
        <v>0</v>
      </c>
      <c r="L70" s="83"/>
      <c r="M70" s="45" t="s">
        <v>26</v>
      </c>
      <c r="N70" s="17">
        <f t="shared" si="3"/>
        <v>0</v>
      </c>
    </row>
    <row r="71" spans="1:14" ht="20.100000000000001" customHeight="1" x14ac:dyDescent="0.25">
      <c r="A71" s="4" t="s">
        <v>41</v>
      </c>
      <c r="B71" s="20"/>
      <c r="C71" s="85"/>
      <c r="D71" s="3">
        <v>164.18</v>
      </c>
      <c r="E71" s="6"/>
      <c r="F71" s="6"/>
      <c r="G71" s="82">
        <v>0</v>
      </c>
      <c r="H71" s="83"/>
      <c r="I71" s="82">
        <v>0</v>
      </c>
      <c r="J71" s="83"/>
      <c r="K71" s="82">
        <v>0</v>
      </c>
      <c r="L71" s="83"/>
      <c r="M71" s="45" t="s">
        <v>26</v>
      </c>
      <c r="N71" s="17">
        <f t="shared" si="3"/>
        <v>0</v>
      </c>
    </row>
    <row r="72" spans="1:14" ht="20.100000000000001" customHeight="1" x14ac:dyDescent="0.25">
      <c r="A72" s="4" t="s">
        <v>36</v>
      </c>
      <c r="B72" s="21"/>
      <c r="C72" s="86"/>
      <c r="D72" s="3">
        <v>164.18</v>
      </c>
      <c r="E72" s="6"/>
      <c r="F72" s="6"/>
      <c r="G72" s="82">
        <v>0</v>
      </c>
      <c r="H72" s="83"/>
      <c r="I72" s="82">
        <v>0</v>
      </c>
      <c r="J72" s="83"/>
      <c r="K72" s="82">
        <v>0</v>
      </c>
      <c r="L72" s="83"/>
      <c r="M72" s="45" t="s">
        <v>26</v>
      </c>
      <c r="N72" s="17">
        <f t="shared" si="3"/>
        <v>0</v>
      </c>
    </row>
    <row r="73" spans="1:14" ht="33.75" customHeight="1" x14ac:dyDescent="0.3">
      <c r="A73" s="39" t="s">
        <v>12</v>
      </c>
      <c r="B73" s="38" t="s">
        <v>42</v>
      </c>
      <c r="C73" s="31"/>
      <c r="D73" s="27"/>
      <c r="E73" s="27"/>
      <c r="F73" s="27"/>
      <c r="G73" s="76" t="s">
        <v>20</v>
      </c>
      <c r="H73" s="76"/>
      <c r="I73" s="76" t="s">
        <v>23</v>
      </c>
      <c r="J73" s="76"/>
      <c r="K73" s="76" t="s">
        <v>22</v>
      </c>
      <c r="L73" s="76"/>
      <c r="M73" s="47" t="s">
        <v>27</v>
      </c>
      <c r="N73" s="36"/>
    </row>
    <row r="74" spans="1:14" ht="20.100000000000001" customHeight="1" x14ac:dyDescent="0.25">
      <c r="A74" s="4" t="s">
        <v>38</v>
      </c>
      <c r="B74" s="19"/>
      <c r="C74" s="84" t="s">
        <v>13</v>
      </c>
      <c r="D74" s="3">
        <v>123.77</v>
      </c>
      <c r="E74" s="6"/>
      <c r="F74" s="6"/>
      <c r="G74" s="70" t="s">
        <v>26</v>
      </c>
      <c r="H74" s="71"/>
      <c r="I74" s="70" t="s">
        <v>26</v>
      </c>
      <c r="J74" s="71"/>
      <c r="K74" s="70" t="s">
        <v>26</v>
      </c>
      <c r="L74" s="71"/>
      <c r="M74" s="45" t="s">
        <v>26</v>
      </c>
      <c r="N74" s="17"/>
    </row>
    <row r="75" spans="1:14" ht="20.100000000000001" customHeight="1" x14ac:dyDescent="0.25">
      <c r="A75" s="4" t="s">
        <v>46</v>
      </c>
      <c r="B75" s="20"/>
      <c r="C75" s="85"/>
      <c r="D75" s="3">
        <v>123.77</v>
      </c>
      <c r="E75" s="6"/>
      <c r="F75" s="6"/>
      <c r="G75" s="70" t="s">
        <v>26</v>
      </c>
      <c r="H75" s="71"/>
      <c r="I75" s="70" t="s">
        <v>26</v>
      </c>
      <c r="J75" s="71"/>
      <c r="K75" s="70" t="s">
        <v>26</v>
      </c>
      <c r="L75" s="71"/>
      <c r="M75" s="45" t="s">
        <v>26</v>
      </c>
      <c r="N75" s="17"/>
    </row>
    <row r="76" spans="1:14" ht="20.100000000000001" customHeight="1" x14ac:dyDescent="0.25">
      <c r="A76" s="4" t="s">
        <v>31</v>
      </c>
      <c r="B76" s="20"/>
      <c r="C76" s="85"/>
      <c r="D76" s="3">
        <v>142.76</v>
      </c>
      <c r="E76" s="6"/>
      <c r="F76" s="6"/>
      <c r="G76" s="82">
        <v>0</v>
      </c>
      <c r="H76" s="83"/>
      <c r="I76" s="82">
        <v>0</v>
      </c>
      <c r="J76" s="83"/>
      <c r="K76" s="82">
        <v>0</v>
      </c>
      <c r="L76" s="83"/>
      <c r="M76" s="45" t="s">
        <v>26</v>
      </c>
      <c r="N76" s="17">
        <f t="shared" ref="N76:N80" si="4">D76*(G76+I76+K76)</f>
        <v>0</v>
      </c>
    </row>
    <row r="77" spans="1:14" ht="20.100000000000001" customHeight="1" x14ac:dyDescent="0.25">
      <c r="A77" s="4" t="s">
        <v>39</v>
      </c>
      <c r="B77" s="20"/>
      <c r="C77" s="85"/>
      <c r="D77" s="3">
        <v>142.76</v>
      </c>
      <c r="E77" s="6"/>
      <c r="F77" s="6"/>
      <c r="G77" s="82">
        <v>0</v>
      </c>
      <c r="H77" s="83"/>
      <c r="I77" s="82">
        <v>0</v>
      </c>
      <c r="J77" s="83"/>
      <c r="K77" s="82">
        <v>0</v>
      </c>
      <c r="L77" s="83"/>
      <c r="M77" s="45" t="s">
        <v>26</v>
      </c>
      <c r="N77" s="17">
        <f t="shared" si="4"/>
        <v>0</v>
      </c>
    </row>
    <row r="78" spans="1:14" ht="20.100000000000001" customHeight="1" x14ac:dyDescent="0.25">
      <c r="A78" s="4" t="s">
        <v>33</v>
      </c>
      <c r="B78" s="20"/>
      <c r="C78" s="85"/>
      <c r="D78" s="3">
        <v>142.76</v>
      </c>
      <c r="E78" s="6"/>
      <c r="F78" s="6"/>
      <c r="G78" s="70" t="s">
        <v>26</v>
      </c>
      <c r="H78" s="71"/>
      <c r="I78" s="82">
        <v>0</v>
      </c>
      <c r="J78" s="83"/>
      <c r="K78" s="82">
        <v>0</v>
      </c>
      <c r="L78" s="83"/>
      <c r="M78" s="45" t="s">
        <v>26</v>
      </c>
      <c r="N78" s="17">
        <f>D78*(I78+K78)</f>
        <v>0</v>
      </c>
    </row>
    <row r="79" spans="1:14" ht="20.100000000000001" customHeight="1" x14ac:dyDescent="0.25">
      <c r="A79" s="4" t="s">
        <v>47</v>
      </c>
      <c r="B79" s="20"/>
      <c r="C79" s="85"/>
      <c r="D79" s="3">
        <v>164.18</v>
      </c>
      <c r="E79" s="6"/>
      <c r="F79" s="6"/>
      <c r="G79" s="82">
        <v>0</v>
      </c>
      <c r="H79" s="83"/>
      <c r="I79" s="82">
        <v>0</v>
      </c>
      <c r="J79" s="83"/>
      <c r="K79" s="82">
        <v>0</v>
      </c>
      <c r="L79" s="83"/>
      <c r="M79" s="49">
        <v>0</v>
      </c>
      <c r="N79" s="17">
        <f>D79*(G79+I79+K79+M79)</f>
        <v>0</v>
      </c>
    </row>
    <row r="80" spans="1:14" ht="20.100000000000001" customHeight="1" x14ac:dyDescent="0.25">
      <c r="A80" s="4" t="s">
        <v>35</v>
      </c>
      <c r="B80" s="20"/>
      <c r="C80" s="85"/>
      <c r="D80" s="3">
        <v>164.18</v>
      </c>
      <c r="E80" s="6"/>
      <c r="F80" s="6"/>
      <c r="G80" s="82">
        <v>0</v>
      </c>
      <c r="H80" s="83"/>
      <c r="I80" s="82">
        <v>0</v>
      </c>
      <c r="J80" s="83"/>
      <c r="K80" s="82">
        <v>0</v>
      </c>
      <c r="L80" s="83"/>
      <c r="M80" s="45" t="s">
        <v>26</v>
      </c>
      <c r="N80" s="17">
        <f t="shared" si="4"/>
        <v>0</v>
      </c>
    </row>
    <row r="81" spans="1:14" ht="20.100000000000001" customHeight="1" x14ac:dyDescent="0.25">
      <c r="A81" s="4" t="s">
        <v>36</v>
      </c>
      <c r="B81" s="21"/>
      <c r="C81" s="86"/>
      <c r="D81" s="3">
        <v>164.18</v>
      </c>
      <c r="E81" s="6"/>
      <c r="F81" s="6"/>
      <c r="G81" s="82">
        <v>0</v>
      </c>
      <c r="H81" s="83"/>
      <c r="I81" s="82">
        <v>0</v>
      </c>
      <c r="J81" s="83"/>
      <c r="K81" s="70" t="s">
        <v>26</v>
      </c>
      <c r="L81" s="71"/>
      <c r="M81" s="45" t="s">
        <v>26</v>
      </c>
      <c r="N81" s="17">
        <f>D81*(G81+I81)</f>
        <v>0</v>
      </c>
    </row>
    <row r="82" spans="1:14" ht="33.75" customHeight="1" x14ac:dyDescent="0.3">
      <c r="A82" s="39" t="s">
        <v>12</v>
      </c>
      <c r="B82" s="38" t="s">
        <v>43</v>
      </c>
      <c r="C82" s="31"/>
      <c r="D82" s="35"/>
      <c r="E82" s="35"/>
      <c r="F82" s="35"/>
      <c r="G82" s="76" t="s">
        <v>20</v>
      </c>
      <c r="H82" s="76"/>
      <c r="I82" s="76" t="s">
        <v>23</v>
      </c>
      <c r="J82" s="76"/>
      <c r="K82" s="76" t="s">
        <v>27</v>
      </c>
      <c r="L82" s="76"/>
      <c r="M82" s="42"/>
      <c r="N82" s="36"/>
    </row>
    <row r="83" spans="1:14" ht="20.100000000000001" customHeight="1" x14ac:dyDescent="0.25">
      <c r="A83" s="4" t="s">
        <v>38</v>
      </c>
      <c r="B83" s="19"/>
      <c r="C83" s="84" t="s">
        <v>13</v>
      </c>
      <c r="D83" s="3">
        <v>123.77</v>
      </c>
      <c r="E83" s="6"/>
      <c r="F83" s="6"/>
      <c r="G83" s="70" t="s">
        <v>26</v>
      </c>
      <c r="H83" s="71"/>
      <c r="I83" s="70" t="s">
        <v>26</v>
      </c>
      <c r="J83" s="71"/>
      <c r="K83" s="70" t="s">
        <v>26</v>
      </c>
      <c r="L83" s="71"/>
      <c r="M83" s="45" t="s">
        <v>26</v>
      </c>
      <c r="N83" s="17"/>
    </row>
    <row r="84" spans="1:14" ht="20.100000000000001" customHeight="1" x14ac:dyDescent="0.25">
      <c r="A84" s="4" t="s">
        <v>30</v>
      </c>
      <c r="B84" s="20"/>
      <c r="C84" s="85"/>
      <c r="D84" s="3">
        <v>123.77</v>
      </c>
      <c r="E84" s="6"/>
      <c r="F84" s="6"/>
      <c r="G84" s="70" t="s">
        <v>26</v>
      </c>
      <c r="H84" s="71"/>
      <c r="I84" s="70" t="s">
        <v>26</v>
      </c>
      <c r="J84" s="71"/>
      <c r="K84" s="70" t="s">
        <v>26</v>
      </c>
      <c r="L84" s="71"/>
      <c r="M84" s="45" t="s">
        <v>26</v>
      </c>
      <c r="N84" s="17"/>
    </row>
    <row r="85" spans="1:14" ht="20.100000000000001" customHeight="1" x14ac:dyDescent="0.25">
      <c r="A85" s="4" t="s">
        <v>48</v>
      </c>
      <c r="B85" s="20"/>
      <c r="C85" s="85"/>
      <c r="D85" s="3">
        <v>142.76</v>
      </c>
      <c r="E85" s="6"/>
      <c r="F85" s="6"/>
      <c r="G85" s="82">
        <v>0</v>
      </c>
      <c r="H85" s="83"/>
      <c r="I85" s="82">
        <v>0</v>
      </c>
      <c r="J85" s="83"/>
      <c r="K85" s="82">
        <v>0</v>
      </c>
      <c r="L85" s="83"/>
      <c r="M85" s="45" t="s">
        <v>26</v>
      </c>
      <c r="N85" s="17">
        <f>D85*(G85+I85+K85)</f>
        <v>0</v>
      </c>
    </row>
    <row r="86" spans="1:14" ht="20.100000000000001" customHeight="1" x14ac:dyDescent="0.25">
      <c r="A86" s="4" t="s">
        <v>39</v>
      </c>
      <c r="B86" s="20"/>
      <c r="C86" s="85"/>
      <c r="D86" s="3">
        <v>142.76</v>
      </c>
      <c r="E86" s="6"/>
      <c r="F86" s="6"/>
      <c r="G86" s="82">
        <v>0</v>
      </c>
      <c r="H86" s="83"/>
      <c r="I86" s="82">
        <v>0</v>
      </c>
      <c r="J86" s="83"/>
      <c r="K86" s="82">
        <v>0</v>
      </c>
      <c r="L86" s="83"/>
      <c r="M86" s="45" t="s">
        <v>26</v>
      </c>
      <c r="N86" s="17">
        <f>D86*(G86+I86+K86)</f>
        <v>0</v>
      </c>
    </row>
    <row r="87" spans="1:14" ht="20.100000000000001" customHeight="1" x14ac:dyDescent="0.25">
      <c r="A87" s="4" t="s">
        <v>40</v>
      </c>
      <c r="B87" s="20"/>
      <c r="C87" s="85"/>
      <c r="D87" s="3">
        <v>142.76</v>
      </c>
      <c r="E87" s="6"/>
      <c r="F87" s="6"/>
      <c r="G87" s="82">
        <v>0</v>
      </c>
      <c r="H87" s="83"/>
      <c r="I87" s="82">
        <v>0</v>
      </c>
      <c r="J87" s="83"/>
      <c r="K87" s="82">
        <v>0</v>
      </c>
      <c r="L87" s="83"/>
      <c r="M87" s="45" t="s">
        <v>26</v>
      </c>
      <c r="N87" s="17">
        <f>D87*(G87+I87+K87)</f>
        <v>0</v>
      </c>
    </row>
    <row r="88" spans="1:14" ht="20.100000000000001" customHeight="1" x14ac:dyDescent="0.25">
      <c r="A88" s="4" t="s">
        <v>47</v>
      </c>
      <c r="B88" s="20"/>
      <c r="C88" s="85"/>
      <c r="D88" s="3">
        <v>164.18</v>
      </c>
      <c r="E88" s="6"/>
      <c r="F88" s="6"/>
      <c r="G88" s="82">
        <v>0</v>
      </c>
      <c r="H88" s="83"/>
      <c r="I88" s="82">
        <v>0</v>
      </c>
      <c r="J88" s="83"/>
      <c r="K88" s="82">
        <v>0</v>
      </c>
      <c r="L88" s="83"/>
      <c r="M88" s="45" t="s">
        <v>26</v>
      </c>
      <c r="N88" s="17">
        <f t="shared" ref="N88:N107" si="5">D88*(G88+I88+K88)</f>
        <v>0</v>
      </c>
    </row>
    <row r="89" spans="1:14" ht="20.100000000000001" customHeight="1" x14ac:dyDescent="0.25">
      <c r="A89" s="4" t="s">
        <v>35</v>
      </c>
      <c r="B89" s="20"/>
      <c r="C89" s="85"/>
      <c r="D89" s="3">
        <v>164.18</v>
      </c>
      <c r="E89" s="6"/>
      <c r="F89" s="6"/>
      <c r="G89" s="70" t="s">
        <v>26</v>
      </c>
      <c r="H89" s="71"/>
      <c r="I89" s="82">
        <v>0</v>
      </c>
      <c r="J89" s="83"/>
      <c r="K89" s="82">
        <v>0</v>
      </c>
      <c r="L89" s="83"/>
      <c r="M89" s="45" t="s">
        <v>26</v>
      </c>
      <c r="N89" s="17">
        <f>D89*(I89+K89)</f>
        <v>0</v>
      </c>
    </row>
    <row r="90" spans="1:14" ht="20.100000000000001" customHeight="1" x14ac:dyDescent="0.25">
      <c r="A90" s="4" t="s">
        <v>36</v>
      </c>
      <c r="B90" s="21"/>
      <c r="C90" s="86"/>
      <c r="D90" s="3">
        <v>164.18</v>
      </c>
      <c r="E90" s="6"/>
      <c r="F90" s="6"/>
      <c r="G90" s="70" t="s">
        <v>26</v>
      </c>
      <c r="H90" s="71"/>
      <c r="I90" s="82">
        <v>0</v>
      </c>
      <c r="J90" s="83"/>
      <c r="K90" s="82">
        <v>0</v>
      </c>
      <c r="L90" s="83"/>
      <c r="M90" s="45" t="s">
        <v>26</v>
      </c>
      <c r="N90" s="17">
        <f>D90*(I90+K90)</f>
        <v>0</v>
      </c>
    </row>
    <row r="91" spans="1:14" ht="33.75" customHeight="1" x14ac:dyDescent="0.3">
      <c r="A91" s="39" t="s">
        <v>12</v>
      </c>
      <c r="B91" s="38" t="s">
        <v>44</v>
      </c>
      <c r="C91" s="31"/>
      <c r="D91" s="35"/>
      <c r="E91" s="35"/>
      <c r="F91" s="35"/>
      <c r="G91" s="76" t="s">
        <v>20</v>
      </c>
      <c r="H91" s="76"/>
      <c r="I91" s="76" t="s">
        <v>23</v>
      </c>
      <c r="J91" s="76"/>
      <c r="K91" s="76" t="s">
        <v>27</v>
      </c>
      <c r="L91" s="76"/>
      <c r="M91" s="42"/>
      <c r="N91" s="36"/>
    </row>
    <row r="92" spans="1:14" ht="20.100000000000001" customHeight="1" x14ac:dyDescent="0.25">
      <c r="A92" s="4" t="s">
        <v>38</v>
      </c>
      <c r="B92" s="19"/>
      <c r="C92" s="84" t="s">
        <v>13</v>
      </c>
      <c r="D92" s="3">
        <v>123.77</v>
      </c>
      <c r="E92" s="6"/>
      <c r="F92" s="6"/>
      <c r="G92" s="70" t="s">
        <v>26</v>
      </c>
      <c r="H92" s="71"/>
      <c r="I92" s="70" t="s">
        <v>26</v>
      </c>
      <c r="J92" s="71"/>
      <c r="K92" s="70" t="s">
        <v>26</v>
      </c>
      <c r="L92" s="71"/>
      <c r="M92" s="45" t="s">
        <v>26</v>
      </c>
      <c r="N92" s="17"/>
    </row>
    <row r="93" spans="1:14" ht="20.100000000000001" customHeight="1" x14ac:dyDescent="0.25">
      <c r="A93" s="4" t="s">
        <v>30</v>
      </c>
      <c r="B93" s="20"/>
      <c r="C93" s="85"/>
      <c r="D93" s="3">
        <v>123.77</v>
      </c>
      <c r="E93" s="6"/>
      <c r="F93" s="6"/>
      <c r="G93" s="70" t="s">
        <v>26</v>
      </c>
      <c r="H93" s="71"/>
      <c r="I93" s="70" t="s">
        <v>26</v>
      </c>
      <c r="J93" s="71"/>
      <c r="K93" s="70" t="s">
        <v>26</v>
      </c>
      <c r="L93" s="71"/>
      <c r="M93" s="45" t="s">
        <v>26</v>
      </c>
      <c r="N93" s="17"/>
    </row>
    <row r="94" spans="1:14" ht="20.100000000000001" customHeight="1" x14ac:dyDescent="0.25">
      <c r="A94" s="4" t="s">
        <v>48</v>
      </c>
      <c r="B94" s="20"/>
      <c r="C94" s="85"/>
      <c r="D94" s="3">
        <v>142.76</v>
      </c>
      <c r="E94" s="6"/>
      <c r="F94" s="6"/>
      <c r="G94" s="82">
        <v>0</v>
      </c>
      <c r="H94" s="83"/>
      <c r="I94" s="82">
        <v>0</v>
      </c>
      <c r="J94" s="83"/>
      <c r="K94" s="82">
        <v>0</v>
      </c>
      <c r="L94" s="83"/>
      <c r="M94" s="45" t="s">
        <v>26</v>
      </c>
      <c r="N94" s="17">
        <f t="shared" si="5"/>
        <v>0</v>
      </c>
    </row>
    <row r="95" spans="1:14" ht="20.100000000000001" customHeight="1" x14ac:dyDescent="0.25">
      <c r="A95" s="4" t="s">
        <v>39</v>
      </c>
      <c r="B95" s="20"/>
      <c r="C95" s="85"/>
      <c r="D95" s="3">
        <v>142.76</v>
      </c>
      <c r="E95" s="6"/>
      <c r="F95" s="6"/>
      <c r="G95" s="82">
        <v>0</v>
      </c>
      <c r="H95" s="83"/>
      <c r="I95" s="82">
        <v>0</v>
      </c>
      <c r="J95" s="83"/>
      <c r="K95" s="82">
        <v>0</v>
      </c>
      <c r="L95" s="83"/>
      <c r="M95" s="45" t="s">
        <v>26</v>
      </c>
      <c r="N95" s="17">
        <f t="shared" si="5"/>
        <v>0</v>
      </c>
    </row>
    <row r="96" spans="1:14" ht="20.100000000000001" customHeight="1" x14ac:dyDescent="0.25">
      <c r="A96" s="4" t="s">
        <v>40</v>
      </c>
      <c r="B96" s="20"/>
      <c r="C96" s="85"/>
      <c r="D96" s="3">
        <v>142.76</v>
      </c>
      <c r="E96" s="6"/>
      <c r="F96" s="6"/>
      <c r="G96" s="82">
        <v>0</v>
      </c>
      <c r="H96" s="83"/>
      <c r="I96" s="82">
        <v>0</v>
      </c>
      <c r="J96" s="83"/>
      <c r="K96" s="82">
        <v>0</v>
      </c>
      <c r="L96" s="83"/>
      <c r="M96" s="45" t="s">
        <v>26</v>
      </c>
      <c r="N96" s="17">
        <f t="shared" si="5"/>
        <v>0</v>
      </c>
    </row>
    <row r="97" spans="1:14" ht="20.100000000000001" customHeight="1" x14ac:dyDescent="0.25">
      <c r="A97" s="4" t="s">
        <v>47</v>
      </c>
      <c r="B97" s="20"/>
      <c r="C97" s="85"/>
      <c r="D97" s="3">
        <v>164.18</v>
      </c>
      <c r="E97" s="6"/>
      <c r="F97" s="6"/>
      <c r="G97" s="82">
        <v>0</v>
      </c>
      <c r="H97" s="83"/>
      <c r="I97" s="82">
        <v>0</v>
      </c>
      <c r="J97" s="83"/>
      <c r="K97" s="82">
        <v>0</v>
      </c>
      <c r="L97" s="83"/>
      <c r="M97" s="45" t="s">
        <v>26</v>
      </c>
      <c r="N97" s="17">
        <f t="shared" si="5"/>
        <v>0</v>
      </c>
    </row>
    <row r="98" spans="1:14" ht="20.100000000000001" customHeight="1" x14ac:dyDescent="0.25">
      <c r="A98" s="4" t="s">
        <v>35</v>
      </c>
      <c r="B98" s="20"/>
      <c r="C98" s="85"/>
      <c r="D98" s="3">
        <v>164.18</v>
      </c>
      <c r="E98" s="6"/>
      <c r="F98" s="6"/>
      <c r="G98" s="82">
        <v>0</v>
      </c>
      <c r="H98" s="83"/>
      <c r="I98" s="82">
        <v>0</v>
      </c>
      <c r="J98" s="83"/>
      <c r="K98" s="82">
        <v>0</v>
      </c>
      <c r="L98" s="83"/>
      <c r="M98" s="45" t="s">
        <v>26</v>
      </c>
      <c r="N98" s="17">
        <f t="shared" si="5"/>
        <v>0</v>
      </c>
    </row>
    <row r="99" spans="1:14" ht="20.100000000000001" customHeight="1" x14ac:dyDescent="0.25">
      <c r="A99" s="4" t="s">
        <v>36</v>
      </c>
      <c r="B99" s="21"/>
      <c r="C99" s="86"/>
      <c r="D99" s="3">
        <v>164.18</v>
      </c>
      <c r="E99" s="6"/>
      <c r="F99" s="6"/>
      <c r="G99" s="70" t="s">
        <v>26</v>
      </c>
      <c r="H99" s="71"/>
      <c r="I99" s="82">
        <v>0</v>
      </c>
      <c r="J99" s="83"/>
      <c r="K99" s="82">
        <v>0</v>
      </c>
      <c r="L99" s="83"/>
      <c r="M99" s="45" t="s">
        <v>26</v>
      </c>
      <c r="N99" s="17">
        <f>D99*(I99+K99)</f>
        <v>0</v>
      </c>
    </row>
    <row r="100" spans="1:14" ht="33.75" customHeight="1" x14ac:dyDescent="0.3">
      <c r="A100" s="39" t="s">
        <v>12</v>
      </c>
      <c r="B100" s="38" t="s">
        <v>45</v>
      </c>
      <c r="C100" s="31"/>
      <c r="D100" s="35"/>
      <c r="E100" s="35"/>
      <c r="F100" s="35"/>
      <c r="G100" s="76" t="s">
        <v>20</v>
      </c>
      <c r="H100" s="76"/>
      <c r="I100" s="76" t="s">
        <v>23</v>
      </c>
      <c r="J100" s="76"/>
      <c r="K100" s="76" t="s">
        <v>27</v>
      </c>
      <c r="L100" s="76"/>
      <c r="M100" s="42" t="s">
        <v>24</v>
      </c>
      <c r="N100" s="36"/>
    </row>
    <row r="101" spans="1:14" ht="20.100000000000001" customHeight="1" x14ac:dyDescent="0.25">
      <c r="A101" s="4" t="s">
        <v>38</v>
      </c>
      <c r="B101" s="19"/>
      <c r="C101" s="84" t="s">
        <v>13</v>
      </c>
      <c r="D101" s="3">
        <v>123.77</v>
      </c>
      <c r="E101" s="6"/>
      <c r="F101" s="6"/>
      <c r="G101" s="70" t="s">
        <v>26</v>
      </c>
      <c r="H101" s="71"/>
      <c r="I101" s="70" t="s">
        <v>26</v>
      </c>
      <c r="J101" s="71"/>
      <c r="K101" s="70" t="s">
        <v>26</v>
      </c>
      <c r="L101" s="71"/>
      <c r="M101" s="41" t="s">
        <v>26</v>
      </c>
      <c r="N101" s="17"/>
    </row>
    <row r="102" spans="1:14" ht="20.100000000000001" customHeight="1" x14ac:dyDescent="0.25">
      <c r="A102" s="4" t="s">
        <v>30</v>
      </c>
      <c r="B102" s="20"/>
      <c r="C102" s="85"/>
      <c r="D102" s="3">
        <v>123.77</v>
      </c>
      <c r="E102" s="6"/>
      <c r="F102" s="6"/>
      <c r="G102" s="70" t="s">
        <v>26</v>
      </c>
      <c r="H102" s="71"/>
      <c r="I102" s="70" t="s">
        <v>26</v>
      </c>
      <c r="J102" s="71"/>
      <c r="K102" s="70" t="s">
        <v>26</v>
      </c>
      <c r="L102" s="71"/>
      <c r="M102" s="41" t="s">
        <v>26</v>
      </c>
      <c r="N102" s="17"/>
    </row>
    <row r="103" spans="1:14" ht="20.100000000000001" customHeight="1" x14ac:dyDescent="0.25">
      <c r="A103" s="4" t="s">
        <v>48</v>
      </c>
      <c r="B103" s="20"/>
      <c r="C103" s="85"/>
      <c r="D103" s="3">
        <v>142.76</v>
      </c>
      <c r="E103" s="6"/>
      <c r="F103" s="6"/>
      <c r="G103" s="82">
        <v>0</v>
      </c>
      <c r="H103" s="83"/>
      <c r="I103" s="82">
        <v>0</v>
      </c>
      <c r="J103" s="83"/>
      <c r="K103" s="82">
        <v>0</v>
      </c>
      <c r="L103" s="83"/>
      <c r="M103" s="43">
        <v>0</v>
      </c>
      <c r="N103" s="17">
        <f>D103*(G103+I103+K103+M103)</f>
        <v>0</v>
      </c>
    </row>
    <row r="104" spans="1:14" ht="20.100000000000001" customHeight="1" x14ac:dyDescent="0.25">
      <c r="A104" s="4" t="s">
        <v>39</v>
      </c>
      <c r="B104" s="20"/>
      <c r="C104" s="85"/>
      <c r="D104" s="3">
        <v>142.76</v>
      </c>
      <c r="E104" s="6"/>
      <c r="F104" s="6"/>
      <c r="G104" s="82">
        <v>0</v>
      </c>
      <c r="H104" s="83"/>
      <c r="I104" s="82">
        <v>0</v>
      </c>
      <c r="J104" s="83"/>
      <c r="K104" s="82">
        <v>0</v>
      </c>
      <c r="L104" s="83"/>
      <c r="M104" s="46" t="s">
        <v>26</v>
      </c>
      <c r="N104" s="17">
        <f>D104*(G104+I104+K104)</f>
        <v>0</v>
      </c>
    </row>
    <row r="105" spans="1:14" ht="20.100000000000001" customHeight="1" x14ac:dyDescent="0.25">
      <c r="A105" s="4" t="s">
        <v>40</v>
      </c>
      <c r="B105" s="20"/>
      <c r="C105" s="85"/>
      <c r="D105" s="3">
        <v>142.76</v>
      </c>
      <c r="E105" s="6"/>
      <c r="F105" s="6"/>
      <c r="G105" s="82">
        <v>0</v>
      </c>
      <c r="H105" s="83"/>
      <c r="I105" s="82">
        <v>0</v>
      </c>
      <c r="J105" s="83"/>
      <c r="K105" s="82">
        <v>0</v>
      </c>
      <c r="L105" s="83"/>
      <c r="M105" s="46" t="s">
        <v>26</v>
      </c>
      <c r="N105" s="17">
        <f>D105*(G105+I105+K105)</f>
        <v>0</v>
      </c>
    </row>
    <row r="106" spans="1:14" ht="20.100000000000001" customHeight="1" x14ac:dyDescent="0.25">
      <c r="A106" s="4" t="s">
        <v>47</v>
      </c>
      <c r="B106" s="20"/>
      <c r="C106" s="85"/>
      <c r="D106" s="3">
        <v>164.18</v>
      </c>
      <c r="E106" s="6"/>
      <c r="F106" s="6"/>
      <c r="G106" s="82">
        <v>0</v>
      </c>
      <c r="H106" s="83"/>
      <c r="I106" s="82">
        <v>0</v>
      </c>
      <c r="J106" s="83"/>
      <c r="K106" s="82">
        <v>0</v>
      </c>
      <c r="L106" s="83"/>
      <c r="M106" s="48" t="s">
        <v>26</v>
      </c>
      <c r="N106" s="17">
        <f>D106*(G106+I106+K106)</f>
        <v>0</v>
      </c>
    </row>
    <row r="107" spans="1:14" ht="20.100000000000001" customHeight="1" x14ac:dyDescent="0.25">
      <c r="A107" s="4" t="s">
        <v>35</v>
      </c>
      <c r="B107" s="20"/>
      <c r="C107" s="85"/>
      <c r="D107" s="3">
        <v>164.18</v>
      </c>
      <c r="E107" s="6"/>
      <c r="F107" s="6"/>
      <c r="G107" s="82">
        <v>0</v>
      </c>
      <c r="H107" s="83"/>
      <c r="I107" s="82">
        <v>0</v>
      </c>
      <c r="J107" s="83"/>
      <c r="K107" s="82">
        <v>0</v>
      </c>
      <c r="L107" s="83"/>
      <c r="M107" s="41" t="s">
        <v>26</v>
      </c>
      <c r="N107" s="17">
        <f t="shared" si="5"/>
        <v>0</v>
      </c>
    </row>
    <row r="108" spans="1:14" ht="20.100000000000001" customHeight="1" x14ac:dyDescent="0.25">
      <c r="A108" s="4" t="s">
        <v>36</v>
      </c>
      <c r="B108" s="21"/>
      <c r="C108" s="86"/>
      <c r="D108" s="3">
        <v>164.18</v>
      </c>
      <c r="E108" s="6"/>
      <c r="F108" s="6"/>
      <c r="G108" s="70" t="s">
        <v>26</v>
      </c>
      <c r="H108" s="71"/>
      <c r="I108" s="82">
        <v>0</v>
      </c>
      <c r="J108" s="83"/>
      <c r="K108" s="82">
        <v>0</v>
      </c>
      <c r="L108" s="83"/>
      <c r="M108" s="41" t="s">
        <v>26</v>
      </c>
      <c r="N108" s="17">
        <f>D108*(I108+K108)</f>
        <v>0</v>
      </c>
    </row>
    <row r="109" spans="1:14" ht="21" customHeight="1" x14ac:dyDescent="0.25">
      <c r="A109" s="93" t="s">
        <v>14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5"/>
    </row>
    <row r="110" spans="1:14" ht="18" customHeight="1" x14ac:dyDescent="0.25">
      <c r="A110" s="25"/>
      <c r="B110" s="30"/>
      <c r="C110" s="30"/>
      <c r="D110" s="26"/>
      <c r="E110" s="26"/>
      <c r="F110" s="26"/>
      <c r="G110" s="32" t="s">
        <v>21</v>
      </c>
      <c r="H110" s="32" t="s">
        <v>20</v>
      </c>
      <c r="I110" s="32" t="s">
        <v>22</v>
      </c>
      <c r="J110" s="32" t="s">
        <v>23</v>
      </c>
      <c r="K110" s="32" t="s">
        <v>25</v>
      </c>
      <c r="L110" s="32" t="s">
        <v>24</v>
      </c>
      <c r="M110" s="32" t="s">
        <v>54</v>
      </c>
      <c r="N110" s="29"/>
    </row>
    <row r="111" spans="1:14" ht="24.95" customHeight="1" x14ac:dyDescent="0.25">
      <c r="A111" s="4" t="s">
        <v>38</v>
      </c>
      <c r="B111" s="19"/>
      <c r="C111" s="84" t="s">
        <v>13</v>
      </c>
      <c r="D111" s="3">
        <v>123.77</v>
      </c>
      <c r="E111" s="6"/>
      <c r="F111" s="6"/>
      <c r="G111" s="37" t="s">
        <v>26</v>
      </c>
      <c r="H111" s="37" t="s">
        <v>26</v>
      </c>
      <c r="I111" s="37" t="s">
        <v>26</v>
      </c>
      <c r="J111" s="37" t="s">
        <v>26</v>
      </c>
      <c r="K111" s="37" t="s">
        <v>26</v>
      </c>
      <c r="L111" s="37" t="s">
        <v>26</v>
      </c>
      <c r="M111" s="37" t="s">
        <v>26</v>
      </c>
      <c r="N111" s="17"/>
    </row>
    <row r="112" spans="1:14" ht="24.95" customHeight="1" x14ac:dyDescent="0.25">
      <c r="A112" s="4" t="s">
        <v>30</v>
      </c>
      <c r="B112" s="20"/>
      <c r="C112" s="85"/>
      <c r="D112" s="3">
        <v>123.77</v>
      </c>
      <c r="E112" s="6"/>
      <c r="F112" s="6"/>
      <c r="G112" s="37" t="s">
        <v>26</v>
      </c>
      <c r="H112" s="37" t="s">
        <v>26</v>
      </c>
      <c r="I112" s="37" t="s">
        <v>26</v>
      </c>
      <c r="J112" s="37" t="s">
        <v>26</v>
      </c>
      <c r="K112" s="37" t="s">
        <v>26</v>
      </c>
      <c r="L112" s="37" t="s">
        <v>26</v>
      </c>
      <c r="M112" s="37" t="s">
        <v>26</v>
      </c>
      <c r="N112" s="17"/>
    </row>
    <row r="113" spans="1:14" ht="24.95" customHeight="1" x14ac:dyDescent="0.25">
      <c r="A113" s="4" t="s">
        <v>48</v>
      </c>
      <c r="B113" s="20"/>
      <c r="C113" s="85"/>
      <c r="D113" s="3">
        <v>142.76</v>
      </c>
      <c r="E113" s="6"/>
      <c r="F113" s="6"/>
      <c r="G113" s="6">
        <v>0</v>
      </c>
      <c r="H113" s="6">
        <v>0</v>
      </c>
      <c r="I113" s="6">
        <v>0</v>
      </c>
      <c r="J113" s="6">
        <v>0</v>
      </c>
      <c r="K113" s="37" t="s">
        <v>26</v>
      </c>
      <c r="L113" s="37" t="s">
        <v>26</v>
      </c>
      <c r="M113" s="6">
        <v>0</v>
      </c>
      <c r="N113" s="17">
        <f>D113*(G113+H113+I113+J113+M113)</f>
        <v>0</v>
      </c>
    </row>
    <row r="114" spans="1:14" ht="24.95" customHeight="1" x14ac:dyDescent="0.25">
      <c r="A114" s="4" t="s">
        <v>39</v>
      </c>
      <c r="B114" s="20"/>
      <c r="C114" s="85"/>
      <c r="D114" s="3">
        <v>142.76</v>
      </c>
      <c r="E114" s="6"/>
      <c r="F114" s="6"/>
      <c r="G114" s="6">
        <v>0</v>
      </c>
      <c r="H114" s="6">
        <v>0</v>
      </c>
      <c r="I114" s="6">
        <v>0</v>
      </c>
      <c r="J114" s="6">
        <v>0</v>
      </c>
      <c r="K114" s="37" t="s">
        <v>26</v>
      </c>
      <c r="L114" s="37" t="s">
        <v>26</v>
      </c>
      <c r="M114" s="6">
        <v>0</v>
      </c>
      <c r="N114" s="17">
        <f>D114*(G114+H114+I114+J114+M114)</f>
        <v>0</v>
      </c>
    </row>
    <row r="115" spans="1:14" ht="24.95" customHeight="1" x14ac:dyDescent="0.25">
      <c r="A115" s="4" t="s">
        <v>40</v>
      </c>
      <c r="B115" s="20"/>
      <c r="C115" s="85"/>
      <c r="D115" s="3">
        <v>142.76</v>
      </c>
      <c r="E115" s="6"/>
      <c r="F115" s="6"/>
      <c r="G115" s="6">
        <v>0</v>
      </c>
      <c r="H115" s="6">
        <v>0</v>
      </c>
      <c r="I115" s="6">
        <v>0</v>
      </c>
      <c r="J115" s="6">
        <v>0</v>
      </c>
      <c r="K115" s="37" t="s">
        <v>26</v>
      </c>
      <c r="L115" s="37" t="s">
        <v>26</v>
      </c>
      <c r="M115" s="6">
        <v>0</v>
      </c>
      <c r="N115" s="17">
        <f>D115*(G115+H115+I115+J115+M115)</f>
        <v>0</v>
      </c>
    </row>
    <row r="116" spans="1:14" ht="24.95" customHeight="1" x14ac:dyDescent="0.25">
      <c r="A116" s="4" t="s">
        <v>47</v>
      </c>
      <c r="B116" s="20"/>
      <c r="C116" s="85"/>
      <c r="D116" s="3">
        <v>164.18</v>
      </c>
      <c r="E116" s="6"/>
      <c r="F116" s="6"/>
      <c r="G116" s="6">
        <v>0</v>
      </c>
      <c r="H116" s="6">
        <v>0</v>
      </c>
      <c r="I116" s="37" t="s">
        <v>26</v>
      </c>
      <c r="J116" s="6">
        <v>0</v>
      </c>
      <c r="K116" s="6">
        <v>0</v>
      </c>
      <c r="L116" s="6">
        <v>0</v>
      </c>
      <c r="M116" s="6">
        <v>0</v>
      </c>
      <c r="N116" s="17">
        <f>D116*(G116+H116+J116+M116+K116+L116)</f>
        <v>0</v>
      </c>
    </row>
    <row r="117" spans="1:14" ht="24.95" customHeight="1" x14ac:dyDescent="0.25">
      <c r="A117" s="4" t="s">
        <v>35</v>
      </c>
      <c r="B117" s="20"/>
      <c r="C117" s="85"/>
      <c r="D117" s="3">
        <v>164.18</v>
      </c>
      <c r="E117" s="6"/>
      <c r="F117" s="6"/>
      <c r="G117" s="37" t="s">
        <v>26</v>
      </c>
      <c r="H117" s="6">
        <v>0</v>
      </c>
      <c r="I117" s="37" t="s">
        <v>26</v>
      </c>
      <c r="J117" s="6">
        <v>0</v>
      </c>
      <c r="K117" s="6">
        <v>0</v>
      </c>
      <c r="L117" s="6">
        <v>0</v>
      </c>
      <c r="M117" s="6">
        <v>0</v>
      </c>
      <c r="N117" s="17">
        <f>D117*(H117+J117+M117+K117+L117)</f>
        <v>0</v>
      </c>
    </row>
    <row r="118" spans="1:14" ht="24.95" customHeight="1" x14ac:dyDescent="0.25">
      <c r="A118" s="4" t="s">
        <v>36</v>
      </c>
      <c r="B118" s="21"/>
      <c r="C118" s="86"/>
      <c r="D118" s="3">
        <v>164.18</v>
      </c>
      <c r="E118" s="6"/>
      <c r="F118" s="6"/>
      <c r="G118" s="6">
        <v>0</v>
      </c>
      <c r="H118" s="6">
        <v>0</v>
      </c>
      <c r="I118" s="37" t="s">
        <v>26</v>
      </c>
      <c r="J118" s="6">
        <v>0</v>
      </c>
      <c r="K118" s="6">
        <v>0</v>
      </c>
      <c r="L118" s="40">
        <v>0</v>
      </c>
      <c r="M118" s="6">
        <v>0</v>
      </c>
      <c r="N118" s="17">
        <f>D118*(G118+H118+J118+M118+K118)</f>
        <v>0</v>
      </c>
    </row>
    <row r="119" spans="1:14" ht="21" customHeight="1" x14ac:dyDescent="0.3">
      <c r="A119" s="93" t="s">
        <v>15</v>
      </c>
      <c r="B119" s="94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7"/>
    </row>
    <row r="120" spans="1:14" ht="15.75" customHeight="1" x14ac:dyDescent="0.25">
      <c r="A120" s="25"/>
      <c r="B120" s="30"/>
      <c r="C120" s="30"/>
      <c r="D120" s="26"/>
      <c r="E120" s="26"/>
      <c r="F120" s="26"/>
      <c r="G120" s="32" t="s">
        <v>21</v>
      </c>
      <c r="H120" s="32" t="s">
        <v>20</v>
      </c>
      <c r="I120" s="32" t="s">
        <v>22</v>
      </c>
      <c r="J120" s="32" t="s">
        <v>23</v>
      </c>
      <c r="K120" s="32" t="s">
        <v>25</v>
      </c>
      <c r="L120" s="32" t="s">
        <v>24</v>
      </c>
      <c r="M120" s="32" t="s">
        <v>54</v>
      </c>
      <c r="N120" s="29"/>
    </row>
    <row r="121" spans="1:14" ht="24.95" customHeight="1" x14ac:dyDescent="0.25">
      <c r="A121" s="4" t="s">
        <v>38</v>
      </c>
      <c r="B121" s="19"/>
      <c r="C121" s="84" t="s">
        <v>13</v>
      </c>
      <c r="D121" s="3">
        <v>123.77</v>
      </c>
      <c r="E121" s="6"/>
      <c r="F121" s="6"/>
      <c r="G121" s="37" t="s">
        <v>26</v>
      </c>
      <c r="H121" s="37" t="s">
        <v>26</v>
      </c>
      <c r="I121" s="37" t="s">
        <v>26</v>
      </c>
      <c r="J121" s="37" t="s">
        <v>26</v>
      </c>
      <c r="K121" s="37" t="s">
        <v>26</v>
      </c>
      <c r="L121" s="37" t="s">
        <v>26</v>
      </c>
      <c r="M121" s="37" t="s">
        <v>26</v>
      </c>
      <c r="N121" s="17"/>
    </row>
    <row r="122" spans="1:14" ht="24.95" customHeight="1" x14ac:dyDescent="0.25">
      <c r="A122" s="4" t="s">
        <v>30</v>
      </c>
      <c r="B122" s="20"/>
      <c r="C122" s="85"/>
      <c r="D122" s="3">
        <v>123.77</v>
      </c>
      <c r="E122" s="6"/>
      <c r="F122" s="6"/>
      <c r="G122" s="37" t="s">
        <v>26</v>
      </c>
      <c r="H122" s="37" t="s">
        <v>26</v>
      </c>
      <c r="I122" s="37" t="s">
        <v>26</v>
      </c>
      <c r="J122" s="37" t="s">
        <v>26</v>
      </c>
      <c r="K122" s="37" t="s">
        <v>26</v>
      </c>
      <c r="L122" s="37" t="s">
        <v>26</v>
      </c>
      <c r="M122" s="37" t="s">
        <v>26</v>
      </c>
      <c r="N122" s="17"/>
    </row>
    <row r="123" spans="1:14" ht="24.95" customHeight="1" x14ac:dyDescent="0.25">
      <c r="A123" s="4" t="s">
        <v>48</v>
      </c>
      <c r="B123" s="20"/>
      <c r="C123" s="85"/>
      <c r="D123" s="3">
        <v>142.76</v>
      </c>
      <c r="E123" s="6"/>
      <c r="F123" s="6"/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40">
        <v>0</v>
      </c>
      <c r="N123" s="17">
        <f>D123*(G123+H123+I123+J123+K123+L123+M123)</f>
        <v>0</v>
      </c>
    </row>
    <row r="124" spans="1:14" ht="24.95" customHeight="1" x14ac:dyDescent="0.25">
      <c r="A124" s="4" t="s">
        <v>39</v>
      </c>
      <c r="B124" s="20"/>
      <c r="C124" s="85"/>
      <c r="D124" s="3">
        <v>142.76</v>
      </c>
      <c r="E124" s="6"/>
      <c r="F124" s="6"/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40">
        <v>0</v>
      </c>
      <c r="N124" s="17">
        <f t="shared" ref="N124:N126" si="6">D124*(G124+H124+I124+J124+K124+L124+M124)</f>
        <v>0</v>
      </c>
    </row>
    <row r="125" spans="1:14" ht="24.95" customHeight="1" x14ac:dyDescent="0.25">
      <c r="A125" s="4" t="s">
        <v>40</v>
      </c>
      <c r="B125" s="20"/>
      <c r="C125" s="85"/>
      <c r="D125" s="3">
        <v>142.76</v>
      </c>
      <c r="E125" s="6"/>
      <c r="F125" s="6"/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40">
        <v>0</v>
      </c>
      <c r="N125" s="17">
        <f t="shared" si="6"/>
        <v>0</v>
      </c>
    </row>
    <row r="126" spans="1:14" ht="24.95" customHeight="1" x14ac:dyDescent="0.25">
      <c r="A126" s="4" t="s">
        <v>47</v>
      </c>
      <c r="B126" s="20"/>
      <c r="C126" s="85"/>
      <c r="D126" s="3">
        <v>164.18</v>
      </c>
      <c r="E126" s="6"/>
      <c r="F126" s="6"/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40">
        <v>0</v>
      </c>
      <c r="N126" s="17">
        <f t="shared" si="6"/>
        <v>0</v>
      </c>
    </row>
    <row r="127" spans="1:14" ht="24.95" customHeight="1" x14ac:dyDescent="0.25">
      <c r="A127" s="4" t="s">
        <v>35</v>
      </c>
      <c r="B127" s="20"/>
      <c r="C127" s="85"/>
      <c r="D127" s="3">
        <v>164.18</v>
      </c>
      <c r="E127" s="6"/>
      <c r="F127" s="6"/>
      <c r="G127" s="37" t="s">
        <v>26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37" t="s">
        <v>26</v>
      </c>
      <c r="N127" s="17">
        <f>D127*(H127+I127+J127+K127+L127)</f>
        <v>0</v>
      </c>
    </row>
    <row r="128" spans="1:14" ht="24.95" customHeight="1" x14ac:dyDescent="0.25">
      <c r="A128" s="4" t="s">
        <v>36</v>
      </c>
      <c r="B128" s="21"/>
      <c r="C128" s="86"/>
      <c r="D128" s="3">
        <v>164.18</v>
      </c>
      <c r="E128" s="6"/>
      <c r="F128" s="6"/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37" t="s">
        <v>26</v>
      </c>
      <c r="N128" s="17">
        <f t="shared" ref="N128" si="7">D128*(G128+H128+I128+J128+K128+L128)</f>
        <v>0</v>
      </c>
    </row>
    <row r="129" spans="1:14" ht="21" customHeight="1" x14ac:dyDescent="0.25">
      <c r="A129" s="93" t="s">
        <v>16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5"/>
    </row>
    <row r="130" spans="1:14" ht="15.75" customHeight="1" x14ac:dyDescent="0.25">
      <c r="A130" s="22"/>
      <c r="B130" s="33"/>
      <c r="C130" s="34"/>
      <c r="D130" s="23"/>
      <c r="E130" s="23"/>
      <c r="F130" s="23"/>
      <c r="G130" s="32" t="s">
        <v>21</v>
      </c>
      <c r="H130" s="32" t="s">
        <v>20</v>
      </c>
      <c r="I130" s="32" t="s">
        <v>22</v>
      </c>
      <c r="J130" s="32" t="s">
        <v>23</v>
      </c>
      <c r="K130" s="32" t="s">
        <v>25</v>
      </c>
      <c r="L130" s="32" t="s">
        <v>24</v>
      </c>
      <c r="M130" s="32"/>
      <c r="N130" s="24"/>
    </row>
    <row r="131" spans="1:14" ht="35.1" customHeight="1" x14ac:dyDescent="0.25">
      <c r="A131" s="4" t="s">
        <v>49</v>
      </c>
      <c r="B131" s="19"/>
      <c r="C131" s="84" t="s">
        <v>13</v>
      </c>
      <c r="D131" s="3">
        <v>39.6</v>
      </c>
      <c r="E131" s="6"/>
      <c r="F131" s="6"/>
      <c r="G131" s="37" t="s">
        <v>26</v>
      </c>
      <c r="H131" s="6">
        <v>0</v>
      </c>
      <c r="I131" s="37" t="s">
        <v>26</v>
      </c>
      <c r="J131" s="6">
        <v>0</v>
      </c>
      <c r="K131" s="6">
        <v>0</v>
      </c>
      <c r="L131" s="6">
        <v>0</v>
      </c>
      <c r="M131" s="45" t="s">
        <v>26</v>
      </c>
      <c r="N131" s="17">
        <f>D131*(H131+J131+K131+L131)</f>
        <v>0</v>
      </c>
    </row>
    <row r="132" spans="1:14" ht="35.1" customHeight="1" x14ac:dyDescent="0.25">
      <c r="A132" s="4" t="s">
        <v>50</v>
      </c>
      <c r="B132" s="20"/>
      <c r="C132" s="85"/>
      <c r="D132" s="3">
        <v>39.6</v>
      </c>
      <c r="E132" s="6"/>
      <c r="F132" s="6"/>
      <c r="G132" s="37" t="s">
        <v>26</v>
      </c>
      <c r="H132" s="40">
        <v>0</v>
      </c>
      <c r="I132" s="37" t="s">
        <v>26</v>
      </c>
      <c r="J132" s="6">
        <v>0</v>
      </c>
      <c r="K132" s="37" t="s">
        <v>26</v>
      </c>
      <c r="L132" s="6">
        <v>0</v>
      </c>
      <c r="M132" s="45" t="s">
        <v>26</v>
      </c>
      <c r="N132" s="17">
        <f>D132*(J132+L132+H132)</f>
        <v>0</v>
      </c>
    </row>
    <row r="133" spans="1:14" ht="35.1" customHeight="1" x14ac:dyDescent="0.25">
      <c r="A133" s="4" t="s">
        <v>51</v>
      </c>
      <c r="B133" s="20"/>
      <c r="C133" s="85"/>
      <c r="D133" s="3">
        <v>45.5</v>
      </c>
      <c r="E133" s="6"/>
      <c r="F133" s="6"/>
      <c r="G133" s="37" t="s">
        <v>26</v>
      </c>
      <c r="H133" s="37" t="s">
        <v>26</v>
      </c>
      <c r="I133" s="37" t="s">
        <v>26</v>
      </c>
      <c r="J133" s="6">
        <v>0</v>
      </c>
      <c r="K133" s="37" t="s">
        <v>26</v>
      </c>
      <c r="L133" s="37" t="s">
        <v>26</v>
      </c>
      <c r="M133" s="45" t="s">
        <v>26</v>
      </c>
      <c r="N133" s="17">
        <f>D133*(J133)</f>
        <v>0</v>
      </c>
    </row>
    <row r="134" spans="1:14" ht="35.1" customHeight="1" x14ac:dyDescent="0.25">
      <c r="A134" s="4" t="s">
        <v>52</v>
      </c>
      <c r="B134" s="21"/>
      <c r="C134" s="86"/>
      <c r="D134" s="3">
        <v>45.5</v>
      </c>
      <c r="E134" s="6"/>
      <c r="F134" s="6"/>
      <c r="G134" s="37" t="s">
        <v>26</v>
      </c>
      <c r="H134" s="40">
        <v>0</v>
      </c>
      <c r="I134" s="37" t="s">
        <v>26</v>
      </c>
      <c r="J134" s="6">
        <v>0</v>
      </c>
      <c r="K134" s="37" t="s">
        <v>26</v>
      </c>
      <c r="L134" s="37" t="s">
        <v>26</v>
      </c>
      <c r="M134" s="45" t="s">
        <v>26</v>
      </c>
      <c r="N134" s="17">
        <f>D134*(J134+H134)</f>
        <v>0</v>
      </c>
    </row>
    <row r="135" spans="1:14" ht="24" customHeight="1" x14ac:dyDescent="0.25">
      <c r="A135" s="93" t="s">
        <v>17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5"/>
    </row>
    <row r="136" spans="1:14" ht="15.75" customHeight="1" x14ac:dyDescent="0.25">
      <c r="A136" s="22"/>
      <c r="B136" s="33"/>
      <c r="C136" s="34"/>
      <c r="D136" s="23"/>
      <c r="E136" s="23"/>
      <c r="F136" s="23"/>
      <c r="G136" s="32" t="s">
        <v>21</v>
      </c>
      <c r="H136" s="32" t="s">
        <v>20</v>
      </c>
      <c r="I136" s="32" t="s">
        <v>22</v>
      </c>
      <c r="J136" s="32" t="s">
        <v>23</v>
      </c>
      <c r="K136" s="32" t="s">
        <v>25</v>
      </c>
      <c r="L136" s="32" t="s">
        <v>24</v>
      </c>
      <c r="M136" s="32"/>
      <c r="N136" s="24"/>
    </row>
    <row r="137" spans="1:14" ht="35.1" customHeight="1" x14ac:dyDescent="0.25">
      <c r="A137" s="4" t="s">
        <v>49</v>
      </c>
      <c r="B137" s="19"/>
      <c r="C137" s="84" t="s">
        <v>13</v>
      </c>
      <c r="D137" s="3">
        <v>39.6</v>
      </c>
      <c r="E137" s="6"/>
      <c r="F137" s="6"/>
      <c r="G137" s="6">
        <v>0</v>
      </c>
      <c r="H137" s="6">
        <v>0</v>
      </c>
      <c r="I137" s="6">
        <v>0</v>
      </c>
      <c r="J137" s="6">
        <v>0</v>
      </c>
      <c r="K137" s="37" t="s">
        <v>26</v>
      </c>
      <c r="L137" s="37" t="s">
        <v>26</v>
      </c>
      <c r="M137" s="45" t="s">
        <v>26</v>
      </c>
      <c r="N137" s="17">
        <f>D137*(G137+H137+I137+J137)</f>
        <v>0</v>
      </c>
    </row>
    <row r="138" spans="1:14" ht="35.1" customHeight="1" x14ac:dyDescent="0.25">
      <c r="A138" s="4" t="s">
        <v>50</v>
      </c>
      <c r="B138" s="20"/>
      <c r="C138" s="85"/>
      <c r="D138" s="3">
        <v>39.6</v>
      </c>
      <c r="E138" s="6"/>
      <c r="F138" s="6"/>
      <c r="G138" s="6">
        <v>0</v>
      </c>
      <c r="H138" s="6">
        <v>0</v>
      </c>
      <c r="I138" s="6">
        <v>0</v>
      </c>
      <c r="J138" s="6">
        <v>0</v>
      </c>
      <c r="K138" s="37" t="s">
        <v>26</v>
      </c>
      <c r="L138" s="37" t="s">
        <v>26</v>
      </c>
      <c r="M138" s="45" t="s">
        <v>26</v>
      </c>
      <c r="N138" s="17">
        <f>D138*(G138+H138+I138+J138)</f>
        <v>0</v>
      </c>
    </row>
    <row r="139" spans="1:14" ht="35.1" customHeight="1" x14ac:dyDescent="0.25">
      <c r="A139" s="4" t="s">
        <v>51</v>
      </c>
      <c r="B139" s="20"/>
      <c r="C139" s="85"/>
      <c r="D139" s="3">
        <v>45.5</v>
      </c>
      <c r="E139" s="6"/>
      <c r="F139" s="6"/>
      <c r="G139" s="6">
        <v>0</v>
      </c>
      <c r="H139" s="6">
        <v>0</v>
      </c>
      <c r="I139" s="6">
        <v>0</v>
      </c>
      <c r="J139" s="6">
        <v>0</v>
      </c>
      <c r="K139" s="37" t="s">
        <v>26</v>
      </c>
      <c r="L139" s="37" t="s">
        <v>26</v>
      </c>
      <c r="M139" s="45" t="s">
        <v>26</v>
      </c>
      <c r="N139" s="17">
        <f>D139*(G139+H139+I139+J139)</f>
        <v>0</v>
      </c>
    </row>
    <row r="140" spans="1:14" ht="35.1" customHeight="1" x14ac:dyDescent="0.25">
      <c r="A140" s="4" t="s">
        <v>52</v>
      </c>
      <c r="B140" s="21"/>
      <c r="C140" s="86"/>
      <c r="D140" s="3">
        <v>45.5</v>
      </c>
      <c r="E140" s="6"/>
      <c r="F140" s="6"/>
      <c r="G140" s="6">
        <v>0</v>
      </c>
      <c r="H140" s="40">
        <v>0</v>
      </c>
      <c r="I140" s="6">
        <v>0</v>
      </c>
      <c r="J140" s="6">
        <v>0</v>
      </c>
      <c r="K140" s="37" t="s">
        <v>26</v>
      </c>
      <c r="L140" s="37" t="s">
        <v>26</v>
      </c>
      <c r="M140" s="45" t="s">
        <v>26</v>
      </c>
      <c r="N140" s="17">
        <f>D140*(G140+I140+J140)</f>
        <v>0</v>
      </c>
    </row>
    <row r="141" spans="1:14" ht="24" customHeight="1" x14ac:dyDescent="0.25">
      <c r="A141" s="93" t="s">
        <v>18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5"/>
    </row>
    <row r="142" spans="1:14" ht="33.75" customHeight="1" x14ac:dyDescent="0.3">
      <c r="A142" s="39" t="s">
        <v>18</v>
      </c>
      <c r="B142" s="38" t="s">
        <v>53</v>
      </c>
      <c r="C142" s="31"/>
      <c r="D142" s="27"/>
      <c r="E142" s="27"/>
      <c r="F142" s="27"/>
      <c r="G142" s="76" t="s">
        <v>20</v>
      </c>
      <c r="H142" s="76"/>
      <c r="I142" s="76" t="s">
        <v>21</v>
      </c>
      <c r="J142" s="76"/>
      <c r="K142" s="76" t="s">
        <v>22</v>
      </c>
      <c r="L142" s="76"/>
      <c r="M142" s="42"/>
      <c r="N142" s="28"/>
    </row>
    <row r="143" spans="1:14" ht="33.75" customHeight="1" x14ac:dyDescent="0.25">
      <c r="A143" s="4" t="s">
        <v>49</v>
      </c>
      <c r="B143" s="19"/>
      <c r="C143" s="84" t="s">
        <v>13</v>
      </c>
      <c r="D143" s="3">
        <v>39.6</v>
      </c>
      <c r="E143" s="6"/>
      <c r="F143" s="6"/>
      <c r="G143" s="82">
        <v>0</v>
      </c>
      <c r="H143" s="83"/>
      <c r="I143" s="82">
        <v>0</v>
      </c>
      <c r="J143" s="83"/>
      <c r="K143" s="70" t="s">
        <v>26</v>
      </c>
      <c r="L143" s="71"/>
      <c r="M143" s="45" t="s">
        <v>26</v>
      </c>
      <c r="N143" s="17">
        <f>D143*(G143+I143)</f>
        <v>0</v>
      </c>
    </row>
    <row r="144" spans="1:14" ht="33.75" customHeight="1" x14ac:dyDescent="0.25">
      <c r="A144" s="4" t="s">
        <v>50</v>
      </c>
      <c r="B144" s="20"/>
      <c r="C144" s="85"/>
      <c r="D144" s="3">
        <v>39.6</v>
      </c>
      <c r="E144" s="6"/>
      <c r="F144" s="6"/>
      <c r="G144" s="82">
        <v>0</v>
      </c>
      <c r="H144" s="83"/>
      <c r="I144" s="82">
        <v>0</v>
      </c>
      <c r="J144" s="83"/>
      <c r="K144" s="82">
        <v>0</v>
      </c>
      <c r="L144" s="83"/>
      <c r="M144" s="45" t="s">
        <v>26</v>
      </c>
      <c r="N144" s="17">
        <f>D144*(G144+I144+K144)</f>
        <v>0</v>
      </c>
    </row>
    <row r="145" spans="1:14" ht="33.75" customHeight="1" x14ac:dyDescent="0.25">
      <c r="A145" s="4" t="s">
        <v>51</v>
      </c>
      <c r="B145" s="20"/>
      <c r="C145" s="85"/>
      <c r="D145" s="3">
        <v>45.5</v>
      </c>
      <c r="E145" s="6"/>
      <c r="F145" s="6"/>
      <c r="G145" s="68">
        <v>0</v>
      </c>
      <c r="H145" s="69"/>
      <c r="I145" s="82">
        <v>0</v>
      </c>
      <c r="J145" s="83"/>
      <c r="K145" s="68">
        <v>0</v>
      </c>
      <c r="L145" s="69"/>
      <c r="M145" s="45" t="s">
        <v>26</v>
      </c>
      <c r="N145" s="17">
        <f>D145*(I145+K145)</f>
        <v>0</v>
      </c>
    </row>
    <row r="146" spans="1:14" ht="33.75" customHeight="1" x14ac:dyDescent="0.25">
      <c r="A146" s="4" t="s">
        <v>52</v>
      </c>
      <c r="B146" s="21"/>
      <c r="C146" s="86"/>
      <c r="D146" s="3">
        <v>45.5</v>
      </c>
      <c r="E146" s="6"/>
      <c r="F146" s="6"/>
      <c r="G146" s="68">
        <v>0</v>
      </c>
      <c r="H146" s="69"/>
      <c r="I146" s="68">
        <v>0</v>
      </c>
      <c r="J146" s="69"/>
      <c r="K146" s="82">
        <v>0</v>
      </c>
      <c r="L146" s="83"/>
      <c r="M146" s="45" t="s">
        <v>26</v>
      </c>
      <c r="N146" s="17">
        <f>D146*(I146+K146)</f>
        <v>0</v>
      </c>
    </row>
    <row r="147" spans="1:14" ht="33.75" customHeight="1" x14ac:dyDescent="0.3">
      <c r="A147" s="39" t="s">
        <v>18</v>
      </c>
      <c r="B147" s="38" t="s">
        <v>37</v>
      </c>
      <c r="C147" s="31"/>
      <c r="D147" s="27"/>
      <c r="E147" s="27"/>
      <c r="F147" s="27"/>
      <c r="G147" s="76" t="s">
        <v>20</v>
      </c>
      <c r="H147" s="76"/>
      <c r="I147" s="76" t="s">
        <v>21</v>
      </c>
      <c r="J147" s="76"/>
      <c r="K147" s="76" t="s">
        <v>23</v>
      </c>
      <c r="L147" s="76"/>
      <c r="M147" s="42"/>
      <c r="N147" s="28"/>
    </row>
    <row r="148" spans="1:14" ht="33.75" customHeight="1" x14ac:dyDescent="0.25">
      <c r="A148" s="4" t="s">
        <v>49</v>
      </c>
      <c r="B148" s="19"/>
      <c r="C148" s="84" t="s">
        <v>13</v>
      </c>
      <c r="D148" s="3">
        <v>39.6</v>
      </c>
      <c r="E148" s="6"/>
      <c r="F148" s="6"/>
      <c r="G148" s="82">
        <v>0</v>
      </c>
      <c r="H148" s="83"/>
      <c r="I148" s="70" t="s">
        <v>26</v>
      </c>
      <c r="J148" s="71"/>
      <c r="K148" s="82">
        <v>0</v>
      </c>
      <c r="L148" s="83"/>
      <c r="M148" s="45" t="s">
        <v>26</v>
      </c>
      <c r="N148" s="17">
        <f>D148*(G148+K148)</f>
        <v>0</v>
      </c>
    </row>
    <row r="149" spans="1:14" ht="33.75" customHeight="1" x14ac:dyDescent="0.25">
      <c r="A149" s="4" t="s">
        <v>50</v>
      </c>
      <c r="B149" s="20"/>
      <c r="C149" s="85"/>
      <c r="D149" s="3">
        <v>39.6</v>
      </c>
      <c r="E149" s="6"/>
      <c r="F149" s="6"/>
      <c r="G149" s="82">
        <v>0</v>
      </c>
      <c r="H149" s="83"/>
      <c r="I149" s="82">
        <v>0</v>
      </c>
      <c r="J149" s="83"/>
      <c r="K149" s="68">
        <v>0</v>
      </c>
      <c r="L149" s="69"/>
      <c r="M149" s="45" t="s">
        <v>26</v>
      </c>
      <c r="N149" s="17">
        <f>D149*(G149+I149)</f>
        <v>0</v>
      </c>
    </row>
    <row r="150" spans="1:14" ht="33.75" customHeight="1" x14ac:dyDescent="0.25">
      <c r="A150" s="4" t="s">
        <v>51</v>
      </c>
      <c r="B150" s="20"/>
      <c r="C150" s="85"/>
      <c r="D150" s="3">
        <v>45.5</v>
      </c>
      <c r="E150" s="6"/>
      <c r="F150" s="6"/>
      <c r="G150" s="82">
        <v>0</v>
      </c>
      <c r="H150" s="83"/>
      <c r="I150" s="70" t="s">
        <v>26</v>
      </c>
      <c r="J150" s="71"/>
      <c r="K150" s="82">
        <v>0</v>
      </c>
      <c r="L150" s="83"/>
      <c r="M150" s="45" t="s">
        <v>26</v>
      </c>
      <c r="N150" s="17">
        <f>D150*(G150+K150)</f>
        <v>0</v>
      </c>
    </row>
    <row r="151" spans="1:14" ht="33.75" customHeight="1" x14ac:dyDescent="0.25">
      <c r="A151" s="4" t="s">
        <v>52</v>
      </c>
      <c r="B151" s="21"/>
      <c r="C151" s="86"/>
      <c r="D151" s="3">
        <v>45.5</v>
      </c>
      <c r="E151" s="6"/>
      <c r="F151" s="6"/>
      <c r="G151" s="82">
        <v>0</v>
      </c>
      <c r="H151" s="83"/>
      <c r="I151" s="82">
        <v>0</v>
      </c>
      <c r="J151" s="83"/>
      <c r="K151" s="68">
        <v>0</v>
      </c>
      <c r="L151" s="69"/>
      <c r="M151" s="45" t="s">
        <v>26</v>
      </c>
      <c r="N151" s="17">
        <f>D151*(G151+I151)</f>
        <v>0</v>
      </c>
    </row>
    <row r="152" spans="1:14" ht="33.75" customHeight="1" x14ac:dyDescent="0.3">
      <c r="A152" s="39" t="s">
        <v>18</v>
      </c>
      <c r="B152" s="38" t="s">
        <v>42</v>
      </c>
      <c r="C152" s="31"/>
      <c r="D152" s="27"/>
      <c r="E152" s="27"/>
      <c r="F152" s="27"/>
      <c r="G152" s="76" t="s">
        <v>20</v>
      </c>
      <c r="H152" s="76"/>
      <c r="I152" s="76" t="s">
        <v>23</v>
      </c>
      <c r="J152" s="76"/>
      <c r="K152" s="76" t="s">
        <v>22</v>
      </c>
      <c r="L152" s="76"/>
      <c r="M152" s="42"/>
      <c r="N152" s="28"/>
    </row>
    <row r="153" spans="1:14" ht="33.75" customHeight="1" x14ac:dyDescent="0.25">
      <c r="A153" s="4" t="s">
        <v>49</v>
      </c>
      <c r="B153" s="19"/>
      <c r="C153" s="84" t="s">
        <v>13</v>
      </c>
      <c r="D153" s="3">
        <v>39.6</v>
      </c>
      <c r="E153" s="6"/>
      <c r="F153" s="6"/>
      <c r="G153" s="82">
        <v>0</v>
      </c>
      <c r="H153" s="83"/>
      <c r="I153" s="82">
        <v>0</v>
      </c>
      <c r="J153" s="83"/>
      <c r="K153" s="82">
        <v>0</v>
      </c>
      <c r="L153" s="83"/>
      <c r="M153" s="45" t="s">
        <v>26</v>
      </c>
      <c r="N153" s="17">
        <f>D153*(G153+I153+K153)</f>
        <v>0</v>
      </c>
    </row>
    <row r="154" spans="1:14" ht="33.75" customHeight="1" x14ac:dyDescent="0.25">
      <c r="A154" s="4" t="s">
        <v>50</v>
      </c>
      <c r="B154" s="20"/>
      <c r="C154" s="85"/>
      <c r="D154" s="3">
        <v>39.6</v>
      </c>
      <c r="E154" s="6"/>
      <c r="F154" s="6"/>
      <c r="G154" s="70" t="s">
        <v>26</v>
      </c>
      <c r="H154" s="71"/>
      <c r="I154" s="82">
        <v>0</v>
      </c>
      <c r="J154" s="83"/>
      <c r="K154" s="82">
        <v>0</v>
      </c>
      <c r="L154" s="83"/>
      <c r="M154" s="45" t="s">
        <v>26</v>
      </c>
      <c r="N154" s="17">
        <f>D154*(I154+K154)</f>
        <v>0</v>
      </c>
    </row>
    <row r="155" spans="1:14" ht="33.75" customHeight="1" x14ac:dyDescent="0.25">
      <c r="A155" s="4" t="s">
        <v>51</v>
      </c>
      <c r="B155" s="20"/>
      <c r="C155" s="85"/>
      <c r="D155" s="3">
        <v>45.5</v>
      </c>
      <c r="E155" s="6"/>
      <c r="F155" s="6"/>
      <c r="G155" s="82">
        <v>0</v>
      </c>
      <c r="H155" s="83"/>
      <c r="I155" s="82">
        <v>0</v>
      </c>
      <c r="J155" s="83"/>
      <c r="K155" s="82">
        <v>0</v>
      </c>
      <c r="L155" s="83"/>
      <c r="M155" s="45" t="s">
        <v>26</v>
      </c>
      <c r="N155" s="17">
        <f>D155*(G155+I155+K155)</f>
        <v>0</v>
      </c>
    </row>
    <row r="156" spans="1:14" ht="33.75" customHeight="1" x14ac:dyDescent="0.25">
      <c r="A156" s="4" t="s">
        <v>52</v>
      </c>
      <c r="B156" s="21"/>
      <c r="C156" s="86"/>
      <c r="D156" s="3">
        <v>45.5</v>
      </c>
      <c r="E156" s="6"/>
      <c r="F156" s="6"/>
      <c r="G156" s="68">
        <v>0</v>
      </c>
      <c r="H156" s="69"/>
      <c r="I156" s="82">
        <v>0</v>
      </c>
      <c r="J156" s="83"/>
      <c r="K156" s="70" t="s">
        <v>26</v>
      </c>
      <c r="L156" s="71"/>
      <c r="M156" s="45" t="s">
        <v>26</v>
      </c>
      <c r="N156" s="17">
        <f>D156*(G156+I156)</f>
        <v>0</v>
      </c>
    </row>
    <row r="157" spans="1:14" ht="33.75" customHeight="1" x14ac:dyDescent="0.3">
      <c r="A157" s="39" t="s">
        <v>18</v>
      </c>
      <c r="B157" s="38" t="s">
        <v>43</v>
      </c>
      <c r="C157" s="31"/>
      <c r="D157" s="35"/>
      <c r="E157" s="35"/>
      <c r="F157" s="35"/>
      <c r="G157" s="76" t="s">
        <v>20</v>
      </c>
      <c r="H157" s="76"/>
      <c r="I157" s="76" t="s">
        <v>23</v>
      </c>
      <c r="J157" s="76"/>
      <c r="K157" s="76" t="s">
        <v>27</v>
      </c>
      <c r="L157" s="76"/>
      <c r="M157" s="42"/>
      <c r="N157" s="36"/>
    </row>
    <row r="158" spans="1:14" ht="33.75" customHeight="1" x14ac:dyDescent="0.25">
      <c r="A158" s="4" t="s">
        <v>49</v>
      </c>
      <c r="B158" s="19"/>
      <c r="C158" s="84" t="s">
        <v>13</v>
      </c>
      <c r="D158" s="3">
        <v>39.6</v>
      </c>
      <c r="E158" s="6"/>
      <c r="F158" s="6"/>
      <c r="G158" s="70" t="s">
        <v>26</v>
      </c>
      <c r="H158" s="71"/>
      <c r="I158" s="70" t="s">
        <v>26</v>
      </c>
      <c r="J158" s="71"/>
      <c r="K158" s="82">
        <v>0</v>
      </c>
      <c r="L158" s="83"/>
      <c r="M158" s="45" t="s">
        <v>26</v>
      </c>
      <c r="N158" s="17">
        <f>D158*(K158)</f>
        <v>0</v>
      </c>
    </row>
    <row r="159" spans="1:14" ht="33.75" customHeight="1" x14ac:dyDescent="0.25">
      <c r="A159" s="4" t="s">
        <v>50</v>
      </c>
      <c r="B159" s="20"/>
      <c r="C159" s="85"/>
      <c r="D159" s="3">
        <v>39.6</v>
      </c>
      <c r="E159" s="6"/>
      <c r="F159" s="6"/>
      <c r="G159" s="82">
        <v>0</v>
      </c>
      <c r="H159" s="83"/>
      <c r="I159" s="82">
        <v>0</v>
      </c>
      <c r="J159" s="83"/>
      <c r="K159" s="82">
        <v>0</v>
      </c>
      <c r="L159" s="83"/>
      <c r="M159" s="45" t="s">
        <v>26</v>
      </c>
      <c r="N159" s="17">
        <f>D159*(G159+I159+K159)</f>
        <v>0</v>
      </c>
    </row>
    <row r="160" spans="1:14" ht="33.75" customHeight="1" x14ac:dyDescent="0.25">
      <c r="A160" s="4" t="s">
        <v>51</v>
      </c>
      <c r="B160" s="20"/>
      <c r="C160" s="85"/>
      <c r="D160" s="3">
        <v>45.5</v>
      </c>
      <c r="E160" s="6"/>
      <c r="F160" s="6"/>
      <c r="G160" s="82">
        <v>0</v>
      </c>
      <c r="H160" s="83"/>
      <c r="I160" s="82">
        <v>0</v>
      </c>
      <c r="J160" s="83"/>
      <c r="K160" s="82">
        <v>0</v>
      </c>
      <c r="L160" s="83"/>
      <c r="M160" s="45" t="s">
        <v>26</v>
      </c>
      <c r="N160" s="17">
        <f>D160*(G160+I160+K160)</f>
        <v>0</v>
      </c>
    </row>
    <row r="161" spans="1:16" ht="33.75" customHeight="1" x14ac:dyDescent="0.25">
      <c r="A161" s="4" t="s">
        <v>52</v>
      </c>
      <c r="B161" s="21"/>
      <c r="C161" s="86"/>
      <c r="D161" s="3">
        <v>45.5</v>
      </c>
      <c r="E161" s="6"/>
      <c r="F161" s="6"/>
      <c r="G161" s="70" t="s">
        <v>26</v>
      </c>
      <c r="H161" s="71"/>
      <c r="I161" s="68">
        <v>0</v>
      </c>
      <c r="J161" s="69"/>
      <c r="K161" s="82">
        <v>0</v>
      </c>
      <c r="L161" s="83"/>
      <c r="M161" s="45" t="s">
        <v>26</v>
      </c>
      <c r="N161" s="17">
        <f>D161*(I161+K161)</f>
        <v>0</v>
      </c>
    </row>
    <row r="162" spans="1:16" ht="33.75" customHeight="1" x14ac:dyDescent="0.3">
      <c r="A162" s="39" t="s">
        <v>18</v>
      </c>
      <c r="B162" s="38" t="s">
        <v>45</v>
      </c>
      <c r="C162" s="31"/>
      <c r="D162" s="35"/>
      <c r="E162" s="35"/>
      <c r="F162" s="35"/>
      <c r="G162" s="76" t="s">
        <v>20</v>
      </c>
      <c r="H162" s="76"/>
      <c r="I162" s="76" t="s">
        <v>23</v>
      </c>
      <c r="J162" s="76"/>
      <c r="K162" s="76" t="s">
        <v>22</v>
      </c>
      <c r="L162" s="76"/>
      <c r="M162" s="42"/>
      <c r="N162" s="36"/>
    </row>
    <row r="163" spans="1:16" ht="33.75" customHeight="1" x14ac:dyDescent="0.25">
      <c r="A163" s="4" t="s">
        <v>49</v>
      </c>
      <c r="B163" s="19"/>
      <c r="C163" s="84" t="s">
        <v>13</v>
      </c>
      <c r="D163" s="3">
        <v>39.6</v>
      </c>
      <c r="E163" s="6"/>
      <c r="F163" s="6"/>
      <c r="G163" s="82">
        <v>0</v>
      </c>
      <c r="H163" s="83"/>
      <c r="I163" s="82">
        <v>0</v>
      </c>
      <c r="J163" s="83"/>
      <c r="K163" s="70" t="s">
        <v>26</v>
      </c>
      <c r="L163" s="71"/>
      <c r="M163" s="45" t="s">
        <v>26</v>
      </c>
      <c r="N163" s="17">
        <f>D163*(G163+I163)</f>
        <v>0</v>
      </c>
    </row>
    <row r="164" spans="1:16" ht="33.75" customHeight="1" x14ac:dyDescent="0.25">
      <c r="A164" s="4" t="s">
        <v>50</v>
      </c>
      <c r="B164" s="20"/>
      <c r="C164" s="85"/>
      <c r="D164" s="3">
        <v>39.6</v>
      </c>
      <c r="E164" s="6"/>
      <c r="F164" s="6"/>
      <c r="G164" s="82">
        <v>0</v>
      </c>
      <c r="H164" s="83"/>
      <c r="I164" s="82">
        <v>0</v>
      </c>
      <c r="J164" s="83"/>
      <c r="K164" s="82">
        <v>0</v>
      </c>
      <c r="L164" s="83"/>
      <c r="M164" s="45" t="s">
        <v>26</v>
      </c>
      <c r="N164" s="17">
        <f>D164*(G164+I164+K164)</f>
        <v>0</v>
      </c>
    </row>
    <row r="165" spans="1:16" ht="33.75" customHeight="1" x14ac:dyDescent="0.25">
      <c r="A165" s="4" t="s">
        <v>51</v>
      </c>
      <c r="B165" s="20"/>
      <c r="C165" s="85"/>
      <c r="D165" s="3">
        <v>45.5</v>
      </c>
      <c r="E165" s="6"/>
      <c r="F165" s="6"/>
      <c r="G165" s="68">
        <v>0</v>
      </c>
      <c r="H165" s="69"/>
      <c r="I165" s="82">
        <v>0</v>
      </c>
      <c r="J165" s="83"/>
      <c r="K165" s="82">
        <v>0</v>
      </c>
      <c r="L165" s="83"/>
      <c r="M165" s="45" t="s">
        <v>26</v>
      </c>
      <c r="N165" s="17">
        <f>D165*(I165+K165+G165)</f>
        <v>0</v>
      </c>
    </row>
    <row r="166" spans="1:16" ht="33.75" customHeight="1" x14ac:dyDescent="0.25">
      <c r="A166" s="4" t="s">
        <v>52</v>
      </c>
      <c r="B166" s="21"/>
      <c r="C166" s="86"/>
      <c r="D166" s="3">
        <v>45.5</v>
      </c>
      <c r="E166" s="6"/>
      <c r="F166" s="6"/>
      <c r="G166" s="68">
        <v>0</v>
      </c>
      <c r="H166" s="69"/>
      <c r="I166" s="82">
        <v>0</v>
      </c>
      <c r="J166" s="83"/>
      <c r="K166" s="82">
        <v>0</v>
      </c>
      <c r="L166" s="83"/>
      <c r="M166" s="45" t="s">
        <v>26</v>
      </c>
      <c r="N166" s="17">
        <f>D166*(I166+K166+G166)</f>
        <v>0</v>
      </c>
    </row>
    <row r="167" spans="1:16" ht="33.75" customHeight="1" x14ac:dyDescent="0.3">
      <c r="A167" s="39" t="s">
        <v>18</v>
      </c>
      <c r="B167" s="38" t="s">
        <v>44</v>
      </c>
      <c r="C167" s="31"/>
      <c r="D167" s="35"/>
      <c r="E167" s="35"/>
      <c r="F167" s="35"/>
      <c r="G167" s="76" t="s">
        <v>20</v>
      </c>
      <c r="H167" s="76"/>
      <c r="I167" s="76" t="s">
        <v>23</v>
      </c>
      <c r="J167" s="76"/>
      <c r="K167" s="76" t="s">
        <v>22</v>
      </c>
      <c r="L167" s="76"/>
      <c r="M167" s="42"/>
      <c r="N167" s="36"/>
    </row>
    <row r="168" spans="1:16" ht="33.75" customHeight="1" x14ac:dyDescent="0.25">
      <c r="A168" s="4" t="s">
        <v>49</v>
      </c>
      <c r="B168" s="19"/>
      <c r="C168" s="84" t="s">
        <v>13</v>
      </c>
      <c r="D168" s="3">
        <v>39.6</v>
      </c>
      <c r="E168" s="6"/>
      <c r="F168" s="6"/>
      <c r="G168" s="82">
        <v>0</v>
      </c>
      <c r="H168" s="83"/>
      <c r="I168" s="82">
        <v>0</v>
      </c>
      <c r="J168" s="83"/>
      <c r="K168" s="82">
        <v>0</v>
      </c>
      <c r="L168" s="83"/>
      <c r="M168" s="45" t="s">
        <v>26</v>
      </c>
      <c r="N168" s="17">
        <f>D168*(G168+I168+K168)</f>
        <v>0</v>
      </c>
    </row>
    <row r="169" spans="1:16" ht="33.75" customHeight="1" x14ac:dyDescent="0.25">
      <c r="A169" s="4" t="s">
        <v>50</v>
      </c>
      <c r="B169" s="20"/>
      <c r="C169" s="85"/>
      <c r="D169" s="3">
        <v>39.6</v>
      </c>
      <c r="E169" s="6"/>
      <c r="F169" s="6"/>
      <c r="G169" s="82">
        <v>0</v>
      </c>
      <c r="H169" s="83"/>
      <c r="I169" s="82">
        <v>0</v>
      </c>
      <c r="J169" s="83"/>
      <c r="K169" s="70" t="s">
        <v>26</v>
      </c>
      <c r="L169" s="71"/>
      <c r="M169" s="45" t="s">
        <v>26</v>
      </c>
      <c r="N169" s="17">
        <f>D169*(G169+I169)</f>
        <v>0</v>
      </c>
    </row>
    <row r="170" spans="1:16" ht="33.75" customHeight="1" x14ac:dyDescent="0.25">
      <c r="A170" s="4" t="s">
        <v>51</v>
      </c>
      <c r="B170" s="20"/>
      <c r="C170" s="85"/>
      <c r="D170" s="3">
        <v>45.5</v>
      </c>
      <c r="E170" s="6"/>
      <c r="F170" s="6"/>
      <c r="G170" s="82">
        <v>0</v>
      </c>
      <c r="H170" s="83"/>
      <c r="I170" s="82">
        <v>0</v>
      </c>
      <c r="J170" s="83"/>
      <c r="K170" s="82">
        <v>0</v>
      </c>
      <c r="L170" s="83"/>
      <c r="M170" s="45" t="s">
        <v>26</v>
      </c>
      <c r="N170" s="17">
        <f>D170*(G170+I170+K170)</f>
        <v>0</v>
      </c>
    </row>
    <row r="171" spans="1:16" ht="33.75" customHeight="1" x14ac:dyDescent="0.25">
      <c r="A171" s="4" t="s">
        <v>52</v>
      </c>
      <c r="B171" s="21"/>
      <c r="C171" s="86"/>
      <c r="D171" s="3">
        <v>45.5</v>
      </c>
      <c r="E171" s="6"/>
      <c r="F171" s="6"/>
      <c r="G171" s="68">
        <v>0</v>
      </c>
      <c r="H171" s="69"/>
      <c r="I171" s="82">
        <v>0</v>
      </c>
      <c r="J171" s="83"/>
      <c r="K171" s="68">
        <v>0</v>
      </c>
      <c r="L171" s="69"/>
      <c r="M171" s="45" t="s">
        <v>26</v>
      </c>
      <c r="N171" s="17">
        <f>D171*(G171+I171)</f>
        <v>0</v>
      </c>
    </row>
    <row r="172" spans="1:16" s="11" customFormat="1" ht="21" x14ac:dyDescent="0.3">
      <c r="A172" s="90" t="s">
        <v>8</v>
      </c>
      <c r="B172" s="90"/>
      <c r="C172" s="91"/>
      <c r="D172" s="91"/>
      <c r="E172" s="91"/>
      <c r="F172" s="12" t="e">
        <f>SUM(#REF!)+SUM(#REF!)+SUM(#REF!)+SUM(#REF!)+SUM(#REF!)</f>
        <v>#REF!</v>
      </c>
      <c r="G172" s="12"/>
      <c r="H172" s="12"/>
      <c r="I172" s="12"/>
      <c r="J172" s="12"/>
      <c r="K172" s="12"/>
      <c r="L172" s="12"/>
      <c r="M172" s="12"/>
      <c r="N172" s="13">
        <f>SUM(N7:N171)</f>
        <v>0</v>
      </c>
      <c r="O172" s="15" t="e">
        <f>SUM(#REF!)</f>
        <v>#REF!</v>
      </c>
      <c r="P172" s="15" t="e">
        <f>SUM(#REF!)</f>
        <v>#REF!</v>
      </c>
    </row>
    <row r="174" spans="1:16" x14ac:dyDescent="0.25">
      <c r="A174" s="87" t="s">
        <v>9</v>
      </c>
      <c r="B174" s="88"/>
      <c r="C174" s="89"/>
    </row>
    <row r="175" spans="1:16" x14ac:dyDescent="0.25">
      <c r="A175" s="14" t="s">
        <v>5</v>
      </c>
      <c r="B175" s="14"/>
      <c r="C175" s="8">
        <f>N172</f>
        <v>0</v>
      </c>
    </row>
  </sheetData>
  <mergeCells count="432">
    <mergeCell ref="G167:H167"/>
    <mergeCell ref="I167:J167"/>
    <mergeCell ref="K167:L167"/>
    <mergeCell ref="C168:C171"/>
    <mergeCell ref="G168:H168"/>
    <mergeCell ref="I168:J168"/>
    <mergeCell ref="K168:L168"/>
    <mergeCell ref="G169:H169"/>
    <mergeCell ref="I169:J169"/>
    <mergeCell ref="K169:L169"/>
    <mergeCell ref="G170:H170"/>
    <mergeCell ref="I170:J170"/>
    <mergeCell ref="K170:L170"/>
    <mergeCell ref="G171:H171"/>
    <mergeCell ref="I171:J171"/>
    <mergeCell ref="K171:L171"/>
    <mergeCell ref="G162:H162"/>
    <mergeCell ref="I162:J162"/>
    <mergeCell ref="K162:L162"/>
    <mergeCell ref="C163:C166"/>
    <mergeCell ref="G163:H163"/>
    <mergeCell ref="I163:J163"/>
    <mergeCell ref="K163:L163"/>
    <mergeCell ref="G164:H164"/>
    <mergeCell ref="I164:J164"/>
    <mergeCell ref="K164:L164"/>
    <mergeCell ref="G165:H165"/>
    <mergeCell ref="I165:J165"/>
    <mergeCell ref="K165:L165"/>
    <mergeCell ref="G166:H166"/>
    <mergeCell ref="I166:J166"/>
    <mergeCell ref="K166:L166"/>
    <mergeCell ref="G157:H157"/>
    <mergeCell ref="I157:J157"/>
    <mergeCell ref="K157:L157"/>
    <mergeCell ref="C158:C161"/>
    <mergeCell ref="G158:H158"/>
    <mergeCell ref="I158:J158"/>
    <mergeCell ref="K158:L158"/>
    <mergeCell ref="G159:H159"/>
    <mergeCell ref="I159:J159"/>
    <mergeCell ref="K159:L159"/>
    <mergeCell ref="G160:H160"/>
    <mergeCell ref="I160:J160"/>
    <mergeCell ref="K160:L160"/>
    <mergeCell ref="G161:H161"/>
    <mergeCell ref="I161:J161"/>
    <mergeCell ref="K161:L161"/>
    <mergeCell ref="G152:H152"/>
    <mergeCell ref="I152:J152"/>
    <mergeCell ref="K152:L152"/>
    <mergeCell ref="G3:L3"/>
    <mergeCell ref="K151:L151"/>
    <mergeCell ref="C153:C156"/>
    <mergeCell ref="G153:H153"/>
    <mergeCell ref="I153:J153"/>
    <mergeCell ref="K153:L153"/>
    <mergeCell ref="G154:H154"/>
    <mergeCell ref="I154:J154"/>
    <mergeCell ref="K154:L154"/>
    <mergeCell ref="G155:H155"/>
    <mergeCell ref="I155:J155"/>
    <mergeCell ref="K155:L155"/>
    <mergeCell ref="G156:H156"/>
    <mergeCell ref="I156:J156"/>
    <mergeCell ref="K156:L156"/>
    <mergeCell ref="K148:L148"/>
    <mergeCell ref="G149:H149"/>
    <mergeCell ref="I149:J149"/>
    <mergeCell ref="K149:L149"/>
    <mergeCell ref="G150:H150"/>
    <mergeCell ref="I150:J150"/>
    <mergeCell ref="K150:L150"/>
    <mergeCell ref="I142:J142"/>
    <mergeCell ref="G142:H142"/>
    <mergeCell ref="C148:C151"/>
    <mergeCell ref="G148:H148"/>
    <mergeCell ref="I148:J148"/>
    <mergeCell ref="G151:H151"/>
    <mergeCell ref="I151:J151"/>
    <mergeCell ref="G147:H147"/>
    <mergeCell ref="I147:J147"/>
    <mergeCell ref="K147:L147"/>
    <mergeCell ref="G81:H81"/>
    <mergeCell ref="I81:J81"/>
    <mergeCell ref="K81:L81"/>
    <mergeCell ref="K146:L146"/>
    <mergeCell ref="I146:J146"/>
    <mergeCell ref="G146:H146"/>
    <mergeCell ref="K145:L145"/>
    <mergeCell ref="I145:J145"/>
    <mergeCell ref="G145:H145"/>
    <mergeCell ref="K144:L144"/>
    <mergeCell ref="I144:J144"/>
    <mergeCell ref="G144:H144"/>
    <mergeCell ref="K143:L143"/>
    <mergeCell ref="I143:J143"/>
    <mergeCell ref="G143:H143"/>
    <mergeCell ref="K142:L142"/>
    <mergeCell ref="G82:H82"/>
    <mergeCell ref="I82:J82"/>
    <mergeCell ref="K82:L82"/>
    <mergeCell ref="K90:L90"/>
    <mergeCell ref="G91:H91"/>
    <mergeCell ref="I91:J91"/>
    <mergeCell ref="K91:L91"/>
    <mergeCell ref="K99:L99"/>
    <mergeCell ref="G79:H79"/>
    <mergeCell ref="I79:J79"/>
    <mergeCell ref="K79:L79"/>
    <mergeCell ref="G80:H80"/>
    <mergeCell ref="I80:J80"/>
    <mergeCell ref="K80:L80"/>
    <mergeCell ref="G77:H77"/>
    <mergeCell ref="I77:J77"/>
    <mergeCell ref="K77:L77"/>
    <mergeCell ref="G78:H78"/>
    <mergeCell ref="I78:J78"/>
    <mergeCell ref="K78:L78"/>
    <mergeCell ref="G75:H75"/>
    <mergeCell ref="I75:J75"/>
    <mergeCell ref="K75:L75"/>
    <mergeCell ref="G76:H76"/>
    <mergeCell ref="I76:J76"/>
    <mergeCell ref="K76:L76"/>
    <mergeCell ref="G73:H73"/>
    <mergeCell ref="I73:J73"/>
    <mergeCell ref="K73:L73"/>
    <mergeCell ref="G74:H74"/>
    <mergeCell ref="I74:J74"/>
    <mergeCell ref="K74:L74"/>
    <mergeCell ref="G71:H71"/>
    <mergeCell ref="I71:J71"/>
    <mergeCell ref="K71:L71"/>
    <mergeCell ref="G72:H72"/>
    <mergeCell ref="I72:J72"/>
    <mergeCell ref="K72:L72"/>
    <mergeCell ref="G69:H69"/>
    <mergeCell ref="I69:J69"/>
    <mergeCell ref="K69:L69"/>
    <mergeCell ref="G70:H70"/>
    <mergeCell ref="I70:J70"/>
    <mergeCell ref="K70:L70"/>
    <mergeCell ref="G67:H67"/>
    <mergeCell ref="I67:J67"/>
    <mergeCell ref="K67:L67"/>
    <mergeCell ref="G68:H68"/>
    <mergeCell ref="I68:J68"/>
    <mergeCell ref="K68:L68"/>
    <mergeCell ref="G65:H65"/>
    <mergeCell ref="I65:J65"/>
    <mergeCell ref="K65:L65"/>
    <mergeCell ref="G66:H66"/>
    <mergeCell ref="I66:J66"/>
    <mergeCell ref="K66:L66"/>
    <mergeCell ref="G58:H58"/>
    <mergeCell ref="K57:L57"/>
    <mergeCell ref="I57:J57"/>
    <mergeCell ref="G57:H57"/>
    <mergeCell ref="G61:H61"/>
    <mergeCell ref="K60:L60"/>
    <mergeCell ref="I60:J60"/>
    <mergeCell ref="G60:H60"/>
    <mergeCell ref="K59:L59"/>
    <mergeCell ref="I59:J59"/>
    <mergeCell ref="G59:H59"/>
    <mergeCell ref="A174:C174"/>
    <mergeCell ref="A172:E172"/>
    <mergeCell ref="A1:N1"/>
    <mergeCell ref="A5:N5"/>
    <mergeCell ref="C56:C63"/>
    <mergeCell ref="A109:N109"/>
    <mergeCell ref="C111:C118"/>
    <mergeCell ref="A119:N119"/>
    <mergeCell ref="C121:C128"/>
    <mergeCell ref="C131:C134"/>
    <mergeCell ref="A129:N129"/>
    <mergeCell ref="A135:N135"/>
    <mergeCell ref="C137:C140"/>
    <mergeCell ref="A141:N141"/>
    <mergeCell ref="C143:C146"/>
    <mergeCell ref="C65:C72"/>
    <mergeCell ref="C74:C81"/>
    <mergeCell ref="G2:L2"/>
    <mergeCell ref="G55:H55"/>
    <mergeCell ref="I55:J55"/>
    <mergeCell ref="K55:L55"/>
    <mergeCell ref="K63:L63"/>
    <mergeCell ref="I63:J63"/>
    <mergeCell ref="G63:H63"/>
    <mergeCell ref="C83:C90"/>
    <mergeCell ref="G83:H83"/>
    <mergeCell ref="I83:J83"/>
    <mergeCell ref="K83:L83"/>
    <mergeCell ref="G84:H84"/>
    <mergeCell ref="I84:J84"/>
    <mergeCell ref="K84:L84"/>
    <mergeCell ref="G85:H85"/>
    <mergeCell ref="I85:J85"/>
    <mergeCell ref="K85:L85"/>
    <mergeCell ref="G86:H86"/>
    <mergeCell ref="I86:J86"/>
    <mergeCell ref="K86:L86"/>
    <mergeCell ref="G87:H87"/>
    <mergeCell ref="I87:J87"/>
    <mergeCell ref="K87:L87"/>
    <mergeCell ref="G88:H88"/>
    <mergeCell ref="I88:J88"/>
    <mergeCell ref="K88:L88"/>
    <mergeCell ref="G89:H89"/>
    <mergeCell ref="I89:J89"/>
    <mergeCell ref="K89:L89"/>
    <mergeCell ref="G90:H90"/>
    <mergeCell ref="I90:J90"/>
    <mergeCell ref="C92:C99"/>
    <mergeCell ref="G92:H92"/>
    <mergeCell ref="I92:J92"/>
    <mergeCell ref="K92:L92"/>
    <mergeCell ref="G93:H93"/>
    <mergeCell ref="I93:J93"/>
    <mergeCell ref="K93:L93"/>
    <mergeCell ref="G94:H94"/>
    <mergeCell ref="I94:J94"/>
    <mergeCell ref="K94:L94"/>
    <mergeCell ref="G95:H95"/>
    <mergeCell ref="I95:J95"/>
    <mergeCell ref="K95:L95"/>
    <mergeCell ref="G96:H96"/>
    <mergeCell ref="I96:J96"/>
    <mergeCell ref="K96:L96"/>
    <mergeCell ref="G97:H97"/>
    <mergeCell ref="I97:J97"/>
    <mergeCell ref="K97:L97"/>
    <mergeCell ref="G98:H98"/>
    <mergeCell ref="I98:J98"/>
    <mergeCell ref="K98:L98"/>
    <mergeCell ref="G99:H99"/>
    <mergeCell ref="I99:J99"/>
    <mergeCell ref="C101:C108"/>
    <mergeCell ref="G101:H101"/>
    <mergeCell ref="I101:J101"/>
    <mergeCell ref="K101:L101"/>
    <mergeCell ref="G102:H102"/>
    <mergeCell ref="I102:J102"/>
    <mergeCell ref="K102:L102"/>
    <mergeCell ref="G103:H103"/>
    <mergeCell ref="I103:J103"/>
    <mergeCell ref="K103:L103"/>
    <mergeCell ref="G104:H104"/>
    <mergeCell ref="I104:J104"/>
    <mergeCell ref="K104:L104"/>
    <mergeCell ref="G105:H105"/>
    <mergeCell ref="I105:J105"/>
    <mergeCell ref="K105:L105"/>
    <mergeCell ref="G106:H106"/>
    <mergeCell ref="I106:J106"/>
    <mergeCell ref="K106:L106"/>
    <mergeCell ref="G107:H107"/>
    <mergeCell ref="I107:J107"/>
    <mergeCell ref="K52:L52"/>
    <mergeCell ref="G53:H53"/>
    <mergeCell ref="I53:J53"/>
    <mergeCell ref="K53:L53"/>
    <mergeCell ref="K107:L107"/>
    <mergeCell ref="G108:H108"/>
    <mergeCell ref="I108:J108"/>
    <mergeCell ref="K108:L108"/>
    <mergeCell ref="G100:H100"/>
    <mergeCell ref="I100:J100"/>
    <mergeCell ref="K100:L100"/>
    <mergeCell ref="K62:L62"/>
    <mergeCell ref="I62:J62"/>
    <mergeCell ref="G62:H62"/>
    <mergeCell ref="K61:L61"/>
    <mergeCell ref="I61:J61"/>
    <mergeCell ref="K56:L56"/>
    <mergeCell ref="I56:J56"/>
    <mergeCell ref="G56:H56"/>
    <mergeCell ref="G64:H64"/>
    <mergeCell ref="I64:J64"/>
    <mergeCell ref="K64:L64"/>
    <mergeCell ref="K58:L58"/>
    <mergeCell ref="I58:J58"/>
    <mergeCell ref="G46:H46"/>
    <mergeCell ref="I46:J46"/>
    <mergeCell ref="K46:L46"/>
    <mergeCell ref="G54:H54"/>
    <mergeCell ref="I54:J54"/>
    <mergeCell ref="K54:L54"/>
    <mergeCell ref="C47:C54"/>
    <mergeCell ref="G47:H47"/>
    <mergeCell ref="I47:J47"/>
    <mergeCell ref="K47:L47"/>
    <mergeCell ref="G48:H48"/>
    <mergeCell ref="I48:J48"/>
    <mergeCell ref="K48:L48"/>
    <mergeCell ref="G49:H49"/>
    <mergeCell ref="I49:J49"/>
    <mergeCell ref="K49:L49"/>
    <mergeCell ref="G50:H50"/>
    <mergeCell ref="I50:J50"/>
    <mergeCell ref="K50:L50"/>
    <mergeCell ref="G51:H51"/>
    <mergeCell ref="I51:J51"/>
    <mergeCell ref="K51:L51"/>
    <mergeCell ref="G52:H52"/>
    <mergeCell ref="I52:J52"/>
    <mergeCell ref="I42:J42"/>
    <mergeCell ref="K42:L42"/>
    <mergeCell ref="G43:H43"/>
    <mergeCell ref="I43:J43"/>
    <mergeCell ref="K43:L43"/>
    <mergeCell ref="G44:H44"/>
    <mergeCell ref="I44:J44"/>
    <mergeCell ref="K44:L44"/>
    <mergeCell ref="G45:H45"/>
    <mergeCell ref="C29:C36"/>
    <mergeCell ref="G29:H29"/>
    <mergeCell ref="I29:J29"/>
    <mergeCell ref="K29:L29"/>
    <mergeCell ref="G30:H30"/>
    <mergeCell ref="I30:J30"/>
    <mergeCell ref="K30:L30"/>
    <mergeCell ref="I45:J45"/>
    <mergeCell ref="K45:L45"/>
    <mergeCell ref="K37:L37"/>
    <mergeCell ref="C38:C45"/>
    <mergeCell ref="G38:H38"/>
    <mergeCell ref="I38:J38"/>
    <mergeCell ref="K38:L38"/>
    <mergeCell ref="G39:H39"/>
    <mergeCell ref="I39:J39"/>
    <mergeCell ref="K39:L39"/>
    <mergeCell ref="G40:H40"/>
    <mergeCell ref="I40:J40"/>
    <mergeCell ref="K40:L40"/>
    <mergeCell ref="G41:H41"/>
    <mergeCell ref="I41:J41"/>
    <mergeCell ref="K41:L41"/>
    <mergeCell ref="G42:H42"/>
    <mergeCell ref="G36:H36"/>
    <mergeCell ref="I36:J36"/>
    <mergeCell ref="K36:L36"/>
    <mergeCell ref="G37:H37"/>
    <mergeCell ref="I37:J37"/>
    <mergeCell ref="G31:H31"/>
    <mergeCell ref="I31:J31"/>
    <mergeCell ref="K31:L31"/>
    <mergeCell ref="G32:H32"/>
    <mergeCell ref="I32:J32"/>
    <mergeCell ref="K32:L32"/>
    <mergeCell ref="G33:H33"/>
    <mergeCell ref="I33:J33"/>
    <mergeCell ref="K33:L33"/>
    <mergeCell ref="G34:H34"/>
    <mergeCell ref="I34:J34"/>
    <mergeCell ref="K34:L34"/>
    <mergeCell ref="G35:H35"/>
    <mergeCell ref="I35:J35"/>
    <mergeCell ref="K35:L35"/>
    <mergeCell ref="K27:L27"/>
    <mergeCell ref="G28:H28"/>
    <mergeCell ref="I28:J28"/>
    <mergeCell ref="K28:L28"/>
    <mergeCell ref="G10:H10"/>
    <mergeCell ref="I10:J10"/>
    <mergeCell ref="K10:L10"/>
    <mergeCell ref="C11:C18"/>
    <mergeCell ref="G11:H11"/>
    <mergeCell ref="I11:J11"/>
    <mergeCell ref="K11:L11"/>
    <mergeCell ref="G12:H12"/>
    <mergeCell ref="I12:J12"/>
    <mergeCell ref="K12:L12"/>
    <mergeCell ref="G13:H13"/>
    <mergeCell ref="I13:J13"/>
    <mergeCell ref="K13:L13"/>
    <mergeCell ref="G14:H14"/>
    <mergeCell ref="I14:J14"/>
    <mergeCell ref="K14:L14"/>
    <mergeCell ref="G15:H15"/>
    <mergeCell ref="I15:J15"/>
    <mergeCell ref="K15:L15"/>
    <mergeCell ref="G16:H16"/>
    <mergeCell ref="K16:L16"/>
    <mergeCell ref="G17:H17"/>
    <mergeCell ref="I17:J17"/>
    <mergeCell ref="K17:L17"/>
    <mergeCell ref="G18:H18"/>
    <mergeCell ref="I18:J18"/>
    <mergeCell ref="K18:L18"/>
    <mergeCell ref="G19:H19"/>
    <mergeCell ref="I19:J19"/>
    <mergeCell ref="K19:L19"/>
    <mergeCell ref="I16:J16"/>
    <mergeCell ref="C20:C27"/>
    <mergeCell ref="G20:H20"/>
    <mergeCell ref="I20:J20"/>
    <mergeCell ref="K20:L20"/>
    <mergeCell ref="G21:H21"/>
    <mergeCell ref="I21:J21"/>
    <mergeCell ref="K21:L21"/>
    <mergeCell ref="G22:H22"/>
    <mergeCell ref="I22:J22"/>
    <mergeCell ref="K22:L22"/>
    <mergeCell ref="G23:H23"/>
    <mergeCell ref="I23:J23"/>
    <mergeCell ref="K23:L23"/>
    <mergeCell ref="G24:H24"/>
    <mergeCell ref="I24:J24"/>
    <mergeCell ref="K24:L24"/>
    <mergeCell ref="G25:H25"/>
    <mergeCell ref="I25:J25"/>
    <mergeCell ref="K25:L25"/>
    <mergeCell ref="G26:H26"/>
    <mergeCell ref="I26:J26"/>
    <mergeCell ref="K26:L26"/>
    <mergeCell ref="G27:H27"/>
    <mergeCell ref="I27:J27"/>
    <mergeCell ref="G9:H9"/>
    <mergeCell ref="I9:J9"/>
    <mergeCell ref="K9:L9"/>
    <mergeCell ref="C7:C9"/>
    <mergeCell ref="G6:H6"/>
    <mergeCell ref="I6:J6"/>
    <mergeCell ref="K6:L6"/>
    <mergeCell ref="G7:H7"/>
    <mergeCell ref="I7:J7"/>
    <mergeCell ref="K7:L7"/>
    <mergeCell ref="G8:H8"/>
    <mergeCell ref="I8:J8"/>
    <mergeCell ref="K8:L8"/>
  </mergeCells>
  <pageMargins left="0.39370078740157483" right="0.39370078740157483" top="0.39370078740157483" bottom="0.39370078740157483" header="0.31496062992125984" footer="0.31496062992125984"/>
  <pageSetup paperSize="9" scale="58" orientation="landscape" r:id="rId1"/>
  <rowBreaks count="2" manualBreakCount="2">
    <brk id="90" max="16383" man="1"/>
    <brk id="12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MikhailovaS</dc:creator>
  <cp:lastModifiedBy>олег</cp:lastModifiedBy>
  <cp:lastPrinted>2014-08-22T09:11:05Z</cp:lastPrinted>
  <dcterms:created xsi:type="dcterms:W3CDTF">2013-03-20T11:52:46Z</dcterms:created>
  <dcterms:modified xsi:type="dcterms:W3CDTF">2016-08-05T00:51:18Z</dcterms:modified>
</cp:coreProperties>
</file>